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1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5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6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7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3.xml" ContentType="application/vnd.openxmlformats-officedocument.drawing+xml"/>
  <Override PartName="/xl/charts/chart18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9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20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21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22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23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lmc00\Documents\Documents\NCSU\Keung Lab\Long Dynam Model\Figures\"/>
    </mc:Choice>
  </mc:AlternateContent>
  <xr:revisionPtr revIDLastSave="0" documentId="13_ncr:1_{E5112F63-291A-4B70-9484-9DBAF89FA7A8}" xr6:coauthVersionLast="47" xr6:coauthVersionMax="47" xr10:uidLastSave="{00000000-0000-0000-0000-000000000000}"/>
  <bookViews>
    <workbookView xWindow="-108" yWindow="-108" windowWidth="23256" windowHeight="12456" firstSheet="1" activeTab="1" xr2:uid="{7976DD5D-77F9-46DA-A4B6-B0D9173A023C}"/>
  </bookViews>
  <sheets>
    <sheet name="bar charts 50%" sheetId="1" r:id="rId1"/>
    <sheet name="individuals 50%" sheetId="2" r:id="rId2"/>
    <sheet name="bar charts 100%" sheetId="4" r:id="rId3"/>
    <sheet name="individuals 100%" sheetId="5" r:id="rId4"/>
  </sheets>
  <calcPr calcId="191029"/>
  <pivotCaches>
    <pivotCache cacheId="0" r:id="rId5"/>
    <pivotCache cacheId="1" r:id="rId6"/>
    <pivotCache cacheId="2" r:id="rId7"/>
    <pivotCache cacheId="3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7" i="2" l="1"/>
  <c r="AI61" i="2"/>
  <c r="AI62" i="2"/>
  <c r="AH8" i="2"/>
  <c r="AH21" i="2"/>
  <c r="AH101" i="2"/>
  <c r="AH103" i="2"/>
  <c r="AG3" i="2"/>
  <c r="AG19" i="2"/>
  <c r="AF6" i="2"/>
  <c r="AF17" i="2"/>
  <c r="AF70" i="2"/>
  <c r="AF81" i="2"/>
  <c r="AF134" i="2"/>
  <c r="AE12" i="2"/>
  <c r="AE60" i="2"/>
  <c r="AE64" i="2"/>
  <c r="AE65" i="2"/>
  <c r="AE76" i="2"/>
  <c r="AE101" i="2"/>
  <c r="AE113" i="2"/>
  <c r="AE124" i="2"/>
  <c r="AE126" i="2"/>
  <c r="AE128" i="2"/>
  <c r="AC8" i="2"/>
  <c r="AC14" i="2"/>
  <c r="AC4" i="2"/>
  <c r="AJ17" i="2" s="1"/>
  <c r="AC2" i="2"/>
  <c r="AH9" i="2" s="1"/>
  <c r="AC3" i="2"/>
  <c r="AI15" i="2" s="1"/>
  <c r="AC13" i="2"/>
  <c r="AC12" i="2"/>
  <c r="AC9" i="2"/>
  <c r="T75" i="2"/>
  <c r="S3" i="2"/>
  <c r="M14" i="2"/>
  <c r="M13" i="2"/>
  <c r="M12" i="2"/>
  <c r="M9" i="2"/>
  <c r="M8" i="2"/>
  <c r="M7" i="2"/>
  <c r="M4" i="2"/>
  <c r="Q13" i="2" s="1"/>
  <c r="M3" i="2"/>
  <c r="P18" i="2" s="1"/>
  <c r="M2" i="2"/>
  <c r="O6" i="2" s="1"/>
  <c r="M18" i="1"/>
  <c r="M7" i="1"/>
  <c r="M4" i="1"/>
  <c r="M5" i="1"/>
  <c r="M6" i="1"/>
  <c r="M8" i="1"/>
  <c r="M9" i="1"/>
  <c r="M10" i="1"/>
  <c r="M11" i="1"/>
  <c r="M12" i="1"/>
  <c r="M13" i="1"/>
  <c r="M14" i="1"/>
  <c r="M15" i="1"/>
  <c r="M16" i="1"/>
  <c r="M17" i="1"/>
  <c r="M19" i="1"/>
  <c r="M3" i="1"/>
  <c r="AF133" i="2" l="1"/>
  <c r="AF69" i="2"/>
  <c r="AF5" i="2"/>
  <c r="AH88" i="2"/>
  <c r="AH7" i="2"/>
  <c r="AI59" i="2"/>
  <c r="AE117" i="2"/>
  <c r="AE62" i="2"/>
  <c r="AF131" i="2"/>
  <c r="AF67" i="2"/>
  <c r="AF3" i="2"/>
  <c r="AH87" i="2"/>
  <c r="AH5" i="2"/>
  <c r="AI46" i="2"/>
  <c r="AF129" i="2"/>
  <c r="AF65" i="2"/>
  <c r="AH85" i="2"/>
  <c r="AI126" i="2"/>
  <c r="AI45" i="2"/>
  <c r="AE112" i="2"/>
  <c r="AE49" i="2"/>
  <c r="AF118" i="2"/>
  <c r="AF54" i="2"/>
  <c r="AG8" i="2"/>
  <c r="AH72" i="2"/>
  <c r="AI125" i="2"/>
  <c r="AI43" i="2"/>
  <c r="AE110" i="2"/>
  <c r="AE48" i="2"/>
  <c r="AF117" i="2"/>
  <c r="AF53" i="2"/>
  <c r="AG7" i="2"/>
  <c r="AH71" i="2"/>
  <c r="AI123" i="2"/>
  <c r="AI30" i="2"/>
  <c r="AE108" i="2"/>
  <c r="AE46" i="2"/>
  <c r="AF115" i="2"/>
  <c r="AF51" i="2"/>
  <c r="AG5" i="2"/>
  <c r="AH69" i="2"/>
  <c r="AI110" i="2"/>
  <c r="AI29" i="2"/>
  <c r="AE44" i="2"/>
  <c r="AF113" i="2"/>
  <c r="AF49" i="2"/>
  <c r="AH56" i="2"/>
  <c r="AI109" i="2"/>
  <c r="AI27" i="2"/>
  <c r="AE97" i="2"/>
  <c r="AE33" i="2"/>
  <c r="AF102" i="2"/>
  <c r="AF38" i="2"/>
  <c r="AH136" i="2"/>
  <c r="AH55" i="2"/>
  <c r="AI107" i="2"/>
  <c r="AI14" i="2"/>
  <c r="AE145" i="2"/>
  <c r="AE96" i="2"/>
  <c r="AE32" i="2"/>
  <c r="AF101" i="2"/>
  <c r="AF37" i="2"/>
  <c r="AH135" i="2"/>
  <c r="AH53" i="2"/>
  <c r="AI94" i="2"/>
  <c r="AI13" i="2"/>
  <c r="AE144" i="2"/>
  <c r="AE94" i="2"/>
  <c r="AE30" i="2"/>
  <c r="AF99" i="2"/>
  <c r="AF35" i="2"/>
  <c r="AH133" i="2"/>
  <c r="AH40" i="2"/>
  <c r="AI93" i="2"/>
  <c r="AI11" i="2"/>
  <c r="AE142" i="2"/>
  <c r="AE92" i="2"/>
  <c r="AE28" i="2"/>
  <c r="AF97" i="2"/>
  <c r="AF33" i="2"/>
  <c r="AH120" i="2"/>
  <c r="AH39" i="2"/>
  <c r="AI91" i="2"/>
  <c r="AJ16" i="2"/>
  <c r="AE140" i="2"/>
  <c r="AE81" i="2"/>
  <c r="AE17" i="2"/>
  <c r="AF86" i="2"/>
  <c r="AF22" i="2"/>
  <c r="AH119" i="2"/>
  <c r="AH37" i="2"/>
  <c r="AI78" i="2"/>
  <c r="AJ15" i="2"/>
  <c r="S96" i="2"/>
  <c r="AE133" i="2"/>
  <c r="AE80" i="2"/>
  <c r="AE16" i="2"/>
  <c r="AF85" i="2"/>
  <c r="AF21" i="2"/>
  <c r="AH117" i="2"/>
  <c r="AH24" i="2"/>
  <c r="AI77" i="2"/>
  <c r="AJ13" i="2"/>
  <c r="S81" i="2"/>
  <c r="AE129" i="2"/>
  <c r="AE78" i="2"/>
  <c r="AE14" i="2"/>
  <c r="AF83" i="2"/>
  <c r="AF19" i="2"/>
  <c r="AH104" i="2"/>
  <c r="AH23" i="2"/>
  <c r="AI75" i="2"/>
  <c r="S16" i="2"/>
  <c r="AE143" i="2"/>
  <c r="AE127" i="2"/>
  <c r="AE111" i="2"/>
  <c r="AE95" i="2"/>
  <c r="AE79" i="2"/>
  <c r="AE63" i="2"/>
  <c r="AE47" i="2"/>
  <c r="AE31" i="2"/>
  <c r="AE15" i="2"/>
  <c r="AF132" i="2"/>
  <c r="AF116" i="2"/>
  <c r="AF100" i="2"/>
  <c r="AF84" i="2"/>
  <c r="AF68" i="2"/>
  <c r="AF52" i="2"/>
  <c r="AF36" i="2"/>
  <c r="AF20" i="2"/>
  <c r="AF4" i="2"/>
  <c r="AG6" i="2"/>
  <c r="AH134" i="2"/>
  <c r="AH118" i="2"/>
  <c r="AH102" i="2"/>
  <c r="AH86" i="2"/>
  <c r="AH70" i="2"/>
  <c r="AH54" i="2"/>
  <c r="AH38" i="2"/>
  <c r="AH22" i="2"/>
  <c r="AH6" i="2"/>
  <c r="AI124" i="2"/>
  <c r="AI108" i="2"/>
  <c r="AI92" i="2"/>
  <c r="AI76" i="2"/>
  <c r="AI60" i="2"/>
  <c r="AI44" i="2"/>
  <c r="AI28" i="2"/>
  <c r="AI12" i="2"/>
  <c r="AJ14" i="2"/>
  <c r="T76" i="2"/>
  <c r="AE141" i="2"/>
  <c r="AE125" i="2"/>
  <c r="AE109" i="2"/>
  <c r="AE93" i="2"/>
  <c r="AE77" i="2"/>
  <c r="AE61" i="2"/>
  <c r="AE45" i="2"/>
  <c r="AE29" i="2"/>
  <c r="AE13" i="2"/>
  <c r="AF130" i="2"/>
  <c r="AF114" i="2"/>
  <c r="AF98" i="2"/>
  <c r="AF82" i="2"/>
  <c r="AF66" i="2"/>
  <c r="AF50" i="2"/>
  <c r="AF34" i="2"/>
  <c r="AF18" i="2"/>
  <c r="AG2" i="2"/>
  <c r="AG4" i="2"/>
  <c r="AH132" i="2"/>
  <c r="AH116" i="2"/>
  <c r="AH100" i="2"/>
  <c r="AH84" i="2"/>
  <c r="AH68" i="2"/>
  <c r="AH52" i="2"/>
  <c r="AH36" i="2"/>
  <c r="AH20" i="2"/>
  <c r="AH4" i="2"/>
  <c r="AI122" i="2"/>
  <c r="AI106" i="2"/>
  <c r="AI90" i="2"/>
  <c r="AI74" i="2"/>
  <c r="AI58" i="2"/>
  <c r="AI42" i="2"/>
  <c r="AI26" i="2"/>
  <c r="AI10" i="2"/>
  <c r="AJ12" i="2"/>
  <c r="AH131" i="2"/>
  <c r="AH115" i="2"/>
  <c r="AH99" i="2"/>
  <c r="AH83" i="2"/>
  <c r="AH67" i="2"/>
  <c r="AH51" i="2"/>
  <c r="AH35" i="2"/>
  <c r="AH19" i="2"/>
  <c r="AH3" i="2"/>
  <c r="AI121" i="2"/>
  <c r="AI105" i="2"/>
  <c r="AI89" i="2"/>
  <c r="AI73" i="2"/>
  <c r="AI57" i="2"/>
  <c r="AI41" i="2"/>
  <c r="AI25" i="2"/>
  <c r="AI9" i="2"/>
  <c r="AJ11" i="2"/>
  <c r="AE139" i="2"/>
  <c r="AE123" i="2"/>
  <c r="AE107" i="2"/>
  <c r="AE91" i="2"/>
  <c r="AE75" i="2"/>
  <c r="AE59" i="2"/>
  <c r="AE43" i="2"/>
  <c r="AE27" i="2"/>
  <c r="AE11" i="2"/>
  <c r="AF128" i="2"/>
  <c r="AF112" i="2"/>
  <c r="AF96" i="2"/>
  <c r="AF80" i="2"/>
  <c r="AF64" i="2"/>
  <c r="AF48" i="2"/>
  <c r="AF32" i="2"/>
  <c r="AF16" i="2"/>
  <c r="AG18" i="2"/>
  <c r="AH146" i="2"/>
  <c r="AH130" i="2"/>
  <c r="AH114" i="2"/>
  <c r="AH98" i="2"/>
  <c r="AH82" i="2"/>
  <c r="AH66" i="2"/>
  <c r="AH50" i="2"/>
  <c r="AH34" i="2"/>
  <c r="AH18" i="2"/>
  <c r="AI2" i="2"/>
  <c r="AI120" i="2"/>
  <c r="AI104" i="2"/>
  <c r="AI88" i="2"/>
  <c r="AI72" i="2"/>
  <c r="AI56" i="2"/>
  <c r="AI40" i="2"/>
  <c r="AI24" i="2"/>
  <c r="AI8" i="2"/>
  <c r="AJ10" i="2"/>
  <c r="AE138" i="2"/>
  <c r="AE122" i="2"/>
  <c r="AE106" i="2"/>
  <c r="AE90" i="2"/>
  <c r="AE74" i="2"/>
  <c r="AE58" i="2"/>
  <c r="AE42" i="2"/>
  <c r="AE26" i="2"/>
  <c r="AE10" i="2"/>
  <c r="AF127" i="2"/>
  <c r="AF111" i="2"/>
  <c r="AF95" i="2"/>
  <c r="AF79" i="2"/>
  <c r="AF63" i="2"/>
  <c r="AF47" i="2"/>
  <c r="AF31" i="2"/>
  <c r="AF15" i="2"/>
  <c r="AG17" i="2"/>
  <c r="AH145" i="2"/>
  <c r="AH129" i="2"/>
  <c r="AH113" i="2"/>
  <c r="AH97" i="2"/>
  <c r="AH81" i="2"/>
  <c r="AH65" i="2"/>
  <c r="AH49" i="2"/>
  <c r="AH33" i="2"/>
  <c r="AH17" i="2"/>
  <c r="AH2" i="2"/>
  <c r="AI119" i="2"/>
  <c r="AI103" i="2"/>
  <c r="AI87" i="2"/>
  <c r="AI71" i="2"/>
  <c r="AI55" i="2"/>
  <c r="AI39" i="2"/>
  <c r="AI23" i="2"/>
  <c r="AI7" i="2"/>
  <c r="AJ9" i="2"/>
  <c r="AE137" i="2"/>
  <c r="AE121" i="2"/>
  <c r="AE105" i="2"/>
  <c r="AE89" i="2"/>
  <c r="AE73" i="2"/>
  <c r="AE57" i="2"/>
  <c r="AE41" i="2"/>
  <c r="AE25" i="2"/>
  <c r="AE9" i="2"/>
  <c r="AF126" i="2"/>
  <c r="AF110" i="2"/>
  <c r="AF94" i="2"/>
  <c r="AF78" i="2"/>
  <c r="AF62" i="2"/>
  <c r="AF46" i="2"/>
  <c r="AF30" i="2"/>
  <c r="AF14" i="2"/>
  <c r="AG16" i="2"/>
  <c r="AH144" i="2"/>
  <c r="AH128" i="2"/>
  <c r="AH112" i="2"/>
  <c r="AH96" i="2"/>
  <c r="AH80" i="2"/>
  <c r="AH64" i="2"/>
  <c r="AH48" i="2"/>
  <c r="AH32" i="2"/>
  <c r="AH16" i="2"/>
  <c r="AI134" i="2"/>
  <c r="AI118" i="2"/>
  <c r="AI102" i="2"/>
  <c r="AI86" i="2"/>
  <c r="AI70" i="2"/>
  <c r="AI54" i="2"/>
  <c r="AI38" i="2"/>
  <c r="AI22" i="2"/>
  <c r="AI6" i="2"/>
  <c r="AJ8" i="2"/>
  <c r="AE136" i="2"/>
  <c r="AE120" i="2"/>
  <c r="AE104" i="2"/>
  <c r="AE88" i="2"/>
  <c r="AE72" i="2"/>
  <c r="AE56" i="2"/>
  <c r="AE40" i="2"/>
  <c r="AE24" i="2"/>
  <c r="AE8" i="2"/>
  <c r="AF125" i="2"/>
  <c r="AF109" i="2"/>
  <c r="AF93" i="2"/>
  <c r="AF77" i="2"/>
  <c r="AF61" i="2"/>
  <c r="AF45" i="2"/>
  <c r="AF29" i="2"/>
  <c r="AF13" i="2"/>
  <c r="AG15" i="2"/>
  <c r="AH143" i="2"/>
  <c r="AH127" i="2"/>
  <c r="AH111" i="2"/>
  <c r="AH95" i="2"/>
  <c r="AH79" i="2"/>
  <c r="AH63" i="2"/>
  <c r="AH47" i="2"/>
  <c r="AH31" i="2"/>
  <c r="AH15" i="2"/>
  <c r="AI133" i="2"/>
  <c r="AI117" i="2"/>
  <c r="AI101" i="2"/>
  <c r="AI85" i="2"/>
  <c r="AI69" i="2"/>
  <c r="AI53" i="2"/>
  <c r="AI37" i="2"/>
  <c r="AI21" i="2"/>
  <c r="AI5" i="2"/>
  <c r="AJ7" i="2"/>
  <c r="AE135" i="2"/>
  <c r="AE119" i="2"/>
  <c r="AE103" i="2"/>
  <c r="AE87" i="2"/>
  <c r="AE71" i="2"/>
  <c r="AE55" i="2"/>
  <c r="AE39" i="2"/>
  <c r="AE23" i="2"/>
  <c r="AE7" i="2"/>
  <c r="AF124" i="2"/>
  <c r="AF108" i="2"/>
  <c r="AF92" i="2"/>
  <c r="AF76" i="2"/>
  <c r="AF60" i="2"/>
  <c r="AF44" i="2"/>
  <c r="AF28" i="2"/>
  <c r="AF12" i="2"/>
  <c r="AG14" i="2"/>
  <c r="AH142" i="2"/>
  <c r="AH126" i="2"/>
  <c r="AH110" i="2"/>
  <c r="AH94" i="2"/>
  <c r="AH78" i="2"/>
  <c r="AH62" i="2"/>
  <c r="AH46" i="2"/>
  <c r="AH30" i="2"/>
  <c r="AH14" i="2"/>
  <c r="AI132" i="2"/>
  <c r="AI116" i="2"/>
  <c r="AI100" i="2"/>
  <c r="AI84" i="2"/>
  <c r="AI68" i="2"/>
  <c r="AI52" i="2"/>
  <c r="AI36" i="2"/>
  <c r="AI20" i="2"/>
  <c r="AI4" i="2"/>
  <c r="AJ6" i="2"/>
  <c r="AE134" i="2"/>
  <c r="AE118" i="2"/>
  <c r="AE102" i="2"/>
  <c r="AE86" i="2"/>
  <c r="AE70" i="2"/>
  <c r="AE54" i="2"/>
  <c r="AE38" i="2"/>
  <c r="AE22" i="2"/>
  <c r="AE6" i="2"/>
  <c r="AF123" i="2"/>
  <c r="AF107" i="2"/>
  <c r="AF91" i="2"/>
  <c r="AF75" i="2"/>
  <c r="AF59" i="2"/>
  <c r="AF43" i="2"/>
  <c r="AF27" i="2"/>
  <c r="AF11" i="2"/>
  <c r="AG13" i="2"/>
  <c r="AH141" i="2"/>
  <c r="AH125" i="2"/>
  <c r="AH109" i="2"/>
  <c r="AH93" i="2"/>
  <c r="AH77" i="2"/>
  <c r="AH61" i="2"/>
  <c r="AH45" i="2"/>
  <c r="AH29" i="2"/>
  <c r="AH13" i="2"/>
  <c r="AI131" i="2"/>
  <c r="AI115" i="2"/>
  <c r="AI99" i="2"/>
  <c r="AI83" i="2"/>
  <c r="AI67" i="2"/>
  <c r="AI51" i="2"/>
  <c r="AI35" i="2"/>
  <c r="AI19" i="2"/>
  <c r="AI3" i="2"/>
  <c r="AJ5" i="2"/>
  <c r="AE85" i="2"/>
  <c r="AE69" i="2"/>
  <c r="AE53" i="2"/>
  <c r="AE37" i="2"/>
  <c r="AE21" i="2"/>
  <c r="AE5" i="2"/>
  <c r="AF122" i="2"/>
  <c r="AF106" i="2"/>
  <c r="AF90" i="2"/>
  <c r="AF74" i="2"/>
  <c r="AF58" i="2"/>
  <c r="AF42" i="2"/>
  <c r="AF26" i="2"/>
  <c r="AF10" i="2"/>
  <c r="AG12" i="2"/>
  <c r="AH140" i="2"/>
  <c r="AH124" i="2"/>
  <c r="AH108" i="2"/>
  <c r="AH92" i="2"/>
  <c r="AH76" i="2"/>
  <c r="AH60" i="2"/>
  <c r="AH44" i="2"/>
  <c r="AH28" i="2"/>
  <c r="AH12" i="2"/>
  <c r="AI130" i="2"/>
  <c r="AI114" i="2"/>
  <c r="AI98" i="2"/>
  <c r="AI82" i="2"/>
  <c r="AI66" i="2"/>
  <c r="AI50" i="2"/>
  <c r="AI34" i="2"/>
  <c r="AI18" i="2"/>
  <c r="AJ2" i="2"/>
  <c r="AJ4" i="2"/>
  <c r="AE132" i="2"/>
  <c r="AE116" i="2"/>
  <c r="AE100" i="2"/>
  <c r="AE84" i="2"/>
  <c r="AE68" i="2"/>
  <c r="AE52" i="2"/>
  <c r="AE36" i="2"/>
  <c r="AE20" i="2"/>
  <c r="AE4" i="2"/>
  <c r="AF121" i="2"/>
  <c r="AF105" i="2"/>
  <c r="AF89" i="2"/>
  <c r="AF73" i="2"/>
  <c r="AF57" i="2"/>
  <c r="AF41" i="2"/>
  <c r="AF25" i="2"/>
  <c r="AF9" i="2"/>
  <c r="AG11" i="2"/>
  <c r="AH139" i="2"/>
  <c r="AH123" i="2"/>
  <c r="AH107" i="2"/>
  <c r="AH91" i="2"/>
  <c r="AH75" i="2"/>
  <c r="AH59" i="2"/>
  <c r="AH43" i="2"/>
  <c r="AH27" i="2"/>
  <c r="AH11" i="2"/>
  <c r="AI129" i="2"/>
  <c r="AI113" i="2"/>
  <c r="AI97" i="2"/>
  <c r="AI81" i="2"/>
  <c r="AI65" i="2"/>
  <c r="AI49" i="2"/>
  <c r="AI33" i="2"/>
  <c r="AI17" i="2"/>
  <c r="AJ19" i="2"/>
  <c r="AJ3" i="2"/>
  <c r="S163" i="2"/>
  <c r="AE2" i="2"/>
  <c r="AE131" i="2"/>
  <c r="AE115" i="2"/>
  <c r="AE99" i="2"/>
  <c r="AE83" i="2"/>
  <c r="AE67" i="2"/>
  <c r="AE51" i="2"/>
  <c r="AE35" i="2"/>
  <c r="AE19" i="2"/>
  <c r="AE3" i="2"/>
  <c r="AF120" i="2"/>
  <c r="AF104" i="2"/>
  <c r="AF88" i="2"/>
  <c r="AF72" i="2"/>
  <c r="AF56" i="2"/>
  <c r="AF40" i="2"/>
  <c r="AF24" i="2"/>
  <c r="AF8" i="2"/>
  <c r="AG10" i="2"/>
  <c r="AH138" i="2"/>
  <c r="AH122" i="2"/>
  <c r="AH106" i="2"/>
  <c r="AH90" i="2"/>
  <c r="AH74" i="2"/>
  <c r="AH58" i="2"/>
  <c r="AH42" i="2"/>
  <c r="AH26" i="2"/>
  <c r="AH10" i="2"/>
  <c r="AI128" i="2"/>
  <c r="AI112" i="2"/>
  <c r="AI96" i="2"/>
  <c r="AI80" i="2"/>
  <c r="AI64" i="2"/>
  <c r="AI48" i="2"/>
  <c r="AI32" i="2"/>
  <c r="AI16" i="2"/>
  <c r="AJ18" i="2"/>
  <c r="S97" i="2"/>
  <c r="AE146" i="2"/>
  <c r="AE130" i="2"/>
  <c r="AE114" i="2"/>
  <c r="AE98" i="2"/>
  <c r="AE82" i="2"/>
  <c r="AE66" i="2"/>
  <c r="AE50" i="2"/>
  <c r="AE34" i="2"/>
  <c r="AE18" i="2"/>
  <c r="AF2" i="2"/>
  <c r="AF119" i="2"/>
  <c r="AF103" i="2"/>
  <c r="AF87" i="2"/>
  <c r="AF71" i="2"/>
  <c r="AF55" i="2"/>
  <c r="AF39" i="2"/>
  <c r="AF23" i="2"/>
  <c r="AF7" i="2"/>
  <c r="AG9" i="2"/>
  <c r="AH137" i="2"/>
  <c r="AH121" i="2"/>
  <c r="AH105" i="2"/>
  <c r="AH89" i="2"/>
  <c r="AH73" i="2"/>
  <c r="AH57" i="2"/>
  <c r="AH41" i="2"/>
  <c r="AH25" i="2"/>
  <c r="AI127" i="2"/>
  <c r="AI111" i="2"/>
  <c r="AI95" i="2"/>
  <c r="AI79" i="2"/>
  <c r="AI63" i="2"/>
  <c r="AI47" i="2"/>
  <c r="AI31" i="2"/>
  <c r="R71" i="2"/>
  <c r="R230" i="2"/>
  <c r="R181" i="2"/>
  <c r="R132" i="2"/>
  <c r="R83" i="2"/>
  <c r="R19" i="2"/>
  <c r="S99" i="2"/>
  <c r="S17" i="2"/>
  <c r="T11" i="2"/>
  <c r="R7" i="2"/>
  <c r="R179" i="2"/>
  <c r="R69" i="2"/>
  <c r="R227" i="2"/>
  <c r="R167" i="2"/>
  <c r="R118" i="2"/>
  <c r="R68" i="2"/>
  <c r="R4" i="2"/>
  <c r="S83" i="2"/>
  <c r="R228" i="2"/>
  <c r="R119" i="2"/>
  <c r="R215" i="2"/>
  <c r="R166" i="2"/>
  <c r="R117" i="2"/>
  <c r="R67" i="2"/>
  <c r="R214" i="2"/>
  <c r="R165" i="2"/>
  <c r="R116" i="2"/>
  <c r="R55" i="2"/>
  <c r="S161" i="2"/>
  <c r="S80" i="2"/>
  <c r="T62" i="2"/>
  <c r="R213" i="2"/>
  <c r="R164" i="2"/>
  <c r="R115" i="2"/>
  <c r="R53" i="2"/>
  <c r="S160" i="2"/>
  <c r="S67" i="2"/>
  <c r="T60" i="2"/>
  <c r="R180" i="2"/>
  <c r="R5" i="2"/>
  <c r="R212" i="2"/>
  <c r="R163" i="2"/>
  <c r="R103" i="2"/>
  <c r="R52" i="2"/>
  <c r="S147" i="2"/>
  <c r="S65" i="2"/>
  <c r="T59" i="2"/>
  <c r="R211" i="2"/>
  <c r="R151" i="2"/>
  <c r="R102" i="2"/>
  <c r="R51" i="2"/>
  <c r="S145" i="2"/>
  <c r="S64" i="2"/>
  <c r="T46" i="2"/>
  <c r="R199" i="2"/>
  <c r="R150" i="2"/>
  <c r="R101" i="2"/>
  <c r="R39" i="2"/>
  <c r="S144" i="2"/>
  <c r="S51" i="2"/>
  <c r="T44" i="2"/>
  <c r="R198" i="2"/>
  <c r="R149" i="2"/>
  <c r="R100" i="2"/>
  <c r="R37" i="2"/>
  <c r="S131" i="2"/>
  <c r="S49" i="2"/>
  <c r="T43" i="2"/>
  <c r="R131" i="2"/>
  <c r="R197" i="2"/>
  <c r="R148" i="2"/>
  <c r="R99" i="2"/>
  <c r="R36" i="2"/>
  <c r="S129" i="2"/>
  <c r="S48" i="2"/>
  <c r="T30" i="2"/>
  <c r="R196" i="2"/>
  <c r="R147" i="2"/>
  <c r="R87" i="2"/>
  <c r="R35" i="2"/>
  <c r="S128" i="2"/>
  <c r="S35" i="2"/>
  <c r="T28" i="2"/>
  <c r="R195" i="2"/>
  <c r="R135" i="2"/>
  <c r="R86" i="2"/>
  <c r="R23" i="2"/>
  <c r="S115" i="2"/>
  <c r="S33" i="2"/>
  <c r="T27" i="2"/>
  <c r="R229" i="2"/>
  <c r="R183" i="2"/>
  <c r="R134" i="2"/>
  <c r="R85" i="2"/>
  <c r="R21" i="2"/>
  <c r="S113" i="2"/>
  <c r="S32" i="2"/>
  <c r="T14" i="2"/>
  <c r="R231" i="2"/>
  <c r="R182" i="2"/>
  <c r="R133" i="2"/>
  <c r="R84" i="2"/>
  <c r="R20" i="2"/>
  <c r="S112" i="2"/>
  <c r="S19" i="2"/>
  <c r="T12" i="2"/>
  <c r="R70" i="2"/>
  <c r="R54" i="2"/>
  <c r="R38" i="2"/>
  <c r="R22" i="2"/>
  <c r="R6" i="2"/>
  <c r="S162" i="2"/>
  <c r="S146" i="2"/>
  <c r="S130" i="2"/>
  <c r="S114" i="2"/>
  <c r="S98" i="2"/>
  <c r="S82" i="2"/>
  <c r="S66" i="2"/>
  <c r="S50" i="2"/>
  <c r="S34" i="2"/>
  <c r="S18" i="2"/>
  <c r="T2" i="2"/>
  <c r="T61" i="2"/>
  <c r="T45" i="2"/>
  <c r="T29" i="2"/>
  <c r="T13" i="2"/>
  <c r="R3" i="2"/>
  <c r="S159" i="2"/>
  <c r="S143" i="2"/>
  <c r="S127" i="2"/>
  <c r="S111" i="2"/>
  <c r="S95" i="2"/>
  <c r="S79" i="2"/>
  <c r="S63" i="2"/>
  <c r="S47" i="2"/>
  <c r="S31" i="2"/>
  <c r="S15" i="2"/>
  <c r="T74" i="2"/>
  <c r="T58" i="2"/>
  <c r="T42" i="2"/>
  <c r="T26" i="2"/>
  <c r="T10" i="2"/>
  <c r="R226" i="2"/>
  <c r="R210" i="2"/>
  <c r="R194" i="2"/>
  <c r="R178" i="2"/>
  <c r="R162" i="2"/>
  <c r="R146" i="2"/>
  <c r="R130" i="2"/>
  <c r="R114" i="2"/>
  <c r="R98" i="2"/>
  <c r="R82" i="2"/>
  <c r="R66" i="2"/>
  <c r="R50" i="2"/>
  <c r="R34" i="2"/>
  <c r="R18" i="2"/>
  <c r="S2" i="2"/>
  <c r="S158" i="2"/>
  <c r="S142" i="2"/>
  <c r="S126" i="2"/>
  <c r="S110" i="2"/>
  <c r="S94" i="2"/>
  <c r="S78" i="2"/>
  <c r="S62" i="2"/>
  <c r="S46" i="2"/>
  <c r="S30" i="2"/>
  <c r="S14" i="2"/>
  <c r="T73" i="2"/>
  <c r="T57" i="2"/>
  <c r="T41" i="2"/>
  <c r="T25" i="2"/>
  <c r="T9" i="2"/>
  <c r="R225" i="2"/>
  <c r="R209" i="2"/>
  <c r="R193" i="2"/>
  <c r="R177" i="2"/>
  <c r="R161" i="2"/>
  <c r="R145" i="2"/>
  <c r="R129" i="2"/>
  <c r="R113" i="2"/>
  <c r="R97" i="2"/>
  <c r="R81" i="2"/>
  <c r="R65" i="2"/>
  <c r="R49" i="2"/>
  <c r="R33" i="2"/>
  <c r="R17" i="2"/>
  <c r="S173" i="2"/>
  <c r="S157" i="2"/>
  <c r="S141" i="2"/>
  <c r="S125" i="2"/>
  <c r="S109" i="2"/>
  <c r="S93" i="2"/>
  <c r="S77" i="2"/>
  <c r="S61" i="2"/>
  <c r="S45" i="2"/>
  <c r="S29" i="2"/>
  <c r="S13" i="2"/>
  <c r="T72" i="2"/>
  <c r="T56" i="2"/>
  <c r="T40" i="2"/>
  <c r="T24" i="2"/>
  <c r="T8" i="2"/>
  <c r="R224" i="2"/>
  <c r="R208" i="2"/>
  <c r="R192" i="2"/>
  <c r="R176" i="2"/>
  <c r="R160" i="2"/>
  <c r="R144" i="2"/>
  <c r="R128" i="2"/>
  <c r="R112" i="2"/>
  <c r="R96" i="2"/>
  <c r="R80" i="2"/>
  <c r="R64" i="2"/>
  <c r="R48" i="2"/>
  <c r="R32" i="2"/>
  <c r="R16" i="2"/>
  <c r="S172" i="2"/>
  <c r="S156" i="2"/>
  <c r="S140" i="2"/>
  <c r="S124" i="2"/>
  <c r="S108" i="2"/>
  <c r="S92" i="2"/>
  <c r="S76" i="2"/>
  <c r="S60" i="2"/>
  <c r="S44" i="2"/>
  <c r="S28" i="2"/>
  <c r="S12" i="2"/>
  <c r="T71" i="2"/>
  <c r="T55" i="2"/>
  <c r="T39" i="2"/>
  <c r="T23" i="2"/>
  <c r="T7" i="2"/>
  <c r="R223" i="2"/>
  <c r="R207" i="2"/>
  <c r="R191" i="2"/>
  <c r="R175" i="2"/>
  <c r="R159" i="2"/>
  <c r="R143" i="2"/>
  <c r="R127" i="2"/>
  <c r="R111" i="2"/>
  <c r="R95" i="2"/>
  <c r="R79" i="2"/>
  <c r="R63" i="2"/>
  <c r="R47" i="2"/>
  <c r="R31" i="2"/>
  <c r="R15" i="2"/>
  <c r="S171" i="2"/>
  <c r="S155" i="2"/>
  <c r="S139" i="2"/>
  <c r="S123" i="2"/>
  <c r="S107" i="2"/>
  <c r="S91" i="2"/>
  <c r="S75" i="2"/>
  <c r="S59" i="2"/>
  <c r="S43" i="2"/>
  <c r="S27" i="2"/>
  <c r="S11" i="2"/>
  <c r="T70" i="2"/>
  <c r="T54" i="2"/>
  <c r="T38" i="2"/>
  <c r="T22" i="2"/>
  <c r="T6" i="2"/>
  <c r="R222" i="2"/>
  <c r="R206" i="2"/>
  <c r="R190" i="2"/>
  <c r="R174" i="2"/>
  <c r="R158" i="2"/>
  <c r="R142" i="2"/>
  <c r="R126" i="2"/>
  <c r="R110" i="2"/>
  <c r="R94" i="2"/>
  <c r="R78" i="2"/>
  <c r="R62" i="2"/>
  <c r="R46" i="2"/>
  <c r="R30" i="2"/>
  <c r="R14" i="2"/>
  <c r="S170" i="2"/>
  <c r="S154" i="2"/>
  <c r="S138" i="2"/>
  <c r="S122" i="2"/>
  <c r="S106" i="2"/>
  <c r="S90" i="2"/>
  <c r="S74" i="2"/>
  <c r="S58" i="2"/>
  <c r="S42" i="2"/>
  <c r="S26" i="2"/>
  <c r="S10" i="2"/>
  <c r="T69" i="2"/>
  <c r="T53" i="2"/>
  <c r="T37" i="2"/>
  <c r="T21" i="2"/>
  <c r="T5" i="2"/>
  <c r="R221" i="2"/>
  <c r="R205" i="2"/>
  <c r="R189" i="2"/>
  <c r="R173" i="2"/>
  <c r="R157" i="2"/>
  <c r="R141" i="2"/>
  <c r="R125" i="2"/>
  <c r="R109" i="2"/>
  <c r="R93" i="2"/>
  <c r="R77" i="2"/>
  <c r="R61" i="2"/>
  <c r="R45" i="2"/>
  <c r="R29" i="2"/>
  <c r="R13" i="2"/>
  <c r="S169" i="2"/>
  <c r="S153" i="2"/>
  <c r="S137" i="2"/>
  <c r="S121" i="2"/>
  <c r="S105" i="2"/>
  <c r="S89" i="2"/>
  <c r="S73" i="2"/>
  <c r="S57" i="2"/>
  <c r="S41" i="2"/>
  <c r="S25" i="2"/>
  <c r="S9" i="2"/>
  <c r="T68" i="2"/>
  <c r="T52" i="2"/>
  <c r="T36" i="2"/>
  <c r="T20" i="2"/>
  <c r="T4" i="2"/>
  <c r="R220" i="2"/>
  <c r="R204" i="2"/>
  <c r="R188" i="2"/>
  <c r="R172" i="2"/>
  <c r="R156" i="2"/>
  <c r="R140" i="2"/>
  <c r="R124" i="2"/>
  <c r="R108" i="2"/>
  <c r="R92" i="2"/>
  <c r="R76" i="2"/>
  <c r="R60" i="2"/>
  <c r="R44" i="2"/>
  <c r="R28" i="2"/>
  <c r="R12" i="2"/>
  <c r="S168" i="2"/>
  <c r="S152" i="2"/>
  <c r="S136" i="2"/>
  <c r="S120" i="2"/>
  <c r="S104" i="2"/>
  <c r="S88" i="2"/>
  <c r="S72" i="2"/>
  <c r="S56" i="2"/>
  <c r="S40" i="2"/>
  <c r="S24" i="2"/>
  <c r="S8" i="2"/>
  <c r="T67" i="2"/>
  <c r="T51" i="2"/>
  <c r="T35" i="2"/>
  <c r="T19" i="2"/>
  <c r="T3" i="2"/>
  <c r="R219" i="2"/>
  <c r="R203" i="2"/>
  <c r="R187" i="2"/>
  <c r="R171" i="2"/>
  <c r="R155" i="2"/>
  <c r="R139" i="2"/>
  <c r="R123" i="2"/>
  <c r="R107" i="2"/>
  <c r="R91" i="2"/>
  <c r="R75" i="2"/>
  <c r="R59" i="2"/>
  <c r="R43" i="2"/>
  <c r="R27" i="2"/>
  <c r="R11" i="2"/>
  <c r="S167" i="2"/>
  <c r="S151" i="2"/>
  <c r="S135" i="2"/>
  <c r="S119" i="2"/>
  <c r="S103" i="2"/>
  <c r="S87" i="2"/>
  <c r="S71" i="2"/>
  <c r="S55" i="2"/>
  <c r="S39" i="2"/>
  <c r="S23" i="2"/>
  <c r="S7" i="2"/>
  <c r="T66" i="2"/>
  <c r="T50" i="2"/>
  <c r="T34" i="2"/>
  <c r="T18" i="2"/>
  <c r="R218" i="2"/>
  <c r="R202" i="2"/>
  <c r="R186" i="2"/>
  <c r="R170" i="2"/>
  <c r="R154" i="2"/>
  <c r="R138" i="2"/>
  <c r="R122" i="2"/>
  <c r="R106" i="2"/>
  <c r="R90" i="2"/>
  <c r="R74" i="2"/>
  <c r="R58" i="2"/>
  <c r="R42" i="2"/>
  <c r="R26" i="2"/>
  <c r="R10" i="2"/>
  <c r="S166" i="2"/>
  <c r="S150" i="2"/>
  <c r="S134" i="2"/>
  <c r="S118" i="2"/>
  <c r="S102" i="2"/>
  <c r="S86" i="2"/>
  <c r="S70" i="2"/>
  <c r="S54" i="2"/>
  <c r="S38" i="2"/>
  <c r="S22" i="2"/>
  <c r="S6" i="2"/>
  <c r="T65" i="2"/>
  <c r="T49" i="2"/>
  <c r="T33" i="2"/>
  <c r="T17" i="2"/>
  <c r="R217" i="2"/>
  <c r="R185" i="2"/>
  <c r="R153" i="2"/>
  <c r="R121" i="2"/>
  <c r="R105" i="2"/>
  <c r="R89" i="2"/>
  <c r="R73" i="2"/>
  <c r="R57" i="2"/>
  <c r="R25" i="2"/>
  <c r="R9" i="2"/>
  <c r="S165" i="2"/>
  <c r="S149" i="2"/>
  <c r="S133" i="2"/>
  <c r="S117" i="2"/>
  <c r="S101" i="2"/>
  <c r="S85" i="2"/>
  <c r="S69" i="2"/>
  <c r="S53" i="2"/>
  <c r="S37" i="2"/>
  <c r="S21" i="2"/>
  <c r="S5" i="2"/>
  <c r="T64" i="2"/>
  <c r="T48" i="2"/>
  <c r="T32" i="2"/>
  <c r="T16" i="2"/>
  <c r="R201" i="2"/>
  <c r="R169" i="2"/>
  <c r="R137" i="2"/>
  <c r="R41" i="2"/>
  <c r="R2" i="2"/>
  <c r="R216" i="2"/>
  <c r="R200" i="2"/>
  <c r="R184" i="2"/>
  <c r="R168" i="2"/>
  <c r="R152" i="2"/>
  <c r="R136" i="2"/>
  <c r="R120" i="2"/>
  <c r="R104" i="2"/>
  <c r="R88" i="2"/>
  <c r="R72" i="2"/>
  <c r="R56" i="2"/>
  <c r="R40" i="2"/>
  <c r="R24" i="2"/>
  <c r="R8" i="2"/>
  <c r="S164" i="2"/>
  <c r="S148" i="2"/>
  <c r="S132" i="2"/>
  <c r="S116" i="2"/>
  <c r="S100" i="2"/>
  <c r="S84" i="2"/>
  <c r="S68" i="2"/>
  <c r="S52" i="2"/>
  <c r="S36" i="2"/>
  <c r="S20" i="2"/>
  <c r="S4" i="2"/>
  <c r="T63" i="2"/>
  <c r="T47" i="2"/>
  <c r="T31" i="2"/>
  <c r="T15" i="2"/>
  <c r="O229" i="2"/>
  <c r="O226" i="2"/>
  <c r="O218" i="2"/>
  <c r="Q76" i="2"/>
  <c r="Q60" i="2"/>
  <c r="Q44" i="2"/>
  <c r="Q28" i="2"/>
  <c r="O213" i="2"/>
  <c r="O197" i="2"/>
  <c r="O181" i="2"/>
  <c r="O165" i="2"/>
  <c r="O149" i="2"/>
  <c r="O133" i="2"/>
  <c r="O117" i="2"/>
  <c r="O101" i="2"/>
  <c r="O85" i="2"/>
  <c r="O69" i="2"/>
  <c r="O53" i="2"/>
  <c r="O37" i="2"/>
  <c r="O21" i="2"/>
  <c r="O5" i="2"/>
  <c r="P161" i="2"/>
  <c r="P145" i="2"/>
  <c r="P129" i="2"/>
  <c r="P113" i="2"/>
  <c r="P97" i="2"/>
  <c r="P81" i="2"/>
  <c r="P65" i="2"/>
  <c r="P49" i="2"/>
  <c r="P33" i="2"/>
  <c r="P17" i="2"/>
  <c r="Q12" i="2"/>
  <c r="O228" i="2"/>
  <c r="O212" i="2"/>
  <c r="O196" i="2"/>
  <c r="O180" i="2"/>
  <c r="O164" i="2"/>
  <c r="O148" i="2"/>
  <c r="O132" i="2"/>
  <c r="O116" i="2"/>
  <c r="O100" i="2"/>
  <c r="O84" i="2"/>
  <c r="O68" i="2"/>
  <c r="O52" i="2"/>
  <c r="O36" i="2"/>
  <c r="O20" i="2"/>
  <c r="O4" i="2"/>
  <c r="P160" i="2"/>
  <c r="P144" i="2"/>
  <c r="P128" i="2"/>
  <c r="P112" i="2"/>
  <c r="P96" i="2"/>
  <c r="P80" i="2"/>
  <c r="P64" i="2"/>
  <c r="P48" i="2"/>
  <c r="P32" i="2"/>
  <c r="P16" i="2"/>
  <c r="Q75" i="2"/>
  <c r="Q59" i="2"/>
  <c r="Q43" i="2"/>
  <c r="Q27" i="2"/>
  <c r="Q11" i="2"/>
  <c r="O227" i="2"/>
  <c r="O211" i="2"/>
  <c r="O195" i="2"/>
  <c r="O179" i="2"/>
  <c r="O163" i="2"/>
  <c r="O147" i="2"/>
  <c r="O131" i="2"/>
  <c r="O115" i="2"/>
  <c r="O99" i="2"/>
  <c r="O83" i="2"/>
  <c r="O67" i="2"/>
  <c r="O51" i="2"/>
  <c r="O35" i="2"/>
  <c r="O19" i="2"/>
  <c r="O3" i="2"/>
  <c r="P159" i="2"/>
  <c r="P143" i="2"/>
  <c r="P127" i="2"/>
  <c r="P111" i="2"/>
  <c r="P95" i="2"/>
  <c r="P79" i="2"/>
  <c r="P63" i="2"/>
  <c r="P47" i="2"/>
  <c r="P31" i="2"/>
  <c r="P15" i="2"/>
  <c r="Q74" i="2"/>
  <c r="Q58" i="2"/>
  <c r="Q42" i="2"/>
  <c r="Q26" i="2"/>
  <c r="Q10" i="2"/>
  <c r="O178" i="2"/>
  <c r="O162" i="2"/>
  <c r="O146" i="2"/>
  <c r="O130" i="2"/>
  <c r="O114" i="2"/>
  <c r="O98" i="2"/>
  <c r="O82" i="2"/>
  <c r="O66" i="2"/>
  <c r="O50" i="2"/>
  <c r="O34" i="2"/>
  <c r="O18" i="2"/>
  <c r="P2" i="2"/>
  <c r="P158" i="2"/>
  <c r="P142" i="2"/>
  <c r="P126" i="2"/>
  <c r="P110" i="2"/>
  <c r="P94" i="2"/>
  <c r="P78" i="2"/>
  <c r="P62" i="2"/>
  <c r="P46" i="2"/>
  <c r="P30" i="2"/>
  <c r="P14" i="2"/>
  <c r="Q73" i="2"/>
  <c r="Q57" i="2"/>
  <c r="Q41" i="2"/>
  <c r="Q25" i="2"/>
  <c r="Q9" i="2"/>
  <c r="O177" i="2"/>
  <c r="O161" i="2"/>
  <c r="O113" i="2"/>
  <c r="O97" i="2"/>
  <c r="O81" i="2"/>
  <c r="O65" i="2"/>
  <c r="O49" i="2"/>
  <c r="O33" i="2"/>
  <c r="O17" i="2"/>
  <c r="P173" i="2"/>
  <c r="P157" i="2"/>
  <c r="P141" i="2"/>
  <c r="P125" i="2"/>
  <c r="P109" i="2"/>
  <c r="P93" i="2"/>
  <c r="P77" i="2"/>
  <c r="P61" i="2"/>
  <c r="P45" i="2"/>
  <c r="P29" i="2"/>
  <c r="P13" i="2"/>
  <c r="Q72" i="2"/>
  <c r="Q56" i="2"/>
  <c r="Q40" i="2"/>
  <c r="Q24" i="2"/>
  <c r="Q8" i="2"/>
  <c r="O144" i="2"/>
  <c r="O112" i="2"/>
  <c r="O80" i="2"/>
  <c r="O48" i="2"/>
  <c r="O32" i="2"/>
  <c r="O16" i="2"/>
  <c r="P172" i="2"/>
  <c r="P156" i="2"/>
  <c r="P140" i="2"/>
  <c r="P124" i="2"/>
  <c r="P108" i="2"/>
  <c r="P92" i="2"/>
  <c r="P76" i="2"/>
  <c r="P60" i="2"/>
  <c r="P44" i="2"/>
  <c r="P28" i="2"/>
  <c r="P12" i="2"/>
  <c r="Q71" i="2"/>
  <c r="Q55" i="2"/>
  <c r="Q39" i="2"/>
  <c r="Q23" i="2"/>
  <c r="Q7" i="2"/>
  <c r="O111" i="2"/>
  <c r="P171" i="2"/>
  <c r="P123" i="2"/>
  <c r="P91" i="2"/>
  <c r="P43" i="2"/>
  <c r="P27" i="2"/>
  <c r="P11" i="2"/>
  <c r="Q70" i="2"/>
  <c r="Q54" i="2"/>
  <c r="Q38" i="2"/>
  <c r="Q22" i="2"/>
  <c r="Q6" i="2"/>
  <c r="P107" i="2"/>
  <c r="O222" i="2"/>
  <c r="O206" i="2"/>
  <c r="O190" i="2"/>
  <c r="O174" i="2"/>
  <c r="O158" i="2"/>
  <c r="O142" i="2"/>
  <c r="O126" i="2"/>
  <c r="O110" i="2"/>
  <c r="O94" i="2"/>
  <c r="O78" i="2"/>
  <c r="O62" i="2"/>
  <c r="O46" i="2"/>
  <c r="O30" i="2"/>
  <c r="O14" i="2"/>
  <c r="P170" i="2"/>
  <c r="P154" i="2"/>
  <c r="P138" i="2"/>
  <c r="P122" i="2"/>
  <c r="P106" i="2"/>
  <c r="P90" i="2"/>
  <c r="P74" i="2"/>
  <c r="P58" i="2"/>
  <c r="P42" i="2"/>
  <c r="P26" i="2"/>
  <c r="P10" i="2"/>
  <c r="Q69" i="2"/>
  <c r="Q53" i="2"/>
  <c r="Q37" i="2"/>
  <c r="Q21" i="2"/>
  <c r="Q5" i="2"/>
  <c r="O192" i="2"/>
  <c r="O221" i="2"/>
  <c r="O205" i="2"/>
  <c r="O189" i="2"/>
  <c r="O173" i="2"/>
  <c r="O157" i="2"/>
  <c r="O141" i="2"/>
  <c r="O125" i="2"/>
  <c r="O109" i="2"/>
  <c r="O93" i="2"/>
  <c r="O77" i="2"/>
  <c r="O61" i="2"/>
  <c r="O45" i="2"/>
  <c r="O29" i="2"/>
  <c r="O13" i="2"/>
  <c r="P169" i="2"/>
  <c r="P153" i="2"/>
  <c r="P137" i="2"/>
  <c r="P121" i="2"/>
  <c r="P105" i="2"/>
  <c r="P89" i="2"/>
  <c r="P73" i="2"/>
  <c r="P57" i="2"/>
  <c r="P41" i="2"/>
  <c r="P25" i="2"/>
  <c r="P9" i="2"/>
  <c r="Q68" i="2"/>
  <c r="Q52" i="2"/>
  <c r="Q36" i="2"/>
  <c r="Q20" i="2"/>
  <c r="Q4" i="2"/>
  <c r="O210" i="2"/>
  <c r="O225" i="2"/>
  <c r="O193" i="2"/>
  <c r="O145" i="2"/>
  <c r="O224" i="2"/>
  <c r="O208" i="2"/>
  <c r="O160" i="2"/>
  <c r="O128" i="2"/>
  <c r="O64" i="2"/>
  <c r="O207" i="2"/>
  <c r="O159" i="2"/>
  <c r="O127" i="2"/>
  <c r="O95" i="2"/>
  <c r="O63" i="2"/>
  <c r="O31" i="2"/>
  <c r="P155" i="2"/>
  <c r="P75" i="2"/>
  <c r="O220" i="2"/>
  <c r="O204" i="2"/>
  <c r="O188" i="2"/>
  <c r="O172" i="2"/>
  <c r="O156" i="2"/>
  <c r="O140" i="2"/>
  <c r="O124" i="2"/>
  <c r="O108" i="2"/>
  <c r="O92" i="2"/>
  <c r="O76" i="2"/>
  <c r="O60" i="2"/>
  <c r="O44" i="2"/>
  <c r="O28" i="2"/>
  <c r="O12" i="2"/>
  <c r="P168" i="2"/>
  <c r="P152" i="2"/>
  <c r="P136" i="2"/>
  <c r="P120" i="2"/>
  <c r="P104" i="2"/>
  <c r="P88" i="2"/>
  <c r="P72" i="2"/>
  <c r="P56" i="2"/>
  <c r="P40" i="2"/>
  <c r="P24" i="2"/>
  <c r="P8" i="2"/>
  <c r="Q67" i="2"/>
  <c r="Q51" i="2"/>
  <c r="Q35" i="2"/>
  <c r="Q19" i="2"/>
  <c r="Q3" i="2"/>
  <c r="O194" i="2"/>
  <c r="O209" i="2"/>
  <c r="O129" i="2"/>
  <c r="O176" i="2"/>
  <c r="O96" i="2"/>
  <c r="O223" i="2"/>
  <c r="O191" i="2"/>
  <c r="O175" i="2"/>
  <c r="O143" i="2"/>
  <c r="O79" i="2"/>
  <c r="O47" i="2"/>
  <c r="O15" i="2"/>
  <c r="P139" i="2"/>
  <c r="P59" i="2"/>
  <c r="O219" i="2"/>
  <c r="O203" i="2"/>
  <c r="O187" i="2"/>
  <c r="O171" i="2"/>
  <c r="O155" i="2"/>
  <c r="O139" i="2"/>
  <c r="O123" i="2"/>
  <c r="O107" i="2"/>
  <c r="O91" i="2"/>
  <c r="O75" i="2"/>
  <c r="O59" i="2"/>
  <c r="O43" i="2"/>
  <c r="O27" i="2"/>
  <c r="O11" i="2"/>
  <c r="P167" i="2"/>
  <c r="P151" i="2"/>
  <c r="P135" i="2"/>
  <c r="P119" i="2"/>
  <c r="P103" i="2"/>
  <c r="P87" i="2"/>
  <c r="P71" i="2"/>
  <c r="P55" i="2"/>
  <c r="P39" i="2"/>
  <c r="P23" i="2"/>
  <c r="P7" i="2"/>
  <c r="Q66" i="2"/>
  <c r="Q50" i="2"/>
  <c r="Q34" i="2"/>
  <c r="Q18" i="2"/>
  <c r="O202" i="2"/>
  <c r="O186" i="2"/>
  <c r="O170" i="2"/>
  <c r="O154" i="2"/>
  <c r="O138" i="2"/>
  <c r="O122" i="2"/>
  <c r="O106" i="2"/>
  <c r="O90" i="2"/>
  <c r="O74" i="2"/>
  <c r="O58" i="2"/>
  <c r="O42" i="2"/>
  <c r="O26" i="2"/>
  <c r="O10" i="2"/>
  <c r="P166" i="2"/>
  <c r="P150" i="2"/>
  <c r="P134" i="2"/>
  <c r="P118" i="2"/>
  <c r="P102" i="2"/>
  <c r="P86" i="2"/>
  <c r="P70" i="2"/>
  <c r="P54" i="2"/>
  <c r="P38" i="2"/>
  <c r="P22" i="2"/>
  <c r="P6" i="2"/>
  <c r="Q65" i="2"/>
  <c r="Q49" i="2"/>
  <c r="Q33" i="2"/>
  <c r="Q17" i="2"/>
  <c r="O201" i="2"/>
  <c r="O169" i="2"/>
  <c r="O153" i="2"/>
  <c r="O137" i="2"/>
  <c r="O121" i="2"/>
  <c r="O89" i="2"/>
  <c r="O57" i="2"/>
  <c r="O41" i="2"/>
  <c r="O25" i="2"/>
  <c r="O9" i="2"/>
  <c r="P165" i="2"/>
  <c r="P149" i="2"/>
  <c r="P133" i="2"/>
  <c r="P117" i="2"/>
  <c r="P101" i="2"/>
  <c r="P85" i="2"/>
  <c r="P69" i="2"/>
  <c r="P53" i="2"/>
  <c r="P37" i="2"/>
  <c r="P21" i="2"/>
  <c r="P5" i="2"/>
  <c r="Q64" i="2"/>
  <c r="Q48" i="2"/>
  <c r="Q32" i="2"/>
  <c r="Q16" i="2"/>
  <c r="O136" i="2"/>
  <c r="O24" i="2"/>
  <c r="P132" i="2"/>
  <c r="P100" i="2"/>
  <c r="P52" i="2"/>
  <c r="P36" i="2"/>
  <c r="P20" i="2"/>
  <c r="P4" i="2"/>
  <c r="Q63" i="2"/>
  <c r="Q15" i="2"/>
  <c r="O217" i="2"/>
  <c r="O73" i="2"/>
  <c r="O216" i="2"/>
  <c r="O184" i="2"/>
  <c r="O152" i="2"/>
  <c r="O104" i="2"/>
  <c r="O72" i="2"/>
  <c r="O40" i="2"/>
  <c r="P164" i="2"/>
  <c r="P116" i="2"/>
  <c r="P68" i="2"/>
  <c r="Q47" i="2"/>
  <c r="O231" i="2"/>
  <c r="O215" i="2"/>
  <c r="O199" i="2"/>
  <c r="O183" i="2"/>
  <c r="O167" i="2"/>
  <c r="O151" i="2"/>
  <c r="O135" i="2"/>
  <c r="O119" i="2"/>
  <c r="O103" i="2"/>
  <c r="O87" i="2"/>
  <c r="O71" i="2"/>
  <c r="O55" i="2"/>
  <c r="O39" i="2"/>
  <c r="O23" i="2"/>
  <c r="O7" i="2"/>
  <c r="P163" i="2"/>
  <c r="P147" i="2"/>
  <c r="P131" i="2"/>
  <c r="P115" i="2"/>
  <c r="P99" i="2"/>
  <c r="P83" i="2"/>
  <c r="P67" i="2"/>
  <c r="P51" i="2"/>
  <c r="P35" i="2"/>
  <c r="P19" i="2"/>
  <c r="P3" i="2"/>
  <c r="Q62" i="2"/>
  <c r="Q46" i="2"/>
  <c r="Q30" i="2"/>
  <c r="Q14" i="2"/>
  <c r="O185" i="2"/>
  <c r="O105" i="2"/>
  <c r="O2" i="2"/>
  <c r="O200" i="2"/>
  <c r="O168" i="2"/>
  <c r="O120" i="2"/>
  <c r="O88" i="2"/>
  <c r="O56" i="2"/>
  <c r="O8" i="2"/>
  <c r="P148" i="2"/>
  <c r="P84" i="2"/>
  <c r="Q31" i="2"/>
  <c r="O230" i="2"/>
  <c r="O214" i="2"/>
  <c r="O198" i="2"/>
  <c r="O182" i="2"/>
  <c r="O166" i="2"/>
  <c r="O150" i="2"/>
  <c r="O134" i="2"/>
  <c r="O118" i="2"/>
  <c r="O102" i="2"/>
  <c r="O86" i="2"/>
  <c r="O70" i="2"/>
  <c r="O54" i="2"/>
  <c r="O38" i="2"/>
  <c r="O22" i="2"/>
  <c r="P162" i="2"/>
  <c r="P146" i="2"/>
  <c r="P130" i="2"/>
  <c r="P114" i="2"/>
  <c r="P98" i="2"/>
  <c r="P82" i="2"/>
  <c r="P66" i="2"/>
  <c r="P50" i="2"/>
  <c r="P34" i="2"/>
  <c r="Q2" i="2"/>
  <c r="Q61" i="2"/>
  <c r="Q45" i="2"/>
  <c r="Q29" i="2"/>
  <c r="AC31" i="2" l="1"/>
  <c r="AC37" i="2" s="1"/>
  <c r="AC42" i="2" s="1"/>
  <c r="AC30" i="2"/>
  <c r="AC36" i="2" s="1"/>
  <c r="AC41" i="2" s="1"/>
  <c r="AC19" i="2"/>
  <c r="AC25" i="2" s="1"/>
  <c r="AC17" i="2"/>
  <c r="AC23" i="2" s="1"/>
  <c r="AC29" i="2"/>
  <c r="AC35" i="2" s="1"/>
  <c r="AC40" i="2" s="1"/>
  <c r="AC18" i="2"/>
  <c r="AC24" i="2" s="1"/>
  <c r="M31" i="2"/>
  <c r="M37" i="2" s="1"/>
  <c r="M43" i="2" s="1"/>
  <c r="M29" i="2"/>
  <c r="M35" i="2" s="1"/>
  <c r="M41" i="2" s="1"/>
  <c r="M30" i="2"/>
  <c r="M36" i="2" s="1"/>
  <c r="M42" i="2" s="1"/>
  <c r="M19" i="2"/>
  <c r="M25" i="2" s="1"/>
  <c r="M17" i="2"/>
  <c r="M23" i="2" s="1"/>
  <c r="M18" i="2"/>
  <c r="M24" i="2" s="1"/>
</calcChain>
</file>

<file path=xl/sharedStrings.xml><?xml version="1.0" encoding="utf-8"?>
<sst xmlns="http://schemas.openxmlformats.org/spreadsheetml/2006/main" count="1718" uniqueCount="128">
  <si>
    <t>Btt1p</t>
  </si>
  <si>
    <t>Bur2p</t>
  </si>
  <si>
    <t>Caf4p</t>
  </si>
  <si>
    <t>Chz1p</t>
  </si>
  <si>
    <t>CIB1</t>
  </si>
  <si>
    <t>Cpr1p</t>
  </si>
  <si>
    <t>Hir3p</t>
  </si>
  <si>
    <t>Hpa2p</t>
  </si>
  <si>
    <t>Ies1p</t>
  </si>
  <si>
    <t>Med6p</t>
  </si>
  <si>
    <t>Med8p</t>
  </si>
  <si>
    <t>Nut1p</t>
  </si>
  <si>
    <t>Rad6p</t>
  </si>
  <si>
    <t>Rtt102p</t>
  </si>
  <si>
    <t>Sus1p</t>
  </si>
  <si>
    <t>Tod6p</t>
  </si>
  <si>
    <t>VP16</t>
  </si>
  <si>
    <t>Time Delay</t>
  </si>
  <si>
    <t>SD</t>
  </si>
  <si>
    <t>Fraction Activated</t>
  </si>
  <si>
    <t>Max FFC</t>
  </si>
  <si>
    <t>%diff</t>
  </si>
  <si>
    <t>Time</t>
  </si>
  <si>
    <t>hpa2</t>
  </si>
  <si>
    <t>rad6</t>
  </si>
  <si>
    <t>activation time</t>
  </si>
  <si>
    <t>Count of activation time</t>
  </si>
  <si>
    <t>Row Labels</t>
  </si>
  <si>
    <t>Grand Total</t>
  </si>
  <si>
    <t>Column Labels</t>
  </si>
  <si>
    <t>CR</t>
  </si>
  <si>
    <t>&lt;-100 or (blank)</t>
  </si>
  <si>
    <t>40-59</t>
  </si>
  <si>
    <t>60-79</t>
  </si>
  <si>
    <t>80-99</t>
  </si>
  <si>
    <t>100-119</t>
  </si>
  <si>
    <t>120-139</t>
  </si>
  <si>
    <t>140-159</t>
  </si>
  <si>
    <t>160-179</t>
  </si>
  <si>
    <t>180-199</t>
  </si>
  <si>
    <t>200-219</t>
  </si>
  <si>
    <t>220-239</t>
  </si>
  <si>
    <t>240-259</t>
  </si>
  <si>
    <t>260-279</t>
  </si>
  <si>
    <t>280-299</t>
  </si>
  <si>
    <t>300-319</t>
  </si>
  <si>
    <t>320-339</t>
  </si>
  <si>
    <t>340-359</t>
  </si>
  <si>
    <t>360-379</t>
  </si>
  <si>
    <t>380-399</t>
  </si>
  <si>
    <t>400-419</t>
  </si>
  <si>
    <t>420-439</t>
  </si>
  <si>
    <t>440-459</t>
  </si>
  <si>
    <t>-100--81</t>
  </si>
  <si>
    <t>-80--61</t>
  </si>
  <si>
    <t>-60--41</t>
  </si>
  <si>
    <t>-40--21</t>
  </si>
  <si>
    <t>-20--1</t>
  </si>
  <si>
    <t>0-19</t>
  </si>
  <si>
    <t>20-39</t>
  </si>
  <si>
    <t>460-479</t>
  </si>
  <si>
    <t>480-499</t>
  </si>
  <si>
    <t>500-519</t>
  </si>
  <si>
    <t>520-539</t>
  </si>
  <si>
    <t>540-559</t>
  </si>
  <si>
    <t>560-579</t>
  </si>
  <si>
    <t>580-599</t>
  </si>
  <si>
    <t>600-619</t>
  </si>
  <si>
    <t>620-639</t>
  </si>
  <si>
    <t>640-659</t>
  </si>
  <si>
    <t>660-679</t>
  </si>
  <si>
    <t>680-699</t>
  </si>
  <si>
    <t>700-719</t>
  </si>
  <si>
    <t>720-739</t>
  </si>
  <si>
    <t>740-759</t>
  </si>
  <si>
    <t>760-779</t>
  </si>
  <si>
    <t>780-800</t>
  </si>
  <si>
    <t>&gt;800</t>
  </si>
  <si>
    <t>max FFC</t>
  </si>
  <si>
    <t>Count of max FFC</t>
  </si>
  <si>
    <t>1-1.1</t>
  </si>
  <si>
    <t>1.1-1.2</t>
  </si>
  <si>
    <t>1.2-1.3</t>
  </si>
  <si>
    <t>1.3-1.4</t>
  </si>
  <si>
    <t>1.4-1.5</t>
  </si>
  <si>
    <t>1.5-1.6</t>
  </si>
  <si>
    <t>1.6-1.7</t>
  </si>
  <si>
    <t>1.7-1.8</t>
  </si>
  <si>
    <t>1.8-1.9</t>
  </si>
  <si>
    <t>1.9-2</t>
  </si>
  <si>
    <t>2-2.1</t>
  </si>
  <si>
    <t>skewness</t>
  </si>
  <si>
    <t>average</t>
  </si>
  <si>
    <t>N</t>
  </si>
  <si>
    <t>VP16 (Yi-Ybar)^3</t>
  </si>
  <si>
    <t>hpa2 (Yi-Ybar)^3</t>
  </si>
  <si>
    <t>rad6 ( Yi-Ybar)^3</t>
  </si>
  <si>
    <t>sum(Yi-Ybar)^3</t>
  </si>
  <si>
    <t>VP16 (Yi-Ybar)^4</t>
  </si>
  <si>
    <t>hpa2 (Yi-Ybar)^4</t>
  </si>
  <si>
    <t>rad6 ( Yi-Ybar)^4</t>
  </si>
  <si>
    <t>kurtosis</t>
  </si>
  <si>
    <t>sum(Yi-Ybar)^4</t>
  </si>
  <si>
    <t>Excessive kurtosis</t>
  </si>
  <si>
    <t>moderate positive skew</t>
  </si>
  <si>
    <t>slightly positive skew</t>
  </si>
  <si>
    <t>platykurtosis</t>
  </si>
  <si>
    <t>leptokurtosis</t>
  </si>
  <si>
    <t>slightly negative skew</t>
  </si>
  <si>
    <t>btt1</t>
  </si>
  <si>
    <t>bur2</t>
  </si>
  <si>
    <t>caf4</t>
  </si>
  <si>
    <t>chz1</t>
  </si>
  <si>
    <t>cib1</t>
  </si>
  <si>
    <t>hir3</t>
  </si>
  <si>
    <t>ies1</t>
  </si>
  <si>
    <t>med6</t>
  </si>
  <si>
    <t>med8</t>
  </si>
  <si>
    <t>nut1</t>
  </si>
  <si>
    <t>rtt102</t>
  </si>
  <si>
    <t>sus1</t>
  </si>
  <si>
    <t>tod6</t>
  </si>
  <si>
    <t>vp16</t>
  </si>
  <si>
    <t>cpr1</t>
  </si>
  <si>
    <t>(blank)</t>
  </si>
  <si>
    <t>&lt;1 or (blank)</t>
  </si>
  <si>
    <t>Hpa2</t>
  </si>
  <si>
    <t>&gt;2.1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</si>
</sst>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2" fillId="0" borderId="0" xfId="0" applyFo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4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 charts 50%'!$B$1</c:f>
              <c:strCache>
                <c:ptCount val="1"/>
                <c:pt idx="0">
                  <c:v>Time Delay</c:v>
                </c:pt>
              </c:strCache>
            </c:strRef>
          </c:tx>
          <c:spPr>
            <a:solidFill>
              <a:schemeClr val="bg2">
                <a:lumMod val="50000"/>
                <a:alpha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rgbClr val="00B0F0">
                  <a:alpha val="50000"/>
                </a:srgb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0-0D0A-4EE7-A937-66870E31C571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5">
                  <a:alpha val="5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D0A-4EE7-A937-66870E31C571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3">
                  <a:lumMod val="60000"/>
                  <a:lumOff val="40000"/>
                  <a:alpha val="5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D0A-4EE7-A937-66870E31C571}"/>
              </c:ext>
            </c:extLst>
          </c:dPt>
          <c:errBars>
            <c:errBarType val="both"/>
            <c:errValType val="cust"/>
            <c:noEndCap val="0"/>
            <c:plus>
              <c:numRef>
                <c:f>'bar charts 50%'!$C$2:$C$19</c:f>
                <c:numCache>
                  <c:formatCode>General</c:formatCode>
                  <c:ptCount val="18"/>
                  <c:pt idx="3">
                    <c:v>92.792599999999993</c:v>
                  </c:pt>
                  <c:pt idx="4">
                    <c:v>112.732</c:v>
                  </c:pt>
                  <c:pt idx="5">
                    <c:v>101.752</c:v>
                  </c:pt>
                  <c:pt idx="6">
                    <c:v>86.941900000000004</c:v>
                  </c:pt>
                  <c:pt idx="7">
                    <c:v>115.938</c:v>
                  </c:pt>
                  <c:pt idx="8">
                    <c:v>94.62</c:v>
                  </c:pt>
                  <c:pt idx="9">
                    <c:v>87.944999999999993</c:v>
                  </c:pt>
                  <c:pt idx="10">
                    <c:v>110.027</c:v>
                  </c:pt>
                  <c:pt idx="11">
                    <c:v>99.596599999999995</c:v>
                  </c:pt>
                  <c:pt idx="12">
                    <c:v>90.320099999999996</c:v>
                  </c:pt>
                  <c:pt idx="13">
                    <c:v>93.144400000000005</c:v>
                  </c:pt>
                  <c:pt idx="14">
                    <c:v>69.468299999999999</c:v>
                  </c:pt>
                  <c:pt idx="15">
                    <c:v>72.295699999999997</c:v>
                  </c:pt>
                  <c:pt idx="16">
                    <c:v>44.750599999999999</c:v>
                  </c:pt>
                  <c:pt idx="17">
                    <c:v>33.4664</c:v>
                  </c:pt>
                </c:numCache>
              </c:numRef>
            </c:plus>
            <c:minus>
              <c:numRef>
                <c:f>'bar charts 50%'!$C$2:$C$19</c:f>
                <c:numCache>
                  <c:formatCode>General</c:formatCode>
                  <c:ptCount val="18"/>
                  <c:pt idx="3">
                    <c:v>92.792599999999993</c:v>
                  </c:pt>
                  <c:pt idx="4">
                    <c:v>112.732</c:v>
                  </c:pt>
                  <c:pt idx="5">
                    <c:v>101.752</c:v>
                  </c:pt>
                  <c:pt idx="6">
                    <c:v>86.941900000000004</c:v>
                  </c:pt>
                  <c:pt idx="7">
                    <c:v>115.938</c:v>
                  </c:pt>
                  <c:pt idx="8">
                    <c:v>94.62</c:v>
                  </c:pt>
                  <c:pt idx="9">
                    <c:v>87.944999999999993</c:v>
                  </c:pt>
                  <c:pt idx="10">
                    <c:v>110.027</c:v>
                  </c:pt>
                  <c:pt idx="11">
                    <c:v>99.596599999999995</c:v>
                  </c:pt>
                  <c:pt idx="12">
                    <c:v>90.320099999999996</c:v>
                  </c:pt>
                  <c:pt idx="13">
                    <c:v>93.144400000000005</c:v>
                  </c:pt>
                  <c:pt idx="14">
                    <c:v>69.468299999999999</c:v>
                  </c:pt>
                  <c:pt idx="15">
                    <c:v>72.295699999999997</c:v>
                  </c:pt>
                  <c:pt idx="16">
                    <c:v>44.750599999999999</c:v>
                  </c:pt>
                  <c:pt idx="17">
                    <c:v>33.4664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'bar charts 50%'!$A$2:$A$20</c:f>
              <c:strCache>
                <c:ptCount val="18"/>
                <c:pt idx="1">
                  <c:v>Tod6p</c:v>
                </c:pt>
                <c:pt idx="2">
                  <c:v>Ies1p</c:v>
                </c:pt>
                <c:pt idx="3">
                  <c:v>Cpr1p</c:v>
                </c:pt>
                <c:pt idx="4">
                  <c:v>VP16</c:v>
                </c:pt>
                <c:pt idx="5">
                  <c:v>Med6p</c:v>
                </c:pt>
                <c:pt idx="6">
                  <c:v>Med8p</c:v>
                </c:pt>
                <c:pt idx="7">
                  <c:v>Hpa2p</c:v>
                </c:pt>
                <c:pt idx="8">
                  <c:v>Rtt102p</c:v>
                </c:pt>
                <c:pt idx="9">
                  <c:v>Sus1p</c:v>
                </c:pt>
                <c:pt idx="10">
                  <c:v>Bur2p</c:v>
                </c:pt>
                <c:pt idx="11">
                  <c:v>Nut1p</c:v>
                </c:pt>
                <c:pt idx="12">
                  <c:v>Chz1p</c:v>
                </c:pt>
                <c:pt idx="13">
                  <c:v>Btt1p</c:v>
                </c:pt>
                <c:pt idx="14">
                  <c:v>CIB1</c:v>
                </c:pt>
                <c:pt idx="15">
                  <c:v>Caf4p</c:v>
                </c:pt>
                <c:pt idx="16">
                  <c:v>Rad6p</c:v>
                </c:pt>
                <c:pt idx="17">
                  <c:v>Hir3p</c:v>
                </c:pt>
              </c:strCache>
            </c:strRef>
          </c:cat>
          <c:val>
            <c:numRef>
              <c:f>'bar charts 50%'!$B$2:$B$20</c:f>
              <c:numCache>
                <c:formatCode>General</c:formatCode>
                <c:ptCount val="19"/>
                <c:pt idx="3">
                  <c:v>187.69200000000001</c:v>
                </c:pt>
                <c:pt idx="4">
                  <c:v>204.96600000000001</c:v>
                </c:pt>
                <c:pt idx="5">
                  <c:v>227.47</c:v>
                </c:pt>
                <c:pt idx="6">
                  <c:v>236.49100000000001</c:v>
                </c:pt>
                <c:pt idx="7">
                  <c:v>240.90199999999999</c:v>
                </c:pt>
                <c:pt idx="8">
                  <c:v>248.2353</c:v>
                </c:pt>
                <c:pt idx="9">
                  <c:v>288.49599999999998</c:v>
                </c:pt>
                <c:pt idx="10">
                  <c:v>289.41199999999998</c:v>
                </c:pt>
                <c:pt idx="11">
                  <c:v>300.714</c:v>
                </c:pt>
                <c:pt idx="12">
                  <c:v>315.072</c:v>
                </c:pt>
                <c:pt idx="13">
                  <c:v>318.98700000000002</c:v>
                </c:pt>
                <c:pt idx="14">
                  <c:v>323.214</c:v>
                </c:pt>
                <c:pt idx="15">
                  <c:v>356</c:v>
                </c:pt>
                <c:pt idx="16">
                  <c:v>384.44400000000002</c:v>
                </c:pt>
                <c:pt idx="17">
                  <c:v>392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CD-472F-A155-5D0053C9CF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"/>
        <c:axId val="122605360"/>
        <c:axId val="122604400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bg1">
                  <a:alpha val="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'bar charts 50%'!$D$2:$D$20</c:f>
              <c:numCache>
                <c:formatCode>General</c:formatCode>
                <c:ptCount val="19"/>
                <c:pt idx="3">
                  <c:v>187.69200000000001</c:v>
                </c:pt>
                <c:pt idx="4">
                  <c:v>204.96600000000001</c:v>
                </c:pt>
                <c:pt idx="5">
                  <c:v>227.47</c:v>
                </c:pt>
                <c:pt idx="6">
                  <c:v>236.49100000000001</c:v>
                </c:pt>
                <c:pt idx="7">
                  <c:v>240.90199999999999</c:v>
                </c:pt>
                <c:pt idx="8">
                  <c:v>248.2353</c:v>
                </c:pt>
                <c:pt idx="9">
                  <c:v>288.49599999999998</c:v>
                </c:pt>
                <c:pt idx="10">
                  <c:v>289.41199999999998</c:v>
                </c:pt>
                <c:pt idx="11">
                  <c:v>300.714</c:v>
                </c:pt>
                <c:pt idx="12">
                  <c:v>315.072</c:v>
                </c:pt>
                <c:pt idx="13">
                  <c:v>318.98700000000002</c:v>
                </c:pt>
                <c:pt idx="14">
                  <c:v>323.214</c:v>
                </c:pt>
                <c:pt idx="15">
                  <c:v>356</c:v>
                </c:pt>
                <c:pt idx="16">
                  <c:v>384.44400000000002</c:v>
                </c:pt>
                <c:pt idx="17">
                  <c:v>392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CD-472F-A155-5D0053C9CF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988016"/>
        <c:axId val="66987056"/>
      </c:lineChart>
      <c:catAx>
        <c:axId val="66988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87056"/>
        <c:crosses val="autoZero"/>
        <c:auto val="1"/>
        <c:lblAlgn val="ctr"/>
        <c:lblOffset val="100"/>
        <c:noMultiLvlLbl val="0"/>
      </c:catAx>
      <c:valAx>
        <c:axId val="66987056"/>
        <c:scaling>
          <c:orientation val="minMax"/>
        </c:scaling>
        <c:delete val="0"/>
        <c:axPos val="l"/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6988016"/>
        <c:crosses val="autoZero"/>
        <c:crossBetween val="between"/>
        <c:majorUnit val="100"/>
      </c:valAx>
      <c:valAx>
        <c:axId val="122604400"/>
        <c:scaling>
          <c:orientation val="minMax"/>
        </c:scaling>
        <c:delete val="0"/>
        <c:axPos val="r"/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2605360"/>
        <c:crosses val="max"/>
        <c:crossBetween val="between"/>
        <c:majorUnit val="100"/>
      </c:valAx>
      <c:catAx>
        <c:axId val="1226053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2604400"/>
        <c:crosses val="autoZero"/>
        <c:auto val="1"/>
        <c:lblAlgn val="ctr"/>
        <c:lblOffset val="100"/>
        <c:noMultiLvlLbl val="0"/>
      </c:cat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[Figure 3 ba chart values (version 2).xlsx]individuals 50%!PivotTable9</c:name>
    <c:fmtId val="4"/>
  </c:pivotSource>
  <c:chart>
    <c:autoTitleDeleted val="0"/>
    <c:pivotFmts>
      <c:pivotFmt>
        <c:idx val="0"/>
        <c:spPr>
          <a:solidFill>
            <a:schemeClr val="accent5">
              <a:alpha val="50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3">
              <a:lumMod val="60000"/>
              <a:lumOff val="40000"/>
              <a:alpha val="50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B0F0">
              <a:alpha val="50000"/>
            </a:srgbClr>
          </a:solidFill>
          <a:ln>
            <a:solidFill>
              <a:schemeClr val="accen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5">
              <a:alpha val="50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3">
              <a:lumMod val="60000"/>
              <a:lumOff val="40000"/>
              <a:alpha val="50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00B0F0">
              <a:alpha val="50000"/>
            </a:srgbClr>
          </a:solidFill>
          <a:ln>
            <a:solidFill>
              <a:schemeClr val="accen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5">
              <a:alpha val="50000"/>
            </a:schemeClr>
          </a:solidFill>
          <a:ln>
            <a:solidFill>
              <a:schemeClr val="accen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3">
              <a:lumMod val="60000"/>
              <a:lumOff val="40000"/>
              <a:alpha val="50000"/>
            </a:schemeClr>
          </a:solidFill>
          <a:ln>
            <a:solidFill>
              <a:schemeClr val="accen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00B0F0">
              <a:alpha val="50000"/>
            </a:srgbClr>
          </a:solidFill>
          <a:ln>
            <a:solidFill>
              <a:schemeClr val="accen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'individuals 50%'!$AT$3:$AT$4</c:f>
              <c:strCache>
                <c:ptCount val="1"/>
                <c:pt idx="0">
                  <c:v>hpa2</c:v>
                </c:pt>
              </c:strCache>
            </c:strRef>
          </c:tx>
          <c:spPr>
            <a:solidFill>
              <a:schemeClr val="accent5">
                <a:alpha val="50000"/>
              </a:schemeClr>
            </a:solid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'individuals 50%'!$AS$5:$AS$16</c:f>
              <c:strCache>
                <c:ptCount val="11"/>
                <c:pt idx="0">
                  <c:v>1-1.1</c:v>
                </c:pt>
                <c:pt idx="1">
                  <c:v>1.1-1.2</c:v>
                </c:pt>
                <c:pt idx="2">
                  <c:v>1.2-1.3</c:v>
                </c:pt>
                <c:pt idx="3">
                  <c:v>1.3-1.4</c:v>
                </c:pt>
                <c:pt idx="4">
                  <c:v>1.4-1.5</c:v>
                </c:pt>
                <c:pt idx="5">
                  <c:v>1.5-1.6</c:v>
                </c:pt>
                <c:pt idx="6">
                  <c:v>1.6-1.7</c:v>
                </c:pt>
                <c:pt idx="7">
                  <c:v>1.7-1.8</c:v>
                </c:pt>
                <c:pt idx="8">
                  <c:v>1.8-1.9</c:v>
                </c:pt>
                <c:pt idx="9">
                  <c:v>1.9-2</c:v>
                </c:pt>
                <c:pt idx="10">
                  <c:v>2-2.1</c:v>
                </c:pt>
              </c:strCache>
            </c:strRef>
          </c:cat>
          <c:val>
            <c:numRef>
              <c:f>'individuals 50%'!$AT$5:$AT$16</c:f>
              <c:numCache>
                <c:formatCode>General</c:formatCode>
                <c:ptCount val="11"/>
                <c:pt idx="2">
                  <c:v>16</c:v>
                </c:pt>
                <c:pt idx="3">
                  <c:v>42</c:v>
                </c:pt>
                <c:pt idx="4">
                  <c:v>46</c:v>
                </c:pt>
                <c:pt idx="5">
                  <c:v>44</c:v>
                </c:pt>
                <c:pt idx="6">
                  <c:v>20</c:v>
                </c:pt>
                <c:pt idx="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56-4030-B7AD-FCA8C13EBE5C}"/>
            </c:ext>
          </c:extLst>
        </c:ser>
        <c:ser>
          <c:idx val="1"/>
          <c:order val="1"/>
          <c:tx>
            <c:strRef>
              <c:f>'individuals 50%'!$AU$3:$AU$4</c:f>
              <c:strCache>
                <c:ptCount val="1"/>
                <c:pt idx="0">
                  <c:v>rad6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  <a:alpha val="50000"/>
              </a:schemeClr>
            </a:solid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'individuals 50%'!$AS$5:$AS$16</c:f>
              <c:strCache>
                <c:ptCount val="11"/>
                <c:pt idx="0">
                  <c:v>1-1.1</c:v>
                </c:pt>
                <c:pt idx="1">
                  <c:v>1.1-1.2</c:v>
                </c:pt>
                <c:pt idx="2">
                  <c:v>1.2-1.3</c:v>
                </c:pt>
                <c:pt idx="3">
                  <c:v>1.3-1.4</c:v>
                </c:pt>
                <c:pt idx="4">
                  <c:v>1.4-1.5</c:v>
                </c:pt>
                <c:pt idx="5">
                  <c:v>1.5-1.6</c:v>
                </c:pt>
                <c:pt idx="6">
                  <c:v>1.6-1.7</c:v>
                </c:pt>
                <c:pt idx="7">
                  <c:v>1.7-1.8</c:v>
                </c:pt>
                <c:pt idx="8">
                  <c:v>1.8-1.9</c:v>
                </c:pt>
                <c:pt idx="9">
                  <c:v>1.9-2</c:v>
                </c:pt>
                <c:pt idx="10">
                  <c:v>2-2.1</c:v>
                </c:pt>
              </c:strCache>
            </c:strRef>
          </c:cat>
          <c:val>
            <c:numRef>
              <c:f>'individuals 50%'!$AU$5:$AU$16</c:f>
              <c:numCache>
                <c:formatCode>General</c:formatCode>
                <c:ptCount val="11"/>
                <c:pt idx="0">
                  <c:v>3</c:v>
                </c:pt>
                <c:pt idx="1">
                  <c:v>28</c:v>
                </c:pt>
                <c:pt idx="2">
                  <c:v>32</c:v>
                </c:pt>
                <c:pt idx="3">
                  <c:v>9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56-4030-B7AD-FCA8C13EBE5C}"/>
            </c:ext>
          </c:extLst>
        </c:ser>
        <c:ser>
          <c:idx val="2"/>
          <c:order val="2"/>
          <c:tx>
            <c:strRef>
              <c:f>'individuals 50%'!$AV$3:$AV$4</c:f>
              <c:strCache>
                <c:ptCount val="1"/>
                <c:pt idx="0">
                  <c:v>VP16</c:v>
                </c:pt>
              </c:strCache>
            </c:strRef>
          </c:tx>
          <c:spPr>
            <a:solidFill>
              <a:srgbClr val="00B0F0">
                <a:alpha val="50000"/>
              </a:srgbClr>
            </a:solid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'individuals 50%'!$AS$5:$AS$16</c:f>
              <c:strCache>
                <c:ptCount val="11"/>
                <c:pt idx="0">
                  <c:v>1-1.1</c:v>
                </c:pt>
                <c:pt idx="1">
                  <c:v>1.1-1.2</c:v>
                </c:pt>
                <c:pt idx="2">
                  <c:v>1.2-1.3</c:v>
                </c:pt>
                <c:pt idx="3">
                  <c:v>1.3-1.4</c:v>
                </c:pt>
                <c:pt idx="4">
                  <c:v>1.4-1.5</c:v>
                </c:pt>
                <c:pt idx="5">
                  <c:v>1.5-1.6</c:v>
                </c:pt>
                <c:pt idx="6">
                  <c:v>1.6-1.7</c:v>
                </c:pt>
                <c:pt idx="7">
                  <c:v>1.7-1.8</c:v>
                </c:pt>
                <c:pt idx="8">
                  <c:v>1.8-1.9</c:v>
                </c:pt>
                <c:pt idx="9">
                  <c:v>1.9-2</c:v>
                </c:pt>
                <c:pt idx="10">
                  <c:v>2-2.1</c:v>
                </c:pt>
              </c:strCache>
            </c:strRef>
          </c:cat>
          <c:val>
            <c:numRef>
              <c:f>'individuals 50%'!$AV$5:$AV$16</c:f>
              <c:numCache>
                <c:formatCode>General</c:formatCode>
                <c:ptCount val="11"/>
                <c:pt idx="2">
                  <c:v>22</c:v>
                </c:pt>
                <c:pt idx="3">
                  <c:v>57</c:v>
                </c:pt>
                <c:pt idx="4">
                  <c:v>54</c:v>
                </c:pt>
                <c:pt idx="5">
                  <c:v>49</c:v>
                </c:pt>
                <c:pt idx="6">
                  <c:v>17</c:v>
                </c:pt>
                <c:pt idx="7">
                  <c:v>16</c:v>
                </c:pt>
                <c:pt idx="8">
                  <c:v>10</c:v>
                </c:pt>
                <c:pt idx="9">
                  <c:v>3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56-4030-B7AD-FCA8C13EBE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50"/>
        <c:axId val="1869581215"/>
        <c:axId val="1869579775"/>
      </c:barChart>
      <c:catAx>
        <c:axId val="1869581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9579775"/>
        <c:crosses val="autoZero"/>
        <c:auto val="1"/>
        <c:lblAlgn val="ctr"/>
        <c:lblOffset val="100"/>
        <c:noMultiLvlLbl val="0"/>
      </c:catAx>
      <c:valAx>
        <c:axId val="18695797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9581215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[Figure 3 ba chart values (version 2).xlsx]individuals 50%!PivotTable9</c:name>
    <c:fmtId val="7"/>
  </c:pivotSource>
  <c:chart>
    <c:autoTitleDeleted val="0"/>
    <c:pivotFmts>
      <c:pivotFmt>
        <c:idx val="0"/>
        <c:spPr>
          <a:solidFill>
            <a:schemeClr val="accent5">
              <a:alpha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3">
              <a:lumMod val="60000"/>
              <a:lumOff val="40000"/>
              <a:alpha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B0F0">
              <a:alpha val="50000"/>
            </a:srgbClr>
          </a:solidFill>
          <a:ln>
            <a:solidFill>
              <a:schemeClr val="accen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5">
              <a:alpha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3">
              <a:lumMod val="60000"/>
              <a:lumOff val="40000"/>
              <a:alpha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00B0F0">
              <a:alpha val="50000"/>
            </a:srgbClr>
          </a:solidFill>
          <a:ln>
            <a:solidFill>
              <a:schemeClr val="accen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5">
              <a:alpha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3">
              <a:lumMod val="60000"/>
              <a:lumOff val="40000"/>
              <a:alpha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00B0F0">
              <a:alpha val="50000"/>
            </a:srgbClr>
          </a:solidFill>
          <a:ln>
            <a:solidFill>
              <a:schemeClr val="accen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5">
              <a:alpha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3">
              <a:lumMod val="60000"/>
              <a:lumOff val="40000"/>
              <a:alpha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rgbClr val="00B0F0">
              <a:alpha val="50000"/>
            </a:srgbClr>
          </a:solidFill>
          <a:ln>
            <a:solidFill>
              <a:schemeClr val="accen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5">
              <a:alpha val="50000"/>
            </a:schemeClr>
          </a:solidFill>
          <a:ln>
            <a:solidFill>
              <a:schemeClr val="tx1">
                <a:lumMod val="85000"/>
                <a:lumOff val="15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3">
              <a:lumMod val="60000"/>
              <a:lumOff val="40000"/>
              <a:alpha val="50000"/>
            </a:schemeClr>
          </a:solidFill>
          <a:ln>
            <a:solidFill>
              <a:schemeClr val="accent3">
                <a:lumMod val="75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rgbClr val="00B0F0">
              <a:alpha val="50000"/>
            </a:srgbClr>
          </a:solidFill>
          <a:ln>
            <a:solidFill>
              <a:schemeClr val="accen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'individuals 50%'!$AT$3:$AT$4</c:f>
              <c:strCache>
                <c:ptCount val="1"/>
                <c:pt idx="0">
                  <c:v>hpa2</c:v>
                </c:pt>
              </c:strCache>
            </c:strRef>
          </c:tx>
          <c:spPr>
            <a:solidFill>
              <a:schemeClr val="accent5">
                <a:alpha val="50000"/>
              </a:schemeClr>
            </a:solidFill>
            <a:ln>
              <a:solidFill>
                <a:schemeClr val="tx1">
                  <a:lumMod val="85000"/>
                  <a:lumOff val="15000"/>
                </a:schemeClr>
              </a:solidFill>
            </a:ln>
            <a:effectLst/>
          </c:spPr>
          <c:invertIfNegative val="0"/>
          <c:cat>
            <c:strRef>
              <c:f>'individuals 50%'!$AS$5:$AS$16</c:f>
              <c:strCache>
                <c:ptCount val="11"/>
                <c:pt idx="0">
                  <c:v>1-1.1</c:v>
                </c:pt>
                <c:pt idx="1">
                  <c:v>1.1-1.2</c:v>
                </c:pt>
                <c:pt idx="2">
                  <c:v>1.2-1.3</c:v>
                </c:pt>
                <c:pt idx="3">
                  <c:v>1.3-1.4</c:v>
                </c:pt>
                <c:pt idx="4">
                  <c:v>1.4-1.5</c:v>
                </c:pt>
                <c:pt idx="5">
                  <c:v>1.5-1.6</c:v>
                </c:pt>
                <c:pt idx="6">
                  <c:v>1.6-1.7</c:v>
                </c:pt>
                <c:pt idx="7">
                  <c:v>1.7-1.8</c:v>
                </c:pt>
                <c:pt idx="8">
                  <c:v>1.8-1.9</c:v>
                </c:pt>
                <c:pt idx="9">
                  <c:v>1.9-2</c:v>
                </c:pt>
                <c:pt idx="10">
                  <c:v>2-2.1</c:v>
                </c:pt>
              </c:strCache>
            </c:strRef>
          </c:cat>
          <c:val>
            <c:numRef>
              <c:f>'individuals 50%'!$AT$5:$AT$16</c:f>
              <c:numCache>
                <c:formatCode>General</c:formatCode>
                <c:ptCount val="11"/>
                <c:pt idx="2">
                  <c:v>16</c:v>
                </c:pt>
                <c:pt idx="3">
                  <c:v>42</c:v>
                </c:pt>
                <c:pt idx="4">
                  <c:v>46</c:v>
                </c:pt>
                <c:pt idx="5">
                  <c:v>44</c:v>
                </c:pt>
                <c:pt idx="6">
                  <c:v>20</c:v>
                </c:pt>
                <c:pt idx="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8F-4D26-B427-C305439BFA98}"/>
            </c:ext>
          </c:extLst>
        </c:ser>
        <c:ser>
          <c:idx val="1"/>
          <c:order val="1"/>
          <c:tx>
            <c:strRef>
              <c:f>'individuals 50%'!$AU$3:$AU$4</c:f>
              <c:strCache>
                <c:ptCount val="1"/>
                <c:pt idx="0">
                  <c:v>rad6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  <a:alpha val="50000"/>
              </a:schemeClr>
            </a:solidFill>
            <a:ln>
              <a:solidFill>
                <a:schemeClr val="accent3">
                  <a:lumMod val="75000"/>
                </a:schemeClr>
              </a:solidFill>
            </a:ln>
            <a:effectLst/>
          </c:spPr>
          <c:invertIfNegative val="0"/>
          <c:cat>
            <c:strRef>
              <c:f>'individuals 50%'!$AS$5:$AS$16</c:f>
              <c:strCache>
                <c:ptCount val="11"/>
                <c:pt idx="0">
                  <c:v>1-1.1</c:v>
                </c:pt>
                <c:pt idx="1">
                  <c:v>1.1-1.2</c:v>
                </c:pt>
                <c:pt idx="2">
                  <c:v>1.2-1.3</c:v>
                </c:pt>
                <c:pt idx="3">
                  <c:v>1.3-1.4</c:v>
                </c:pt>
                <c:pt idx="4">
                  <c:v>1.4-1.5</c:v>
                </c:pt>
                <c:pt idx="5">
                  <c:v>1.5-1.6</c:v>
                </c:pt>
                <c:pt idx="6">
                  <c:v>1.6-1.7</c:v>
                </c:pt>
                <c:pt idx="7">
                  <c:v>1.7-1.8</c:v>
                </c:pt>
                <c:pt idx="8">
                  <c:v>1.8-1.9</c:v>
                </c:pt>
                <c:pt idx="9">
                  <c:v>1.9-2</c:v>
                </c:pt>
                <c:pt idx="10">
                  <c:v>2-2.1</c:v>
                </c:pt>
              </c:strCache>
            </c:strRef>
          </c:cat>
          <c:val>
            <c:numRef>
              <c:f>'individuals 50%'!$AU$5:$AU$16</c:f>
              <c:numCache>
                <c:formatCode>General</c:formatCode>
                <c:ptCount val="11"/>
                <c:pt idx="0">
                  <c:v>3</c:v>
                </c:pt>
                <c:pt idx="1">
                  <c:v>28</c:v>
                </c:pt>
                <c:pt idx="2">
                  <c:v>32</c:v>
                </c:pt>
                <c:pt idx="3">
                  <c:v>9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8F-4D26-B427-C305439BFA98}"/>
            </c:ext>
          </c:extLst>
        </c:ser>
        <c:ser>
          <c:idx val="2"/>
          <c:order val="2"/>
          <c:tx>
            <c:strRef>
              <c:f>'individuals 50%'!$AV$3:$AV$4</c:f>
              <c:strCache>
                <c:ptCount val="1"/>
                <c:pt idx="0">
                  <c:v>VP16</c:v>
                </c:pt>
              </c:strCache>
            </c:strRef>
          </c:tx>
          <c:spPr>
            <a:solidFill>
              <a:srgbClr val="00B0F0">
                <a:alpha val="50000"/>
              </a:srgbClr>
            </a:solid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'individuals 50%'!$AS$5:$AS$16</c:f>
              <c:strCache>
                <c:ptCount val="11"/>
                <c:pt idx="0">
                  <c:v>1-1.1</c:v>
                </c:pt>
                <c:pt idx="1">
                  <c:v>1.1-1.2</c:v>
                </c:pt>
                <c:pt idx="2">
                  <c:v>1.2-1.3</c:v>
                </c:pt>
                <c:pt idx="3">
                  <c:v>1.3-1.4</c:v>
                </c:pt>
                <c:pt idx="4">
                  <c:v>1.4-1.5</c:v>
                </c:pt>
                <c:pt idx="5">
                  <c:v>1.5-1.6</c:v>
                </c:pt>
                <c:pt idx="6">
                  <c:v>1.6-1.7</c:v>
                </c:pt>
                <c:pt idx="7">
                  <c:v>1.7-1.8</c:v>
                </c:pt>
                <c:pt idx="8">
                  <c:v>1.8-1.9</c:v>
                </c:pt>
                <c:pt idx="9">
                  <c:v>1.9-2</c:v>
                </c:pt>
                <c:pt idx="10">
                  <c:v>2-2.1</c:v>
                </c:pt>
              </c:strCache>
            </c:strRef>
          </c:cat>
          <c:val>
            <c:numRef>
              <c:f>'individuals 50%'!$AV$5:$AV$16</c:f>
              <c:numCache>
                <c:formatCode>General</c:formatCode>
                <c:ptCount val="11"/>
                <c:pt idx="2">
                  <c:v>22</c:v>
                </c:pt>
                <c:pt idx="3">
                  <c:v>57</c:v>
                </c:pt>
                <c:pt idx="4">
                  <c:v>54</c:v>
                </c:pt>
                <c:pt idx="5">
                  <c:v>49</c:v>
                </c:pt>
                <c:pt idx="6">
                  <c:v>17</c:v>
                </c:pt>
                <c:pt idx="7">
                  <c:v>16</c:v>
                </c:pt>
                <c:pt idx="8">
                  <c:v>10</c:v>
                </c:pt>
                <c:pt idx="9">
                  <c:v>3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78F-4D26-B427-C305439BFA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869581215"/>
        <c:axId val="1869579775"/>
      </c:barChart>
      <c:catAx>
        <c:axId val="1869581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9579775"/>
        <c:crosses val="autoZero"/>
        <c:auto val="1"/>
        <c:lblAlgn val="ctr"/>
        <c:lblOffset val="100"/>
        <c:noMultiLvlLbl val="0"/>
      </c:catAx>
      <c:valAx>
        <c:axId val="1869579775"/>
        <c:scaling>
          <c:orientation val="minMax"/>
        </c:scaling>
        <c:delete val="0"/>
        <c:axPos val="l"/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9581215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[Figure 3 ba chart values (version 2).xlsx]individuals 50%!PivotTable8</c:name>
    <c:fmtId val="4"/>
  </c:pivotSource>
  <c:chart>
    <c:autoTitleDeleted val="0"/>
    <c:pivotFmts>
      <c:pivotFmt>
        <c:idx val="0"/>
        <c:spPr>
          <a:solidFill>
            <a:srgbClr val="00B0F0">
              <a:alpha val="50000"/>
            </a:srgbClr>
          </a:solidFill>
          <a:ln>
            <a:solidFill>
              <a:schemeClr val="accent1"/>
            </a:solidFill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3">
              <a:lumMod val="60000"/>
              <a:lumOff val="40000"/>
            </a:schemeClr>
          </a:solidFill>
          <a:ln>
            <a:solidFill>
              <a:schemeClr val="accent1"/>
            </a:solidFill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5">
              <a:alpha val="50000"/>
            </a:schemeClr>
          </a:solidFill>
          <a:ln>
            <a:solidFill>
              <a:schemeClr val="accent1"/>
            </a:solidFill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00B0F0">
              <a:alpha val="50000"/>
            </a:srgbClr>
          </a:solidFill>
          <a:ln>
            <a:solidFill>
              <a:schemeClr val="accent1"/>
            </a:solidFill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3">
              <a:lumMod val="60000"/>
              <a:lumOff val="40000"/>
            </a:schemeClr>
          </a:solidFill>
          <a:ln>
            <a:solidFill>
              <a:schemeClr val="accent1"/>
            </a:solidFill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5">
              <a:alpha val="50000"/>
            </a:schemeClr>
          </a:solidFill>
          <a:ln>
            <a:solidFill>
              <a:schemeClr val="accent1"/>
            </a:solidFill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00B0F0">
              <a:alpha val="50000"/>
            </a:srgbClr>
          </a:solidFill>
          <a:ln>
            <a:solidFill>
              <a:schemeClr val="accent1"/>
            </a:solidFill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3">
              <a:lumMod val="60000"/>
              <a:lumOff val="40000"/>
            </a:schemeClr>
          </a:solidFill>
          <a:ln>
            <a:solidFill>
              <a:schemeClr val="accent1"/>
            </a:solidFill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5">
              <a:alpha val="50000"/>
            </a:schemeClr>
          </a:solidFill>
          <a:ln>
            <a:solidFill>
              <a:schemeClr val="accent1"/>
            </a:solidFill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00B0F0">
              <a:alpha val="50000"/>
            </a:srgbClr>
          </a:solidFill>
          <a:ln>
            <a:solidFill>
              <a:schemeClr val="accent1"/>
            </a:solidFill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3">
              <a:lumMod val="60000"/>
              <a:lumOff val="40000"/>
            </a:schemeClr>
          </a:solidFill>
          <a:ln>
            <a:solidFill>
              <a:schemeClr val="accent1"/>
            </a:solidFill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5">
              <a:alpha val="50000"/>
            </a:schemeClr>
          </a:solidFill>
          <a:ln>
            <a:solidFill>
              <a:schemeClr val="accent1"/>
            </a:solidFill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00B0F0">
              <a:alpha val="50000"/>
            </a:srgbClr>
          </a:solidFill>
          <a:ln>
            <a:solidFill>
              <a:schemeClr val="accent1"/>
            </a:solidFill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3">
              <a:lumMod val="60000"/>
              <a:lumOff val="40000"/>
            </a:schemeClr>
          </a:solidFill>
          <a:ln>
            <a:solidFill>
              <a:schemeClr val="accent1"/>
            </a:solidFill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5">
              <a:alpha val="50000"/>
            </a:schemeClr>
          </a:solidFill>
          <a:ln>
            <a:solidFill>
              <a:schemeClr val="accent1"/>
            </a:solidFill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rgbClr val="00B0F0">
              <a:alpha val="50000"/>
            </a:srgbClr>
          </a:solidFill>
          <a:ln>
            <a:solidFill>
              <a:schemeClr val="accent1"/>
            </a:solidFill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3">
              <a:lumMod val="60000"/>
              <a:lumOff val="40000"/>
            </a:schemeClr>
          </a:solidFill>
          <a:ln>
            <a:solidFill>
              <a:schemeClr val="accent1"/>
            </a:solidFill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5">
              <a:alpha val="50000"/>
            </a:schemeClr>
          </a:solidFill>
          <a:ln>
            <a:solidFill>
              <a:schemeClr val="accent1"/>
            </a:solidFill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'individuals 50%'!$AN$3:$AN$4</c:f>
              <c:strCache>
                <c:ptCount val="1"/>
                <c:pt idx="0">
                  <c:v>hpa2</c:v>
                </c:pt>
              </c:strCache>
            </c:strRef>
          </c:tx>
          <c:spPr>
            <a:solidFill>
              <a:srgbClr val="00B0F0">
                <a:alpha val="50000"/>
              </a:srgbClr>
            </a:solid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'individuals 50%'!$AM$5:$AM$30</c:f>
              <c:strCache>
                <c:ptCount val="25"/>
                <c:pt idx="0">
                  <c:v>0-19</c:v>
                </c:pt>
                <c:pt idx="1">
                  <c:v>20-39</c:v>
                </c:pt>
                <c:pt idx="2">
                  <c:v>40-59</c:v>
                </c:pt>
                <c:pt idx="3">
                  <c:v>60-79</c:v>
                </c:pt>
                <c:pt idx="4">
                  <c:v>80-99</c:v>
                </c:pt>
                <c:pt idx="5">
                  <c:v>100-119</c:v>
                </c:pt>
                <c:pt idx="6">
                  <c:v>120-139</c:v>
                </c:pt>
                <c:pt idx="7">
                  <c:v>140-159</c:v>
                </c:pt>
                <c:pt idx="8">
                  <c:v>160-179</c:v>
                </c:pt>
                <c:pt idx="9">
                  <c:v>180-199</c:v>
                </c:pt>
                <c:pt idx="10">
                  <c:v>200-219</c:v>
                </c:pt>
                <c:pt idx="11">
                  <c:v>220-239</c:v>
                </c:pt>
                <c:pt idx="12">
                  <c:v>240-259</c:v>
                </c:pt>
                <c:pt idx="13">
                  <c:v>260-279</c:v>
                </c:pt>
                <c:pt idx="14">
                  <c:v>280-299</c:v>
                </c:pt>
                <c:pt idx="15">
                  <c:v>300-319</c:v>
                </c:pt>
                <c:pt idx="16">
                  <c:v>320-339</c:v>
                </c:pt>
                <c:pt idx="17">
                  <c:v>340-359</c:v>
                </c:pt>
                <c:pt idx="18">
                  <c:v>360-379</c:v>
                </c:pt>
                <c:pt idx="19">
                  <c:v>380-399</c:v>
                </c:pt>
                <c:pt idx="20">
                  <c:v>400-419</c:v>
                </c:pt>
                <c:pt idx="21">
                  <c:v>420-439</c:v>
                </c:pt>
                <c:pt idx="22">
                  <c:v>440-459</c:v>
                </c:pt>
                <c:pt idx="23">
                  <c:v>460-479</c:v>
                </c:pt>
                <c:pt idx="24">
                  <c:v>480-499</c:v>
                </c:pt>
              </c:strCache>
            </c:strRef>
          </c:cat>
          <c:val>
            <c:numRef>
              <c:f>'individuals 50%'!$AN$5:$AN$30</c:f>
              <c:numCache>
                <c:formatCode>General</c:formatCode>
                <c:ptCount val="25"/>
                <c:pt idx="3">
                  <c:v>1</c:v>
                </c:pt>
                <c:pt idx="4">
                  <c:v>8</c:v>
                </c:pt>
                <c:pt idx="5">
                  <c:v>7</c:v>
                </c:pt>
                <c:pt idx="6">
                  <c:v>17</c:v>
                </c:pt>
                <c:pt idx="7">
                  <c:v>8</c:v>
                </c:pt>
                <c:pt idx="8">
                  <c:v>6</c:v>
                </c:pt>
                <c:pt idx="9">
                  <c:v>9</c:v>
                </c:pt>
                <c:pt idx="10">
                  <c:v>7</c:v>
                </c:pt>
                <c:pt idx="11">
                  <c:v>6</c:v>
                </c:pt>
                <c:pt idx="12">
                  <c:v>6</c:v>
                </c:pt>
                <c:pt idx="13">
                  <c:v>4</c:v>
                </c:pt>
                <c:pt idx="14">
                  <c:v>4</c:v>
                </c:pt>
                <c:pt idx="15">
                  <c:v>8</c:v>
                </c:pt>
                <c:pt idx="16">
                  <c:v>4</c:v>
                </c:pt>
                <c:pt idx="17">
                  <c:v>6</c:v>
                </c:pt>
                <c:pt idx="18">
                  <c:v>6</c:v>
                </c:pt>
                <c:pt idx="19">
                  <c:v>9</c:v>
                </c:pt>
                <c:pt idx="20">
                  <c:v>2</c:v>
                </c:pt>
                <c:pt idx="21">
                  <c:v>6</c:v>
                </c:pt>
                <c:pt idx="22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081-40C7-83CE-75A9293BFC18}"/>
            </c:ext>
          </c:extLst>
        </c:ser>
        <c:ser>
          <c:idx val="1"/>
          <c:order val="1"/>
          <c:tx>
            <c:strRef>
              <c:f>'individuals 50%'!$AO$3:$AO$4</c:f>
              <c:strCache>
                <c:ptCount val="1"/>
                <c:pt idx="0">
                  <c:v>rad6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'individuals 50%'!$AM$5:$AM$30</c:f>
              <c:strCache>
                <c:ptCount val="25"/>
                <c:pt idx="0">
                  <c:v>0-19</c:v>
                </c:pt>
                <c:pt idx="1">
                  <c:v>20-39</c:v>
                </c:pt>
                <c:pt idx="2">
                  <c:v>40-59</c:v>
                </c:pt>
                <c:pt idx="3">
                  <c:v>60-79</c:v>
                </c:pt>
                <c:pt idx="4">
                  <c:v>80-99</c:v>
                </c:pt>
                <c:pt idx="5">
                  <c:v>100-119</c:v>
                </c:pt>
                <c:pt idx="6">
                  <c:v>120-139</c:v>
                </c:pt>
                <c:pt idx="7">
                  <c:v>140-159</c:v>
                </c:pt>
                <c:pt idx="8">
                  <c:v>160-179</c:v>
                </c:pt>
                <c:pt idx="9">
                  <c:v>180-199</c:v>
                </c:pt>
                <c:pt idx="10">
                  <c:v>200-219</c:v>
                </c:pt>
                <c:pt idx="11">
                  <c:v>220-239</c:v>
                </c:pt>
                <c:pt idx="12">
                  <c:v>240-259</c:v>
                </c:pt>
                <c:pt idx="13">
                  <c:v>260-279</c:v>
                </c:pt>
                <c:pt idx="14">
                  <c:v>280-299</c:v>
                </c:pt>
                <c:pt idx="15">
                  <c:v>300-319</c:v>
                </c:pt>
                <c:pt idx="16">
                  <c:v>320-339</c:v>
                </c:pt>
                <c:pt idx="17">
                  <c:v>340-359</c:v>
                </c:pt>
                <c:pt idx="18">
                  <c:v>360-379</c:v>
                </c:pt>
                <c:pt idx="19">
                  <c:v>380-399</c:v>
                </c:pt>
                <c:pt idx="20">
                  <c:v>400-419</c:v>
                </c:pt>
                <c:pt idx="21">
                  <c:v>420-439</c:v>
                </c:pt>
                <c:pt idx="22">
                  <c:v>440-459</c:v>
                </c:pt>
                <c:pt idx="23">
                  <c:v>460-479</c:v>
                </c:pt>
                <c:pt idx="24">
                  <c:v>480-499</c:v>
                </c:pt>
              </c:strCache>
            </c:strRef>
          </c:cat>
          <c:val>
            <c:numRef>
              <c:f>'individuals 50%'!$AO$5:$AO$30</c:f>
              <c:numCache>
                <c:formatCode>General</c:formatCode>
                <c:ptCount val="25"/>
                <c:pt idx="15">
                  <c:v>1</c:v>
                </c:pt>
                <c:pt idx="16">
                  <c:v>2</c:v>
                </c:pt>
                <c:pt idx="17">
                  <c:v>2</c:v>
                </c:pt>
                <c:pt idx="18">
                  <c:v>1</c:v>
                </c:pt>
                <c:pt idx="19">
                  <c:v>2</c:v>
                </c:pt>
                <c:pt idx="20">
                  <c:v>4</c:v>
                </c:pt>
                <c:pt idx="21">
                  <c:v>3</c:v>
                </c:pt>
                <c:pt idx="2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081-40C7-83CE-75A9293BFC18}"/>
            </c:ext>
          </c:extLst>
        </c:ser>
        <c:ser>
          <c:idx val="2"/>
          <c:order val="2"/>
          <c:tx>
            <c:strRef>
              <c:f>'individuals 50%'!$AP$3:$AP$4</c:f>
              <c:strCache>
                <c:ptCount val="1"/>
                <c:pt idx="0">
                  <c:v>VP16</c:v>
                </c:pt>
              </c:strCache>
            </c:strRef>
          </c:tx>
          <c:spPr>
            <a:solidFill>
              <a:schemeClr val="accent5">
                <a:alpha val="50000"/>
              </a:schemeClr>
            </a:solid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'individuals 50%'!$AM$5:$AM$30</c:f>
              <c:strCache>
                <c:ptCount val="25"/>
                <c:pt idx="0">
                  <c:v>0-19</c:v>
                </c:pt>
                <c:pt idx="1">
                  <c:v>20-39</c:v>
                </c:pt>
                <c:pt idx="2">
                  <c:v>40-59</c:v>
                </c:pt>
                <c:pt idx="3">
                  <c:v>60-79</c:v>
                </c:pt>
                <c:pt idx="4">
                  <c:v>80-99</c:v>
                </c:pt>
                <c:pt idx="5">
                  <c:v>100-119</c:v>
                </c:pt>
                <c:pt idx="6">
                  <c:v>120-139</c:v>
                </c:pt>
                <c:pt idx="7">
                  <c:v>140-159</c:v>
                </c:pt>
                <c:pt idx="8">
                  <c:v>160-179</c:v>
                </c:pt>
                <c:pt idx="9">
                  <c:v>180-199</c:v>
                </c:pt>
                <c:pt idx="10">
                  <c:v>200-219</c:v>
                </c:pt>
                <c:pt idx="11">
                  <c:v>220-239</c:v>
                </c:pt>
                <c:pt idx="12">
                  <c:v>240-259</c:v>
                </c:pt>
                <c:pt idx="13">
                  <c:v>260-279</c:v>
                </c:pt>
                <c:pt idx="14">
                  <c:v>280-299</c:v>
                </c:pt>
                <c:pt idx="15">
                  <c:v>300-319</c:v>
                </c:pt>
                <c:pt idx="16">
                  <c:v>320-339</c:v>
                </c:pt>
                <c:pt idx="17">
                  <c:v>340-359</c:v>
                </c:pt>
                <c:pt idx="18">
                  <c:v>360-379</c:v>
                </c:pt>
                <c:pt idx="19">
                  <c:v>380-399</c:v>
                </c:pt>
                <c:pt idx="20">
                  <c:v>400-419</c:v>
                </c:pt>
                <c:pt idx="21">
                  <c:v>420-439</c:v>
                </c:pt>
                <c:pt idx="22">
                  <c:v>440-459</c:v>
                </c:pt>
                <c:pt idx="23">
                  <c:v>460-479</c:v>
                </c:pt>
                <c:pt idx="24">
                  <c:v>480-499</c:v>
                </c:pt>
              </c:strCache>
            </c:strRef>
          </c:cat>
          <c:val>
            <c:numRef>
              <c:f>'individuals 50%'!$AP$5:$AP$30</c:f>
              <c:numCache>
                <c:formatCode>General</c:formatCode>
                <c:ptCount val="25"/>
                <c:pt idx="2">
                  <c:v>2</c:v>
                </c:pt>
                <c:pt idx="3">
                  <c:v>2</c:v>
                </c:pt>
                <c:pt idx="4">
                  <c:v>14</c:v>
                </c:pt>
                <c:pt idx="5">
                  <c:v>28</c:v>
                </c:pt>
                <c:pt idx="6">
                  <c:v>8</c:v>
                </c:pt>
                <c:pt idx="7">
                  <c:v>12</c:v>
                </c:pt>
                <c:pt idx="8">
                  <c:v>10</c:v>
                </c:pt>
                <c:pt idx="9">
                  <c:v>2</c:v>
                </c:pt>
                <c:pt idx="10">
                  <c:v>2</c:v>
                </c:pt>
                <c:pt idx="11">
                  <c:v>8</c:v>
                </c:pt>
                <c:pt idx="12">
                  <c:v>6</c:v>
                </c:pt>
                <c:pt idx="13">
                  <c:v>4</c:v>
                </c:pt>
                <c:pt idx="14">
                  <c:v>4</c:v>
                </c:pt>
                <c:pt idx="15">
                  <c:v>9</c:v>
                </c:pt>
                <c:pt idx="16">
                  <c:v>7</c:v>
                </c:pt>
                <c:pt idx="17">
                  <c:v>2</c:v>
                </c:pt>
                <c:pt idx="18">
                  <c:v>8</c:v>
                </c:pt>
                <c:pt idx="19">
                  <c:v>9</c:v>
                </c:pt>
                <c:pt idx="20">
                  <c:v>3</c:v>
                </c:pt>
                <c:pt idx="21">
                  <c:v>4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081-40C7-83CE-75A9293BFC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50"/>
        <c:axId val="1252257391"/>
        <c:axId val="1252250671"/>
      </c:barChart>
      <c:catAx>
        <c:axId val="1252257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2250671"/>
        <c:crosses val="autoZero"/>
        <c:auto val="1"/>
        <c:lblAlgn val="ctr"/>
        <c:lblOffset val="100"/>
        <c:noMultiLvlLbl val="0"/>
      </c:catAx>
      <c:valAx>
        <c:axId val="12522506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2257391"/>
        <c:crossesAt val="1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[Figure 3 ba chart values (version 2).xlsx]individuals 50%!PivotTable8</c:name>
    <c:fmtId val="8"/>
  </c:pivotSource>
  <c:chart>
    <c:autoTitleDeleted val="0"/>
    <c:pivotFmts>
      <c:pivotFmt>
        <c:idx val="0"/>
        <c:spPr>
          <a:solidFill>
            <a:srgbClr val="00B0F0">
              <a:alpha val="50000"/>
            </a:srgbClr>
          </a:solidFill>
          <a:ln>
            <a:solidFill>
              <a:schemeClr val="accent1"/>
            </a:solidFill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3">
              <a:lumMod val="60000"/>
              <a:lumOff val="40000"/>
            </a:schemeClr>
          </a:solidFill>
          <a:ln>
            <a:solidFill>
              <a:schemeClr val="accent1"/>
            </a:solidFill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5">
              <a:alpha val="50000"/>
            </a:schemeClr>
          </a:solidFill>
          <a:ln>
            <a:solidFill>
              <a:schemeClr val="accent1"/>
            </a:solidFill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00B0F0">
              <a:alpha val="50000"/>
            </a:srgbClr>
          </a:solidFill>
          <a:ln>
            <a:solidFill>
              <a:schemeClr val="accent1"/>
            </a:solidFill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3">
              <a:lumMod val="60000"/>
              <a:lumOff val="40000"/>
            </a:schemeClr>
          </a:solidFill>
          <a:ln>
            <a:solidFill>
              <a:schemeClr val="accent1"/>
            </a:solidFill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5">
              <a:alpha val="50000"/>
            </a:schemeClr>
          </a:solidFill>
          <a:ln>
            <a:solidFill>
              <a:schemeClr val="accent1"/>
            </a:solidFill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00B0F0">
              <a:alpha val="50000"/>
            </a:srgbClr>
          </a:solidFill>
          <a:ln>
            <a:solidFill>
              <a:schemeClr val="accent1"/>
            </a:solidFill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3">
              <a:lumMod val="60000"/>
              <a:lumOff val="40000"/>
            </a:schemeClr>
          </a:solidFill>
          <a:ln>
            <a:solidFill>
              <a:schemeClr val="accent1"/>
            </a:solidFill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5">
              <a:alpha val="50000"/>
            </a:schemeClr>
          </a:solidFill>
          <a:ln>
            <a:solidFill>
              <a:schemeClr val="accent1"/>
            </a:solidFill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00B0F0">
              <a:alpha val="50000"/>
            </a:srgbClr>
          </a:solidFill>
          <a:ln>
            <a:solidFill>
              <a:schemeClr val="accent1"/>
            </a:solidFill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3">
              <a:lumMod val="60000"/>
              <a:lumOff val="40000"/>
            </a:schemeClr>
          </a:solidFill>
          <a:ln>
            <a:solidFill>
              <a:schemeClr val="accent1"/>
            </a:solidFill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5">
              <a:alpha val="50000"/>
            </a:schemeClr>
          </a:solidFill>
          <a:ln>
            <a:solidFill>
              <a:schemeClr val="accent1"/>
            </a:solidFill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00B0F0">
              <a:alpha val="50000"/>
            </a:srgbClr>
          </a:solidFill>
          <a:ln>
            <a:solidFill>
              <a:schemeClr val="accent1"/>
            </a:solidFill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3">
              <a:lumMod val="60000"/>
              <a:lumOff val="40000"/>
            </a:schemeClr>
          </a:solidFill>
          <a:ln>
            <a:solidFill>
              <a:schemeClr val="accent1"/>
            </a:solidFill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5">
              <a:alpha val="50000"/>
            </a:schemeClr>
          </a:solidFill>
          <a:ln>
            <a:solidFill>
              <a:schemeClr val="accent1"/>
            </a:solidFill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rgbClr val="00B0F0">
              <a:alpha val="50000"/>
            </a:srgbClr>
          </a:solidFill>
          <a:ln>
            <a:solidFill>
              <a:schemeClr val="accent1"/>
            </a:solidFill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3">
              <a:lumMod val="60000"/>
              <a:lumOff val="40000"/>
            </a:schemeClr>
          </a:solidFill>
          <a:ln>
            <a:solidFill>
              <a:schemeClr val="accent1"/>
            </a:solidFill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5">
              <a:alpha val="50000"/>
            </a:schemeClr>
          </a:solidFill>
          <a:ln>
            <a:solidFill>
              <a:schemeClr val="accent1"/>
            </a:solidFill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rgbClr val="00B0F0">
              <a:alpha val="50000"/>
            </a:srgbClr>
          </a:solidFill>
          <a:ln>
            <a:solidFill>
              <a:schemeClr val="accent1"/>
            </a:solidFill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3">
              <a:lumMod val="60000"/>
              <a:lumOff val="40000"/>
            </a:schemeClr>
          </a:solidFill>
          <a:ln>
            <a:solidFill>
              <a:schemeClr val="accent1"/>
            </a:solidFill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5">
              <a:alpha val="50000"/>
            </a:schemeClr>
          </a:solidFill>
          <a:ln>
            <a:solidFill>
              <a:schemeClr val="accent1"/>
            </a:solidFill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rgbClr val="00B0F0">
              <a:alpha val="50000"/>
            </a:srgbClr>
          </a:solidFill>
          <a:ln>
            <a:solidFill>
              <a:schemeClr val="accent1"/>
            </a:solidFill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3">
              <a:lumMod val="60000"/>
              <a:lumOff val="40000"/>
            </a:schemeClr>
          </a:solidFill>
          <a:ln>
            <a:solidFill>
              <a:schemeClr val="accent1"/>
            </a:solidFill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5">
              <a:alpha val="50000"/>
            </a:schemeClr>
          </a:solidFill>
          <a:ln>
            <a:solidFill>
              <a:schemeClr val="accent1"/>
            </a:solidFill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'individuals 50%'!$AN$3:$AN$4</c:f>
              <c:strCache>
                <c:ptCount val="1"/>
                <c:pt idx="0">
                  <c:v>hpa2</c:v>
                </c:pt>
              </c:strCache>
            </c:strRef>
          </c:tx>
          <c:spPr>
            <a:solidFill>
              <a:srgbClr val="00B0F0">
                <a:alpha val="50000"/>
              </a:srgbClr>
            </a:solid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'individuals 50%'!$AM$5:$AM$30</c:f>
              <c:strCache>
                <c:ptCount val="25"/>
                <c:pt idx="0">
                  <c:v>0-19</c:v>
                </c:pt>
                <c:pt idx="1">
                  <c:v>20-39</c:v>
                </c:pt>
                <c:pt idx="2">
                  <c:v>40-59</c:v>
                </c:pt>
                <c:pt idx="3">
                  <c:v>60-79</c:v>
                </c:pt>
                <c:pt idx="4">
                  <c:v>80-99</c:v>
                </c:pt>
                <c:pt idx="5">
                  <c:v>100-119</c:v>
                </c:pt>
                <c:pt idx="6">
                  <c:v>120-139</c:v>
                </c:pt>
                <c:pt idx="7">
                  <c:v>140-159</c:v>
                </c:pt>
                <c:pt idx="8">
                  <c:v>160-179</c:v>
                </c:pt>
                <c:pt idx="9">
                  <c:v>180-199</c:v>
                </c:pt>
                <c:pt idx="10">
                  <c:v>200-219</c:v>
                </c:pt>
                <c:pt idx="11">
                  <c:v>220-239</c:v>
                </c:pt>
                <c:pt idx="12">
                  <c:v>240-259</c:v>
                </c:pt>
                <c:pt idx="13">
                  <c:v>260-279</c:v>
                </c:pt>
                <c:pt idx="14">
                  <c:v>280-299</c:v>
                </c:pt>
                <c:pt idx="15">
                  <c:v>300-319</c:v>
                </c:pt>
                <c:pt idx="16">
                  <c:v>320-339</c:v>
                </c:pt>
                <c:pt idx="17">
                  <c:v>340-359</c:v>
                </c:pt>
                <c:pt idx="18">
                  <c:v>360-379</c:v>
                </c:pt>
                <c:pt idx="19">
                  <c:v>380-399</c:v>
                </c:pt>
                <c:pt idx="20">
                  <c:v>400-419</c:v>
                </c:pt>
                <c:pt idx="21">
                  <c:v>420-439</c:v>
                </c:pt>
                <c:pt idx="22">
                  <c:v>440-459</c:v>
                </c:pt>
                <c:pt idx="23">
                  <c:v>460-479</c:v>
                </c:pt>
                <c:pt idx="24">
                  <c:v>480-499</c:v>
                </c:pt>
              </c:strCache>
            </c:strRef>
          </c:cat>
          <c:val>
            <c:numRef>
              <c:f>'individuals 50%'!$AN$5:$AN$30</c:f>
              <c:numCache>
                <c:formatCode>General</c:formatCode>
                <c:ptCount val="25"/>
                <c:pt idx="3">
                  <c:v>1</c:v>
                </c:pt>
                <c:pt idx="4">
                  <c:v>8</c:v>
                </c:pt>
                <c:pt idx="5">
                  <c:v>7</c:v>
                </c:pt>
                <c:pt idx="6">
                  <c:v>17</c:v>
                </c:pt>
                <c:pt idx="7">
                  <c:v>8</c:v>
                </c:pt>
                <c:pt idx="8">
                  <c:v>6</c:v>
                </c:pt>
                <c:pt idx="9">
                  <c:v>9</c:v>
                </c:pt>
                <c:pt idx="10">
                  <c:v>7</c:v>
                </c:pt>
                <c:pt idx="11">
                  <c:v>6</c:v>
                </c:pt>
                <c:pt idx="12">
                  <c:v>6</c:v>
                </c:pt>
                <c:pt idx="13">
                  <c:v>4</c:v>
                </c:pt>
                <c:pt idx="14">
                  <c:v>4</c:v>
                </c:pt>
                <c:pt idx="15">
                  <c:v>8</c:v>
                </c:pt>
                <c:pt idx="16">
                  <c:v>4</c:v>
                </c:pt>
                <c:pt idx="17">
                  <c:v>6</c:v>
                </c:pt>
                <c:pt idx="18">
                  <c:v>6</c:v>
                </c:pt>
                <c:pt idx="19">
                  <c:v>9</c:v>
                </c:pt>
                <c:pt idx="20">
                  <c:v>2</c:v>
                </c:pt>
                <c:pt idx="21">
                  <c:v>6</c:v>
                </c:pt>
                <c:pt idx="22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50-491B-B7B3-C7EDD39B577E}"/>
            </c:ext>
          </c:extLst>
        </c:ser>
        <c:ser>
          <c:idx val="1"/>
          <c:order val="1"/>
          <c:tx>
            <c:strRef>
              <c:f>'individuals 50%'!$AO$3:$AO$4</c:f>
              <c:strCache>
                <c:ptCount val="1"/>
                <c:pt idx="0">
                  <c:v>rad6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'individuals 50%'!$AM$5:$AM$30</c:f>
              <c:strCache>
                <c:ptCount val="25"/>
                <c:pt idx="0">
                  <c:v>0-19</c:v>
                </c:pt>
                <c:pt idx="1">
                  <c:v>20-39</c:v>
                </c:pt>
                <c:pt idx="2">
                  <c:v>40-59</c:v>
                </c:pt>
                <c:pt idx="3">
                  <c:v>60-79</c:v>
                </c:pt>
                <c:pt idx="4">
                  <c:v>80-99</c:v>
                </c:pt>
                <c:pt idx="5">
                  <c:v>100-119</c:v>
                </c:pt>
                <c:pt idx="6">
                  <c:v>120-139</c:v>
                </c:pt>
                <c:pt idx="7">
                  <c:v>140-159</c:v>
                </c:pt>
                <c:pt idx="8">
                  <c:v>160-179</c:v>
                </c:pt>
                <c:pt idx="9">
                  <c:v>180-199</c:v>
                </c:pt>
                <c:pt idx="10">
                  <c:v>200-219</c:v>
                </c:pt>
                <c:pt idx="11">
                  <c:v>220-239</c:v>
                </c:pt>
                <c:pt idx="12">
                  <c:v>240-259</c:v>
                </c:pt>
                <c:pt idx="13">
                  <c:v>260-279</c:v>
                </c:pt>
                <c:pt idx="14">
                  <c:v>280-299</c:v>
                </c:pt>
                <c:pt idx="15">
                  <c:v>300-319</c:v>
                </c:pt>
                <c:pt idx="16">
                  <c:v>320-339</c:v>
                </c:pt>
                <c:pt idx="17">
                  <c:v>340-359</c:v>
                </c:pt>
                <c:pt idx="18">
                  <c:v>360-379</c:v>
                </c:pt>
                <c:pt idx="19">
                  <c:v>380-399</c:v>
                </c:pt>
                <c:pt idx="20">
                  <c:v>400-419</c:v>
                </c:pt>
                <c:pt idx="21">
                  <c:v>420-439</c:v>
                </c:pt>
                <c:pt idx="22">
                  <c:v>440-459</c:v>
                </c:pt>
                <c:pt idx="23">
                  <c:v>460-479</c:v>
                </c:pt>
                <c:pt idx="24">
                  <c:v>480-499</c:v>
                </c:pt>
              </c:strCache>
            </c:strRef>
          </c:cat>
          <c:val>
            <c:numRef>
              <c:f>'individuals 50%'!$AO$5:$AO$30</c:f>
              <c:numCache>
                <c:formatCode>General</c:formatCode>
                <c:ptCount val="25"/>
                <c:pt idx="15">
                  <c:v>1</c:v>
                </c:pt>
                <c:pt idx="16">
                  <c:v>2</c:v>
                </c:pt>
                <c:pt idx="17">
                  <c:v>2</c:v>
                </c:pt>
                <c:pt idx="18">
                  <c:v>1</c:v>
                </c:pt>
                <c:pt idx="19">
                  <c:v>2</c:v>
                </c:pt>
                <c:pt idx="20">
                  <c:v>4</c:v>
                </c:pt>
                <c:pt idx="21">
                  <c:v>3</c:v>
                </c:pt>
                <c:pt idx="2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50-491B-B7B3-C7EDD39B577E}"/>
            </c:ext>
          </c:extLst>
        </c:ser>
        <c:ser>
          <c:idx val="2"/>
          <c:order val="2"/>
          <c:tx>
            <c:strRef>
              <c:f>'individuals 50%'!$AP$3:$AP$4</c:f>
              <c:strCache>
                <c:ptCount val="1"/>
                <c:pt idx="0">
                  <c:v>VP16</c:v>
                </c:pt>
              </c:strCache>
            </c:strRef>
          </c:tx>
          <c:spPr>
            <a:solidFill>
              <a:schemeClr val="accent5">
                <a:alpha val="50000"/>
              </a:schemeClr>
            </a:solid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'individuals 50%'!$AM$5:$AM$30</c:f>
              <c:strCache>
                <c:ptCount val="25"/>
                <c:pt idx="0">
                  <c:v>0-19</c:v>
                </c:pt>
                <c:pt idx="1">
                  <c:v>20-39</c:v>
                </c:pt>
                <c:pt idx="2">
                  <c:v>40-59</c:v>
                </c:pt>
                <c:pt idx="3">
                  <c:v>60-79</c:v>
                </c:pt>
                <c:pt idx="4">
                  <c:v>80-99</c:v>
                </c:pt>
                <c:pt idx="5">
                  <c:v>100-119</c:v>
                </c:pt>
                <c:pt idx="6">
                  <c:v>120-139</c:v>
                </c:pt>
                <c:pt idx="7">
                  <c:v>140-159</c:v>
                </c:pt>
                <c:pt idx="8">
                  <c:v>160-179</c:v>
                </c:pt>
                <c:pt idx="9">
                  <c:v>180-199</c:v>
                </c:pt>
                <c:pt idx="10">
                  <c:v>200-219</c:v>
                </c:pt>
                <c:pt idx="11">
                  <c:v>220-239</c:v>
                </c:pt>
                <c:pt idx="12">
                  <c:v>240-259</c:v>
                </c:pt>
                <c:pt idx="13">
                  <c:v>260-279</c:v>
                </c:pt>
                <c:pt idx="14">
                  <c:v>280-299</c:v>
                </c:pt>
                <c:pt idx="15">
                  <c:v>300-319</c:v>
                </c:pt>
                <c:pt idx="16">
                  <c:v>320-339</c:v>
                </c:pt>
                <c:pt idx="17">
                  <c:v>340-359</c:v>
                </c:pt>
                <c:pt idx="18">
                  <c:v>360-379</c:v>
                </c:pt>
                <c:pt idx="19">
                  <c:v>380-399</c:v>
                </c:pt>
                <c:pt idx="20">
                  <c:v>400-419</c:v>
                </c:pt>
                <c:pt idx="21">
                  <c:v>420-439</c:v>
                </c:pt>
                <c:pt idx="22">
                  <c:v>440-459</c:v>
                </c:pt>
                <c:pt idx="23">
                  <c:v>460-479</c:v>
                </c:pt>
                <c:pt idx="24">
                  <c:v>480-499</c:v>
                </c:pt>
              </c:strCache>
            </c:strRef>
          </c:cat>
          <c:val>
            <c:numRef>
              <c:f>'individuals 50%'!$AP$5:$AP$30</c:f>
              <c:numCache>
                <c:formatCode>General</c:formatCode>
                <c:ptCount val="25"/>
                <c:pt idx="2">
                  <c:v>2</c:v>
                </c:pt>
                <c:pt idx="3">
                  <c:v>2</c:v>
                </c:pt>
                <c:pt idx="4">
                  <c:v>14</c:v>
                </c:pt>
                <c:pt idx="5">
                  <c:v>28</c:v>
                </c:pt>
                <c:pt idx="6">
                  <c:v>8</c:v>
                </c:pt>
                <c:pt idx="7">
                  <c:v>12</c:v>
                </c:pt>
                <c:pt idx="8">
                  <c:v>10</c:v>
                </c:pt>
                <c:pt idx="9">
                  <c:v>2</c:v>
                </c:pt>
                <c:pt idx="10">
                  <c:v>2</c:v>
                </c:pt>
                <c:pt idx="11">
                  <c:v>8</c:v>
                </c:pt>
                <c:pt idx="12">
                  <c:v>6</c:v>
                </c:pt>
                <c:pt idx="13">
                  <c:v>4</c:v>
                </c:pt>
                <c:pt idx="14">
                  <c:v>4</c:v>
                </c:pt>
                <c:pt idx="15">
                  <c:v>9</c:v>
                </c:pt>
                <c:pt idx="16">
                  <c:v>7</c:v>
                </c:pt>
                <c:pt idx="17">
                  <c:v>2</c:v>
                </c:pt>
                <c:pt idx="18">
                  <c:v>8</c:v>
                </c:pt>
                <c:pt idx="19">
                  <c:v>9</c:v>
                </c:pt>
                <c:pt idx="20">
                  <c:v>3</c:v>
                </c:pt>
                <c:pt idx="21">
                  <c:v>4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50-491B-B7B3-C7EDD39B57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axId val="1252257391"/>
        <c:axId val="1252250671"/>
      </c:barChart>
      <c:catAx>
        <c:axId val="1252257391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2250671"/>
        <c:crosses val="autoZero"/>
        <c:auto val="1"/>
        <c:lblAlgn val="ctr"/>
        <c:lblOffset val="100"/>
        <c:noMultiLvlLbl val="0"/>
      </c:catAx>
      <c:valAx>
        <c:axId val="12522506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2257391"/>
        <c:crossesAt val="1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8387869241006148E-2"/>
          <c:y val="8.6902201244793434E-2"/>
          <c:w val="0.81164957734312759"/>
          <c:h val="0.78293783610745493"/>
        </c:manualLayout>
      </c:layout>
      <c:areaChart>
        <c:grouping val="standard"/>
        <c:varyColors val="0"/>
        <c:ser>
          <c:idx val="0"/>
          <c:order val="0"/>
          <c:tx>
            <c:strRef>
              <c:f>'individuals 50%'!$B$1</c:f>
              <c:strCache>
                <c:ptCount val="1"/>
                <c:pt idx="0">
                  <c:v>VP16</c:v>
                </c:pt>
              </c:strCache>
            </c:strRef>
          </c:tx>
          <c:spPr>
            <a:solidFill>
              <a:srgbClr val="00B0F0">
                <a:alpha val="50000"/>
              </a:srgbClr>
            </a:solidFill>
            <a:ln w="41275">
              <a:solidFill>
                <a:srgbClr val="00B0F0"/>
              </a:solidFill>
            </a:ln>
            <a:effectLst/>
          </c:spPr>
          <c:cat>
            <c:numRef>
              <c:f>'individuals 50%'!$A$2:$A$53</c:f>
              <c:numCache>
                <c:formatCode>General</c:formatCode>
                <c:ptCount val="52"/>
                <c:pt idx="0">
                  <c:v>-100</c:v>
                </c:pt>
                <c:pt idx="1">
                  <c:v>-80</c:v>
                </c:pt>
                <c:pt idx="2">
                  <c:v>-60</c:v>
                </c:pt>
                <c:pt idx="3">
                  <c:v>-40</c:v>
                </c:pt>
                <c:pt idx="4">
                  <c:v>-20</c:v>
                </c:pt>
                <c:pt idx="5">
                  <c:v>0</c:v>
                </c:pt>
                <c:pt idx="6">
                  <c:v>20</c:v>
                </c:pt>
                <c:pt idx="7">
                  <c:v>40</c:v>
                </c:pt>
                <c:pt idx="8">
                  <c:v>60</c:v>
                </c:pt>
                <c:pt idx="9">
                  <c:v>80</c:v>
                </c:pt>
                <c:pt idx="10">
                  <c:v>100</c:v>
                </c:pt>
                <c:pt idx="11">
                  <c:v>120</c:v>
                </c:pt>
                <c:pt idx="12">
                  <c:v>140</c:v>
                </c:pt>
                <c:pt idx="13">
                  <c:v>160</c:v>
                </c:pt>
                <c:pt idx="14">
                  <c:v>180</c:v>
                </c:pt>
                <c:pt idx="15">
                  <c:v>200</c:v>
                </c:pt>
                <c:pt idx="16">
                  <c:v>220</c:v>
                </c:pt>
                <c:pt idx="17">
                  <c:v>240</c:v>
                </c:pt>
                <c:pt idx="18">
                  <c:v>260</c:v>
                </c:pt>
                <c:pt idx="19">
                  <c:v>280</c:v>
                </c:pt>
                <c:pt idx="20">
                  <c:v>300</c:v>
                </c:pt>
                <c:pt idx="21">
                  <c:v>320</c:v>
                </c:pt>
                <c:pt idx="22">
                  <c:v>340</c:v>
                </c:pt>
                <c:pt idx="23">
                  <c:v>360</c:v>
                </c:pt>
                <c:pt idx="24">
                  <c:v>380</c:v>
                </c:pt>
                <c:pt idx="25">
                  <c:v>400</c:v>
                </c:pt>
                <c:pt idx="26">
                  <c:v>420</c:v>
                </c:pt>
                <c:pt idx="27">
                  <c:v>440</c:v>
                </c:pt>
                <c:pt idx="28">
                  <c:v>460</c:v>
                </c:pt>
                <c:pt idx="29">
                  <c:v>480</c:v>
                </c:pt>
                <c:pt idx="30">
                  <c:v>500</c:v>
                </c:pt>
                <c:pt idx="31">
                  <c:v>520</c:v>
                </c:pt>
                <c:pt idx="32">
                  <c:v>540</c:v>
                </c:pt>
                <c:pt idx="33">
                  <c:v>560</c:v>
                </c:pt>
                <c:pt idx="34">
                  <c:v>580</c:v>
                </c:pt>
                <c:pt idx="35">
                  <c:v>600</c:v>
                </c:pt>
                <c:pt idx="36">
                  <c:v>620</c:v>
                </c:pt>
                <c:pt idx="37">
                  <c:v>640</c:v>
                </c:pt>
                <c:pt idx="38">
                  <c:v>660</c:v>
                </c:pt>
                <c:pt idx="39">
                  <c:v>680</c:v>
                </c:pt>
                <c:pt idx="40">
                  <c:v>700</c:v>
                </c:pt>
                <c:pt idx="41">
                  <c:v>720</c:v>
                </c:pt>
                <c:pt idx="42">
                  <c:v>740</c:v>
                </c:pt>
                <c:pt idx="43">
                  <c:v>760</c:v>
                </c:pt>
                <c:pt idx="44">
                  <c:v>780</c:v>
                </c:pt>
                <c:pt idx="45">
                  <c:v>800</c:v>
                </c:pt>
                <c:pt idx="46">
                  <c:v>820</c:v>
                </c:pt>
                <c:pt idx="47">
                  <c:v>840</c:v>
                </c:pt>
                <c:pt idx="48">
                  <c:v>860</c:v>
                </c:pt>
                <c:pt idx="49">
                  <c:v>880</c:v>
                </c:pt>
                <c:pt idx="50">
                  <c:v>900</c:v>
                </c:pt>
                <c:pt idx="51">
                  <c:v>920</c:v>
                </c:pt>
              </c:numCache>
            </c:numRef>
          </c:cat>
          <c:val>
            <c:numRef>
              <c:f>'individuals 50%'!$B$2:$B$53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4.5499999999999999E-2</c:v>
                </c:pt>
                <c:pt idx="8">
                  <c:v>8.5099999999999995E-2</c:v>
                </c:pt>
                <c:pt idx="9">
                  <c:v>0.36</c:v>
                </c:pt>
                <c:pt idx="10">
                  <c:v>0.8679</c:v>
                </c:pt>
                <c:pt idx="11">
                  <c:v>0.94640000000000002</c:v>
                </c:pt>
                <c:pt idx="12">
                  <c:v>0.97060000000000002</c:v>
                </c:pt>
                <c:pt idx="13">
                  <c:v>1</c:v>
                </c:pt>
                <c:pt idx="14">
                  <c:v>1</c:v>
                </c:pt>
                <c:pt idx="15">
                  <c:v>0.98770000000000002</c:v>
                </c:pt>
                <c:pt idx="16">
                  <c:v>0.97750000000000004</c:v>
                </c:pt>
                <c:pt idx="17">
                  <c:v>0.96840000000000004</c:v>
                </c:pt>
                <c:pt idx="18">
                  <c:v>0.96940000000000004</c:v>
                </c:pt>
                <c:pt idx="19">
                  <c:v>0.96189999999999998</c:v>
                </c:pt>
                <c:pt idx="20">
                  <c:v>0.98180000000000001</c:v>
                </c:pt>
                <c:pt idx="21">
                  <c:v>0.95830000000000004</c:v>
                </c:pt>
                <c:pt idx="22">
                  <c:v>0.92800000000000005</c:v>
                </c:pt>
                <c:pt idx="23">
                  <c:v>0.95350000000000001</c:v>
                </c:pt>
                <c:pt idx="24">
                  <c:v>0.96299999999999997</c:v>
                </c:pt>
                <c:pt idx="25">
                  <c:v>0.94889999999999997</c:v>
                </c:pt>
                <c:pt idx="26">
                  <c:v>0.90969999999999995</c:v>
                </c:pt>
                <c:pt idx="27">
                  <c:v>0.85140000000000005</c:v>
                </c:pt>
                <c:pt idx="28">
                  <c:v>0.80249999999999999</c:v>
                </c:pt>
                <c:pt idx="29">
                  <c:v>0.7278</c:v>
                </c:pt>
                <c:pt idx="30">
                  <c:v>0.66049999999999998</c:v>
                </c:pt>
                <c:pt idx="31">
                  <c:v>0.55630000000000002</c:v>
                </c:pt>
                <c:pt idx="32">
                  <c:v>0.43790000000000001</c:v>
                </c:pt>
                <c:pt idx="33">
                  <c:v>0.29749999999999999</c:v>
                </c:pt>
                <c:pt idx="34">
                  <c:v>0.15720000000000001</c:v>
                </c:pt>
                <c:pt idx="35">
                  <c:v>0.1046</c:v>
                </c:pt>
                <c:pt idx="36">
                  <c:v>4.8500000000000001E-2</c:v>
                </c:pt>
                <c:pt idx="37">
                  <c:v>2.35E-2</c:v>
                </c:pt>
                <c:pt idx="38">
                  <c:v>1.7000000000000001E-2</c:v>
                </c:pt>
                <c:pt idx="39">
                  <c:v>1.8100000000000002E-2</c:v>
                </c:pt>
                <c:pt idx="40">
                  <c:v>5.8999999999999999E-3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1.2800000000000001E-2</c:v>
                </c:pt>
                <c:pt idx="49">
                  <c:v>1.6899999999999998E-2</c:v>
                </c:pt>
                <c:pt idx="50">
                  <c:v>2.1299999999999999E-2</c:v>
                </c:pt>
                <c:pt idx="51">
                  <c:v>3.2300000000000002E-2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C8-48D0-9ED7-9B5D3B815309}"/>
            </c:ext>
          </c:extLst>
        </c:ser>
        <c:ser>
          <c:idx val="1"/>
          <c:order val="1"/>
          <c:tx>
            <c:strRef>
              <c:f>'individuals 50%'!$C$1</c:f>
              <c:strCache>
                <c:ptCount val="1"/>
                <c:pt idx="0">
                  <c:v>hpa2</c:v>
                </c:pt>
              </c:strCache>
            </c:strRef>
          </c:tx>
          <c:spPr>
            <a:solidFill>
              <a:schemeClr val="accent5">
                <a:alpha val="50000"/>
              </a:schemeClr>
            </a:solidFill>
            <a:ln w="41275">
              <a:solidFill>
                <a:schemeClr val="accent5"/>
              </a:solidFill>
            </a:ln>
            <a:effectLst/>
          </c:spPr>
          <c:cat>
            <c:numRef>
              <c:f>'individuals 50%'!$A$2:$A$53</c:f>
              <c:numCache>
                <c:formatCode>General</c:formatCode>
                <c:ptCount val="52"/>
                <c:pt idx="0">
                  <c:v>-100</c:v>
                </c:pt>
                <c:pt idx="1">
                  <c:v>-80</c:v>
                </c:pt>
                <c:pt idx="2">
                  <c:v>-60</c:v>
                </c:pt>
                <c:pt idx="3">
                  <c:v>-40</c:v>
                </c:pt>
                <c:pt idx="4">
                  <c:v>-20</c:v>
                </c:pt>
                <c:pt idx="5">
                  <c:v>0</c:v>
                </c:pt>
                <c:pt idx="6">
                  <c:v>20</c:v>
                </c:pt>
                <c:pt idx="7">
                  <c:v>40</c:v>
                </c:pt>
                <c:pt idx="8">
                  <c:v>60</c:v>
                </c:pt>
                <c:pt idx="9">
                  <c:v>80</c:v>
                </c:pt>
                <c:pt idx="10">
                  <c:v>100</c:v>
                </c:pt>
                <c:pt idx="11">
                  <c:v>120</c:v>
                </c:pt>
                <c:pt idx="12">
                  <c:v>140</c:v>
                </c:pt>
                <c:pt idx="13">
                  <c:v>160</c:v>
                </c:pt>
                <c:pt idx="14">
                  <c:v>180</c:v>
                </c:pt>
                <c:pt idx="15">
                  <c:v>200</c:v>
                </c:pt>
                <c:pt idx="16">
                  <c:v>220</c:v>
                </c:pt>
                <c:pt idx="17">
                  <c:v>240</c:v>
                </c:pt>
                <c:pt idx="18">
                  <c:v>260</c:v>
                </c:pt>
                <c:pt idx="19">
                  <c:v>280</c:v>
                </c:pt>
                <c:pt idx="20">
                  <c:v>300</c:v>
                </c:pt>
                <c:pt idx="21">
                  <c:v>320</c:v>
                </c:pt>
                <c:pt idx="22">
                  <c:v>340</c:v>
                </c:pt>
                <c:pt idx="23">
                  <c:v>360</c:v>
                </c:pt>
                <c:pt idx="24">
                  <c:v>380</c:v>
                </c:pt>
                <c:pt idx="25">
                  <c:v>400</c:v>
                </c:pt>
                <c:pt idx="26">
                  <c:v>420</c:v>
                </c:pt>
                <c:pt idx="27">
                  <c:v>440</c:v>
                </c:pt>
                <c:pt idx="28">
                  <c:v>460</c:v>
                </c:pt>
                <c:pt idx="29">
                  <c:v>480</c:v>
                </c:pt>
                <c:pt idx="30">
                  <c:v>500</c:v>
                </c:pt>
                <c:pt idx="31">
                  <c:v>520</c:v>
                </c:pt>
                <c:pt idx="32">
                  <c:v>540</c:v>
                </c:pt>
                <c:pt idx="33">
                  <c:v>560</c:v>
                </c:pt>
                <c:pt idx="34">
                  <c:v>580</c:v>
                </c:pt>
                <c:pt idx="35">
                  <c:v>600</c:v>
                </c:pt>
                <c:pt idx="36">
                  <c:v>620</c:v>
                </c:pt>
                <c:pt idx="37">
                  <c:v>640</c:v>
                </c:pt>
                <c:pt idx="38">
                  <c:v>660</c:v>
                </c:pt>
                <c:pt idx="39">
                  <c:v>680</c:v>
                </c:pt>
                <c:pt idx="40">
                  <c:v>700</c:v>
                </c:pt>
                <c:pt idx="41">
                  <c:v>720</c:v>
                </c:pt>
                <c:pt idx="42">
                  <c:v>740</c:v>
                </c:pt>
                <c:pt idx="43">
                  <c:v>760</c:v>
                </c:pt>
                <c:pt idx="44">
                  <c:v>780</c:v>
                </c:pt>
                <c:pt idx="45">
                  <c:v>800</c:v>
                </c:pt>
                <c:pt idx="46">
                  <c:v>820</c:v>
                </c:pt>
                <c:pt idx="47">
                  <c:v>840</c:v>
                </c:pt>
                <c:pt idx="48">
                  <c:v>860</c:v>
                </c:pt>
                <c:pt idx="49">
                  <c:v>880</c:v>
                </c:pt>
                <c:pt idx="50">
                  <c:v>900</c:v>
                </c:pt>
                <c:pt idx="51">
                  <c:v>920</c:v>
                </c:pt>
              </c:numCache>
            </c:numRef>
          </c:cat>
          <c:val>
            <c:numRef>
              <c:f>'individuals 50%'!$C$2:$C$53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2.63E-2</c:v>
                </c:pt>
                <c:pt idx="9">
                  <c:v>0.2195</c:v>
                </c:pt>
                <c:pt idx="10">
                  <c:v>0.35560000000000003</c:v>
                </c:pt>
                <c:pt idx="11">
                  <c:v>0.63460000000000005</c:v>
                </c:pt>
                <c:pt idx="12">
                  <c:v>0.73209999999999997</c:v>
                </c:pt>
                <c:pt idx="13">
                  <c:v>0.76670000000000005</c:v>
                </c:pt>
                <c:pt idx="14">
                  <c:v>0.85940000000000005</c:v>
                </c:pt>
                <c:pt idx="15">
                  <c:v>0.83779999999999999</c:v>
                </c:pt>
                <c:pt idx="16">
                  <c:v>0.8831</c:v>
                </c:pt>
                <c:pt idx="17">
                  <c:v>0.86750000000000005</c:v>
                </c:pt>
                <c:pt idx="18">
                  <c:v>0.85389999999999999</c:v>
                </c:pt>
                <c:pt idx="19">
                  <c:v>0.85109999999999997</c:v>
                </c:pt>
                <c:pt idx="20">
                  <c:v>0.88890000000000002</c:v>
                </c:pt>
                <c:pt idx="21">
                  <c:v>0.84399999999999997</c:v>
                </c:pt>
                <c:pt idx="22">
                  <c:v>0.89090000000000003</c:v>
                </c:pt>
                <c:pt idx="23">
                  <c:v>0.83609999999999995</c:v>
                </c:pt>
                <c:pt idx="24">
                  <c:v>0.874</c:v>
                </c:pt>
                <c:pt idx="25">
                  <c:v>0.84619999999999995</c:v>
                </c:pt>
                <c:pt idx="26">
                  <c:v>0.87219999999999998</c:v>
                </c:pt>
                <c:pt idx="27">
                  <c:v>0.89780000000000004</c:v>
                </c:pt>
                <c:pt idx="28">
                  <c:v>0.91610000000000003</c:v>
                </c:pt>
                <c:pt idx="29">
                  <c:v>0.89470000000000005</c:v>
                </c:pt>
                <c:pt idx="30">
                  <c:v>0.89610000000000001</c:v>
                </c:pt>
                <c:pt idx="31">
                  <c:v>0.88959999999999995</c:v>
                </c:pt>
                <c:pt idx="32">
                  <c:v>0.871</c:v>
                </c:pt>
                <c:pt idx="33">
                  <c:v>0.86450000000000005</c:v>
                </c:pt>
                <c:pt idx="34">
                  <c:v>0.8165</c:v>
                </c:pt>
                <c:pt idx="35">
                  <c:v>0.75780000000000003</c:v>
                </c:pt>
                <c:pt idx="36">
                  <c:v>0.72330000000000005</c:v>
                </c:pt>
                <c:pt idx="37">
                  <c:v>0.67310000000000003</c:v>
                </c:pt>
                <c:pt idx="38">
                  <c:v>0.59489999999999998</c:v>
                </c:pt>
                <c:pt idx="39">
                  <c:v>0.53590000000000004</c:v>
                </c:pt>
                <c:pt idx="40">
                  <c:v>0.43919999999999998</c:v>
                </c:pt>
                <c:pt idx="41">
                  <c:v>0.34439999999999998</c:v>
                </c:pt>
                <c:pt idx="42">
                  <c:v>0.21920000000000001</c:v>
                </c:pt>
                <c:pt idx="43">
                  <c:v>0.10879999999999999</c:v>
                </c:pt>
                <c:pt idx="44">
                  <c:v>4.9299999999999997E-2</c:v>
                </c:pt>
                <c:pt idx="45">
                  <c:v>2.86E-2</c:v>
                </c:pt>
                <c:pt idx="46">
                  <c:v>2.24E-2</c:v>
                </c:pt>
                <c:pt idx="47">
                  <c:v>1.5299999999999999E-2</c:v>
                </c:pt>
                <c:pt idx="48">
                  <c:v>2.1700000000000001E-2</c:v>
                </c:pt>
                <c:pt idx="49">
                  <c:v>7.7999999999999996E-3</c:v>
                </c:pt>
                <c:pt idx="50">
                  <c:v>7.7000000000000002E-3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C8-48D0-9ED7-9B5D3B815309}"/>
            </c:ext>
          </c:extLst>
        </c:ser>
        <c:ser>
          <c:idx val="2"/>
          <c:order val="2"/>
          <c:tx>
            <c:strRef>
              <c:f>'individuals 50%'!$D$1</c:f>
              <c:strCache>
                <c:ptCount val="1"/>
                <c:pt idx="0">
                  <c:v>rad6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  <a:alpha val="50000"/>
              </a:schemeClr>
            </a:solidFill>
            <a:ln w="41275">
              <a:solidFill>
                <a:schemeClr val="accent3">
                  <a:lumMod val="60000"/>
                  <a:lumOff val="40000"/>
                </a:schemeClr>
              </a:solidFill>
            </a:ln>
            <a:effectLst/>
          </c:spPr>
          <c:cat>
            <c:numRef>
              <c:f>'individuals 50%'!$A$2:$A$53</c:f>
              <c:numCache>
                <c:formatCode>General</c:formatCode>
                <c:ptCount val="52"/>
                <c:pt idx="0">
                  <c:v>-100</c:v>
                </c:pt>
                <c:pt idx="1">
                  <c:v>-80</c:v>
                </c:pt>
                <c:pt idx="2">
                  <c:v>-60</c:v>
                </c:pt>
                <c:pt idx="3">
                  <c:v>-40</c:v>
                </c:pt>
                <c:pt idx="4">
                  <c:v>-20</c:v>
                </c:pt>
                <c:pt idx="5">
                  <c:v>0</c:v>
                </c:pt>
                <c:pt idx="6">
                  <c:v>20</c:v>
                </c:pt>
                <c:pt idx="7">
                  <c:v>40</c:v>
                </c:pt>
                <c:pt idx="8">
                  <c:v>60</c:v>
                </c:pt>
                <c:pt idx="9">
                  <c:v>80</c:v>
                </c:pt>
                <c:pt idx="10">
                  <c:v>100</c:v>
                </c:pt>
                <c:pt idx="11">
                  <c:v>120</c:v>
                </c:pt>
                <c:pt idx="12">
                  <c:v>140</c:v>
                </c:pt>
                <c:pt idx="13">
                  <c:v>160</c:v>
                </c:pt>
                <c:pt idx="14">
                  <c:v>180</c:v>
                </c:pt>
                <c:pt idx="15">
                  <c:v>200</c:v>
                </c:pt>
                <c:pt idx="16">
                  <c:v>220</c:v>
                </c:pt>
                <c:pt idx="17">
                  <c:v>240</c:v>
                </c:pt>
                <c:pt idx="18">
                  <c:v>260</c:v>
                </c:pt>
                <c:pt idx="19">
                  <c:v>280</c:v>
                </c:pt>
                <c:pt idx="20">
                  <c:v>300</c:v>
                </c:pt>
                <c:pt idx="21">
                  <c:v>320</c:v>
                </c:pt>
                <c:pt idx="22">
                  <c:v>340</c:v>
                </c:pt>
                <c:pt idx="23">
                  <c:v>360</c:v>
                </c:pt>
                <c:pt idx="24">
                  <c:v>380</c:v>
                </c:pt>
                <c:pt idx="25">
                  <c:v>400</c:v>
                </c:pt>
                <c:pt idx="26">
                  <c:v>420</c:v>
                </c:pt>
                <c:pt idx="27">
                  <c:v>440</c:v>
                </c:pt>
                <c:pt idx="28">
                  <c:v>460</c:v>
                </c:pt>
                <c:pt idx="29">
                  <c:v>480</c:v>
                </c:pt>
                <c:pt idx="30">
                  <c:v>500</c:v>
                </c:pt>
                <c:pt idx="31">
                  <c:v>520</c:v>
                </c:pt>
                <c:pt idx="32">
                  <c:v>540</c:v>
                </c:pt>
                <c:pt idx="33">
                  <c:v>560</c:v>
                </c:pt>
                <c:pt idx="34">
                  <c:v>580</c:v>
                </c:pt>
                <c:pt idx="35">
                  <c:v>600</c:v>
                </c:pt>
                <c:pt idx="36">
                  <c:v>620</c:v>
                </c:pt>
                <c:pt idx="37">
                  <c:v>640</c:v>
                </c:pt>
                <c:pt idx="38">
                  <c:v>660</c:v>
                </c:pt>
                <c:pt idx="39">
                  <c:v>680</c:v>
                </c:pt>
                <c:pt idx="40">
                  <c:v>700</c:v>
                </c:pt>
                <c:pt idx="41">
                  <c:v>720</c:v>
                </c:pt>
                <c:pt idx="42">
                  <c:v>740</c:v>
                </c:pt>
                <c:pt idx="43">
                  <c:v>760</c:v>
                </c:pt>
                <c:pt idx="44">
                  <c:v>780</c:v>
                </c:pt>
                <c:pt idx="45">
                  <c:v>800</c:v>
                </c:pt>
                <c:pt idx="46">
                  <c:v>820</c:v>
                </c:pt>
                <c:pt idx="47">
                  <c:v>840</c:v>
                </c:pt>
                <c:pt idx="48">
                  <c:v>860</c:v>
                </c:pt>
                <c:pt idx="49">
                  <c:v>880</c:v>
                </c:pt>
                <c:pt idx="50">
                  <c:v>900</c:v>
                </c:pt>
                <c:pt idx="51">
                  <c:v>920</c:v>
                </c:pt>
              </c:numCache>
            </c:numRef>
          </c:cat>
          <c:val>
            <c:numRef>
              <c:f>'individuals 50%'!$D$2:$D$53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2.5600000000000001E-2</c:v>
                </c:pt>
                <c:pt idx="21">
                  <c:v>7.4999999999999997E-2</c:v>
                </c:pt>
                <c:pt idx="22">
                  <c:v>0.1163</c:v>
                </c:pt>
                <c:pt idx="23">
                  <c:v>0.1087</c:v>
                </c:pt>
                <c:pt idx="24">
                  <c:v>0.12239999999999999</c:v>
                </c:pt>
                <c:pt idx="25">
                  <c:v>0.1961</c:v>
                </c:pt>
                <c:pt idx="26">
                  <c:v>0.25490000000000002</c:v>
                </c:pt>
                <c:pt idx="27">
                  <c:v>0.29089999999999999</c:v>
                </c:pt>
                <c:pt idx="28">
                  <c:v>0.35589999999999999</c:v>
                </c:pt>
                <c:pt idx="29">
                  <c:v>0.41270000000000001</c:v>
                </c:pt>
                <c:pt idx="30">
                  <c:v>0.52170000000000005</c:v>
                </c:pt>
                <c:pt idx="31">
                  <c:v>0.61109999999999998</c:v>
                </c:pt>
                <c:pt idx="32">
                  <c:v>0.66669999999999996</c:v>
                </c:pt>
                <c:pt idx="33">
                  <c:v>0.67120000000000002</c:v>
                </c:pt>
                <c:pt idx="34">
                  <c:v>0.65749999999999997</c:v>
                </c:pt>
                <c:pt idx="35">
                  <c:v>0.66220000000000001</c:v>
                </c:pt>
                <c:pt idx="36">
                  <c:v>0.59460000000000002</c:v>
                </c:pt>
                <c:pt idx="37">
                  <c:v>0.55259999999999998</c:v>
                </c:pt>
                <c:pt idx="38">
                  <c:v>0.49330000000000002</c:v>
                </c:pt>
                <c:pt idx="39">
                  <c:v>0.41099999999999998</c:v>
                </c:pt>
                <c:pt idx="40">
                  <c:v>0.27029999999999998</c:v>
                </c:pt>
                <c:pt idx="41">
                  <c:v>0.16900000000000001</c:v>
                </c:pt>
                <c:pt idx="42">
                  <c:v>8.3299999999999999E-2</c:v>
                </c:pt>
                <c:pt idx="43">
                  <c:v>6.6699999999999995E-2</c:v>
                </c:pt>
                <c:pt idx="44">
                  <c:v>4.3499999999999997E-2</c:v>
                </c:pt>
                <c:pt idx="45">
                  <c:v>4.3499999999999997E-2</c:v>
                </c:pt>
                <c:pt idx="46">
                  <c:v>2.8199999999999999E-2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C8-48D0-9ED7-9B5D3B8153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7467871"/>
        <c:axId val="877468831"/>
      </c:areaChart>
      <c:catAx>
        <c:axId val="877467871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95000"/>
                <a:lumOff val="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468831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877468831"/>
        <c:scaling>
          <c:orientation val="minMax"/>
        </c:scaling>
        <c:delete val="0"/>
        <c:axPos val="l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467871"/>
        <c:crosses val="autoZero"/>
        <c:crossBetween val="midCat"/>
      </c:valAx>
      <c:spPr>
        <a:noFill/>
        <a:ln>
          <a:solidFill>
            <a:schemeClr val="tx1">
              <a:lumMod val="95000"/>
              <a:lumOff val="5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7270778652668423E-2"/>
          <c:y val="0.14393518518518519"/>
          <c:w val="0.89072922134733157"/>
          <c:h val="0.7773611111111110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'individuals 50%'!$B$1</c:f>
              <c:strCache>
                <c:ptCount val="1"/>
                <c:pt idx="0">
                  <c:v>VP16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'individuals 50%'!$A$2:$A$478</c:f>
              <c:numCache>
                <c:formatCode>General</c:formatCode>
                <c:ptCount val="477"/>
                <c:pt idx="0">
                  <c:v>-100</c:v>
                </c:pt>
                <c:pt idx="1">
                  <c:v>-80</c:v>
                </c:pt>
                <c:pt idx="2">
                  <c:v>-60</c:v>
                </c:pt>
                <c:pt idx="3">
                  <c:v>-40</c:v>
                </c:pt>
                <c:pt idx="4">
                  <c:v>-20</c:v>
                </c:pt>
                <c:pt idx="5">
                  <c:v>0</c:v>
                </c:pt>
                <c:pt idx="6">
                  <c:v>20</c:v>
                </c:pt>
                <c:pt idx="7">
                  <c:v>40</c:v>
                </c:pt>
                <c:pt idx="8">
                  <c:v>60</c:v>
                </c:pt>
                <c:pt idx="9">
                  <c:v>80</c:v>
                </c:pt>
                <c:pt idx="10">
                  <c:v>100</c:v>
                </c:pt>
                <c:pt idx="11">
                  <c:v>120</c:v>
                </c:pt>
                <c:pt idx="12">
                  <c:v>140</c:v>
                </c:pt>
                <c:pt idx="13">
                  <c:v>160</c:v>
                </c:pt>
                <c:pt idx="14">
                  <c:v>180</c:v>
                </c:pt>
                <c:pt idx="15">
                  <c:v>200</c:v>
                </c:pt>
                <c:pt idx="16">
                  <c:v>220</c:v>
                </c:pt>
                <c:pt idx="17">
                  <c:v>240</c:v>
                </c:pt>
                <c:pt idx="18">
                  <c:v>260</c:v>
                </c:pt>
                <c:pt idx="19">
                  <c:v>280</c:v>
                </c:pt>
                <c:pt idx="20">
                  <c:v>300</c:v>
                </c:pt>
                <c:pt idx="21">
                  <c:v>320</c:v>
                </c:pt>
                <c:pt idx="22">
                  <c:v>340</c:v>
                </c:pt>
                <c:pt idx="23">
                  <c:v>360</c:v>
                </c:pt>
                <c:pt idx="24">
                  <c:v>380</c:v>
                </c:pt>
                <c:pt idx="25">
                  <c:v>400</c:v>
                </c:pt>
                <c:pt idx="26">
                  <c:v>420</c:v>
                </c:pt>
                <c:pt idx="27">
                  <c:v>440</c:v>
                </c:pt>
                <c:pt idx="28">
                  <c:v>460</c:v>
                </c:pt>
                <c:pt idx="29">
                  <c:v>480</c:v>
                </c:pt>
                <c:pt idx="30">
                  <c:v>500</c:v>
                </c:pt>
                <c:pt idx="31">
                  <c:v>520</c:v>
                </c:pt>
                <c:pt idx="32">
                  <c:v>540</c:v>
                </c:pt>
                <c:pt idx="33">
                  <c:v>560</c:v>
                </c:pt>
                <c:pt idx="34">
                  <c:v>580</c:v>
                </c:pt>
                <c:pt idx="35">
                  <c:v>600</c:v>
                </c:pt>
                <c:pt idx="36">
                  <c:v>620</c:v>
                </c:pt>
                <c:pt idx="37">
                  <c:v>640</c:v>
                </c:pt>
                <c:pt idx="38">
                  <c:v>660</c:v>
                </c:pt>
                <c:pt idx="39">
                  <c:v>680</c:v>
                </c:pt>
                <c:pt idx="40">
                  <c:v>700</c:v>
                </c:pt>
                <c:pt idx="41">
                  <c:v>720</c:v>
                </c:pt>
                <c:pt idx="42">
                  <c:v>740</c:v>
                </c:pt>
                <c:pt idx="43">
                  <c:v>760</c:v>
                </c:pt>
                <c:pt idx="44">
                  <c:v>780</c:v>
                </c:pt>
                <c:pt idx="45">
                  <c:v>800</c:v>
                </c:pt>
                <c:pt idx="46">
                  <c:v>820</c:v>
                </c:pt>
                <c:pt idx="47">
                  <c:v>840</c:v>
                </c:pt>
                <c:pt idx="48">
                  <c:v>860</c:v>
                </c:pt>
                <c:pt idx="49">
                  <c:v>880</c:v>
                </c:pt>
                <c:pt idx="50">
                  <c:v>900</c:v>
                </c:pt>
                <c:pt idx="51">
                  <c:v>920</c:v>
                </c:pt>
              </c:numCache>
            </c:numRef>
          </c:xVal>
          <c:yVal>
            <c:numRef>
              <c:f>'individuals 50%'!$B$2:$B$478</c:f>
              <c:numCache>
                <c:formatCode>General</c:formatCode>
                <c:ptCount val="4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4.5499999999999999E-2</c:v>
                </c:pt>
                <c:pt idx="8">
                  <c:v>8.5099999999999995E-2</c:v>
                </c:pt>
                <c:pt idx="9">
                  <c:v>0.36</c:v>
                </c:pt>
                <c:pt idx="10">
                  <c:v>0.8679</c:v>
                </c:pt>
                <c:pt idx="11">
                  <c:v>0.94640000000000002</c:v>
                </c:pt>
                <c:pt idx="12">
                  <c:v>0.97060000000000002</c:v>
                </c:pt>
                <c:pt idx="13">
                  <c:v>1</c:v>
                </c:pt>
                <c:pt idx="14">
                  <c:v>1</c:v>
                </c:pt>
                <c:pt idx="15">
                  <c:v>0.98770000000000002</c:v>
                </c:pt>
                <c:pt idx="16">
                  <c:v>0.97750000000000004</c:v>
                </c:pt>
                <c:pt idx="17">
                  <c:v>0.96840000000000004</c:v>
                </c:pt>
                <c:pt idx="18">
                  <c:v>0.96940000000000004</c:v>
                </c:pt>
                <c:pt idx="19">
                  <c:v>0.96189999999999998</c:v>
                </c:pt>
                <c:pt idx="20">
                  <c:v>0.98180000000000001</c:v>
                </c:pt>
                <c:pt idx="21">
                  <c:v>0.95830000000000004</c:v>
                </c:pt>
                <c:pt idx="22">
                  <c:v>0.92800000000000005</c:v>
                </c:pt>
                <c:pt idx="23">
                  <c:v>0.95350000000000001</c:v>
                </c:pt>
                <c:pt idx="24">
                  <c:v>0.96299999999999997</c:v>
                </c:pt>
                <c:pt idx="25">
                  <c:v>0.94889999999999997</c:v>
                </c:pt>
                <c:pt idx="26">
                  <c:v>0.90969999999999995</c:v>
                </c:pt>
                <c:pt idx="27">
                  <c:v>0.85140000000000005</c:v>
                </c:pt>
                <c:pt idx="28">
                  <c:v>0.80249999999999999</c:v>
                </c:pt>
                <c:pt idx="29">
                  <c:v>0.7278</c:v>
                </c:pt>
                <c:pt idx="30">
                  <c:v>0.66049999999999998</c:v>
                </c:pt>
                <c:pt idx="31">
                  <c:v>0.55630000000000002</c:v>
                </c:pt>
                <c:pt idx="32">
                  <c:v>0.43790000000000001</c:v>
                </c:pt>
                <c:pt idx="33">
                  <c:v>0.29749999999999999</c:v>
                </c:pt>
                <c:pt idx="34">
                  <c:v>0.15720000000000001</c:v>
                </c:pt>
                <c:pt idx="35">
                  <c:v>0.1046</c:v>
                </c:pt>
                <c:pt idx="36">
                  <c:v>4.8500000000000001E-2</c:v>
                </c:pt>
                <c:pt idx="37">
                  <c:v>2.35E-2</c:v>
                </c:pt>
                <c:pt idx="38">
                  <c:v>1.7000000000000001E-2</c:v>
                </c:pt>
                <c:pt idx="39">
                  <c:v>1.8100000000000002E-2</c:v>
                </c:pt>
                <c:pt idx="40">
                  <c:v>5.8999999999999999E-3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1.2800000000000001E-2</c:v>
                </c:pt>
                <c:pt idx="49">
                  <c:v>1.6899999999999998E-2</c:v>
                </c:pt>
                <c:pt idx="50">
                  <c:v>2.1299999999999999E-2</c:v>
                </c:pt>
                <c:pt idx="51">
                  <c:v>3.2300000000000002E-2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FC9-49BD-ADEF-0963D77B95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4304399"/>
        <c:axId val="1854301519"/>
      </c:scatterChart>
      <c:valAx>
        <c:axId val="1854304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4301519"/>
        <c:crosses val="autoZero"/>
        <c:crossBetween val="midCat"/>
      </c:valAx>
      <c:valAx>
        <c:axId val="18543015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4304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'individuals 50%'!$C$1</c:f>
              <c:strCache>
                <c:ptCount val="1"/>
                <c:pt idx="0">
                  <c:v>hpa2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'individuals 50%'!$A$2:$A$478</c:f>
              <c:numCache>
                <c:formatCode>General</c:formatCode>
                <c:ptCount val="477"/>
                <c:pt idx="0">
                  <c:v>-100</c:v>
                </c:pt>
                <c:pt idx="1">
                  <c:v>-80</c:v>
                </c:pt>
                <c:pt idx="2">
                  <c:v>-60</c:v>
                </c:pt>
                <c:pt idx="3">
                  <c:v>-40</c:v>
                </c:pt>
                <c:pt idx="4">
                  <c:v>-20</c:v>
                </c:pt>
                <c:pt idx="5">
                  <c:v>0</c:v>
                </c:pt>
                <c:pt idx="6">
                  <c:v>20</c:v>
                </c:pt>
                <c:pt idx="7">
                  <c:v>40</c:v>
                </c:pt>
                <c:pt idx="8">
                  <c:v>60</c:v>
                </c:pt>
                <c:pt idx="9">
                  <c:v>80</c:v>
                </c:pt>
                <c:pt idx="10">
                  <c:v>100</c:v>
                </c:pt>
                <c:pt idx="11">
                  <c:v>120</c:v>
                </c:pt>
                <c:pt idx="12">
                  <c:v>140</c:v>
                </c:pt>
                <c:pt idx="13">
                  <c:v>160</c:v>
                </c:pt>
                <c:pt idx="14">
                  <c:v>180</c:v>
                </c:pt>
                <c:pt idx="15">
                  <c:v>200</c:v>
                </c:pt>
                <c:pt idx="16">
                  <c:v>220</c:v>
                </c:pt>
                <c:pt idx="17">
                  <c:v>240</c:v>
                </c:pt>
                <c:pt idx="18">
                  <c:v>260</c:v>
                </c:pt>
                <c:pt idx="19">
                  <c:v>280</c:v>
                </c:pt>
                <c:pt idx="20">
                  <c:v>300</c:v>
                </c:pt>
                <c:pt idx="21">
                  <c:v>320</c:v>
                </c:pt>
                <c:pt idx="22">
                  <c:v>340</c:v>
                </c:pt>
                <c:pt idx="23">
                  <c:v>360</c:v>
                </c:pt>
                <c:pt idx="24">
                  <c:v>380</c:v>
                </c:pt>
                <c:pt idx="25">
                  <c:v>400</c:v>
                </c:pt>
                <c:pt idx="26">
                  <c:v>420</c:v>
                </c:pt>
                <c:pt idx="27">
                  <c:v>440</c:v>
                </c:pt>
                <c:pt idx="28">
                  <c:v>460</c:v>
                </c:pt>
                <c:pt idx="29">
                  <c:v>480</c:v>
                </c:pt>
                <c:pt idx="30">
                  <c:v>500</c:v>
                </c:pt>
                <c:pt idx="31">
                  <c:v>520</c:v>
                </c:pt>
                <c:pt idx="32">
                  <c:v>540</c:v>
                </c:pt>
                <c:pt idx="33">
                  <c:v>560</c:v>
                </c:pt>
                <c:pt idx="34">
                  <c:v>580</c:v>
                </c:pt>
                <c:pt idx="35">
                  <c:v>600</c:v>
                </c:pt>
                <c:pt idx="36">
                  <c:v>620</c:v>
                </c:pt>
                <c:pt idx="37">
                  <c:v>640</c:v>
                </c:pt>
                <c:pt idx="38">
                  <c:v>660</c:v>
                </c:pt>
                <c:pt idx="39">
                  <c:v>680</c:v>
                </c:pt>
                <c:pt idx="40">
                  <c:v>700</c:v>
                </c:pt>
                <c:pt idx="41">
                  <c:v>720</c:v>
                </c:pt>
                <c:pt idx="42">
                  <c:v>740</c:v>
                </c:pt>
                <c:pt idx="43">
                  <c:v>760</c:v>
                </c:pt>
                <c:pt idx="44">
                  <c:v>780</c:v>
                </c:pt>
                <c:pt idx="45">
                  <c:v>800</c:v>
                </c:pt>
                <c:pt idx="46">
                  <c:v>820</c:v>
                </c:pt>
                <c:pt idx="47">
                  <c:v>840</c:v>
                </c:pt>
                <c:pt idx="48">
                  <c:v>860</c:v>
                </c:pt>
                <c:pt idx="49">
                  <c:v>880</c:v>
                </c:pt>
                <c:pt idx="50">
                  <c:v>900</c:v>
                </c:pt>
                <c:pt idx="51">
                  <c:v>920</c:v>
                </c:pt>
              </c:numCache>
            </c:numRef>
          </c:xVal>
          <c:yVal>
            <c:numRef>
              <c:f>'individuals 50%'!$C$2:$C$478</c:f>
              <c:numCache>
                <c:formatCode>General</c:formatCode>
                <c:ptCount val="4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2.63E-2</c:v>
                </c:pt>
                <c:pt idx="9">
                  <c:v>0.2195</c:v>
                </c:pt>
                <c:pt idx="10">
                  <c:v>0.35560000000000003</c:v>
                </c:pt>
                <c:pt idx="11">
                  <c:v>0.63460000000000005</c:v>
                </c:pt>
                <c:pt idx="12">
                  <c:v>0.73209999999999997</c:v>
                </c:pt>
                <c:pt idx="13">
                  <c:v>0.76670000000000005</c:v>
                </c:pt>
                <c:pt idx="14">
                  <c:v>0.85940000000000005</c:v>
                </c:pt>
                <c:pt idx="15">
                  <c:v>0.83779999999999999</c:v>
                </c:pt>
                <c:pt idx="16">
                  <c:v>0.8831</c:v>
                </c:pt>
                <c:pt idx="17">
                  <c:v>0.86750000000000005</c:v>
                </c:pt>
                <c:pt idx="18">
                  <c:v>0.85389999999999999</c:v>
                </c:pt>
                <c:pt idx="19">
                  <c:v>0.85109999999999997</c:v>
                </c:pt>
                <c:pt idx="20">
                  <c:v>0.88890000000000002</c:v>
                </c:pt>
                <c:pt idx="21">
                  <c:v>0.84399999999999997</c:v>
                </c:pt>
                <c:pt idx="22">
                  <c:v>0.89090000000000003</c:v>
                </c:pt>
                <c:pt idx="23">
                  <c:v>0.83609999999999995</c:v>
                </c:pt>
                <c:pt idx="24">
                  <c:v>0.874</c:v>
                </c:pt>
                <c:pt idx="25">
                  <c:v>0.84619999999999995</c:v>
                </c:pt>
                <c:pt idx="26">
                  <c:v>0.87219999999999998</c:v>
                </c:pt>
                <c:pt idx="27">
                  <c:v>0.89780000000000004</c:v>
                </c:pt>
                <c:pt idx="28">
                  <c:v>0.91610000000000003</c:v>
                </c:pt>
                <c:pt idx="29">
                  <c:v>0.89470000000000005</c:v>
                </c:pt>
                <c:pt idx="30">
                  <c:v>0.89610000000000001</c:v>
                </c:pt>
                <c:pt idx="31">
                  <c:v>0.88959999999999995</c:v>
                </c:pt>
                <c:pt idx="32">
                  <c:v>0.871</c:v>
                </c:pt>
                <c:pt idx="33">
                  <c:v>0.86450000000000005</c:v>
                </c:pt>
                <c:pt idx="34">
                  <c:v>0.8165</c:v>
                </c:pt>
                <c:pt idx="35">
                  <c:v>0.75780000000000003</c:v>
                </c:pt>
                <c:pt idx="36">
                  <c:v>0.72330000000000005</c:v>
                </c:pt>
                <c:pt idx="37">
                  <c:v>0.67310000000000003</c:v>
                </c:pt>
                <c:pt idx="38">
                  <c:v>0.59489999999999998</c:v>
                </c:pt>
                <c:pt idx="39">
                  <c:v>0.53590000000000004</c:v>
                </c:pt>
                <c:pt idx="40">
                  <c:v>0.43919999999999998</c:v>
                </c:pt>
                <c:pt idx="41">
                  <c:v>0.34439999999999998</c:v>
                </c:pt>
                <c:pt idx="42">
                  <c:v>0.21920000000000001</c:v>
                </c:pt>
                <c:pt idx="43">
                  <c:v>0.10879999999999999</c:v>
                </c:pt>
                <c:pt idx="44">
                  <c:v>4.9299999999999997E-2</c:v>
                </c:pt>
                <c:pt idx="45">
                  <c:v>2.86E-2</c:v>
                </c:pt>
                <c:pt idx="46">
                  <c:v>2.24E-2</c:v>
                </c:pt>
                <c:pt idx="47">
                  <c:v>1.5299999999999999E-2</c:v>
                </c:pt>
                <c:pt idx="48">
                  <c:v>2.1700000000000001E-2</c:v>
                </c:pt>
                <c:pt idx="49">
                  <c:v>7.7999999999999996E-3</c:v>
                </c:pt>
                <c:pt idx="50">
                  <c:v>7.7000000000000002E-3</c:v>
                </c:pt>
                <c:pt idx="5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9F0-45FD-9961-F7727C9183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2250191"/>
        <c:axId val="1252262191"/>
      </c:scatterChart>
      <c:valAx>
        <c:axId val="1252250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2262191"/>
        <c:crosses val="autoZero"/>
        <c:crossBetween val="midCat"/>
      </c:valAx>
      <c:valAx>
        <c:axId val="12522621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22501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'individuals 50%'!$D$1</c:f>
              <c:strCache>
                <c:ptCount val="1"/>
                <c:pt idx="0">
                  <c:v>rad6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'individuals 50%'!$A$2:$A$478</c:f>
              <c:numCache>
                <c:formatCode>General</c:formatCode>
                <c:ptCount val="477"/>
                <c:pt idx="0">
                  <c:v>-100</c:v>
                </c:pt>
                <c:pt idx="1">
                  <c:v>-80</c:v>
                </c:pt>
                <c:pt idx="2">
                  <c:v>-60</c:v>
                </c:pt>
                <c:pt idx="3">
                  <c:v>-40</c:v>
                </c:pt>
                <c:pt idx="4">
                  <c:v>-20</c:v>
                </c:pt>
                <c:pt idx="5">
                  <c:v>0</c:v>
                </c:pt>
                <c:pt idx="6">
                  <c:v>20</c:v>
                </c:pt>
                <c:pt idx="7">
                  <c:v>40</c:v>
                </c:pt>
                <c:pt idx="8">
                  <c:v>60</c:v>
                </c:pt>
                <c:pt idx="9">
                  <c:v>80</c:v>
                </c:pt>
                <c:pt idx="10">
                  <c:v>100</c:v>
                </c:pt>
                <c:pt idx="11">
                  <c:v>120</c:v>
                </c:pt>
                <c:pt idx="12">
                  <c:v>140</c:v>
                </c:pt>
                <c:pt idx="13">
                  <c:v>160</c:v>
                </c:pt>
                <c:pt idx="14">
                  <c:v>180</c:v>
                </c:pt>
                <c:pt idx="15">
                  <c:v>200</c:v>
                </c:pt>
                <c:pt idx="16">
                  <c:v>220</c:v>
                </c:pt>
                <c:pt idx="17">
                  <c:v>240</c:v>
                </c:pt>
                <c:pt idx="18">
                  <c:v>260</c:v>
                </c:pt>
                <c:pt idx="19">
                  <c:v>280</c:v>
                </c:pt>
                <c:pt idx="20">
                  <c:v>300</c:v>
                </c:pt>
                <c:pt idx="21">
                  <c:v>320</c:v>
                </c:pt>
                <c:pt idx="22">
                  <c:v>340</c:v>
                </c:pt>
                <c:pt idx="23">
                  <c:v>360</c:v>
                </c:pt>
                <c:pt idx="24">
                  <c:v>380</c:v>
                </c:pt>
                <c:pt idx="25">
                  <c:v>400</c:v>
                </c:pt>
                <c:pt idx="26">
                  <c:v>420</c:v>
                </c:pt>
                <c:pt idx="27">
                  <c:v>440</c:v>
                </c:pt>
                <c:pt idx="28">
                  <c:v>460</c:v>
                </c:pt>
                <c:pt idx="29">
                  <c:v>480</c:v>
                </c:pt>
                <c:pt idx="30">
                  <c:v>500</c:v>
                </c:pt>
                <c:pt idx="31">
                  <c:v>520</c:v>
                </c:pt>
                <c:pt idx="32">
                  <c:v>540</c:v>
                </c:pt>
                <c:pt idx="33">
                  <c:v>560</c:v>
                </c:pt>
                <c:pt idx="34">
                  <c:v>580</c:v>
                </c:pt>
                <c:pt idx="35">
                  <c:v>600</c:v>
                </c:pt>
                <c:pt idx="36">
                  <c:v>620</c:v>
                </c:pt>
                <c:pt idx="37">
                  <c:v>640</c:v>
                </c:pt>
                <c:pt idx="38">
                  <c:v>660</c:v>
                </c:pt>
                <c:pt idx="39">
                  <c:v>680</c:v>
                </c:pt>
                <c:pt idx="40">
                  <c:v>700</c:v>
                </c:pt>
                <c:pt idx="41">
                  <c:v>720</c:v>
                </c:pt>
                <c:pt idx="42">
                  <c:v>740</c:v>
                </c:pt>
                <c:pt idx="43">
                  <c:v>760</c:v>
                </c:pt>
                <c:pt idx="44">
                  <c:v>780</c:v>
                </c:pt>
                <c:pt idx="45">
                  <c:v>800</c:v>
                </c:pt>
                <c:pt idx="46">
                  <c:v>820</c:v>
                </c:pt>
                <c:pt idx="47">
                  <c:v>840</c:v>
                </c:pt>
                <c:pt idx="48">
                  <c:v>860</c:v>
                </c:pt>
                <c:pt idx="49">
                  <c:v>880</c:v>
                </c:pt>
                <c:pt idx="50">
                  <c:v>900</c:v>
                </c:pt>
                <c:pt idx="51">
                  <c:v>920</c:v>
                </c:pt>
              </c:numCache>
            </c:numRef>
          </c:xVal>
          <c:yVal>
            <c:numRef>
              <c:f>'individuals 50%'!$D$2:$D$478</c:f>
              <c:numCache>
                <c:formatCode>General</c:formatCode>
                <c:ptCount val="4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2.5600000000000001E-2</c:v>
                </c:pt>
                <c:pt idx="21">
                  <c:v>7.4999999999999997E-2</c:v>
                </c:pt>
                <c:pt idx="22">
                  <c:v>0.1163</c:v>
                </c:pt>
                <c:pt idx="23">
                  <c:v>0.1087</c:v>
                </c:pt>
                <c:pt idx="24">
                  <c:v>0.12239999999999999</c:v>
                </c:pt>
                <c:pt idx="25">
                  <c:v>0.1961</c:v>
                </c:pt>
                <c:pt idx="26">
                  <c:v>0.25490000000000002</c:v>
                </c:pt>
                <c:pt idx="27">
                  <c:v>0.29089999999999999</c:v>
                </c:pt>
                <c:pt idx="28">
                  <c:v>0.35589999999999999</c:v>
                </c:pt>
                <c:pt idx="29">
                  <c:v>0.41270000000000001</c:v>
                </c:pt>
                <c:pt idx="30">
                  <c:v>0.52170000000000005</c:v>
                </c:pt>
                <c:pt idx="31">
                  <c:v>0.61109999999999998</c:v>
                </c:pt>
                <c:pt idx="32">
                  <c:v>0.66669999999999996</c:v>
                </c:pt>
                <c:pt idx="33">
                  <c:v>0.67120000000000002</c:v>
                </c:pt>
                <c:pt idx="34">
                  <c:v>0.65749999999999997</c:v>
                </c:pt>
                <c:pt idx="35">
                  <c:v>0.66220000000000001</c:v>
                </c:pt>
                <c:pt idx="36">
                  <c:v>0.59460000000000002</c:v>
                </c:pt>
                <c:pt idx="37">
                  <c:v>0.55259999999999998</c:v>
                </c:pt>
                <c:pt idx="38">
                  <c:v>0.49330000000000002</c:v>
                </c:pt>
                <c:pt idx="39">
                  <c:v>0.41099999999999998</c:v>
                </c:pt>
                <c:pt idx="40">
                  <c:v>0.27029999999999998</c:v>
                </c:pt>
                <c:pt idx="41">
                  <c:v>0.16900000000000001</c:v>
                </c:pt>
                <c:pt idx="42">
                  <c:v>8.3299999999999999E-2</c:v>
                </c:pt>
                <c:pt idx="43">
                  <c:v>6.6699999999999995E-2</c:v>
                </c:pt>
                <c:pt idx="44">
                  <c:v>4.3499999999999997E-2</c:v>
                </c:pt>
                <c:pt idx="45">
                  <c:v>4.3499999999999997E-2</c:v>
                </c:pt>
                <c:pt idx="46">
                  <c:v>2.8199999999999999E-2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538-471B-983B-58F55DF942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7157663"/>
        <c:axId val="877462111"/>
      </c:scatterChart>
      <c:valAx>
        <c:axId val="877157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462111"/>
        <c:crosses val="autoZero"/>
        <c:crossBetween val="midCat"/>
      </c:valAx>
      <c:valAx>
        <c:axId val="8774621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157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 charts 100%'!$B$1</c:f>
              <c:strCache>
                <c:ptCount val="1"/>
                <c:pt idx="0">
                  <c:v>Time Delay</c:v>
                </c:pt>
              </c:strCache>
            </c:strRef>
          </c:tx>
          <c:spPr>
            <a:solidFill>
              <a:schemeClr val="bg2">
                <a:lumMod val="50000"/>
                <a:alpha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rgbClr val="00B0F0">
                  <a:alpha val="50000"/>
                </a:srgb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A24-440F-A1FD-D28B51202C68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5">
                  <a:alpha val="5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A24-440F-A1FD-D28B51202C68}"/>
              </c:ext>
            </c:extLst>
          </c:dPt>
          <c:dPt>
            <c:idx val="16"/>
            <c:invertIfNegative val="0"/>
            <c:bubble3D val="0"/>
            <c:spPr>
              <a:solidFill>
                <a:schemeClr val="bg2">
                  <a:lumMod val="50000"/>
                  <a:alpha val="6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A24-440F-A1FD-D28B51202C68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3">
                  <a:lumMod val="60000"/>
                  <a:lumOff val="40000"/>
                  <a:alpha val="5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FA24-440F-A1FD-D28B51202C68}"/>
              </c:ext>
            </c:extLst>
          </c:dPt>
          <c:errBars>
            <c:errBarType val="both"/>
            <c:errValType val="cust"/>
            <c:noEndCap val="0"/>
            <c:plus>
              <c:numRef>
                <c:f>'bar charts 100%'!$C$2:$C$19</c:f>
                <c:numCache>
                  <c:formatCode>General</c:formatCode>
                  <c:ptCount val="18"/>
                  <c:pt idx="3">
                    <c:v>110.45399999999999</c:v>
                  </c:pt>
                  <c:pt idx="4">
                    <c:v>118.69199999999999</c:v>
                  </c:pt>
                  <c:pt idx="5">
                    <c:v>112.462</c:v>
                  </c:pt>
                  <c:pt idx="6">
                    <c:v>102.721</c:v>
                  </c:pt>
                  <c:pt idx="7">
                    <c:v>115.274</c:v>
                  </c:pt>
                  <c:pt idx="8">
                    <c:v>112.565</c:v>
                  </c:pt>
                  <c:pt idx="9">
                    <c:v>100.85</c:v>
                  </c:pt>
                  <c:pt idx="10">
                    <c:v>105.008</c:v>
                  </c:pt>
                  <c:pt idx="11">
                    <c:v>88.563599999999994</c:v>
                  </c:pt>
                  <c:pt idx="12">
                    <c:v>88.539199999999994</c:v>
                  </c:pt>
                  <c:pt idx="13">
                    <c:v>86.411199999999994</c:v>
                  </c:pt>
                  <c:pt idx="14">
                    <c:v>67.803600000000003</c:v>
                  </c:pt>
                  <c:pt idx="15">
                    <c:v>86.220200000000006</c:v>
                  </c:pt>
                  <c:pt idx="17">
                    <c:v>39.610399999999998</c:v>
                  </c:pt>
                </c:numCache>
              </c:numRef>
            </c:plus>
            <c:minus>
              <c:numRef>
                <c:f>'bar charts 100%'!$C$2:$C$19</c:f>
                <c:numCache>
                  <c:formatCode>General</c:formatCode>
                  <c:ptCount val="18"/>
                  <c:pt idx="3">
                    <c:v>110.45399999999999</c:v>
                  </c:pt>
                  <c:pt idx="4">
                    <c:v>118.69199999999999</c:v>
                  </c:pt>
                  <c:pt idx="5">
                    <c:v>112.462</c:v>
                  </c:pt>
                  <c:pt idx="6">
                    <c:v>102.721</c:v>
                  </c:pt>
                  <c:pt idx="7">
                    <c:v>115.274</c:v>
                  </c:pt>
                  <c:pt idx="8">
                    <c:v>112.565</c:v>
                  </c:pt>
                  <c:pt idx="9">
                    <c:v>100.85</c:v>
                  </c:pt>
                  <c:pt idx="10">
                    <c:v>105.008</c:v>
                  </c:pt>
                  <c:pt idx="11">
                    <c:v>88.563599999999994</c:v>
                  </c:pt>
                  <c:pt idx="12">
                    <c:v>88.539199999999994</c:v>
                  </c:pt>
                  <c:pt idx="13">
                    <c:v>86.411199999999994</c:v>
                  </c:pt>
                  <c:pt idx="14">
                    <c:v>67.803600000000003</c:v>
                  </c:pt>
                  <c:pt idx="15">
                    <c:v>86.220200000000006</c:v>
                  </c:pt>
                  <c:pt idx="17">
                    <c:v>39.610399999999998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'bar charts 100%'!$A$2:$A$20</c:f>
              <c:strCache>
                <c:ptCount val="18"/>
                <c:pt idx="1">
                  <c:v>ies1</c:v>
                </c:pt>
                <c:pt idx="2">
                  <c:v>tod6</c:v>
                </c:pt>
                <c:pt idx="3">
                  <c:v>cpr1</c:v>
                </c:pt>
                <c:pt idx="4">
                  <c:v>vp16</c:v>
                </c:pt>
                <c:pt idx="5">
                  <c:v>med8</c:v>
                </c:pt>
                <c:pt idx="6">
                  <c:v>med6</c:v>
                </c:pt>
                <c:pt idx="7">
                  <c:v>hpa2</c:v>
                </c:pt>
                <c:pt idx="8">
                  <c:v>rtt102</c:v>
                </c:pt>
                <c:pt idx="9">
                  <c:v>chz1</c:v>
                </c:pt>
                <c:pt idx="10">
                  <c:v>bur2</c:v>
                </c:pt>
                <c:pt idx="11">
                  <c:v>sus1</c:v>
                </c:pt>
                <c:pt idx="12">
                  <c:v>btt1</c:v>
                </c:pt>
                <c:pt idx="13">
                  <c:v>cib1</c:v>
                </c:pt>
                <c:pt idx="14">
                  <c:v>nut1</c:v>
                </c:pt>
                <c:pt idx="15">
                  <c:v>caf4</c:v>
                </c:pt>
                <c:pt idx="16">
                  <c:v>hir3</c:v>
                </c:pt>
                <c:pt idx="17">
                  <c:v>rad6</c:v>
                </c:pt>
              </c:strCache>
            </c:strRef>
          </c:cat>
          <c:val>
            <c:numRef>
              <c:f>'bar charts 100%'!$B$2:$B$20</c:f>
              <c:numCache>
                <c:formatCode>General</c:formatCode>
                <c:ptCount val="19"/>
                <c:pt idx="3">
                  <c:v>197.5</c:v>
                </c:pt>
                <c:pt idx="4">
                  <c:v>215.833</c:v>
                </c:pt>
                <c:pt idx="5">
                  <c:v>231.333</c:v>
                </c:pt>
                <c:pt idx="6">
                  <c:v>246.94200000000001</c:v>
                </c:pt>
                <c:pt idx="7">
                  <c:v>253.65100000000001</c:v>
                </c:pt>
                <c:pt idx="8">
                  <c:v>279.31</c:v>
                </c:pt>
                <c:pt idx="9">
                  <c:v>283.077</c:v>
                </c:pt>
                <c:pt idx="10">
                  <c:v>286</c:v>
                </c:pt>
                <c:pt idx="11">
                  <c:v>298.72300000000001</c:v>
                </c:pt>
                <c:pt idx="12">
                  <c:v>309.524</c:v>
                </c:pt>
                <c:pt idx="13">
                  <c:v>313.83</c:v>
                </c:pt>
                <c:pt idx="14">
                  <c:v>338.4</c:v>
                </c:pt>
                <c:pt idx="15">
                  <c:v>343.15800000000002</c:v>
                </c:pt>
                <c:pt idx="16">
                  <c:v>380</c:v>
                </c:pt>
                <c:pt idx="17">
                  <c:v>406.471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A24-440F-A1FD-D28B51202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"/>
        <c:axId val="122605360"/>
        <c:axId val="122604400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bg1">
                  <a:alpha val="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'bar charts 100%'!$A$2:$A$20</c:f>
              <c:strCache>
                <c:ptCount val="18"/>
                <c:pt idx="1">
                  <c:v>ies1</c:v>
                </c:pt>
                <c:pt idx="2">
                  <c:v>tod6</c:v>
                </c:pt>
                <c:pt idx="3">
                  <c:v>cpr1</c:v>
                </c:pt>
                <c:pt idx="4">
                  <c:v>vp16</c:v>
                </c:pt>
                <c:pt idx="5">
                  <c:v>med8</c:v>
                </c:pt>
                <c:pt idx="6">
                  <c:v>med6</c:v>
                </c:pt>
                <c:pt idx="7">
                  <c:v>hpa2</c:v>
                </c:pt>
                <c:pt idx="8">
                  <c:v>rtt102</c:v>
                </c:pt>
                <c:pt idx="9">
                  <c:v>chz1</c:v>
                </c:pt>
                <c:pt idx="10">
                  <c:v>bur2</c:v>
                </c:pt>
                <c:pt idx="11">
                  <c:v>sus1</c:v>
                </c:pt>
                <c:pt idx="12">
                  <c:v>btt1</c:v>
                </c:pt>
                <c:pt idx="13">
                  <c:v>cib1</c:v>
                </c:pt>
                <c:pt idx="14">
                  <c:v>nut1</c:v>
                </c:pt>
                <c:pt idx="15">
                  <c:v>caf4</c:v>
                </c:pt>
                <c:pt idx="16">
                  <c:v>hir3</c:v>
                </c:pt>
                <c:pt idx="17">
                  <c:v>rad6</c:v>
                </c:pt>
              </c:strCache>
            </c:strRef>
          </c:cat>
          <c:val>
            <c:numRef>
              <c:f>'bar charts 100%'!$D$2:$D$20</c:f>
              <c:numCache>
                <c:formatCode>General</c:formatCode>
                <c:ptCount val="19"/>
                <c:pt idx="3">
                  <c:v>197.5</c:v>
                </c:pt>
                <c:pt idx="4">
                  <c:v>215.833</c:v>
                </c:pt>
                <c:pt idx="5">
                  <c:v>231.333</c:v>
                </c:pt>
                <c:pt idx="6">
                  <c:v>246.94200000000001</c:v>
                </c:pt>
                <c:pt idx="7">
                  <c:v>253.65100000000001</c:v>
                </c:pt>
                <c:pt idx="8">
                  <c:v>279.31</c:v>
                </c:pt>
                <c:pt idx="9">
                  <c:v>283.077</c:v>
                </c:pt>
                <c:pt idx="10">
                  <c:v>286</c:v>
                </c:pt>
                <c:pt idx="11">
                  <c:v>298.72300000000001</c:v>
                </c:pt>
                <c:pt idx="12">
                  <c:v>309.524</c:v>
                </c:pt>
                <c:pt idx="13">
                  <c:v>313.83</c:v>
                </c:pt>
                <c:pt idx="14">
                  <c:v>338.4</c:v>
                </c:pt>
                <c:pt idx="15">
                  <c:v>343.15800000000002</c:v>
                </c:pt>
                <c:pt idx="16">
                  <c:v>380</c:v>
                </c:pt>
                <c:pt idx="17">
                  <c:v>406.471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A24-440F-A1FD-D28B51202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988016"/>
        <c:axId val="66987056"/>
      </c:lineChart>
      <c:catAx>
        <c:axId val="66988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87056"/>
        <c:crosses val="autoZero"/>
        <c:auto val="1"/>
        <c:lblAlgn val="ctr"/>
        <c:lblOffset val="100"/>
        <c:noMultiLvlLbl val="0"/>
      </c:catAx>
      <c:valAx>
        <c:axId val="66987056"/>
        <c:scaling>
          <c:orientation val="minMax"/>
        </c:scaling>
        <c:delete val="0"/>
        <c:axPos val="l"/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6988016"/>
        <c:crosses val="autoZero"/>
        <c:crossBetween val="between"/>
        <c:majorUnit val="100"/>
      </c:valAx>
      <c:valAx>
        <c:axId val="122604400"/>
        <c:scaling>
          <c:orientation val="minMax"/>
        </c:scaling>
        <c:delete val="0"/>
        <c:axPos val="r"/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2605360"/>
        <c:crosses val="max"/>
        <c:crossBetween val="between"/>
        <c:majorUnit val="100"/>
      </c:valAx>
      <c:catAx>
        <c:axId val="1226053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2604400"/>
        <c:crosses val="autoZero"/>
        <c:auto val="1"/>
        <c:lblAlgn val="ctr"/>
        <c:lblOffset val="100"/>
        <c:noMultiLvlLbl val="0"/>
      </c:cat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 charts 100%'!$F$1</c:f>
              <c:strCache>
                <c:ptCount val="1"/>
              </c:strCache>
            </c:strRef>
          </c:tx>
          <c:spPr>
            <a:solidFill>
              <a:schemeClr val="bg2">
                <a:lumMod val="50000"/>
                <a:alpha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11"/>
            <c:invertIfNegative val="0"/>
            <c:bubble3D val="0"/>
            <c:spPr>
              <a:solidFill>
                <a:schemeClr val="accent3">
                  <a:lumMod val="60000"/>
                  <a:lumOff val="40000"/>
                  <a:alpha val="5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0C4-4BED-B3A1-8DFAFAF66799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5">
                  <a:alpha val="5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0C4-4BED-B3A1-8DFAFAF66799}"/>
              </c:ext>
            </c:extLst>
          </c:dPt>
          <c:dPt>
            <c:idx val="17"/>
            <c:invertIfNegative val="0"/>
            <c:bubble3D val="0"/>
            <c:spPr>
              <a:solidFill>
                <a:srgbClr val="00B0F0">
                  <a:alpha val="50000"/>
                </a:srgb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0C4-4BED-B3A1-8DFAFAF66799}"/>
              </c:ext>
            </c:extLst>
          </c:dPt>
          <c:cat>
            <c:strRef>
              <c:f>'bar charts 100%'!$F$2:$F$20</c:f>
              <c:strCache>
                <c:ptCount val="18"/>
                <c:pt idx="1">
                  <c:v>ies1</c:v>
                </c:pt>
                <c:pt idx="2">
                  <c:v>tod6</c:v>
                </c:pt>
                <c:pt idx="3">
                  <c:v>hir3</c:v>
                </c:pt>
                <c:pt idx="4">
                  <c:v>bur2</c:v>
                </c:pt>
                <c:pt idx="5">
                  <c:v>caf4</c:v>
                </c:pt>
                <c:pt idx="6">
                  <c:v>nut1</c:v>
                </c:pt>
                <c:pt idx="7">
                  <c:v>cib1</c:v>
                </c:pt>
                <c:pt idx="8">
                  <c:v>sus1</c:v>
                </c:pt>
                <c:pt idx="9">
                  <c:v>chz1</c:v>
                </c:pt>
                <c:pt idx="10">
                  <c:v>btt1</c:v>
                </c:pt>
                <c:pt idx="11">
                  <c:v>rad6</c:v>
                </c:pt>
                <c:pt idx="12">
                  <c:v>rtt102</c:v>
                </c:pt>
                <c:pt idx="13">
                  <c:v>med8</c:v>
                </c:pt>
                <c:pt idx="14">
                  <c:v>med6</c:v>
                </c:pt>
                <c:pt idx="15">
                  <c:v>hpa2</c:v>
                </c:pt>
                <c:pt idx="16">
                  <c:v>cpr1</c:v>
                </c:pt>
                <c:pt idx="17">
                  <c:v>vp16</c:v>
                </c:pt>
              </c:strCache>
            </c:strRef>
          </c:cat>
          <c:val>
            <c:numRef>
              <c:f>'bar charts 100%'!$G$2:$G$20</c:f>
              <c:numCache>
                <c:formatCode>General</c:formatCode>
                <c:ptCount val="19"/>
                <c:pt idx="3">
                  <c:v>3.79747E-2</c:v>
                </c:pt>
                <c:pt idx="4">
                  <c:v>0.146341</c:v>
                </c:pt>
                <c:pt idx="5">
                  <c:v>0.205128</c:v>
                </c:pt>
                <c:pt idx="6">
                  <c:v>0.47541</c:v>
                </c:pt>
                <c:pt idx="7">
                  <c:v>0.63358800000000004</c:v>
                </c:pt>
                <c:pt idx="8">
                  <c:v>0.731707</c:v>
                </c:pt>
                <c:pt idx="9">
                  <c:v>0.77586200000000005</c:v>
                </c:pt>
                <c:pt idx="10">
                  <c:v>0.79527599999999998</c:v>
                </c:pt>
                <c:pt idx="11">
                  <c:v>0.79545500000000002</c:v>
                </c:pt>
                <c:pt idx="12">
                  <c:v>0.85294099999999995</c:v>
                </c:pt>
                <c:pt idx="13">
                  <c:v>0.85882400000000003</c:v>
                </c:pt>
                <c:pt idx="14">
                  <c:v>0.91695499999999996</c:v>
                </c:pt>
                <c:pt idx="15">
                  <c:v>0.95082</c:v>
                </c:pt>
                <c:pt idx="16">
                  <c:v>0.95454499999999998</c:v>
                </c:pt>
                <c:pt idx="17">
                  <c:v>0.98039200000000004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0C4-4BED-B3A1-8DFAFAF667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"/>
        <c:axId val="1904285199"/>
        <c:axId val="1904283759"/>
      </c:barChart>
      <c:lineChart>
        <c:grouping val="standard"/>
        <c:varyColors val="0"/>
        <c:ser>
          <c:idx val="1"/>
          <c:order val="1"/>
          <c:tx>
            <c:strRef>
              <c:f>'bar charts 100%'!$F$2:$F$20</c:f>
              <c:strCache>
                <c:ptCount val="19"/>
                <c:pt idx="1">
                  <c:v>ies1</c:v>
                </c:pt>
                <c:pt idx="2">
                  <c:v>tod6</c:v>
                </c:pt>
                <c:pt idx="3">
                  <c:v>hir3</c:v>
                </c:pt>
                <c:pt idx="4">
                  <c:v>bur2</c:v>
                </c:pt>
                <c:pt idx="5">
                  <c:v>caf4</c:v>
                </c:pt>
                <c:pt idx="6">
                  <c:v>nut1</c:v>
                </c:pt>
                <c:pt idx="7">
                  <c:v>cib1</c:v>
                </c:pt>
                <c:pt idx="8">
                  <c:v>sus1</c:v>
                </c:pt>
                <c:pt idx="9">
                  <c:v>chz1</c:v>
                </c:pt>
                <c:pt idx="10">
                  <c:v>btt1</c:v>
                </c:pt>
                <c:pt idx="11">
                  <c:v>rad6</c:v>
                </c:pt>
                <c:pt idx="12">
                  <c:v>rtt102</c:v>
                </c:pt>
                <c:pt idx="13">
                  <c:v>med8</c:v>
                </c:pt>
                <c:pt idx="14">
                  <c:v>med6</c:v>
                </c:pt>
                <c:pt idx="15">
                  <c:v>hpa2</c:v>
                </c:pt>
                <c:pt idx="16">
                  <c:v>cpr1</c:v>
                </c:pt>
                <c:pt idx="17">
                  <c:v>vp16</c:v>
                </c:pt>
              </c:strCache>
            </c:strRef>
          </c:tx>
          <c:spPr>
            <a:ln w="28575" cap="rnd">
              <a:solidFill>
                <a:schemeClr val="tx1">
                  <a:alpha val="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'bar charts 100%'!$H$2:$H$20</c:f>
              <c:numCache>
                <c:formatCode>General</c:formatCode>
                <c:ptCount val="19"/>
                <c:pt idx="3">
                  <c:v>3.79747E-2</c:v>
                </c:pt>
                <c:pt idx="4">
                  <c:v>0.146341</c:v>
                </c:pt>
                <c:pt idx="5">
                  <c:v>0.205128</c:v>
                </c:pt>
                <c:pt idx="6">
                  <c:v>0.47541</c:v>
                </c:pt>
                <c:pt idx="7">
                  <c:v>0.63358800000000004</c:v>
                </c:pt>
                <c:pt idx="8">
                  <c:v>0.731707</c:v>
                </c:pt>
                <c:pt idx="9">
                  <c:v>0.77586200000000005</c:v>
                </c:pt>
                <c:pt idx="10">
                  <c:v>0.79527599999999998</c:v>
                </c:pt>
                <c:pt idx="11">
                  <c:v>0.79545500000000002</c:v>
                </c:pt>
                <c:pt idx="12">
                  <c:v>0.85294099999999995</c:v>
                </c:pt>
                <c:pt idx="13">
                  <c:v>0.85882400000000003</c:v>
                </c:pt>
                <c:pt idx="14">
                  <c:v>0.91695499999999996</c:v>
                </c:pt>
                <c:pt idx="15">
                  <c:v>0.95082</c:v>
                </c:pt>
                <c:pt idx="16">
                  <c:v>0.95454499999999998</c:v>
                </c:pt>
                <c:pt idx="17">
                  <c:v>0.98039200000000004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0C4-4BED-B3A1-8DFAFAF667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470848"/>
        <c:axId val="1899901599"/>
      </c:lineChart>
      <c:catAx>
        <c:axId val="1904285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283759"/>
        <c:crosses val="autoZero"/>
        <c:auto val="1"/>
        <c:lblAlgn val="ctr"/>
        <c:lblOffset val="100"/>
        <c:noMultiLvlLbl val="0"/>
      </c:catAx>
      <c:valAx>
        <c:axId val="1904283759"/>
        <c:scaling>
          <c:orientation val="minMax"/>
          <c:max val="1.1000000000000001"/>
          <c:min val="0"/>
        </c:scaling>
        <c:delete val="0"/>
        <c:axPos val="l"/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285199"/>
        <c:crosses val="autoZero"/>
        <c:crossBetween val="between"/>
      </c:valAx>
      <c:valAx>
        <c:axId val="1899901599"/>
        <c:scaling>
          <c:orientation val="minMax"/>
          <c:max val="1.1000000000000001"/>
          <c:min val="0"/>
        </c:scaling>
        <c:delete val="0"/>
        <c:axPos val="r"/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  <a:alpha val="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470848"/>
        <c:crosses val="max"/>
        <c:crossBetween val="between"/>
      </c:valAx>
      <c:catAx>
        <c:axId val="127470848"/>
        <c:scaling>
          <c:orientation val="minMax"/>
        </c:scaling>
        <c:delete val="1"/>
        <c:axPos val="b"/>
        <c:majorTickMark val="out"/>
        <c:minorTickMark val="none"/>
        <c:tickLblPos val="nextTo"/>
        <c:crossAx val="1899901599"/>
        <c:crosses val="autoZero"/>
        <c:auto val="1"/>
        <c:lblAlgn val="ctr"/>
        <c:lblOffset val="100"/>
        <c:noMultiLvlLbl val="0"/>
      </c:cat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 charts 50%'!$F$1</c:f>
              <c:strCache>
                <c:ptCount val="1"/>
              </c:strCache>
            </c:strRef>
          </c:tx>
          <c:spPr>
            <a:solidFill>
              <a:schemeClr val="bg2">
                <a:lumMod val="50000"/>
                <a:alpha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11"/>
            <c:invertIfNegative val="0"/>
            <c:bubble3D val="0"/>
            <c:spPr>
              <a:solidFill>
                <a:schemeClr val="accent3">
                  <a:lumMod val="60000"/>
                  <a:lumOff val="40000"/>
                  <a:alpha val="5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E41D-4493-B817-FE1AEBD67BEE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5">
                  <a:alpha val="5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41D-4493-B817-FE1AEBD67BEE}"/>
              </c:ext>
            </c:extLst>
          </c:dPt>
          <c:dPt>
            <c:idx val="17"/>
            <c:invertIfNegative val="0"/>
            <c:bubble3D val="0"/>
            <c:spPr>
              <a:solidFill>
                <a:srgbClr val="00B0F0">
                  <a:alpha val="50000"/>
                </a:srgb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0-E41D-4493-B817-FE1AEBD67BEE}"/>
              </c:ext>
            </c:extLst>
          </c:dPt>
          <c:cat>
            <c:strRef>
              <c:f>'bar charts 50%'!$F$2:$F$20</c:f>
              <c:strCache>
                <c:ptCount val="18"/>
                <c:pt idx="1">
                  <c:v>Tod6p</c:v>
                </c:pt>
                <c:pt idx="2">
                  <c:v>Ies1p</c:v>
                </c:pt>
                <c:pt idx="3">
                  <c:v>Caf4p</c:v>
                </c:pt>
                <c:pt idx="4">
                  <c:v>Hir3p</c:v>
                </c:pt>
                <c:pt idx="5">
                  <c:v>Bur2p</c:v>
                </c:pt>
                <c:pt idx="6">
                  <c:v>CIB1</c:v>
                </c:pt>
                <c:pt idx="7">
                  <c:v>Btt1p</c:v>
                </c:pt>
                <c:pt idx="8">
                  <c:v>Nut1p</c:v>
                </c:pt>
                <c:pt idx="9">
                  <c:v>Rtt102p</c:v>
                </c:pt>
                <c:pt idx="10">
                  <c:v>Chz1p</c:v>
                </c:pt>
                <c:pt idx="11">
                  <c:v>Rad6p</c:v>
                </c:pt>
                <c:pt idx="12">
                  <c:v>Sus1p</c:v>
                </c:pt>
                <c:pt idx="13">
                  <c:v>Med6p</c:v>
                </c:pt>
                <c:pt idx="14">
                  <c:v>Med8p</c:v>
                </c:pt>
                <c:pt idx="15">
                  <c:v>Hpa2p</c:v>
                </c:pt>
                <c:pt idx="16">
                  <c:v>Cpr1p</c:v>
                </c:pt>
                <c:pt idx="17">
                  <c:v>VP16</c:v>
                </c:pt>
              </c:strCache>
            </c:strRef>
          </c:cat>
          <c:val>
            <c:numRef>
              <c:f>'bar charts 50%'!$G$2:$G$20</c:f>
              <c:numCache>
                <c:formatCode>General</c:formatCode>
                <c:ptCount val="19"/>
                <c:pt idx="2">
                  <c:v>1.6949200000000001E-2</c:v>
                </c:pt>
                <c:pt idx="3">
                  <c:v>7.7519400000000002E-2</c:v>
                </c:pt>
                <c:pt idx="4">
                  <c:v>9.0225600000000003E-2</c:v>
                </c:pt>
                <c:pt idx="5">
                  <c:v>0.27906999999999998</c:v>
                </c:pt>
                <c:pt idx="6">
                  <c:v>0.38888899999999998</c:v>
                </c:pt>
                <c:pt idx="7">
                  <c:v>0.42631599999999997</c:v>
                </c:pt>
                <c:pt idx="8">
                  <c:v>0.57798300000000002</c:v>
                </c:pt>
                <c:pt idx="9">
                  <c:v>0.59090900000000002</c:v>
                </c:pt>
                <c:pt idx="10">
                  <c:v>0.61151100000000003</c:v>
                </c:pt>
                <c:pt idx="11">
                  <c:v>0.67123299999999997</c:v>
                </c:pt>
                <c:pt idx="12">
                  <c:v>0.78333299999999995</c:v>
                </c:pt>
                <c:pt idx="13">
                  <c:v>0.85826800000000003</c:v>
                </c:pt>
                <c:pt idx="14">
                  <c:v>0.88405800000000001</c:v>
                </c:pt>
                <c:pt idx="15">
                  <c:v>0.91608400000000001</c:v>
                </c:pt>
                <c:pt idx="16">
                  <c:v>0.95454499999999998</c:v>
                </c:pt>
                <c:pt idx="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EF-44FF-8B05-4FF7C8E0EB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"/>
        <c:axId val="1904285199"/>
        <c:axId val="1904283759"/>
      </c:barChart>
      <c:lineChart>
        <c:grouping val="standard"/>
        <c:varyColors val="0"/>
        <c:ser>
          <c:idx val="1"/>
          <c:order val="1"/>
          <c:tx>
            <c:strRef>
              <c:f>'bar charts 50%'!$F$2:$F$20</c:f>
              <c:strCache>
                <c:ptCount val="19"/>
                <c:pt idx="1">
                  <c:v>Tod6p</c:v>
                </c:pt>
                <c:pt idx="2">
                  <c:v>Ies1p</c:v>
                </c:pt>
                <c:pt idx="3">
                  <c:v>Caf4p</c:v>
                </c:pt>
                <c:pt idx="4">
                  <c:v>Hir3p</c:v>
                </c:pt>
                <c:pt idx="5">
                  <c:v>Bur2p</c:v>
                </c:pt>
                <c:pt idx="6">
                  <c:v>CIB1</c:v>
                </c:pt>
                <c:pt idx="7">
                  <c:v>Btt1p</c:v>
                </c:pt>
                <c:pt idx="8">
                  <c:v>Nut1p</c:v>
                </c:pt>
                <c:pt idx="9">
                  <c:v>Rtt102p</c:v>
                </c:pt>
                <c:pt idx="10">
                  <c:v>Chz1p</c:v>
                </c:pt>
                <c:pt idx="11">
                  <c:v>Rad6p</c:v>
                </c:pt>
                <c:pt idx="12">
                  <c:v>Sus1p</c:v>
                </c:pt>
                <c:pt idx="13">
                  <c:v>Med6p</c:v>
                </c:pt>
                <c:pt idx="14">
                  <c:v>Med8p</c:v>
                </c:pt>
                <c:pt idx="15">
                  <c:v>Hpa2p</c:v>
                </c:pt>
                <c:pt idx="16">
                  <c:v>Cpr1p</c:v>
                </c:pt>
                <c:pt idx="17">
                  <c:v>VP16</c:v>
                </c:pt>
              </c:strCache>
            </c:strRef>
          </c:tx>
          <c:spPr>
            <a:ln w="28575" cap="rnd">
              <a:solidFill>
                <a:schemeClr val="tx1">
                  <a:alpha val="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'bar charts 50%'!$H$2:$H$20</c:f>
              <c:numCache>
                <c:formatCode>General</c:formatCode>
                <c:ptCount val="19"/>
                <c:pt idx="2">
                  <c:v>1.6949200000000001E-2</c:v>
                </c:pt>
                <c:pt idx="3">
                  <c:v>7.7519400000000002E-2</c:v>
                </c:pt>
                <c:pt idx="4">
                  <c:v>9.0225600000000003E-2</c:v>
                </c:pt>
                <c:pt idx="5">
                  <c:v>0.27906999999999998</c:v>
                </c:pt>
                <c:pt idx="6">
                  <c:v>0.38888899999999998</c:v>
                </c:pt>
                <c:pt idx="7">
                  <c:v>0.42631599999999997</c:v>
                </c:pt>
                <c:pt idx="8">
                  <c:v>0.57798300000000002</c:v>
                </c:pt>
                <c:pt idx="9">
                  <c:v>0.59090900000000002</c:v>
                </c:pt>
                <c:pt idx="10">
                  <c:v>0.61151100000000003</c:v>
                </c:pt>
                <c:pt idx="11">
                  <c:v>0.67123299999999997</c:v>
                </c:pt>
                <c:pt idx="12">
                  <c:v>0.78333299999999995</c:v>
                </c:pt>
                <c:pt idx="13">
                  <c:v>0.85826800000000003</c:v>
                </c:pt>
                <c:pt idx="14">
                  <c:v>0.88405800000000001</c:v>
                </c:pt>
                <c:pt idx="15">
                  <c:v>0.91608400000000001</c:v>
                </c:pt>
                <c:pt idx="16">
                  <c:v>0.95454499999999998</c:v>
                </c:pt>
                <c:pt idx="1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EF-44FF-8B05-4FF7C8E0EB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470848"/>
        <c:axId val="1899901599"/>
      </c:lineChart>
      <c:catAx>
        <c:axId val="1904285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283759"/>
        <c:crosses val="autoZero"/>
        <c:auto val="1"/>
        <c:lblAlgn val="ctr"/>
        <c:lblOffset val="100"/>
        <c:noMultiLvlLbl val="0"/>
      </c:catAx>
      <c:valAx>
        <c:axId val="1904283759"/>
        <c:scaling>
          <c:orientation val="minMax"/>
          <c:max val="1.1000000000000001"/>
          <c:min val="0"/>
        </c:scaling>
        <c:delete val="0"/>
        <c:axPos val="l"/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285199"/>
        <c:crosses val="autoZero"/>
        <c:crossBetween val="between"/>
      </c:valAx>
      <c:valAx>
        <c:axId val="1899901599"/>
        <c:scaling>
          <c:orientation val="minMax"/>
          <c:max val="1.1000000000000001"/>
          <c:min val="0"/>
        </c:scaling>
        <c:delete val="0"/>
        <c:axPos val="r"/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470848"/>
        <c:crosses val="max"/>
        <c:crossBetween val="between"/>
      </c:valAx>
      <c:catAx>
        <c:axId val="127470848"/>
        <c:scaling>
          <c:orientation val="minMax"/>
        </c:scaling>
        <c:delete val="1"/>
        <c:axPos val="b"/>
        <c:majorTickMark val="out"/>
        <c:minorTickMark val="none"/>
        <c:tickLblPos val="nextTo"/>
        <c:crossAx val="1899901599"/>
        <c:crosses val="autoZero"/>
        <c:auto val="1"/>
        <c:lblAlgn val="ctr"/>
        <c:lblOffset val="100"/>
        <c:noMultiLvlLbl val="0"/>
      </c:cat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 charts 100%'!$J$1</c:f>
              <c:strCache>
                <c:ptCount val="1"/>
              </c:strCache>
            </c:strRef>
          </c:tx>
          <c:spPr>
            <a:solidFill>
              <a:schemeClr val="bg2">
                <a:lumMod val="50000"/>
                <a:alpha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9"/>
            <c:invertIfNegative val="0"/>
            <c:bubble3D val="0"/>
            <c:spPr>
              <a:solidFill>
                <a:schemeClr val="accent3">
                  <a:lumMod val="60000"/>
                  <a:lumOff val="40000"/>
                  <a:alpha val="5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460-4F92-8DB0-8E5B0B0958CE}"/>
              </c:ext>
            </c:extLst>
          </c:dPt>
          <c:dPt>
            <c:idx val="15"/>
            <c:invertIfNegative val="0"/>
            <c:bubble3D val="0"/>
            <c:spPr>
              <a:solidFill>
                <a:srgbClr val="00B0F0">
                  <a:alpha val="50000"/>
                </a:srgb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A460-4F92-8DB0-8E5B0B0958CE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5">
                  <a:alpha val="5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460-4F92-8DB0-8E5B0B0958CE}"/>
              </c:ext>
            </c:extLst>
          </c:dPt>
          <c:dPt>
            <c:idx val="17"/>
            <c:invertIfNegative val="0"/>
            <c:bubble3D val="0"/>
            <c:spPr>
              <a:solidFill>
                <a:schemeClr val="bg2">
                  <a:lumMod val="50000"/>
                  <a:alpha val="6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460-4F92-8DB0-8E5B0B0958CE}"/>
              </c:ext>
            </c:extLst>
          </c:dPt>
          <c:errBars>
            <c:errBarType val="both"/>
            <c:errValType val="cust"/>
            <c:noEndCap val="0"/>
            <c:plus>
              <c:numRef>
                <c:f>'bar charts 50%'!$L$2:$L$20</c:f>
                <c:numCache>
                  <c:formatCode>General</c:formatCode>
                  <c:ptCount val="19"/>
                  <c:pt idx="1">
                    <c:v>3.9175399999999999E-2</c:v>
                  </c:pt>
                  <c:pt idx="2">
                    <c:v>2.8999500000000001E-2</c:v>
                  </c:pt>
                  <c:pt idx="3">
                    <c:v>4.6232700000000002E-2</c:v>
                  </c:pt>
                  <c:pt idx="4">
                    <c:v>5.0883999999999999E-2</c:v>
                  </c:pt>
                  <c:pt idx="5">
                    <c:v>6.9731299999999996E-2</c:v>
                  </c:pt>
                  <c:pt idx="6">
                    <c:v>8.0398600000000001E-2</c:v>
                  </c:pt>
                  <c:pt idx="7">
                    <c:v>7.4788300000000002E-2</c:v>
                  </c:pt>
                  <c:pt idx="8">
                    <c:v>7.5453599999999996E-2</c:v>
                  </c:pt>
                  <c:pt idx="9">
                    <c:v>8.3061399999999994E-2</c:v>
                  </c:pt>
                  <c:pt idx="10">
                    <c:v>8.0561499999999994E-2</c:v>
                  </c:pt>
                  <c:pt idx="11">
                    <c:v>0.12103999999999999</c:v>
                  </c:pt>
                  <c:pt idx="12">
                    <c:v>0.12623400000000001</c:v>
                  </c:pt>
                  <c:pt idx="13">
                    <c:v>8.7301799999999999E-2</c:v>
                  </c:pt>
                  <c:pt idx="14">
                    <c:v>0.160501</c:v>
                  </c:pt>
                  <c:pt idx="15">
                    <c:v>0.14188970000000001</c:v>
                  </c:pt>
                  <c:pt idx="16">
                    <c:v>0.12114900000000001</c:v>
                  </c:pt>
                  <c:pt idx="17">
                    <c:v>0.16631899999999999</c:v>
                  </c:pt>
                </c:numCache>
              </c:numRef>
            </c:plus>
            <c:minus>
              <c:numRef>
                <c:f>'bar charts 50%'!$L$2:$L$20</c:f>
                <c:numCache>
                  <c:formatCode>General</c:formatCode>
                  <c:ptCount val="19"/>
                  <c:pt idx="1">
                    <c:v>3.9175399999999999E-2</c:v>
                  </c:pt>
                  <c:pt idx="2">
                    <c:v>2.8999500000000001E-2</c:v>
                  </c:pt>
                  <c:pt idx="3">
                    <c:v>4.6232700000000002E-2</c:v>
                  </c:pt>
                  <c:pt idx="4">
                    <c:v>5.0883999999999999E-2</c:v>
                  </c:pt>
                  <c:pt idx="5">
                    <c:v>6.9731299999999996E-2</c:v>
                  </c:pt>
                  <c:pt idx="6">
                    <c:v>8.0398600000000001E-2</c:v>
                  </c:pt>
                  <c:pt idx="7">
                    <c:v>7.4788300000000002E-2</c:v>
                  </c:pt>
                  <c:pt idx="8">
                    <c:v>7.5453599999999996E-2</c:v>
                  </c:pt>
                  <c:pt idx="9">
                    <c:v>8.3061399999999994E-2</c:v>
                  </c:pt>
                  <c:pt idx="10">
                    <c:v>8.0561499999999994E-2</c:v>
                  </c:pt>
                  <c:pt idx="11">
                    <c:v>0.12103999999999999</c:v>
                  </c:pt>
                  <c:pt idx="12">
                    <c:v>0.12623400000000001</c:v>
                  </c:pt>
                  <c:pt idx="13">
                    <c:v>8.7301799999999999E-2</c:v>
                  </c:pt>
                  <c:pt idx="14">
                    <c:v>0.160501</c:v>
                  </c:pt>
                  <c:pt idx="15">
                    <c:v>0.14188970000000001</c:v>
                  </c:pt>
                  <c:pt idx="16">
                    <c:v>0.12114900000000001</c:v>
                  </c:pt>
                  <c:pt idx="17">
                    <c:v>0.16631899999999999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'bar charts 100%'!$J$2:$J$20</c:f>
              <c:strCache>
                <c:ptCount val="18"/>
                <c:pt idx="1">
                  <c:v>tod6</c:v>
                </c:pt>
                <c:pt idx="2">
                  <c:v>ies1</c:v>
                </c:pt>
                <c:pt idx="3">
                  <c:v>hir3</c:v>
                </c:pt>
                <c:pt idx="4">
                  <c:v>bur2</c:v>
                </c:pt>
                <c:pt idx="5">
                  <c:v>caf4</c:v>
                </c:pt>
                <c:pt idx="6">
                  <c:v>nut1</c:v>
                </c:pt>
                <c:pt idx="7">
                  <c:v>cib1</c:v>
                </c:pt>
                <c:pt idx="8">
                  <c:v>rad6</c:v>
                </c:pt>
                <c:pt idx="9">
                  <c:v>btt1</c:v>
                </c:pt>
                <c:pt idx="10">
                  <c:v>sus1</c:v>
                </c:pt>
                <c:pt idx="11">
                  <c:v>rtt102</c:v>
                </c:pt>
                <c:pt idx="12">
                  <c:v>chz1</c:v>
                </c:pt>
                <c:pt idx="13">
                  <c:v>med8</c:v>
                </c:pt>
                <c:pt idx="14">
                  <c:v>cpr1</c:v>
                </c:pt>
                <c:pt idx="15">
                  <c:v>vp16</c:v>
                </c:pt>
                <c:pt idx="16">
                  <c:v>med6</c:v>
                </c:pt>
                <c:pt idx="17">
                  <c:v>hpa2</c:v>
                </c:pt>
              </c:strCache>
            </c:strRef>
          </c:cat>
          <c:val>
            <c:numRef>
              <c:f>'bar charts 100%'!$K$2:$K$20</c:f>
              <c:numCache>
                <c:formatCode>General</c:formatCode>
                <c:ptCount val="19"/>
                <c:pt idx="1">
                  <c:v>1.01474</c:v>
                </c:pt>
                <c:pt idx="2">
                  <c:v>1.0609900000000001</c:v>
                </c:pt>
                <c:pt idx="3">
                  <c:v>1.10273</c:v>
                </c:pt>
                <c:pt idx="4">
                  <c:v>1.14086</c:v>
                </c:pt>
                <c:pt idx="5">
                  <c:v>1.14506</c:v>
                </c:pt>
                <c:pt idx="6">
                  <c:v>1.20313</c:v>
                </c:pt>
                <c:pt idx="7">
                  <c:v>1.2139200000000001</c:v>
                </c:pt>
                <c:pt idx="8">
                  <c:v>1.2626200000000001</c:v>
                </c:pt>
                <c:pt idx="9">
                  <c:v>1.27955</c:v>
                </c:pt>
                <c:pt idx="10">
                  <c:v>1.28169</c:v>
                </c:pt>
                <c:pt idx="11">
                  <c:v>1.30592</c:v>
                </c:pt>
                <c:pt idx="12">
                  <c:v>1.3309</c:v>
                </c:pt>
                <c:pt idx="13">
                  <c:v>1.4245300000000001</c:v>
                </c:pt>
                <c:pt idx="14">
                  <c:v>1.4497800000000001</c:v>
                </c:pt>
                <c:pt idx="15">
                  <c:v>1.45017</c:v>
                </c:pt>
                <c:pt idx="16">
                  <c:v>1.47818</c:v>
                </c:pt>
                <c:pt idx="17">
                  <c:v>1.5032700000000001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460-4F92-8DB0-8E5B0B0958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"/>
        <c:axId val="2016020383"/>
        <c:axId val="2016020863"/>
      </c:barChart>
      <c:lineChart>
        <c:grouping val="standard"/>
        <c:varyColors val="0"/>
        <c:ser>
          <c:idx val="1"/>
          <c:order val="1"/>
          <c:tx>
            <c:strRef>
              <c:f>'bar charts 100%'!$J$2:$J$20</c:f>
              <c:strCache>
                <c:ptCount val="19"/>
                <c:pt idx="1">
                  <c:v>tod6</c:v>
                </c:pt>
                <c:pt idx="2">
                  <c:v>ies1</c:v>
                </c:pt>
                <c:pt idx="3">
                  <c:v>hir3</c:v>
                </c:pt>
                <c:pt idx="4">
                  <c:v>bur2</c:v>
                </c:pt>
                <c:pt idx="5">
                  <c:v>caf4</c:v>
                </c:pt>
                <c:pt idx="6">
                  <c:v>nut1</c:v>
                </c:pt>
                <c:pt idx="7">
                  <c:v>cib1</c:v>
                </c:pt>
                <c:pt idx="8">
                  <c:v>rad6</c:v>
                </c:pt>
                <c:pt idx="9">
                  <c:v>btt1</c:v>
                </c:pt>
                <c:pt idx="10">
                  <c:v>sus1</c:v>
                </c:pt>
                <c:pt idx="11">
                  <c:v>rtt102</c:v>
                </c:pt>
                <c:pt idx="12">
                  <c:v>chz1</c:v>
                </c:pt>
                <c:pt idx="13">
                  <c:v>med8</c:v>
                </c:pt>
                <c:pt idx="14">
                  <c:v>cpr1</c:v>
                </c:pt>
                <c:pt idx="15">
                  <c:v>vp16</c:v>
                </c:pt>
                <c:pt idx="16">
                  <c:v>med6</c:v>
                </c:pt>
                <c:pt idx="17">
                  <c:v>hpa2</c:v>
                </c:pt>
              </c:strCache>
            </c:strRef>
          </c:tx>
          <c:spPr>
            <a:ln w="28575" cap="rnd">
              <a:solidFill>
                <a:schemeClr val="tx1">
                  <a:alpha val="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'bar charts 100%'!$N$2:$N$20</c:f>
              <c:numCache>
                <c:formatCode>General</c:formatCode>
                <c:ptCount val="19"/>
                <c:pt idx="1">
                  <c:v>1.01474</c:v>
                </c:pt>
                <c:pt idx="2">
                  <c:v>1.0609900000000001</c:v>
                </c:pt>
                <c:pt idx="3">
                  <c:v>1.10273</c:v>
                </c:pt>
                <c:pt idx="4">
                  <c:v>1.14086</c:v>
                </c:pt>
                <c:pt idx="5">
                  <c:v>1.14506</c:v>
                </c:pt>
                <c:pt idx="6">
                  <c:v>1.20313</c:v>
                </c:pt>
                <c:pt idx="7">
                  <c:v>1.2139200000000001</c:v>
                </c:pt>
                <c:pt idx="8">
                  <c:v>1.2626200000000001</c:v>
                </c:pt>
                <c:pt idx="9">
                  <c:v>1.27955</c:v>
                </c:pt>
                <c:pt idx="10">
                  <c:v>1.28169</c:v>
                </c:pt>
                <c:pt idx="11">
                  <c:v>1.30592</c:v>
                </c:pt>
                <c:pt idx="12">
                  <c:v>1.3309</c:v>
                </c:pt>
                <c:pt idx="13">
                  <c:v>1.4245300000000001</c:v>
                </c:pt>
                <c:pt idx="14">
                  <c:v>1.4497800000000001</c:v>
                </c:pt>
                <c:pt idx="15">
                  <c:v>1.45017</c:v>
                </c:pt>
                <c:pt idx="16">
                  <c:v>1.47818</c:v>
                </c:pt>
                <c:pt idx="17">
                  <c:v>1.5032700000000001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460-4F92-8DB0-8E5B0B0958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7223551"/>
        <c:axId val="2097224511"/>
      </c:lineChart>
      <c:catAx>
        <c:axId val="2016020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020863"/>
        <c:crosses val="autoZero"/>
        <c:auto val="1"/>
        <c:lblAlgn val="ctr"/>
        <c:lblOffset val="100"/>
        <c:noMultiLvlLbl val="0"/>
      </c:catAx>
      <c:valAx>
        <c:axId val="2016020863"/>
        <c:scaling>
          <c:orientation val="minMax"/>
          <c:max val="1.7000000000000002"/>
          <c:min val="0.9"/>
        </c:scaling>
        <c:delete val="0"/>
        <c:axPos val="l"/>
        <c:numFmt formatCode="General" sourceLinked="1"/>
        <c:majorTickMark val="in"/>
        <c:minorTickMark val="in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020383"/>
        <c:crosses val="autoZero"/>
        <c:crossBetween val="between"/>
        <c:majorUnit val="0.2"/>
        <c:minorUnit val="0.1"/>
      </c:valAx>
      <c:valAx>
        <c:axId val="2097224511"/>
        <c:scaling>
          <c:orientation val="minMax"/>
          <c:min val="0.9"/>
        </c:scaling>
        <c:delete val="0"/>
        <c:axPos val="r"/>
        <c:numFmt formatCode="General" sourceLinked="1"/>
        <c:majorTickMark val="in"/>
        <c:minorTickMark val="in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  <a:alpha val="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223551"/>
        <c:crosses val="max"/>
        <c:crossBetween val="between"/>
        <c:majorUnit val="0.2"/>
        <c:minorUnit val="0.1"/>
      </c:valAx>
      <c:catAx>
        <c:axId val="2097223551"/>
        <c:scaling>
          <c:orientation val="minMax"/>
        </c:scaling>
        <c:delete val="1"/>
        <c:axPos val="b"/>
        <c:majorTickMark val="out"/>
        <c:minorTickMark val="none"/>
        <c:tickLblPos val="nextTo"/>
        <c:crossAx val="2097224511"/>
        <c:crosses val="autoZero"/>
        <c:auto val="1"/>
        <c:lblAlgn val="ctr"/>
        <c:lblOffset val="100"/>
        <c:noMultiLvlLbl val="0"/>
      </c:cat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8387869241006148E-2"/>
          <c:y val="8.6902201244793434E-2"/>
          <c:w val="0.81164957734312759"/>
          <c:h val="0.78293783610745493"/>
        </c:manualLayout>
      </c:layout>
      <c:areaChart>
        <c:grouping val="standard"/>
        <c:varyColors val="0"/>
        <c:ser>
          <c:idx val="0"/>
          <c:order val="0"/>
          <c:tx>
            <c:strRef>
              <c:f>'individuals 100%'!$B$1</c:f>
              <c:strCache>
                <c:ptCount val="1"/>
                <c:pt idx="0">
                  <c:v>VP16</c:v>
                </c:pt>
              </c:strCache>
            </c:strRef>
          </c:tx>
          <c:spPr>
            <a:solidFill>
              <a:srgbClr val="00B0F0">
                <a:alpha val="50000"/>
              </a:srgbClr>
            </a:solidFill>
            <a:ln w="41275">
              <a:solidFill>
                <a:srgbClr val="00B0F0"/>
              </a:solidFill>
            </a:ln>
            <a:effectLst/>
          </c:spPr>
          <c:cat>
            <c:numRef>
              <c:f>'individuals 100%'!$A$2:$A$53</c:f>
              <c:numCache>
                <c:formatCode>General</c:formatCode>
                <c:ptCount val="52"/>
                <c:pt idx="0">
                  <c:v>-100</c:v>
                </c:pt>
                <c:pt idx="1">
                  <c:v>-80</c:v>
                </c:pt>
                <c:pt idx="2">
                  <c:v>-60</c:v>
                </c:pt>
                <c:pt idx="3">
                  <c:v>-40</c:v>
                </c:pt>
                <c:pt idx="4">
                  <c:v>-20</c:v>
                </c:pt>
                <c:pt idx="5">
                  <c:v>0</c:v>
                </c:pt>
                <c:pt idx="6">
                  <c:v>20</c:v>
                </c:pt>
                <c:pt idx="7">
                  <c:v>40</c:v>
                </c:pt>
                <c:pt idx="8">
                  <c:v>60</c:v>
                </c:pt>
                <c:pt idx="9">
                  <c:v>80</c:v>
                </c:pt>
                <c:pt idx="10">
                  <c:v>100</c:v>
                </c:pt>
                <c:pt idx="11">
                  <c:v>120</c:v>
                </c:pt>
                <c:pt idx="12">
                  <c:v>140</c:v>
                </c:pt>
                <c:pt idx="13">
                  <c:v>160</c:v>
                </c:pt>
                <c:pt idx="14">
                  <c:v>180</c:v>
                </c:pt>
                <c:pt idx="15">
                  <c:v>200</c:v>
                </c:pt>
                <c:pt idx="16">
                  <c:v>220</c:v>
                </c:pt>
                <c:pt idx="17">
                  <c:v>240</c:v>
                </c:pt>
                <c:pt idx="18">
                  <c:v>260</c:v>
                </c:pt>
                <c:pt idx="19">
                  <c:v>280</c:v>
                </c:pt>
                <c:pt idx="20">
                  <c:v>300</c:v>
                </c:pt>
                <c:pt idx="21">
                  <c:v>320</c:v>
                </c:pt>
                <c:pt idx="22">
                  <c:v>340</c:v>
                </c:pt>
                <c:pt idx="23">
                  <c:v>360</c:v>
                </c:pt>
                <c:pt idx="24">
                  <c:v>380</c:v>
                </c:pt>
                <c:pt idx="25">
                  <c:v>400</c:v>
                </c:pt>
                <c:pt idx="26">
                  <c:v>420</c:v>
                </c:pt>
                <c:pt idx="27">
                  <c:v>440</c:v>
                </c:pt>
                <c:pt idx="28">
                  <c:v>460</c:v>
                </c:pt>
                <c:pt idx="29">
                  <c:v>480</c:v>
                </c:pt>
                <c:pt idx="30">
                  <c:v>500</c:v>
                </c:pt>
                <c:pt idx="31">
                  <c:v>520</c:v>
                </c:pt>
                <c:pt idx="32">
                  <c:v>540</c:v>
                </c:pt>
                <c:pt idx="33">
                  <c:v>560</c:v>
                </c:pt>
                <c:pt idx="34">
                  <c:v>580</c:v>
                </c:pt>
                <c:pt idx="35">
                  <c:v>600</c:v>
                </c:pt>
                <c:pt idx="36">
                  <c:v>620</c:v>
                </c:pt>
                <c:pt idx="37">
                  <c:v>640</c:v>
                </c:pt>
                <c:pt idx="38">
                  <c:v>660</c:v>
                </c:pt>
                <c:pt idx="39">
                  <c:v>680</c:v>
                </c:pt>
                <c:pt idx="40">
                  <c:v>700</c:v>
                </c:pt>
                <c:pt idx="41">
                  <c:v>720</c:v>
                </c:pt>
                <c:pt idx="42">
                  <c:v>740</c:v>
                </c:pt>
                <c:pt idx="43">
                  <c:v>760</c:v>
                </c:pt>
                <c:pt idx="44">
                  <c:v>780</c:v>
                </c:pt>
                <c:pt idx="45">
                  <c:v>800</c:v>
                </c:pt>
                <c:pt idx="46">
                  <c:v>820</c:v>
                </c:pt>
                <c:pt idx="47">
                  <c:v>840</c:v>
                </c:pt>
                <c:pt idx="48">
                  <c:v>860</c:v>
                </c:pt>
                <c:pt idx="49">
                  <c:v>880</c:v>
                </c:pt>
                <c:pt idx="50">
                  <c:v>900</c:v>
                </c:pt>
                <c:pt idx="51">
                  <c:v>920</c:v>
                </c:pt>
              </c:numCache>
            </c:numRef>
          </c:cat>
          <c:val>
            <c:numRef>
              <c:f>'individuals 100%'!$B$2:$B$53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3.6999999999999998E-2</c:v>
                </c:pt>
                <c:pt idx="8">
                  <c:v>0.1429</c:v>
                </c:pt>
                <c:pt idx="9">
                  <c:v>5.7579999999999999E-2</c:v>
                </c:pt>
                <c:pt idx="10">
                  <c:v>0.77139999999999997</c:v>
                </c:pt>
                <c:pt idx="11">
                  <c:v>0.92310000000000003</c:v>
                </c:pt>
                <c:pt idx="12">
                  <c:v>0.92859999999999998</c:v>
                </c:pt>
                <c:pt idx="13">
                  <c:v>0.9556</c:v>
                </c:pt>
                <c:pt idx="14">
                  <c:v>0.97960000000000003</c:v>
                </c:pt>
                <c:pt idx="15">
                  <c:v>0.98040000000000005</c:v>
                </c:pt>
                <c:pt idx="16">
                  <c:v>0.94230000000000003</c:v>
                </c:pt>
                <c:pt idx="17">
                  <c:v>0.9123</c:v>
                </c:pt>
                <c:pt idx="18">
                  <c:v>0.9516</c:v>
                </c:pt>
                <c:pt idx="19">
                  <c:v>0.92420000000000002</c:v>
                </c:pt>
                <c:pt idx="20">
                  <c:v>0.91779999999999995</c:v>
                </c:pt>
                <c:pt idx="21">
                  <c:v>0.93330000000000002</c:v>
                </c:pt>
                <c:pt idx="22">
                  <c:v>0.93510000000000004</c:v>
                </c:pt>
                <c:pt idx="23">
                  <c:v>0.95350000000000001</c:v>
                </c:pt>
                <c:pt idx="24">
                  <c:v>0.95399999999999996</c:v>
                </c:pt>
                <c:pt idx="25">
                  <c:v>0.92469999999999997</c:v>
                </c:pt>
                <c:pt idx="26">
                  <c:v>0.90720000000000001</c:v>
                </c:pt>
                <c:pt idx="27">
                  <c:v>0.86</c:v>
                </c:pt>
                <c:pt idx="28">
                  <c:v>0.77359999999999995</c:v>
                </c:pt>
                <c:pt idx="29">
                  <c:v>0.68179999999999996</c:v>
                </c:pt>
                <c:pt idx="30">
                  <c:v>0.65710000000000002</c:v>
                </c:pt>
                <c:pt idx="31">
                  <c:v>0.53400000000000003</c:v>
                </c:pt>
                <c:pt idx="32">
                  <c:v>0.35510000000000003</c:v>
                </c:pt>
                <c:pt idx="33">
                  <c:v>0.20180000000000001</c:v>
                </c:pt>
                <c:pt idx="34">
                  <c:v>0.14949999999999999</c:v>
                </c:pt>
                <c:pt idx="35">
                  <c:v>5.8299999999999998E-2</c:v>
                </c:pt>
                <c:pt idx="36">
                  <c:v>2.6499999999999999E-2</c:v>
                </c:pt>
                <c:pt idx="37">
                  <c:v>8.9999999999999993E-3</c:v>
                </c:pt>
                <c:pt idx="38">
                  <c:v>8.3999999999999995E-3</c:v>
                </c:pt>
                <c:pt idx="39">
                  <c:v>8.3000000000000001E-3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9.2999999999999992E-3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0B-4809-911A-0F8683946644}"/>
            </c:ext>
          </c:extLst>
        </c:ser>
        <c:ser>
          <c:idx val="1"/>
          <c:order val="1"/>
          <c:tx>
            <c:strRef>
              <c:f>'individuals 100%'!$C$1</c:f>
              <c:strCache>
                <c:ptCount val="1"/>
                <c:pt idx="0">
                  <c:v>hpa2</c:v>
                </c:pt>
              </c:strCache>
            </c:strRef>
          </c:tx>
          <c:spPr>
            <a:solidFill>
              <a:schemeClr val="accent5">
                <a:alpha val="50000"/>
              </a:schemeClr>
            </a:solidFill>
            <a:ln w="41275">
              <a:solidFill>
                <a:schemeClr val="accent5"/>
              </a:solidFill>
            </a:ln>
            <a:effectLst/>
          </c:spPr>
          <c:cat>
            <c:numRef>
              <c:f>'individuals 100%'!$A$2:$A$53</c:f>
              <c:numCache>
                <c:formatCode>General</c:formatCode>
                <c:ptCount val="52"/>
                <c:pt idx="0">
                  <c:v>-100</c:v>
                </c:pt>
                <c:pt idx="1">
                  <c:v>-80</c:v>
                </c:pt>
                <c:pt idx="2">
                  <c:v>-60</c:v>
                </c:pt>
                <c:pt idx="3">
                  <c:v>-40</c:v>
                </c:pt>
                <c:pt idx="4">
                  <c:v>-20</c:v>
                </c:pt>
                <c:pt idx="5">
                  <c:v>0</c:v>
                </c:pt>
                <c:pt idx="6">
                  <c:v>20</c:v>
                </c:pt>
                <c:pt idx="7">
                  <c:v>40</c:v>
                </c:pt>
                <c:pt idx="8">
                  <c:v>60</c:v>
                </c:pt>
                <c:pt idx="9">
                  <c:v>80</c:v>
                </c:pt>
                <c:pt idx="10">
                  <c:v>100</c:v>
                </c:pt>
                <c:pt idx="11">
                  <c:v>120</c:v>
                </c:pt>
                <c:pt idx="12">
                  <c:v>140</c:v>
                </c:pt>
                <c:pt idx="13">
                  <c:v>160</c:v>
                </c:pt>
                <c:pt idx="14">
                  <c:v>180</c:v>
                </c:pt>
                <c:pt idx="15">
                  <c:v>200</c:v>
                </c:pt>
                <c:pt idx="16">
                  <c:v>220</c:v>
                </c:pt>
                <c:pt idx="17">
                  <c:v>240</c:v>
                </c:pt>
                <c:pt idx="18">
                  <c:v>260</c:v>
                </c:pt>
                <c:pt idx="19">
                  <c:v>280</c:v>
                </c:pt>
                <c:pt idx="20">
                  <c:v>300</c:v>
                </c:pt>
                <c:pt idx="21">
                  <c:v>320</c:v>
                </c:pt>
                <c:pt idx="22">
                  <c:v>340</c:v>
                </c:pt>
                <c:pt idx="23">
                  <c:v>360</c:v>
                </c:pt>
                <c:pt idx="24">
                  <c:v>380</c:v>
                </c:pt>
                <c:pt idx="25">
                  <c:v>400</c:v>
                </c:pt>
                <c:pt idx="26">
                  <c:v>420</c:v>
                </c:pt>
                <c:pt idx="27">
                  <c:v>440</c:v>
                </c:pt>
                <c:pt idx="28">
                  <c:v>460</c:v>
                </c:pt>
                <c:pt idx="29">
                  <c:v>480</c:v>
                </c:pt>
                <c:pt idx="30">
                  <c:v>500</c:v>
                </c:pt>
                <c:pt idx="31">
                  <c:v>520</c:v>
                </c:pt>
                <c:pt idx="32">
                  <c:v>540</c:v>
                </c:pt>
                <c:pt idx="33">
                  <c:v>560</c:v>
                </c:pt>
                <c:pt idx="34">
                  <c:v>580</c:v>
                </c:pt>
                <c:pt idx="35">
                  <c:v>600</c:v>
                </c:pt>
                <c:pt idx="36">
                  <c:v>620</c:v>
                </c:pt>
                <c:pt idx="37">
                  <c:v>640</c:v>
                </c:pt>
                <c:pt idx="38">
                  <c:v>660</c:v>
                </c:pt>
                <c:pt idx="39">
                  <c:v>680</c:v>
                </c:pt>
                <c:pt idx="40">
                  <c:v>700</c:v>
                </c:pt>
                <c:pt idx="41">
                  <c:v>720</c:v>
                </c:pt>
                <c:pt idx="42">
                  <c:v>740</c:v>
                </c:pt>
                <c:pt idx="43">
                  <c:v>760</c:v>
                </c:pt>
                <c:pt idx="44">
                  <c:v>780</c:v>
                </c:pt>
                <c:pt idx="45">
                  <c:v>800</c:v>
                </c:pt>
                <c:pt idx="46">
                  <c:v>820</c:v>
                </c:pt>
                <c:pt idx="47">
                  <c:v>840</c:v>
                </c:pt>
                <c:pt idx="48">
                  <c:v>860</c:v>
                </c:pt>
                <c:pt idx="49">
                  <c:v>880</c:v>
                </c:pt>
                <c:pt idx="50">
                  <c:v>900</c:v>
                </c:pt>
                <c:pt idx="51">
                  <c:v>920</c:v>
                </c:pt>
              </c:numCache>
            </c:numRef>
          </c:cat>
          <c:val>
            <c:numRef>
              <c:f>'individuals 100%'!$C$2:$C$53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6.6699999999999995E-2</c:v>
                </c:pt>
                <c:pt idx="9">
                  <c:v>6.25E-2</c:v>
                </c:pt>
                <c:pt idx="10">
                  <c:v>0.44440000000000002</c:v>
                </c:pt>
                <c:pt idx="11">
                  <c:v>0.55000000000000004</c:v>
                </c:pt>
                <c:pt idx="12">
                  <c:v>0.68</c:v>
                </c:pt>
                <c:pt idx="13">
                  <c:v>0.76919999999999999</c:v>
                </c:pt>
                <c:pt idx="14">
                  <c:v>0.8276</c:v>
                </c:pt>
                <c:pt idx="15">
                  <c:v>0.9355</c:v>
                </c:pt>
                <c:pt idx="16">
                  <c:v>0.9032</c:v>
                </c:pt>
                <c:pt idx="17">
                  <c:v>0.86109999999999998</c:v>
                </c:pt>
                <c:pt idx="18">
                  <c:v>0.91890000000000005</c:v>
                </c:pt>
                <c:pt idx="19">
                  <c:v>0.92500000000000004</c:v>
                </c:pt>
                <c:pt idx="20">
                  <c:v>0.93020000000000003</c:v>
                </c:pt>
                <c:pt idx="21">
                  <c:v>0.89580000000000004</c:v>
                </c:pt>
                <c:pt idx="22">
                  <c:v>0.87039999999999995</c:v>
                </c:pt>
                <c:pt idx="23">
                  <c:v>0.88890000000000002</c:v>
                </c:pt>
                <c:pt idx="24">
                  <c:v>0.89090000000000003</c:v>
                </c:pt>
                <c:pt idx="25">
                  <c:v>0.95079999999999998</c:v>
                </c:pt>
                <c:pt idx="26">
                  <c:v>0.9365</c:v>
                </c:pt>
                <c:pt idx="27">
                  <c:v>0.91300000000000003</c:v>
                </c:pt>
                <c:pt idx="28">
                  <c:v>0.87839999999999996</c:v>
                </c:pt>
                <c:pt idx="29">
                  <c:v>0.89470000000000005</c:v>
                </c:pt>
                <c:pt idx="30">
                  <c:v>0.90790000000000004</c:v>
                </c:pt>
                <c:pt idx="31">
                  <c:v>0.93669999999999998</c:v>
                </c:pt>
                <c:pt idx="32">
                  <c:v>0.93669999999999998</c:v>
                </c:pt>
                <c:pt idx="33">
                  <c:v>0.878</c:v>
                </c:pt>
                <c:pt idx="34">
                  <c:v>0.8095</c:v>
                </c:pt>
                <c:pt idx="35">
                  <c:v>0.8095</c:v>
                </c:pt>
                <c:pt idx="36">
                  <c:v>0.79759999999999998</c:v>
                </c:pt>
                <c:pt idx="37">
                  <c:v>0.74419999999999997</c:v>
                </c:pt>
                <c:pt idx="38">
                  <c:v>0.69410000000000005</c:v>
                </c:pt>
                <c:pt idx="39">
                  <c:v>0.54020000000000001</c:v>
                </c:pt>
                <c:pt idx="40">
                  <c:v>0.43530000000000002</c:v>
                </c:pt>
                <c:pt idx="41">
                  <c:v>0.34520000000000001</c:v>
                </c:pt>
                <c:pt idx="42">
                  <c:v>0.2442</c:v>
                </c:pt>
                <c:pt idx="43">
                  <c:v>0.10340000000000001</c:v>
                </c:pt>
                <c:pt idx="44">
                  <c:v>6.9800000000000001E-2</c:v>
                </c:pt>
                <c:pt idx="45">
                  <c:v>3.61E-2</c:v>
                </c:pt>
                <c:pt idx="46">
                  <c:v>2.41E-2</c:v>
                </c:pt>
                <c:pt idx="47">
                  <c:v>1.1900000000000001E-2</c:v>
                </c:pt>
                <c:pt idx="48">
                  <c:v>1.2800000000000001E-2</c:v>
                </c:pt>
                <c:pt idx="49">
                  <c:v>0</c:v>
                </c:pt>
                <c:pt idx="50">
                  <c:v>0</c:v>
                </c:pt>
                <c:pt idx="51">
                  <c:v>1.41E-2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0B-4809-911A-0F8683946644}"/>
            </c:ext>
          </c:extLst>
        </c:ser>
        <c:ser>
          <c:idx val="2"/>
          <c:order val="2"/>
          <c:tx>
            <c:strRef>
              <c:f>'individuals 100%'!$D$1</c:f>
              <c:strCache>
                <c:ptCount val="1"/>
                <c:pt idx="0">
                  <c:v>rad6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  <a:alpha val="50000"/>
              </a:schemeClr>
            </a:solidFill>
            <a:ln w="41275">
              <a:solidFill>
                <a:schemeClr val="accent3">
                  <a:lumMod val="60000"/>
                  <a:lumOff val="40000"/>
                </a:schemeClr>
              </a:solidFill>
            </a:ln>
            <a:effectLst/>
          </c:spPr>
          <c:cat>
            <c:numRef>
              <c:f>'individuals 100%'!$A$2:$A$53</c:f>
              <c:numCache>
                <c:formatCode>General</c:formatCode>
                <c:ptCount val="52"/>
                <c:pt idx="0">
                  <c:v>-100</c:v>
                </c:pt>
                <c:pt idx="1">
                  <c:v>-80</c:v>
                </c:pt>
                <c:pt idx="2">
                  <c:v>-60</c:v>
                </c:pt>
                <c:pt idx="3">
                  <c:v>-40</c:v>
                </c:pt>
                <c:pt idx="4">
                  <c:v>-20</c:v>
                </c:pt>
                <c:pt idx="5">
                  <c:v>0</c:v>
                </c:pt>
                <c:pt idx="6">
                  <c:v>20</c:v>
                </c:pt>
                <c:pt idx="7">
                  <c:v>40</c:v>
                </c:pt>
                <c:pt idx="8">
                  <c:v>60</c:v>
                </c:pt>
                <c:pt idx="9">
                  <c:v>80</c:v>
                </c:pt>
                <c:pt idx="10">
                  <c:v>100</c:v>
                </c:pt>
                <c:pt idx="11">
                  <c:v>120</c:v>
                </c:pt>
                <c:pt idx="12">
                  <c:v>140</c:v>
                </c:pt>
                <c:pt idx="13">
                  <c:v>160</c:v>
                </c:pt>
                <c:pt idx="14">
                  <c:v>180</c:v>
                </c:pt>
                <c:pt idx="15">
                  <c:v>200</c:v>
                </c:pt>
                <c:pt idx="16">
                  <c:v>220</c:v>
                </c:pt>
                <c:pt idx="17">
                  <c:v>240</c:v>
                </c:pt>
                <c:pt idx="18">
                  <c:v>260</c:v>
                </c:pt>
                <c:pt idx="19">
                  <c:v>280</c:v>
                </c:pt>
                <c:pt idx="20">
                  <c:v>300</c:v>
                </c:pt>
                <c:pt idx="21">
                  <c:v>320</c:v>
                </c:pt>
                <c:pt idx="22">
                  <c:v>340</c:v>
                </c:pt>
                <c:pt idx="23">
                  <c:v>360</c:v>
                </c:pt>
                <c:pt idx="24">
                  <c:v>380</c:v>
                </c:pt>
                <c:pt idx="25">
                  <c:v>400</c:v>
                </c:pt>
                <c:pt idx="26">
                  <c:v>420</c:v>
                </c:pt>
                <c:pt idx="27">
                  <c:v>440</c:v>
                </c:pt>
                <c:pt idx="28">
                  <c:v>460</c:v>
                </c:pt>
                <c:pt idx="29">
                  <c:v>480</c:v>
                </c:pt>
                <c:pt idx="30">
                  <c:v>500</c:v>
                </c:pt>
                <c:pt idx="31">
                  <c:v>520</c:v>
                </c:pt>
                <c:pt idx="32">
                  <c:v>540</c:v>
                </c:pt>
                <c:pt idx="33">
                  <c:v>560</c:v>
                </c:pt>
                <c:pt idx="34">
                  <c:v>580</c:v>
                </c:pt>
                <c:pt idx="35">
                  <c:v>600</c:v>
                </c:pt>
                <c:pt idx="36">
                  <c:v>620</c:v>
                </c:pt>
                <c:pt idx="37">
                  <c:v>640</c:v>
                </c:pt>
                <c:pt idx="38">
                  <c:v>660</c:v>
                </c:pt>
                <c:pt idx="39">
                  <c:v>680</c:v>
                </c:pt>
                <c:pt idx="40">
                  <c:v>700</c:v>
                </c:pt>
                <c:pt idx="41">
                  <c:v>720</c:v>
                </c:pt>
                <c:pt idx="42">
                  <c:v>740</c:v>
                </c:pt>
                <c:pt idx="43">
                  <c:v>760</c:v>
                </c:pt>
                <c:pt idx="44">
                  <c:v>780</c:v>
                </c:pt>
                <c:pt idx="45">
                  <c:v>800</c:v>
                </c:pt>
                <c:pt idx="46">
                  <c:v>820</c:v>
                </c:pt>
                <c:pt idx="47">
                  <c:v>840</c:v>
                </c:pt>
                <c:pt idx="48">
                  <c:v>860</c:v>
                </c:pt>
                <c:pt idx="49">
                  <c:v>880</c:v>
                </c:pt>
                <c:pt idx="50">
                  <c:v>900</c:v>
                </c:pt>
                <c:pt idx="51">
                  <c:v>920</c:v>
                </c:pt>
              </c:numCache>
            </c:numRef>
          </c:cat>
          <c:val>
            <c:numRef>
              <c:f>'individuals 100%'!$D$2:$D$53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2.7799999999999998E-2</c:v>
                </c:pt>
                <c:pt idx="20">
                  <c:v>0</c:v>
                </c:pt>
                <c:pt idx="21">
                  <c:v>4.3499999999999997E-2</c:v>
                </c:pt>
                <c:pt idx="22">
                  <c:v>7.5499999999999998E-2</c:v>
                </c:pt>
                <c:pt idx="23">
                  <c:v>0.1053</c:v>
                </c:pt>
                <c:pt idx="24">
                  <c:v>0.16950000000000001</c:v>
                </c:pt>
                <c:pt idx="25">
                  <c:v>0.21879999999999999</c:v>
                </c:pt>
                <c:pt idx="26">
                  <c:v>0.35289999999999999</c:v>
                </c:pt>
                <c:pt idx="27">
                  <c:v>0.48530000000000001</c:v>
                </c:pt>
                <c:pt idx="28">
                  <c:v>0.54930000000000001</c:v>
                </c:pt>
                <c:pt idx="29">
                  <c:v>0.59209999999999996</c:v>
                </c:pt>
                <c:pt idx="30">
                  <c:v>0.71430000000000005</c:v>
                </c:pt>
                <c:pt idx="31">
                  <c:v>0.76539999999999997</c:v>
                </c:pt>
                <c:pt idx="32">
                  <c:v>0.78410000000000002</c:v>
                </c:pt>
                <c:pt idx="33">
                  <c:v>0.79549999999999998</c:v>
                </c:pt>
                <c:pt idx="34">
                  <c:v>0.72829999999999995</c:v>
                </c:pt>
                <c:pt idx="35">
                  <c:v>0.69469999999999998</c:v>
                </c:pt>
                <c:pt idx="36">
                  <c:v>0.64580000000000004</c:v>
                </c:pt>
                <c:pt idx="37">
                  <c:v>0.57289999999999996</c:v>
                </c:pt>
                <c:pt idx="38">
                  <c:v>0.46529999999999999</c:v>
                </c:pt>
                <c:pt idx="39">
                  <c:v>0.37</c:v>
                </c:pt>
                <c:pt idx="40">
                  <c:v>0.2959</c:v>
                </c:pt>
                <c:pt idx="41">
                  <c:v>0.20200000000000001</c:v>
                </c:pt>
                <c:pt idx="42">
                  <c:v>0.10780000000000001</c:v>
                </c:pt>
                <c:pt idx="43">
                  <c:v>5.5599999999999997E-2</c:v>
                </c:pt>
                <c:pt idx="44">
                  <c:v>1.8499999999999999E-2</c:v>
                </c:pt>
                <c:pt idx="45">
                  <c:v>9.5999999999999992E-3</c:v>
                </c:pt>
                <c:pt idx="46">
                  <c:v>0.01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1.1599999999999999E-2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10B-4809-911A-0F86839466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7467871"/>
        <c:axId val="877468831"/>
      </c:areaChart>
      <c:catAx>
        <c:axId val="877467871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95000"/>
                <a:lumOff val="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468831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877468831"/>
        <c:scaling>
          <c:orientation val="minMax"/>
        </c:scaling>
        <c:delete val="0"/>
        <c:axPos val="l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467871"/>
        <c:crosses val="autoZero"/>
        <c:crossBetween val="midCat"/>
      </c:valAx>
      <c:spPr>
        <a:noFill/>
        <a:ln>
          <a:solidFill>
            <a:schemeClr val="tx1">
              <a:lumMod val="95000"/>
              <a:lumOff val="5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[Figure 3 ba chart values (version 2).xlsx]individuals 100%!PivotTable1</c:name>
    <c:fmtId val="1"/>
  </c:pivotSource>
  <c:chart>
    <c:autoTitleDeleted val="0"/>
    <c:pivotFmts>
      <c:pivotFmt>
        <c:idx val="0"/>
        <c:spPr>
          <a:solidFill>
            <a:schemeClr val="accent5">
              <a:alpha val="60000"/>
            </a:schemeClr>
          </a:solidFill>
          <a:ln>
            <a:solidFill>
              <a:schemeClr val="accent5">
                <a:lumMod val="50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3">
              <a:lumMod val="60000"/>
              <a:lumOff val="40000"/>
              <a:alpha val="60000"/>
            </a:schemeClr>
          </a:solidFill>
          <a:ln>
            <a:solidFill>
              <a:schemeClr val="accent3">
                <a:lumMod val="75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B0F0">
              <a:alpha val="60000"/>
            </a:srgbClr>
          </a:solidFill>
          <a:ln>
            <a:solidFill>
              <a:schemeClr val="accent1">
                <a:lumMod val="75000"/>
                <a:alpha val="95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'individuals 100%'!$W$1:$W$2</c:f>
              <c:strCache>
                <c:ptCount val="1"/>
                <c:pt idx="0">
                  <c:v>hpa2</c:v>
                </c:pt>
              </c:strCache>
            </c:strRef>
          </c:tx>
          <c:spPr>
            <a:solidFill>
              <a:schemeClr val="accent5">
                <a:alpha val="60000"/>
              </a:schemeClr>
            </a:solidFill>
            <a:ln>
              <a:solidFill>
                <a:schemeClr val="accent5">
                  <a:lumMod val="50000"/>
                </a:schemeClr>
              </a:solidFill>
            </a:ln>
            <a:effectLst/>
          </c:spPr>
          <c:invertIfNegative val="0"/>
          <c:cat>
            <c:strRef>
              <c:f>'individuals 100%'!$V$3:$V$16</c:f>
              <c:strCache>
                <c:ptCount val="13"/>
                <c:pt idx="0">
                  <c:v>&lt;1 or (blank)</c:v>
                </c:pt>
                <c:pt idx="1">
                  <c:v>1-1.1</c:v>
                </c:pt>
                <c:pt idx="2">
                  <c:v>1.1-1.2</c:v>
                </c:pt>
                <c:pt idx="3">
                  <c:v>1.2-1.3</c:v>
                </c:pt>
                <c:pt idx="4">
                  <c:v>1.3-1.4</c:v>
                </c:pt>
                <c:pt idx="5">
                  <c:v>1.4-1.5</c:v>
                </c:pt>
                <c:pt idx="6">
                  <c:v>1.5-1.6</c:v>
                </c:pt>
                <c:pt idx="7">
                  <c:v>1.6-1.7</c:v>
                </c:pt>
                <c:pt idx="8">
                  <c:v>1.7-1.8</c:v>
                </c:pt>
                <c:pt idx="9">
                  <c:v>1.8-1.9</c:v>
                </c:pt>
                <c:pt idx="10">
                  <c:v>1.9-2</c:v>
                </c:pt>
                <c:pt idx="11">
                  <c:v>2-2.1</c:v>
                </c:pt>
                <c:pt idx="12">
                  <c:v>&gt;2.1</c:v>
                </c:pt>
              </c:strCache>
            </c:strRef>
          </c:cat>
          <c:val>
            <c:numRef>
              <c:f>'individuals 100%'!$W$3:$W$16</c:f>
              <c:numCache>
                <c:formatCode>General</c:formatCode>
                <c:ptCount val="13"/>
                <c:pt idx="2">
                  <c:v>2</c:v>
                </c:pt>
                <c:pt idx="3">
                  <c:v>7</c:v>
                </c:pt>
                <c:pt idx="4">
                  <c:v>10</c:v>
                </c:pt>
                <c:pt idx="5">
                  <c:v>27</c:v>
                </c:pt>
                <c:pt idx="6">
                  <c:v>16</c:v>
                </c:pt>
                <c:pt idx="7">
                  <c:v>15</c:v>
                </c:pt>
                <c:pt idx="8">
                  <c:v>8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90-4AFB-9E40-B1D2572998F9}"/>
            </c:ext>
          </c:extLst>
        </c:ser>
        <c:ser>
          <c:idx val="1"/>
          <c:order val="1"/>
          <c:tx>
            <c:strRef>
              <c:f>'individuals 100%'!$X$1:$X$2</c:f>
              <c:strCache>
                <c:ptCount val="1"/>
                <c:pt idx="0">
                  <c:v>rad6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  <a:alpha val="60000"/>
              </a:schemeClr>
            </a:solidFill>
            <a:ln>
              <a:solidFill>
                <a:schemeClr val="accent3">
                  <a:lumMod val="75000"/>
                </a:schemeClr>
              </a:solidFill>
            </a:ln>
            <a:effectLst/>
          </c:spPr>
          <c:invertIfNegative val="0"/>
          <c:cat>
            <c:strRef>
              <c:f>'individuals 100%'!$V$3:$V$16</c:f>
              <c:strCache>
                <c:ptCount val="13"/>
                <c:pt idx="0">
                  <c:v>&lt;1 or (blank)</c:v>
                </c:pt>
                <c:pt idx="1">
                  <c:v>1-1.1</c:v>
                </c:pt>
                <c:pt idx="2">
                  <c:v>1.1-1.2</c:v>
                </c:pt>
                <c:pt idx="3">
                  <c:v>1.2-1.3</c:v>
                </c:pt>
                <c:pt idx="4">
                  <c:v>1.3-1.4</c:v>
                </c:pt>
                <c:pt idx="5">
                  <c:v>1.4-1.5</c:v>
                </c:pt>
                <c:pt idx="6">
                  <c:v>1.5-1.6</c:v>
                </c:pt>
                <c:pt idx="7">
                  <c:v>1.6-1.7</c:v>
                </c:pt>
                <c:pt idx="8">
                  <c:v>1.7-1.8</c:v>
                </c:pt>
                <c:pt idx="9">
                  <c:v>1.8-1.9</c:v>
                </c:pt>
                <c:pt idx="10">
                  <c:v>1.9-2</c:v>
                </c:pt>
                <c:pt idx="11">
                  <c:v>2-2.1</c:v>
                </c:pt>
                <c:pt idx="12">
                  <c:v>&gt;2.1</c:v>
                </c:pt>
              </c:strCache>
            </c:strRef>
          </c:cat>
          <c:val>
            <c:numRef>
              <c:f>'individuals 100%'!$X$3:$X$16</c:f>
              <c:numCache>
                <c:formatCode>General</c:formatCode>
                <c:ptCount val="13"/>
                <c:pt idx="1">
                  <c:v>2</c:v>
                </c:pt>
                <c:pt idx="2">
                  <c:v>31</c:v>
                </c:pt>
                <c:pt idx="3">
                  <c:v>28</c:v>
                </c:pt>
                <c:pt idx="4">
                  <c:v>25</c:v>
                </c:pt>
                <c:pt idx="5">
                  <c:v>10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D90-4AFB-9E40-B1D2572998F9}"/>
            </c:ext>
          </c:extLst>
        </c:ser>
        <c:ser>
          <c:idx val="2"/>
          <c:order val="2"/>
          <c:tx>
            <c:strRef>
              <c:f>'individuals 100%'!$Y$1:$Y$2</c:f>
              <c:strCache>
                <c:ptCount val="1"/>
                <c:pt idx="0">
                  <c:v>VP16</c:v>
                </c:pt>
              </c:strCache>
            </c:strRef>
          </c:tx>
          <c:spPr>
            <a:solidFill>
              <a:srgbClr val="00B0F0">
                <a:alpha val="60000"/>
              </a:srgbClr>
            </a:solidFill>
            <a:ln>
              <a:solidFill>
                <a:schemeClr val="accent1">
                  <a:lumMod val="75000"/>
                  <a:alpha val="95000"/>
                </a:schemeClr>
              </a:solidFill>
            </a:ln>
            <a:effectLst/>
          </c:spPr>
          <c:invertIfNegative val="0"/>
          <c:cat>
            <c:strRef>
              <c:f>'individuals 100%'!$V$3:$V$16</c:f>
              <c:strCache>
                <c:ptCount val="13"/>
                <c:pt idx="0">
                  <c:v>&lt;1 or (blank)</c:v>
                </c:pt>
                <c:pt idx="1">
                  <c:v>1-1.1</c:v>
                </c:pt>
                <c:pt idx="2">
                  <c:v>1.1-1.2</c:v>
                </c:pt>
                <c:pt idx="3">
                  <c:v>1.2-1.3</c:v>
                </c:pt>
                <c:pt idx="4">
                  <c:v>1.3-1.4</c:v>
                </c:pt>
                <c:pt idx="5">
                  <c:v>1.4-1.5</c:v>
                </c:pt>
                <c:pt idx="6">
                  <c:v>1.5-1.6</c:v>
                </c:pt>
                <c:pt idx="7">
                  <c:v>1.6-1.7</c:v>
                </c:pt>
                <c:pt idx="8">
                  <c:v>1.7-1.8</c:v>
                </c:pt>
                <c:pt idx="9">
                  <c:v>1.8-1.9</c:v>
                </c:pt>
                <c:pt idx="10">
                  <c:v>1.9-2</c:v>
                </c:pt>
                <c:pt idx="11">
                  <c:v>2-2.1</c:v>
                </c:pt>
                <c:pt idx="12">
                  <c:v>&gt;2.1</c:v>
                </c:pt>
              </c:strCache>
            </c:strRef>
          </c:cat>
          <c:val>
            <c:numRef>
              <c:f>'individuals 100%'!$Y$3:$Y$16</c:f>
              <c:numCache>
                <c:formatCode>General</c:formatCode>
                <c:ptCount val="13"/>
                <c:pt idx="2">
                  <c:v>4</c:v>
                </c:pt>
                <c:pt idx="3">
                  <c:v>14</c:v>
                </c:pt>
                <c:pt idx="4">
                  <c:v>44</c:v>
                </c:pt>
                <c:pt idx="5">
                  <c:v>40</c:v>
                </c:pt>
                <c:pt idx="6">
                  <c:v>21</c:v>
                </c:pt>
                <c:pt idx="7">
                  <c:v>11</c:v>
                </c:pt>
                <c:pt idx="8">
                  <c:v>8</c:v>
                </c:pt>
                <c:pt idx="9">
                  <c:v>4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D90-4AFB-9E40-B1D2572998F9}"/>
            </c:ext>
          </c:extLst>
        </c:ser>
        <c:ser>
          <c:idx val="3"/>
          <c:order val="3"/>
          <c:tx>
            <c:strRef>
              <c:f>'individuals 100%'!$Z$1:$Z$2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'individuals 100%'!$V$3:$V$16</c:f>
              <c:strCache>
                <c:ptCount val="13"/>
                <c:pt idx="0">
                  <c:v>&lt;1 or (blank)</c:v>
                </c:pt>
                <c:pt idx="1">
                  <c:v>1-1.1</c:v>
                </c:pt>
                <c:pt idx="2">
                  <c:v>1.1-1.2</c:v>
                </c:pt>
                <c:pt idx="3">
                  <c:v>1.2-1.3</c:v>
                </c:pt>
                <c:pt idx="4">
                  <c:v>1.3-1.4</c:v>
                </c:pt>
                <c:pt idx="5">
                  <c:v>1.4-1.5</c:v>
                </c:pt>
                <c:pt idx="6">
                  <c:v>1.5-1.6</c:v>
                </c:pt>
                <c:pt idx="7">
                  <c:v>1.6-1.7</c:v>
                </c:pt>
                <c:pt idx="8">
                  <c:v>1.7-1.8</c:v>
                </c:pt>
                <c:pt idx="9">
                  <c:v>1.8-1.9</c:v>
                </c:pt>
                <c:pt idx="10">
                  <c:v>1.9-2</c:v>
                </c:pt>
                <c:pt idx="11">
                  <c:v>2-2.1</c:v>
                </c:pt>
                <c:pt idx="12">
                  <c:v>&gt;2.1</c:v>
                </c:pt>
              </c:strCache>
            </c:strRef>
          </c:cat>
          <c:val>
            <c:numRef>
              <c:f>'individuals 100%'!$Z$3:$Z$16</c:f>
              <c:numCache>
                <c:formatCode>General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07-6D90-4AFB-9E40-B1D2572998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590219920"/>
        <c:axId val="1590222320"/>
      </c:barChart>
      <c:catAx>
        <c:axId val="159021992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222320"/>
        <c:crosses val="autoZero"/>
        <c:auto val="1"/>
        <c:lblAlgn val="ctr"/>
        <c:lblOffset val="100"/>
        <c:tickMarkSkip val="2"/>
        <c:noMultiLvlLbl val="0"/>
      </c:catAx>
      <c:valAx>
        <c:axId val="1590222320"/>
        <c:scaling>
          <c:orientation val="minMax"/>
        </c:scaling>
        <c:delete val="0"/>
        <c:axPos val="l"/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219920"/>
        <c:crosses val="autoZero"/>
        <c:crossBetween val="between"/>
        <c:majorUnit val="10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[Figure 3 ba chart values (version 2).xlsx]individuals 100%!PivotTable2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3">
              <a:lumMod val="60000"/>
              <a:lumOff val="40000"/>
              <a:alpha val="80000"/>
            </a:schemeClr>
          </a:solidFill>
          <a:ln>
            <a:solidFill>
              <a:schemeClr val="accent3">
                <a:lumMod val="75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B0F0">
              <a:alpha val="60000"/>
            </a:srgbClr>
          </a:solidFill>
          <a:ln>
            <a:solidFill>
              <a:schemeClr val="accent1">
                <a:lumMod val="75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3">
              <a:lumMod val="60000"/>
              <a:lumOff val="40000"/>
              <a:alpha val="80000"/>
            </a:schemeClr>
          </a:solidFill>
          <a:ln>
            <a:solidFill>
              <a:schemeClr val="accent3">
                <a:lumMod val="75000"/>
              </a:schemeClr>
            </a:solidFill>
          </a:ln>
          <a:effectLst/>
        </c:spPr>
      </c:pivotFmt>
      <c:pivotFmt>
        <c:idx val="5"/>
        <c:spPr>
          <a:solidFill>
            <a:schemeClr val="accent5">
              <a:alpha val="60000"/>
            </a:schemeClr>
          </a:solidFill>
          <a:ln>
            <a:solidFill>
              <a:schemeClr val="accent5">
                <a:lumMod val="50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'individuals 100%'!$AD$1:$AD$2</c:f>
              <c:strCache>
                <c:ptCount val="1"/>
                <c:pt idx="0">
                  <c:v>Hpa2</c:v>
                </c:pt>
              </c:strCache>
            </c:strRef>
          </c:tx>
          <c:spPr>
            <a:solidFill>
              <a:schemeClr val="accent5">
                <a:alpha val="60000"/>
              </a:schemeClr>
            </a:solidFill>
            <a:ln>
              <a:solidFill>
                <a:schemeClr val="accent5">
                  <a:lumMod val="50000"/>
                </a:schemeClr>
              </a:solidFill>
            </a:ln>
            <a:effectLst/>
          </c:spPr>
          <c:invertIfNegative val="0"/>
          <c:cat>
            <c:strRef>
              <c:f>'individuals 100%'!$AC$3:$AC$50</c:f>
              <c:strCache>
                <c:ptCount val="47"/>
                <c:pt idx="0">
                  <c:v>&lt;-100 or (blank)</c:v>
                </c:pt>
                <c:pt idx="1">
                  <c:v>-100--81</c:v>
                </c:pt>
                <c:pt idx="2">
                  <c:v>-80--61</c:v>
                </c:pt>
                <c:pt idx="3">
                  <c:v>-60--41</c:v>
                </c:pt>
                <c:pt idx="4">
                  <c:v>-40--21</c:v>
                </c:pt>
                <c:pt idx="5">
                  <c:v>-20--1</c:v>
                </c:pt>
                <c:pt idx="6">
                  <c:v>0-19</c:v>
                </c:pt>
                <c:pt idx="7">
                  <c:v>20-39</c:v>
                </c:pt>
                <c:pt idx="8">
                  <c:v>40-59</c:v>
                </c:pt>
                <c:pt idx="9">
                  <c:v>60-79</c:v>
                </c:pt>
                <c:pt idx="10">
                  <c:v>80-99</c:v>
                </c:pt>
                <c:pt idx="11">
                  <c:v>100-119</c:v>
                </c:pt>
                <c:pt idx="12">
                  <c:v>120-139</c:v>
                </c:pt>
                <c:pt idx="13">
                  <c:v>140-159</c:v>
                </c:pt>
                <c:pt idx="14">
                  <c:v>160-179</c:v>
                </c:pt>
                <c:pt idx="15">
                  <c:v>180-199</c:v>
                </c:pt>
                <c:pt idx="16">
                  <c:v>200-219</c:v>
                </c:pt>
                <c:pt idx="17">
                  <c:v>220-239</c:v>
                </c:pt>
                <c:pt idx="18">
                  <c:v>240-259</c:v>
                </c:pt>
                <c:pt idx="19">
                  <c:v>260-279</c:v>
                </c:pt>
                <c:pt idx="20">
                  <c:v>280-299</c:v>
                </c:pt>
                <c:pt idx="21">
                  <c:v>300-319</c:v>
                </c:pt>
                <c:pt idx="22">
                  <c:v>320-339</c:v>
                </c:pt>
                <c:pt idx="23">
                  <c:v>340-359</c:v>
                </c:pt>
                <c:pt idx="24">
                  <c:v>360-379</c:v>
                </c:pt>
                <c:pt idx="25">
                  <c:v>380-399</c:v>
                </c:pt>
                <c:pt idx="26">
                  <c:v>400-419</c:v>
                </c:pt>
                <c:pt idx="27">
                  <c:v>420-439</c:v>
                </c:pt>
                <c:pt idx="28">
                  <c:v>440-459</c:v>
                </c:pt>
                <c:pt idx="29">
                  <c:v>460-479</c:v>
                </c:pt>
                <c:pt idx="30">
                  <c:v>480-499</c:v>
                </c:pt>
                <c:pt idx="31">
                  <c:v>500-519</c:v>
                </c:pt>
                <c:pt idx="32">
                  <c:v>520-539</c:v>
                </c:pt>
                <c:pt idx="33">
                  <c:v>540-559</c:v>
                </c:pt>
                <c:pt idx="34">
                  <c:v>560-579</c:v>
                </c:pt>
                <c:pt idx="35">
                  <c:v>580-599</c:v>
                </c:pt>
                <c:pt idx="36">
                  <c:v>600-619</c:v>
                </c:pt>
                <c:pt idx="37">
                  <c:v>620-639</c:v>
                </c:pt>
                <c:pt idx="38">
                  <c:v>640-659</c:v>
                </c:pt>
                <c:pt idx="39">
                  <c:v>660-679</c:v>
                </c:pt>
                <c:pt idx="40">
                  <c:v>680-699</c:v>
                </c:pt>
                <c:pt idx="41">
                  <c:v>700-719</c:v>
                </c:pt>
                <c:pt idx="42">
                  <c:v>720-739</c:v>
                </c:pt>
                <c:pt idx="43">
                  <c:v>740-759</c:v>
                </c:pt>
                <c:pt idx="44">
                  <c:v>760-779</c:v>
                </c:pt>
                <c:pt idx="45">
                  <c:v>780-800</c:v>
                </c:pt>
                <c:pt idx="46">
                  <c:v>&gt;800</c:v>
                </c:pt>
              </c:strCache>
            </c:strRef>
          </c:cat>
          <c:val>
            <c:numRef>
              <c:f>'individuals 100%'!$AD$3:$AD$50</c:f>
              <c:numCache>
                <c:formatCode>General</c:formatCode>
                <c:ptCount val="47"/>
                <c:pt idx="9">
                  <c:v>1</c:v>
                </c:pt>
                <c:pt idx="11">
                  <c:v>7</c:v>
                </c:pt>
                <c:pt idx="12">
                  <c:v>3</c:v>
                </c:pt>
                <c:pt idx="13">
                  <c:v>6</c:v>
                </c:pt>
                <c:pt idx="14">
                  <c:v>3</c:v>
                </c:pt>
                <c:pt idx="15">
                  <c:v>4</c:v>
                </c:pt>
                <c:pt idx="16">
                  <c:v>4</c:v>
                </c:pt>
                <c:pt idx="18">
                  <c:v>3</c:v>
                </c:pt>
                <c:pt idx="19">
                  <c:v>4</c:v>
                </c:pt>
                <c:pt idx="20">
                  <c:v>3</c:v>
                </c:pt>
                <c:pt idx="21">
                  <c:v>2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1</c:v>
                </c:pt>
                <c:pt idx="26">
                  <c:v>8</c:v>
                </c:pt>
                <c:pt idx="27">
                  <c:v>1</c:v>
                </c:pt>
                <c:pt idx="28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2C-4E7E-AF29-A2F86F687D08}"/>
            </c:ext>
          </c:extLst>
        </c:ser>
        <c:ser>
          <c:idx val="1"/>
          <c:order val="1"/>
          <c:tx>
            <c:strRef>
              <c:f>'individuals 100%'!$AE$1:$AE$2</c:f>
              <c:strCache>
                <c:ptCount val="1"/>
                <c:pt idx="0">
                  <c:v>rad6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  <a:alpha val="80000"/>
              </a:schemeClr>
            </a:solidFill>
            <a:ln>
              <a:solidFill>
                <a:schemeClr val="accent3">
                  <a:lumMod val="75000"/>
                </a:schemeClr>
              </a:solidFill>
            </a:ln>
            <a:effectLst/>
          </c:spPr>
          <c:invertIfNegative val="0"/>
          <c:cat>
            <c:strRef>
              <c:f>'individuals 100%'!$AC$3:$AC$50</c:f>
              <c:strCache>
                <c:ptCount val="47"/>
                <c:pt idx="0">
                  <c:v>&lt;-100 or (blank)</c:v>
                </c:pt>
                <c:pt idx="1">
                  <c:v>-100--81</c:v>
                </c:pt>
                <c:pt idx="2">
                  <c:v>-80--61</c:v>
                </c:pt>
                <c:pt idx="3">
                  <c:v>-60--41</c:v>
                </c:pt>
                <c:pt idx="4">
                  <c:v>-40--21</c:v>
                </c:pt>
                <c:pt idx="5">
                  <c:v>-20--1</c:v>
                </c:pt>
                <c:pt idx="6">
                  <c:v>0-19</c:v>
                </c:pt>
                <c:pt idx="7">
                  <c:v>20-39</c:v>
                </c:pt>
                <c:pt idx="8">
                  <c:v>40-59</c:v>
                </c:pt>
                <c:pt idx="9">
                  <c:v>60-79</c:v>
                </c:pt>
                <c:pt idx="10">
                  <c:v>80-99</c:v>
                </c:pt>
                <c:pt idx="11">
                  <c:v>100-119</c:v>
                </c:pt>
                <c:pt idx="12">
                  <c:v>120-139</c:v>
                </c:pt>
                <c:pt idx="13">
                  <c:v>140-159</c:v>
                </c:pt>
                <c:pt idx="14">
                  <c:v>160-179</c:v>
                </c:pt>
                <c:pt idx="15">
                  <c:v>180-199</c:v>
                </c:pt>
                <c:pt idx="16">
                  <c:v>200-219</c:v>
                </c:pt>
                <c:pt idx="17">
                  <c:v>220-239</c:v>
                </c:pt>
                <c:pt idx="18">
                  <c:v>240-259</c:v>
                </c:pt>
                <c:pt idx="19">
                  <c:v>260-279</c:v>
                </c:pt>
                <c:pt idx="20">
                  <c:v>280-299</c:v>
                </c:pt>
                <c:pt idx="21">
                  <c:v>300-319</c:v>
                </c:pt>
                <c:pt idx="22">
                  <c:v>320-339</c:v>
                </c:pt>
                <c:pt idx="23">
                  <c:v>340-359</c:v>
                </c:pt>
                <c:pt idx="24">
                  <c:v>360-379</c:v>
                </c:pt>
                <c:pt idx="25">
                  <c:v>380-399</c:v>
                </c:pt>
                <c:pt idx="26">
                  <c:v>400-419</c:v>
                </c:pt>
                <c:pt idx="27">
                  <c:v>420-439</c:v>
                </c:pt>
                <c:pt idx="28">
                  <c:v>440-459</c:v>
                </c:pt>
                <c:pt idx="29">
                  <c:v>460-479</c:v>
                </c:pt>
                <c:pt idx="30">
                  <c:v>480-499</c:v>
                </c:pt>
                <c:pt idx="31">
                  <c:v>500-519</c:v>
                </c:pt>
                <c:pt idx="32">
                  <c:v>520-539</c:v>
                </c:pt>
                <c:pt idx="33">
                  <c:v>540-559</c:v>
                </c:pt>
                <c:pt idx="34">
                  <c:v>560-579</c:v>
                </c:pt>
                <c:pt idx="35">
                  <c:v>580-599</c:v>
                </c:pt>
                <c:pt idx="36">
                  <c:v>600-619</c:v>
                </c:pt>
                <c:pt idx="37">
                  <c:v>620-639</c:v>
                </c:pt>
                <c:pt idx="38">
                  <c:v>640-659</c:v>
                </c:pt>
                <c:pt idx="39">
                  <c:v>660-679</c:v>
                </c:pt>
                <c:pt idx="40">
                  <c:v>680-699</c:v>
                </c:pt>
                <c:pt idx="41">
                  <c:v>700-719</c:v>
                </c:pt>
                <c:pt idx="42">
                  <c:v>720-739</c:v>
                </c:pt>
                <c:pt idx="43">
                  <c:v>740-759</c:v>
                </c:pt>
                <c:pt idx="44">
                  <c:v>760-779</c:v>
                </c:pt>
                <c:pt idx="45">
                  <c:v>780-800</c:v>
                </c:pt>
                <c:pt idx="46">
                  <c:v>&gt;800</c:v>
                </c:pt>
              </c:strCache>
            </c:strRef>
          </c:cat>
          <c:val>
            <c:numRef>
              <c:f>'individuals 100%'!$AE$3:$AE$50</c:f>
              <c:numCache>
                <c:formatCode>General</c:formatCode>
                <c:ptCount val="47"/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4</c:v>
                </c:pt>
                <c:pt idx="26">
                  <c:v>4</c:v>
                </c:pt>
                <c:pt idx="27">
                  <c:v>10</c:v>
                </c:pt>
                <c:pt idx="28">
                  <c:v>9</c:v>
                </c:pt>
                <c:pt idx="3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2C-4E7E-AF29-A2F86F687D08}"/>
            </c:ext>
          </c:extLst>
        </c:ser>
        <c:ser>
          <c:idx val="2"/>
          <c:order val="2"/>
          <c:tx>
            <c:strRef>
              <c:f>'individuals 100%'!$AF$1:$AF$2</c:f>
              <c:strCache>
                <c:ptCount val="1"/>
                <c:pt idx="0">
                  <c:v>VP16</c:v>
                </c:pt>
              </c:strCache>
            </c:strRef>
          </c:tx>
          <c:spPr>
            <a:solidFill>
              <a:srgbClr val="00B0F0">
                <a:alpha val="60000"/>
              </a:srgbClr>
            </a:solidFill>
            <a:ln>
              <a:solidFill>
                <a:schemeClr val="accent1">
                  <a:lumMod val="75000"/>
                </a:schemeClr>
              </a:solidFill>
            </a:ln>
            <a:effectLst/>
          </c:spPr>
          <c:invertIfNegative val="0"/>
          <c:cat>
            <c:strRef>
              <c:f>'individuals 100%'!$AC$3:$AC$50</c:f>
              <c:strCache>
                <c:ptCount val="47"/>
                <c:pt idx="0">
                  <c:v>&lt;-100 or (blank)</c:v>
                </c:pt>
                <c:pt idx="1">
                  <c:v>-100--81</c:v>
                </c:pt>
                <c:pt idx="2">
                  <c:v>-80--61</c:v>
                </c:pt>
                <c:pt idx="3">
                  <c:v>-60--41</c:v>
                </c:pt>
                <c:pt idx="4">
                  <c:v>-40--21</c:v>
                </c:pt>
                <c:pt idx="5">
                  <c:v>-20--1</c:v>
                </c:pt>
                <c:pt idx="6">
                  <c:v>0-19</c:v>
                </c:pt>
                <c:pt idx="7">
                  <c:v>20-39</c:v>
                </c:pt>
                <c:pt idx="8">
                  <c:v>40-59</c:v>
                </c:pt>
                <c:pt idx="9">
                  <c:v>60-79</c:v>
                </c:pt>
                <c:pt idx="10">
                  <c:v>80-99</c:v>
                </c:pt>
                <c:pt idx="11">
                  <c:v>100-119</c:v>
                </c:pt>
                <c:pt idx="12">
                  <c:v>120-139</c:v>
                </c:pt>
                <c:pt idx="13">
                  <c:v>140-159</c:v>
                </c:pt>
                <c:pt idx="14">
                  <c:v>160-179</c:v>
                </c:pt>
                <c:pt idx="15">
                  <c:v>180-199</c:v>
                </c:pt>
                <c:pt idx="16">
                  <c:v>200-219</c:v>
                </c:pt>
                <c:pt idx="17">
                  <c:v>220-239</c:v>
                </c:pt>
                <c:pt idx="18">
                  <c:v>240-259</c:v>
                </c:pt>
                <c:pt idx="19">
                  <c:v>260-279</c:v>
                </c:pt>
                <c:pt idx="20">
                  <c:v>280-299</c:v>
                </c:pt>
                <c:pt idx="21">
                  <c:v>300-319</c:v>
                </c:pt>
                <c:pt idx="22">
                  <c:v>320-339</c:v>
                </c:pt>
                <c:pt idx="23">
                  <c:v>340-359</c:v>
                </c:pt>
                <c:pt idx="24">
                  <c:v>360-379</c:v>
                </c:pt>
                <c:pt idx="25">
                  <c:v>380-399</c:v>
                </c:pt>
                <c:pt idx="26">
                  <c:v>400-419</c:v>
                </c:pt>
                <c:pt idx="27">
                  <c:v>420-439</c:v>
                </c:pt>
                <c:pt idx="28">
                  <c:v>440-459</c:v>
                </c:pt>
                <c:pt idx="29">
                  <c:v>460-479</c:v>
                </c:pt>
                <c:pt idx="30">
                  <c:v>480-499</c:v>
                </c:pt>
                <c:pt idx="31">
                  <c:v>500-519</c:v>
                </c:pt>
                <c:pt idx="32">
                  <c:v>520-539</c:v>
                </c:pt>
                <c:pt idx="33">
                  <c:v>540-559</c:v>
                </c:pt>
                <c:pt idx="34">
                  <c:v>560-579</c:v>
                </c:pt>
                <c:pt idx="35">
                  <c:v>580-599</c:v>
                </c:pt>
                <c:pt idx="36">
                  <c:v>600-619</c:v>
                </c:pt>
                <c:pt idx="37">
                  <c:v>620-639</c:v>
                </c:pt>
                <c:pt idx="38">
                  <c:v>640-659</c:v>
                </c:pt>
                <c:pt idx="39">
                  <c:v>660-679</c:v>
                </c:pt>
                <c:pt idx="40">
                  <c:v>680-699</c:v>
                </c:pt>
                <c:pt idx="41">
                  <c:v>700-719</c:v>
                </c:pt>
                <c:pt idx="42">
                  <c:v>720-739</c:v>
                </c:pt>
                <c:pt idx="43">
                  <c:v>740-759</c:v>
                </c:pt>
                <c:pt idx="44">
                  <c:v>760-779</c:v>
                </c:pt>
                <c:pt idx="45">
                  <c:v>780-800</c:v>
                </c:pt>
                <c:pt idx="46">
                  <c:v>&gt;800</c:v>
                </c:pt>
              </c:strCache>
            </c:strRef>
          </c:cat>
          <c:val>
            <c:numRef>
              <c:f>'individuals 100%'!$AF$3:$AF$50</c:f>
              <c:numCache>
                <c:formatCode>General</c:formatCode>
                <c:ptCount val="47"/>
                <c:pt idx="8">
                  <c:v>1</c:v>
                </c:pt>
                <c:pt idx="9">
                  <c:v>3</c:v>
                </c:pt>
                <c:pt idx="10">
                  <c:v>15</c:v>
                </c:pt>
                <c:pt idx="11">
                  <c:v>7</c:v>
                </c:pt>
                <c:pt idx="12">
                  <c:v>10</c:v>
                </c:pt>
                <c:pt idx="13">
                  <c:v>3</c:v>
                </c:pt>
                <c:pt idx="14">
                  <c:v>5</c:v>
                </c:pt>
                <c:pt idx="15">
                  <c:v>4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6</c:v>
                </c:pt>
                <c:pt idx="20">
                  <c:v>4</c:v>
                </c:pt>
                <c:pt idx="21">
                  <c:v>6</c:v>
                </c:pt>
                <c:pt idx="22">
                  <c:v>4</c:v>
                </c:pt>
                <c:pt idx="23">
                  <c:v>2</c:v>
                </c:pt>
                <c:pt idx="24">
                  <c:v>9</c:v>
                </c:pt>
                <c:pt idx="25">
                  <c:v>3</c:v>
                </c:pt>
                <c:pt idx="26">
                  <c:v>4</c:v>
                </c:pt>
                <c:pt idx="27">
                  <c:v>2</c:v>
                </c:pt>
                <c:pt idx="2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F2C-4E7E-AF29-A2F86F687D08}"/>
            </c:ext>
          </c:extLst>
        </c:ser>
        <c:ser>
          <c:idx val="3"/>
          <c:order val="3"/>
          <c:tx>
            <c:strRef>
              <c:f>'individuals 100%'!$AG$1:$AG$2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'individuals 100%'!$AC$3:$AC$50</c:f>
              <c:strCache>
                <c:ptCount val="47"/>
                <c:pt idx="0">
                  <c:v>&lt;-100 or (blank)</c:v>
                </c:pt>
                <c:pt idx="1">
                  <c:v>-100--81</c:v>
                </c:pt>
                <c:pt idx="2">
                  <c:v>-80--61</c:v>
                </c:pt>
                <c:pt idx="3">
                  <c:v>-60--41</c:v>
                </c:pt>
                <c:pt idx="4">
                  <c:v>-40--21</c:v>
                </c:pt>
                <c:pt idx="5">
                  <c:v>-20--1</c:v>
                </c:pt>
                <c:pt idx="6">
                  <c:v>0-19</c:v>
                </c:pt>
                <c:pt idx="7">
                  <c:v>20-39</c:v>
                </c:pt>
                <c:pt idx="8">
                  <c:v>40-59</c:v>
                </c:pt>
                <c:pt idx="9">
                  <c:v>60-79</c:v>
                </c:pt>
                <c:pt idx="10">
                  <c:v>80-99</c:v>
                </c:pt>
                <c:pt idx="11">
                  <c:v>100-119</c:v>
                </c:pt>
                <c:pt idx="12">
                  <c:v>120-139</c:v>
                </c:pt>
                <c:pt idx="13">
                  <c:v>140-159</c:v>
                </c:pt>
                <c:pt idx="14">
                  <c:v>160-179</c:v>
                </c:pt>
                <c:pt idx="15">
                  <c:v>180-199</c:v>
                </c:pt>
                <c:pt idx="16">
                  <c:v>200-219</c:v>
                </c:pt>
                <c:pt idx="17">
                  <c:v>220-239</c:v>
                </c:pt>
                <c:pt idx="18">
                  <c:v>240-259</c:v>
                </c:pt>
                <c:pt idx="19">
                  <c:v>260-279</c:v>
                </c:pt>
                <c:pt idx="20">
                  <c:v>280-299</c:v>
                </c:pt>
                <c:pt idx="21">
                  <c:v>300-319</c:v>
                </c:pt>
                <c:pt idx="22">
                  <c:v>320-339</c:v>
                </c:pt>
                <c:pt idx="23">
                  <c:v>340-359</c:v>
                </c:pt>
                <c:pt idx="24">
                  <c:v>360-379</c:v>
                </c:pt>
                <c:pt idx="25">
                  <c:v>380-399</c:v>
                </c:pt>
                <c:pt idx="26">
                  <c:v>400-419</c:v>
                </c:pt>
                <c:pt idx="27">
                  <c:v>420-439</c:v>
                </c:pt>
                <c:pt idx="28">
                  <c:v>440-459</c:v>
                </c:pt>
                <c:pt idx="29">
                  <c:v>460-479</c:v>
                </c:pt>
                <c:pt idx="30">
                  <c:v>480-499</c:v>
                </c:pt>
                <c:pt idx="31">
                  <c:v>500-519</c:v>
                </c:pt>
                <c:pt idx="32">
                  <c:v>520-539</c:v>
                </c:pt>
                <c:pt idx="33">
                  <c:v>540-559</c:v>
                </c:pt>
                <c:pt idx="34">
                  <c:v>560-579</c:v>
                </c:pt>
                <c:pt idx="35">
                  <c:v>580-599</c:v>
                </c:pt>
                <c:pt idx="36">
                  <c:v>600-619</c:v>
                </c:pt>
                <c:pt idx="37">
                  <c:v>620-639</c:v>
                </c:pt>
                <c:pt idx="38">
                  <c:v>640-659</c:v>
                </c:pt>
                <c:pt idx="39">
                  <c:v>660-679</c:v>
                </c:pt>
                <c:pt idx="40">
                  <c:v>680-699</c:v>
                </c:pt>
                <c:pt idx="41">
                  <c:v>700-719</c:v>
                </c:pt>
                <c:pt idx="42">
                  <c:v>720-739</c:v>
                </c:pt>
                <c:pt idx="43">
                  <c:v>740-759</c:v>
                </c:pt>
                <c:pt idx="44">
                  <c:v>760-779</c:v>
                </c:pt>
                <c:pt idx="45">
                  <c:v>780-800</c:v>
                </c:pt>
                <c:pt idx="46">
                  <c:v>&gt;800</c:v>
                </c:pt>
              </c:strCache>
            </c:strRef>
          </c:cat>
          <c:val>
            <c:numRef>
              <c:f>'individuals 100%'!$AG$3:$AG$50</c:f>
              <c:numCache>
                <c:formatCode>General</c:formatCode>
                <c:ptCount val="47"/>
              </c:numCache>
            </c:numRef>
          </c:val>
          <c:extLst>
            <c:ext xmlns:c16="http://schemas.microsoft.com/office/drawing/2014/chart" uri="{C3380CC4-5D6E-409C-BE32-E72D297353CC}">
              <c16:uniqueId val="{00000004-EF2C-4E7E-AF29-A2F86F687D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260497616"/>
        <c:axId val="260503376"/>
      </c:barChart>
      <c:catAx>
        <c:axId val="26049761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95000"/>
                <a:lumOff val="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503376"/>
        <c:crosses val="autoZero"/>
        <c:auto val="1"/>
        <c:lblAlgn val="ctr"/>
        <c:lblOffset val="100"/>
        <c:tickMarkSkip val="5"/>
        <c:noMultiLvlLbl val="0"/>
      </c:catAx>
      <c:valAx>
        <c:axId val="260503376"/>
        <c:scaling>
          <c:orientation val="minMax"/>
        </c:scaling>
        <c:delete val="0"/>
        <c:axPos val="l"/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>
                <a:lumMod val="95000"/>
                <a:lumOff val="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497616"/>
        <c:crosses val="autoZero"/>
        <c:crossBetween val="between"/>
        <c:majorUnit val="4"/>
      </c:valAx>
      <c:spPr>
        <a:noFill/>
        <a:ln>
          <a:solidFill>
            <a:schemeClr val="tx1">
              <a:lumMod val="95000"/>
              <a:lumOff val="5000"/>
            </a:schemeClr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 charts 50%'!$J$1</c:f>
              <c:strCache>
                <c:ptCount val="1"/>
              </c:strCache>
            </c:strRef>
          </c:tx>
          <c:spPr>
            <a:solidFill>
              <a:schemeClr val="bg2">
                <a:lumMod val="50000"/>
                <a:alpha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9"/>
            <c:invertIfNegative val="0"/>
            <c:bubble3D val="0"/>
            <c:spPr>
              <a:solidFill>
                <a:schemeClr val="accent3">
                  <a:lumMod val="60000"/>
                  <a:lumOff val="40000"/>
                  <a:alpha val="5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B631-4DBD-81EF-DCF20419AB2A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5">
                  <a:alpha val="5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0-B631-4DBD-81EF-DCF20419AB2A}"/>
              </c:ext>
            </c:extLst>
          </c:dPt>
          <c:dPt>
            <c:idx val="17"/>
            <c:invertIfNegative val="0"/>
            <c:bubble3D val="0"/>
            <c:spPr>
              <a:solidFill>
                <a:srgbClr val="00B0F0">
                  <a:alpha val="50000"/>
                </a:srgb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631-4DBD-81EF-DCF20419AB2A}"/>
              </c:ext>
            </c:extLst>
          </c:dPt>
          <c:errBars>
            <c:errBarType val="both"/>
            <c:errValType val="cust"/>
            <c:noEndCap val="0"/>
            <c:plus>
              <c:numRef>
                <c:f>'bar charts 50%'!$L$2:$L$20</c:f>
                <c:numCache>
                  <c:formatCode>General</c:formatCode>
                  <c:ptCount val="19"/>
                  <c:pt idx="1">
                    <c:v>3.9175399999999999E-2</c:v>
                  </c:pt>
                  <c:pt idx="2">
                    <c:v>2.8999500000000001E-2</c:v>
                  </c:pt>
                  <c:pt idx="3">
                    <c:v>4.6232700000000002E-2</c:v>
                  </c:pt>
                  <c:pt idx="4">
                    <c:v>5.0883999999999999E-2</c:v>
                  </c:pt>
                  <c:pt idx="5">
                    <c:v>6.9731299999999996E-2</c:v>
                  </c:pt>
                  <c:pt idx="6">
                    <c:v>8.0398600000000001E-2</c:v>
                  </c:pt>
                  <c:pt idx="7">
                    <c:v>7.4788300000000002E-2</c:v>
                  </c:pt>
                  <c:pt idx="8">
                    <c:v>7.5453599999999996E-2</c:v>
                  </c:pt>
                  <c:pt idx="9">
                    <c:v>8.3061399999999994E-2</c:v>
                  </c:pt>
                  <c:pt idx="10">
                    <c:v>8.0561499999999994E-2</c:v>
                  </c:pt>
                  <c:pt idx="11">
                    <c:v>0.12103999999999999</c:v>
                  </c:pt>
                  <c:pt idx="12">
                    <c:v>0.12623400000000001</c:v>
                  </c:pt>
                  <c:pt idx="13">
                    <c:v>8.7301799999999999E-2</c:v>
                  </c:pt>
                  <c:pt idx="14">
                    <c:v>0.160501</c:v>
                  </c:pt>
                  <c:pt idx="15">
                    <c:v>0.14188970000000001</c:v>
                  </c:pt>
                  <c:pt idx="16">
                    <c:v>0.12114900000000001</c:v>
                  </c:pt>
                  <c:pt idx="17">
                    <c:v>0.16631899999999999</c:v>
                  </c:pt>
                </c:numCache>
              </c:numRef>
            </c:plus>
            <c:minus>
              <c:numRef>
                <c:f>'bar charts 50%'!$L$2:$L$20</c:f>
                <c:numCache>
                  <c:formatCode>General</c:formatCode>
                  <c:ptCount val="19"/>
                  <c:pt idx="1">
                    <c:v>3.9175399999999999E-2</c:v>
                  </c:pt>
                  <c:pt idx="2">
                    <c:v>2.8999500000000001E-2</c:v>
                  </c:pt>
                  <c:pt idx="3">
                    <c:v>4.6232700000000002E-2</c:v>
                  </c:pt>
                  <c:pt idx="4">
                    <c:v>5.0883999999999999E-2</c:v>
                  </c:pt>
                  <c:pt idx="5">
                    <c:v>6.9731299999999996E-2</c:v>
                  </c:pt>
                  <c:pt idx="6">
                    <c:v>8.0398600000000001E-2</c:v>
                  </c:pt>
                  <c:pt idx="7">
                    <c:v>7.4788300000000002E-2</c:v>
                  </c:pt>
                  <c:pt idx="8">
                    <c:v>7.5453599999999996E-2</c:v>
                  </c:pt>
                  <c:pt idx="9">
                    <c:v>8.3061399999999994E-2</c:v>
                  </c:pt>
                  <c:pt idx="10">
                    <c:v>8.0561499999999994E-2</c:v>
                  </c:pt>
                  <c:pt idx="11">
                    <c:v>0.12103999999999999</c:v>
                  </c:pt>
                  <c:pt idx="12">
                    <c:v>0.12623400000000001</c:v>
                  </c:pt>
                  <c:pt idx="13">
                    <c:v>8.7301799999999999E-2</c:v>
                  </c:pt>
                  <c:pt idx="14">
                    <c:v>0.160501</c:v>
                  </c:pt>
                  <c:pt idx="15">
                    <c:v>0.14188970000000001</c:v>
                  </c:pt>
                  <c:pt idx="16">
                    <c:v>0.12114900000000001</c:v>
                  </c:pt>
                  <c:pt idx="17">
                    <c:v>0.16631899999999999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'bar charts 50%'!$J$2:$J$20</c:f>
              <c:strCache>
                <c:ptCount val="18"/>
                <c:pt idx="1">
                  <c:v>Tod6p</c:v>
                </c:pt>
                <c:pt idx="2">
                  <c:v>Ies1p</c:v>
                </c:pt>
                <c:pt idx="3">
                  <c:v>Hir3p</c:v>
                </c:pt>
                <c:pt idx="4">
                  <c:v>Caf4p</c:v>
                </c:pt>
                <c:pt idx="5">
                  <c:v>CIB1</c:v>
                </c:pt>
                <c:pt idx="6">
                  <c:v>Bur2p</c:v>
                </c:pt>
                <c:pt idx="7">
                  <c:v>Btt1p</c:v>
                </c:pt>
                <c:pt idx="8">
                  <c:v>Rtt102p</c:v>
                </c:pt>
                <c:pt idx="9">
                  <c:v>Rad6p</c:v>
                </c:pt>
                <c:pt idx="10">
                  <c:v>Chz1p</c:v>
                </c:pt>
                <c:pt idx="11">
                  <c:v>Nut1p</c:v>
                </c:pt>
                <c:pt idx="12">
                  <c:v>Sus1p</c:v>
                </c:pt>
                <c:pt idx="13">
                  <c:v>Cpr1p</c:v>
                </c:pt>
                <c:pt idx="14">
                  <c:v>Med8p</c:v>
                </c:pt>
                <c:pt idx="15">
                  <c:v>Med6p</c:v>
                </c:pt>
                <c:pt idx="16">
                  <c:v>Hpa2p</c:v>
                </c:pt>
                <c:pt idx="17">
                  <c:v>VP16</c:v>
                </c:pt>
              </c:strCache>
            </c:strRef>
          </c:cat>
          <c:val>
            <c:numRef>
              <c:f>'bar charts 50%'!$K$2:$K$20</c:f>
              <c:numCache>
                <c:formatCode>General</c:formatCode>
                <c:ptCount val="19"/>
                <c:pt idx="1">
                  <c:v>1.02877</c:v>
                </c:pt>
                <c:pt idx="2">
                  <c:v>1.0852999999999999</c:v>
                </c:pt>
                <c:pt idx="3">
                  <c:v>1.1133500000000001</c:v>
                </c:pt>
                <c:pt idx="4">
                  <c:v>1.1360399999999999</c:v>
                </c:pt>
                <c:pt idx="5">
                  <c:v>1.1711100000000001</c:v>
                </c:pt>
                <c:pt idx="6">
                  <c:v>1.1833199999999999</c:v>
                </c:pt>
                <c:pt idx="7">
                  <c:v>1.20034</c:v>
                </c:pt>
                <c:pt idx="8">
                  <c:v>1.2140500000000001</c:v>
                </c:pt>
                <c:pt idx="9">
                  <c:v>1.22573</c:v>
                </c:pt>
                <c:pt idx="10">
                  <c:v>1.22719</c:v>
                </c:pt>
                <c:pt idx="11">
                  <c:v>1.2565500000000001</c:v>
                </c:pt>
                <c:pt idx="12">
                  <c:v>1.30582</c:v>
                </c:pt>
                <c:pt idx="13">
                  <c:v>1.32195</c:v>
                </c:pt>
                <c:pt idx="14">
                  <c:v>1.38415</c:v>
                </c:pt>
                <c:pt idx="15">
                  <c:v>1.3974200000000001</c:v>
                </c:pt>
                <c:pt idx="16">
                  <c:v>1.4625999999999999</c:v>
                </c:pt>
                <c:pt idx="17">
                  <c:v>1.49099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DF-4783-A1D1-E2F10EEFDD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"/>
        <c:axId val="2016020383"/>
        <c:axId val="2016020863"/>
      </c:barChart>
      <c:lineChart>
        <c:grouping val="standard"/>
        <c:varyColors val="0"/>
        <c:ser>
          <c:idx val="1"/>
          <c:order val="1"/>
          <c:tx>
            <c:strRef>
              <c:f>'bar charts 50%'!$J$2:$J$20</c:f>
              <c:strCache>
                <c:ptCount val="19"/>
                <c:pt idx="1">
                  <c:v>Tod6p</c:v>
                </c:pt>
                <c:pt idx="2">
                  <c:v>Ies1p</c:v>
                </c:pt>
                <c:pt idx="3">
                  <c:v>Hir3p</c:v>
                </c:pt>
                <c:pt idx="4">
                  <c:v>Caf4p</c:v>
                </c:pt>
                <c:pt idx="5">
                  <c:v>CIB1</c:v>
                </c:pt>
                <c:pt idx="6">
                  <c:v>Bur2p</c:v>
                </c:pt>
                <c:pt idx="7">
                  <c:v>Btt1p</c:v>
                </c:pt>
                <c:pt idx="8">
                  <c:v>Rtt102p</c:v>
                </c:pt>
                <c:pt idx="9">
                  <c:v>Rad6p</c:v>
                </c:pt>
                <c:pt idx="10">
                  <c:v>Chz1p</c:v>
                </c:pt>
                <c:pt idx="11">
                  <c:v>Nut1p</c:v>
                </c:pt>
                <c:pt idx="12">
                  <c:v>Sus1p</c:v>
                </c:pt>
                <c:pt idx="13">
                  <c:v>Cpr1p</c:v>
                </c:pt>
                <c:pt idx="14">
                  <c:v>Med8p</c:v>
                </c:pt>
                <c:pt idx="15">
                  <c:v>Med6p</c:v>
                </c:pt>
                <c:pt idx="16">
                  <c:v>Hpa2p</c:v>
                </c:pt>
                <c:pt idx="17">
                  <c:v>VP16</c:v>
                </c:pt>
              </c:strCache>
            </c:strRef>
          </c:tx>
          <c:spPr>
            <a:ln w="28575" cap="rnd">
              <a:solidFill>
                <a:schemeClr val="tx1">
                  <a:alpha val="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'bar charts 50%'!$N$2:$N$20</c:f>
              <c:numCache>
                <c:formatCode>General</c:formatCode>
                <c:ptCount val="19"/>
                <c:pt idx="1">
                  <c:v>1.02877</c:v>
                </c:pt>
                <c:pt idx="2">
                  <c:v>1.0852999999999999</c:v>
                </c:pt>
                <c:pt idx="3">
                  <c:v>1.1133500000000001</c:v>
                </c:pt>
                <c:pt idx="4">
                  <c:v>1.1360399999999999</c:v>
                </c:pt>
                <c:pt idx="5">
                  <c:v>1.1711100000000001</c:v>
                </c:pt>
                <c:pt idx="6">
                  <c:v>1.1833199999999999</c:v>
                </c:pt>
                <c:pt idx="7">
                  <c:v>1.20034</c:v>
                </c:pt>
                <c:pt idx="8">
                  <c:v>1.2140500000000001</c:v>
                </c:pt>
                <c:pt idx="9">
                  <c:v>1.22573</c:v>
                </c:pt>
                <c:pt idx="10">
                  <c:v>1.22719</c:v>
                </c:pt>
                <c:pt idx="11">
                  <c:v>1.2565500000000001</c:v>
                </c:pt>
                <c:pt idx="12">
                  <c:v>1.30582</c:v>
                </c:pt>
                <c:pt idx="13">
                  <c:v>1.32195</c:v>
                </c:pt>
                <c:pt idx="14">
                  <c:v>1.38415</c:v>
                </c:pt>
                <c:pt idx="15">
                  <c:v>1.3974200000000001</c:v>
                </c:pt>
                <c:pt idx="16">
                  <c:v>1.4625999999999999</c:v>
                </c:pt>
                <c:pt idx="17">
                  <c:v>1.49099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DF-4783-A1D1-E2F10EEFDD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7223551"/>
        <c:axId val="2097224511"/>
      </c:lineChart>
      <c:catAx>
        <c:axId val="2016020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020863"/>
        <c:crosses val="autoZero"/>
        <c:auto val="1"/>
        <c:lblAlgn val="ctr"/>
        <c:lblOffset val="100"/>
        <c:noMultiLvlLbl val="0"/>
      </c:catAx>
      <c:valAx>
        <c:axId val="2016020863"/>
        <c:scaling>
          <c:orientation val="minMax"/>
          <c:min val="0.9"/>
        </c:scaling>
        <c:delete val="0"/>
        <c:axPos val="l"/>
        <c:numFmt formatCode="General" sourceLinked="1"/>
        <c:majorTickMark val="in"/>
        <c:minorTickMark val="in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020383"/>
        <c:crosses val="autoZero"/>
        <c:crossBetween val="between"/>
        <c:majorUnit val="0.2"/>
        <c:minorUnit val="0.1"/>
      </c:valAx>
      <c:valAx>
        <c:axId val="2097224511"/>
        <c:scaling>
          <c:orientation val="minMax"/>
          <c:min val="0.9"/>
        </c:scaling>
        <c:delete val="0"/>
        <c:axPos val="r"/>
        <c:numFmt formatCode="General" sourceLinked="1"/>
        <c:majorTickMark val="in"/>
        <c:minorTickMark val="in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223551"/>
        <c:crosses val="max"/>
        <c:crossBetween val="between"/>
        <c:majorUnit val="0.2"/>
        <c:minorUnit val="0.1"/>
      </c:valAx>
      <c:catAx>
        <c:axId val="2097223551"/>
        <c:scaling>
          <c:orientation val="minMax"/>
        </c:scaling>
        <c:delete val="1"/>
        <c:axPos val="b"/>
        <c:majorTickMark val="out"/>
        <c:minorTickMark val="none"/>
        <c:tickLblPos val="nextTo"/>
        <c:crossAx val="2097224511"/>
        <c:crosses val="autoZero"/>
        <c:auto val="1"/>
        <c:lblAlgn val="ctr"/>
        <c:lblOffset val="100"/>
        <c:noMultiLvlLbl val="0"/>
      </c:cat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[Figure 3 ba chart values (version 2).xlsx]individuals 50%!PivotTable8</c:name>
    <c:fmtId val="12"/>
  </c:pivotSource>
  <c:chart>
    <c:autoTitleDeleted val="0"/>
    <c:pivotFmts>
      <c:pivotFmt>
        <c:idx val="0"/>
        <c:spPr>
          <a:solidFill>
            <a:srgbClr val="00B0F0">
              <a:alpha val="50000"/>
            </a:srgbClr>
          </a:solidFill>
          <a:ln>
            <a:solidFill>
              <a:schemeClr val="accen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3">
              <a:lumMod val="60000"/>
              <a:lumOff val="40000"/>
            </a:schemeClr>
          </a:solidFill>
          <a:ln>
            <a:solidFill>
              <a:schemeClr val="accen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5">
              <a:alpha val="50000"/>
            </a:schemeClr>
          </a:solidFill>
          <a:ln>
            <a:solidFill>
              <a:schemeClr val="accen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00B0F0">
              <a:alpha val="50000"/>
            </a:srgbClr>
          </a:solidFill>
          <a:ln>
            <a:solidFill>
              <a:schemeClr val="accen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3">
              <a:lumMod val="60000"/>
              <a:lumOff val="40000"/>
            </a:schemeClr>
          </a:solidFill>
          <a:ln>
            <a:solidFill>
              <a:schemeClr val="accen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5">
              <a:alpha val="50000"/>
            </a:schemeClr>
          </a:solidFill>
          <a:ln>
            <a:solidFill>
              <a:schemeClr val="accen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5">
              <a:alpha val="50000"/>
            </a:schemeClr>
          </a:solidFill>
          <a:ln>
            <a:solidFill>
              <a:schemeClr val="accen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3">
              <a:lumMod val="40000"/>
              <a:lumOff val="60000"/>
            </a:schemeClr>
          </a:solidFill>
          <a:ln>
            <a:solidFill>
              <a:schemeClr val="accen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00B0F0">
              <a:alpha val="50000"/>
            </a:srgbClr>
          </a:solidFill>
          <a:ln>
            <a:solidFill>
              <a:schemeClr val="accen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'individuals 50%'!$AN$3:$AN$4</c:f>
              <c:strCache>
                <c:ptCount val="1"/>
                <c:pt idx="0">
                  <c:v>hpa2</c:v>
                </c:pt>
              </c:strCache>
            </c:strRef>
          </c:tx>
          <c:spPr>
            <a:solidFill>
              <a:schemeClr val="accent5">
                <a:alpha val="50000"/>
              </a:schemeClr>
            </a:solid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'individuals 50%'!$AM$5:$AM$30</c:f>
              <c:strCache>
                <c:ptCount val="25"/>
                <c:pt idx="0">
                  <c:v>0-19</c:v>
                </c:pt>
                <c:pt idx="1">
                  <c:v>20-39</c:v>
                </c:pt>
                <c:pt idx="2">
                  <c:v>40-59</c:v>
                </c:pt>
                <c:pt idx="3">
                  <c:v>60-79</c:v>
                </c:pt>
                <c:pt idx="4">
                  <c:v>80-99</c:v>
                </c:pt>
                <c:pt idx="5">
                  <c:v>100-119</c:v>
                </c:pt>
                <c:pt idx="6">
                  <c:v>120-139</c:v>
                </c:pt>
                <c:pt idx="7">
                  <c:v>140-159</c:v>
                </c:pt>
                <c:pt idx="8">
                  <c:v>160-179</c:v>
                </c:pt>
                <c:pt idx="9">
                  <c:v>180-199</c:v>
                </c:pt>
                <c:pt idx="10">
                  <c:v>200-219</c:v>
                </c:pt>
                <c:pt idx="11">
                  <c:v>220-239</c:v>
                </c:pt>
                <c:pt idx="12">
                  <c:v>240-259</c:v>
                </c:pt>
                <c:pt idx="13">
                  <c:v>260-279</c:v>
                </c:pt>
                <c:pt idx="14">
                  <c:v>280-299</c:v>
                </c:pt>
                <c:pt idx="15">
                  <c:v>300-319</c:v>
                </c:pt>
                <c:pt idx="16">
                  <c:v>320-339</c:v>
                </c:pt>
                <c:pt idx="17">
                  <c:v>340-359</c:v>
                </c:pt>
                <c:pt idx="18">
                  <c:v>360-379</c:v>
                </c:pt>
                <c:pt idx="19">
                  <c:v>380-399</c:v>
                </c:pt>
                <c:pt idx="20">
                  <c:v>400-419</c:v>
                </c:pt>
                <c:pt idx="21">
                  <c:v>420-439</c:v>
                </c:pt>
                <c:pt idx="22">
                  <c:v>440-459</c:v>
                </c:pt>
                <c:pt idx="23">
                  <c:v>460-479</c:v>
                </c:pt>
                <c:pt idx="24">
                  <c:v>480-499</c:v>
                </c:pt>
              </c:strCache>
            </c:strRef>
          </c:cat>
          <c:val>
            <c:numRef>
              <c:f>'individuals 50%'!$AN$5:$AN$30</c:f>
              <c:numCache>
                <c:formatCode>General</c:formatCode>
                <c:ptCount val="25"/>
                <c:pt idx="3">
                  <c:v>1</c:v>
                </c:pt>
                <c:pt idx="4">
                  <c:v>8</c:v>
                </c:pt>
                <c:pt idx="5">
                  <c:v>7</c:v>
                </c:pt>
                <c:pt idx="6">
                  <c:v>17</c:v>
                </c:pt>
                <c:pt idx="7">
                  <c:v>8</c:v>
                </c:pt>
                <c:pt idx="8">
                  <c:v>6</c:v>
                </c:pt>
                <c:pt idx="9">
                  <c:v>9</c:v>
                </c:pt>
                <c:pt idx="10">
                  <c:v>7</c:v>
                </c:pt>
                <c:pt idx="11">
                  <c:v>6</c:v>
                </c:pt>
                <c:pt idx="12">
                  <c:v>6</c:v>
                </c:pt>
                <c:pt idx="13">
                  <c:v>4</c:v>
                </c:pt>
                <c:pt idx="14">
                  <c:v>4</c:v>
                </c:pt>
                <c:pt idx="15">
                  <c:v>8</c:v>
                </c:pt>
                <c:pt idx="16">
                  <c:v>4</c:v>
                </c:pt>
                <c:pt idx="17">
                  <c:v>6</c:v>
                </c:pt>
                <c:pt idx="18">
                  <c:v>6</c:v>
                </c:pt>
                <c:pt idx="19">
                  <c:v>9</c:v>
                </c:pt>
                <c:pt idx="20">
                  <c:v>2</c:v>
                </c:pt>
                <c:pt idx="21">
                  <c:v>6</c:v>
                </c:pt>
                <c:pt idx="22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FA-4B89-A7A1-A9F0877777A8}"/>
            </c:ext>
          </c:extLst>
        </c:ser>
        <c:ser>
          <c:idx val="1"/>
          <c:order val="1"/>
          <c:tx>
            <c:strRef>
              <c:f>'individuals 50%'!$AO$3:$AO$4</c:f>
              <c:strCache>
                <c:ptCount val="1"/>
                <c:pt idx="0">
                  <c:v>rad6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'individuals 50%'!$AM$5:$AM$30</c:f>
              <c:strCache>
                <c:ptCount val="25"/>
                <c:pt idx="0">
                  <c:v>0-19</c:v>
                </c:pt>
                <c:pt idx="1">
                  <c:v>20-39</c:v>
                </c:pt>
                <c:pt idx="2">
                  <c:v>40-59</c:v>
                </c:pt>
                <c:pt idx="3">
                  <c:v>60-79</c:v>
                </c:pt>
                <c:pt idx="4">
                  <c:v>80-99</c:v>
                </c:pt>
                <c:pt idx="5">
                  <c:v>100-119</c:v>
                </c:pt>
                <c:pt idx="6">
                  <c:v>120-139</c:v>
                </c:pt>
                <c:pt idx="7">
                  <c:v>140-159</c:v>
                </c:pt>
                <c:pt idx="8">
                  <c:v>160-179</c:v>
                </c:pt>
                <c:pt idx="9">
                  <c:v>180-199</c:v>
                </c:pt>
                <c:pt idx="10">
                  <c:v>200-219</c:v>
                </c:pt>
                <c:pt idx="11">
                  <c:v>220-239</c:v>
                </c:pt>
                <c:pt idx="12">
                  <c:v>240-259</c:v>
                </c:pt>
                <c:pt idx="13">
                  <c:v>260-279</c:v>
                </c:pt>
                <c:pt idx="14">
                  <c:v>280-299</c:v>
                </c:pt>
                <c:pt idx="15">
                  <c:v>300-319</c:v>
                </c:pt>
                <c:pt idx="16">
                  <c:v>320-339</c:v>
                </c:pt>
                <c:pt idx="17">
                  <c:v>340-359</c:v>
                </c:pt>
                <c:pt idx="18">
                  <c:v>360-379</c:v>
                </c:pt>
                <c:pt idx="19">
                  <c:v>380-399</c:v>
                </c:pt>
                <c:pt idx="20">
                  <c:v>400-419</c:v>
                </c:pt>
                <c:pt idx="21">
                  <c:v>420-439</c:v>
                </c:pt>
                <c:pt idx="22">
                  <c:v>440-459</c:v>
                </c:pt>
                <c:pt idx="23">
                  <c:v>460-479</c:v>
                </c:pt>
                <c:pt idx="24">
                  <c:v>480-499</c:v>
                </c:pt>
              </c:strCache>
            </c:strRef>
          </c:cat>
          <c:val>
            <c:numRef>
              <c:f>'individuals 50%'!$AO$5:$AO$30</c:f>
              <c:numCache>
                <c:formatCode>General</c:formatCode>
                <c:ptCount val="25"/>
                <c:pt idx="15">
                  <c:v>1</c:v>
                </c:pt>
                <c:pt idx="16">
                  <c:v>2</c:v>
                </c:pt>
                <c:pt idx="17">
                  <c:v>2</c:v>
                </c:pt>
                <c:pt idx="18">
                  <c:v>1</c:v>
                </c:pt>
                <c:pt idx="19">
                  <c:v>2</c:v>
                </c:pt>
                <c:pt idx="20">
                  <c:v>4</c:v>
                </c:pt>
                <c:pt idx="21">
                  <c:v>3</c:v>
                </c:pt>
                <c:pt idx="2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FA-4B89-A7A1-A9F0877777A8}"/>
            </c:ext>
          </c:extLst>
        </c:ser>
        <c:ser>
          <c:idx val="2"/>
          <c:order val="2"/>
          <c:tx>
            <c:strRef>
              <c:f>'individuals 50%'!$AP$3:$AP$4</c:f>
              <c:strCache>
                <c:ptCount val="1"/>
                <c:pt idx="0">
                  <c:v>VP16</c:v>
                </c:pt>
              </c:strCache>
            </c:strRef>
          </c:tx>
          <c:spPr>
            <a:solidFill>
              <a:srgbClr val="00B0F0">
                <a:alpha val="50000"/>
              </a:srgbClr>
            </a:solid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'individuals 50%'!$AM$5:$AM$30</c:f>
              <c:strCache>
                <c:ptCount val="25"/>
                <c:pt idx="0">
                  <c:v>0-19</c:v>
                </c:pt>
                <c:pt idx="1">
                  <c:v>20-39</c:v>
                </c:pt>
                <c:pt idx="2">
                  <c:v>40-59</c:v>
                </c:pt>
                <c:pt idx="3">
                  <c:v>60-79</c:v>
                </c:pt>
                <c:pt idx="4">
                  <c:v>80-99</c:v>
                </c:pt>
                <c:pt idx="5">
                  <c:v>100-119</c:v>
                </c:pt>
                <c:pt idx="6">
                  <c:v>120-139</c:v>
                </c:pt>
                <c:pt idx="7">
                  <c:v>140-159</c:v>
                </c:pt>
                <c:pt idx="8">
                  <c:v>160-179</c:v>
                </c:pt>
                <c:pt idx="9">
                  <c:v>180-199</c:v>
                </c:pt>
                <c:pt idx="10">
                  <c:v>200-219</c:v>
                </c:pt>
                <c:pt idx="11">
                  <c:v>220-239</c:v>
                </c:pt>
                <c:pt idx="12">
                  <c:v>240-259</c:v>
                </c:pt>
                <c:pt idx="13">
                  <c:v>260-279</c:v>
                </c:pt>
                <c:pt idx="14">
                  <c:v>280-299</c:v>
                </c:pt>
                <c:pt idx="15">
                  <c:v>300-319</c:v>
                </c:pt>
                <c:pt idx="16">
                  <c:v>320-339</c:v>
                </c:pt>
                <c:pt idx="17">
                  <c:v>340-359</c:v>
                </c:pt>
                <c:pt idx="18">
                  <c:v>360-379</c:v>
                </c:pt>
                <c:pt idx="19">
                  <c:v>380-399</c:v>
                </c:pt>
                <c:pt idx="20">
                  <c:v>400-419</c:v>
                </c:pt>
                <c:pt idx="21">
                  <c:v>420-439</c:v>
                </c:pt>
                <c:pt idx="22">
                  <c:v>440-459</c:v>
                </c:pt>
                <c:pt idx="23">
                  <c:v>460-479</c:v>
                </c:pt>
                <c:pt idx="24">
                  <c:v>480-499</c:v>
                </c:pt>
              </c:strCache>
            </c:strRef>
          </c:cat>
          <c:val>
            <c:numRef>
              <c:f>'individuals 50%'!$AP$5:$AP$30</c:f>
              <c:numCache>
                <c:formatCode>General</c:formatCode>
                <c:ptCount val="25"/>
                <c:pt idx="2">
                  <c:v>2</c:v>
                </c:pt>
                <c:pt idx="3">
                  <c:v>2</c:v>
                </c:pt>
                <c:pt idx="4">
                  <c:v>14</c:v>
                </c:pt>
                <c:pt idx="5">
                  <c:v>28</c:v>
                </c:pt>
                <c:pt idx="6">
                  <c:v>8</c:v>
                </c:pt>
                <c:pt idx="7">
                  <c:v>12</c:v>
                </c:pt>
                <c:pt idx="8">
                  <c:v>10</c:v>
                </c:pt>
                <c:pt idx="9">
                  <c:v>2</c:v>
                </c:pt>
                <c:pt idx="10">
                  <c:v>2</c:v>
                </c:pt>
                <c:pt idx="11">
                  <c:v>8</c:v>
                </c:pt>
                <c:pt idx="12">
                  <c:v>6</c:v>
                </c:pt>
                <c:pt idx="13">
                  <c:v>4</c:v>
                </c:pt>
                <c:pt idx="14">
                  <c:v>4</c:v>
                </c:pt>
                <c:pt idx="15">
                  <c:v>9</c:v>
                </c:pt>
                <c:pt idx="16">
                  <c:v>7</c:v>
                </c:pt>
                <c:pt idx="17">
                  <c:v>2</c:v>
                </c:pt>
                <c:pt idx="18">
                  <c:v>8</c:v>
                </c:pt>
                <c:pt idx="19">
                  <c:v>9</c:v>
                </c:pt>
                <c:pt idx="20">
                  <c:v>3</c:v>
                </c:pt>
                <c:pt idx="21">
                  <c:v>4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CFA-4B89-A7A1-A9F0877777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252257391"/>
        <c:axId val="1252250671"/>
      </c:barChart>
      <c:catAx>
        <c:axId val="1252257391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2250671"/>
        <c:crosses val="autoZero"/>
        <c:auto val="1"/>
        <c:lblAlgn val="ctr"/>
        <c:lblOffset val="100"/>
        <c:tickMarkSkip val="5"/>
        <c:noMultiLvlLbl val="0"/>
      </c:catAx>
      <c:valAx>
        <c:axId val="1252250671"/>
        <c:scaling>
          <c:orientation val="minMax"/>
        </c:scaling>
        <c:delete val="0"/>
        <c:axPos val="l"/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2257391"/>
        <c:crossesAt val="1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[Figure 3 ba chart values (version 2).xlsx]individuals 50%!PivotTable9</c:name>
    <c:fmtId val="13"/>
  </c:pivotSource>
  <c:chart>
    <c:autoTitleDeleted val="0"/>
    <c:pivotFmts>
      <c:pivotFmt>
        <c:idx val="0"/>
        <c:spPr>
          <a:solidFill>
            <a:schemeClr val="accent5">
              <a:alpha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3">
              <a:lumMod val="60000"/>
              <a:lumOff val="40000"/>
              <a:alpha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B0F0">
              <a:alpha val="50000"/>
            </a:srgbClr>
          </a:solidFill>
          <a:ln>
            <a:solidFill>
              <a:schemeClr val="accen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5">
              <a:alpha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3">
              <a:lumMod val="60000"/>
              <a:lumOff val="40000"/>
              <a:alpha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00B0F0">
              <a:alpha val="50000"/>
            </a:srgbClr>
          </a:solidFill>
          <a:ln>
            <a:solidFill>
              <a:schemeClr val="accen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5">
              <a:alpha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3">
              <a:lumMod val="60000"/>
              <a:lumOff val="40000"/>
              <a:alpha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00B0F0">
              <a:alpha val="50000"/>
            </a:srgbClr>
          </a:solidFill>
          <a:ln>
            <a:solidFill>
              <a:schemeClr val="accen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5">
              <a:alpha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3">
              <a:lumMod val="60000"/>
              <a:lumOff val="40000"/>
              <a:alpha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rgbClr val="00B0F0">
              <a:alpha val="50000"/>
            </a:srgbClr>
          </a:solidFill>
          <a:ln>
            <a:solidFill>
              <a:schemeClr val="accen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5">
              <a:alpha val="50000"/>
            </a:schemeClr>
          </a:solidFill>
          <a:ln>
            <a:solidFill>
              <a:schemeClr val="tx1">
                <a:lumMod val="85000"/>
                <a:lumOff val="15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3">
              <a:lumMod val="60000"/>
              <a:lumOff val="40000"/>
              <a:alpha val="50000"/>
            </a:schemeClr>
          </a:solidFill>
          <a:ln>
            <a:solidFill>
              <a:schemeClr val="accent3">
                <a:lumMod val="75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rgbClr val="00B0F0">
              <a:alpha val="50000"/>
            </a:srgbClr>
          </a:solidFill>
          <a:ln>
            <a:solidFill>
              <a:schemeClr val="accen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5">
              <a:alpha val="50000"/>
            </a:schemeClr>
          </a:solidFill>
          <a:ln>
            <a:solidFill>
              <a:schemeClr val="tx1">
                <a:lumMod val="85000"/>
                <a:lumOff val="15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3">
              <a:lumMod val="60000"/>
              <a:lumOff val="40000"/>
              <a:alpha val="50000"/>
            </a:schemeClr>
          </a:solidFill>
          <a:ln>
            <a:solidFill>
              <a:schemeClr val="accent3">
                <a:lumMod val="75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rgbClr val="00B0F0">
              <a:alpha val="50000"/>
            </a:srgbClr>
          </a:solidFill>
          <a:ln>
            <a:solidFill>
              <a:schemeClr val="accen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5">
              <a:alpha val="50000"/>
            </a:schemeClr>
          </a:solidFill>
          <a:ln>
            <a:solidFill>
              <a:schemeClr val="tx1">
                <a:lumMod val="85000"/>
                <a:lumOff val="15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3">
              <a:lumMod val="60000"/>
              <a:lumOff val="40000"/>
              <a:alpha val="50000"/>
            </a:schemeClr>
          </a:solidFill>
          <a:ln>
            <a:solidFill>
              <a:schemeClr val="accent3">
                <a:lumMod val="75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rgbClr val="00B0F0">
              <a:alpha val="50000"/>
            </a:srgbClr>
          </a:solidFill>
          <a:ln>
            <a:solidFill>
              <a:schemeClr val="accen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'individuals 50%'!$AT$3:$AT$4</c:f>
              <c:strCache>
                <c:ptCount val="1"/>
                <c:pt idx="0">
                  <c:v>hpa2</c:v>
                </c:pt>
              </c:strCache>
            </c:strRef>
          </c:tx>
          <c:spPr>
            <a:solidFill>
              <a:schemeClr val="accent5">
                <a:alpha val="50000"/>
              </a:schemeClr>
            </a:solidFill>
            <a:ln>
              <a:solidFill>
                <a:schemeClr val="tx1">
                  <a:lumMod val="85000"/>
                  <a:lumOff val="15000"/>
                </a:schemeClr>
              </a:solidFill>
            </a:ln>
            <a:effectLst/>
          </c:spPr>
          <c:invertIfNegative val="0"/>
          <c:cat>
            <c:strRef>
              <c:f>'individuals 50%'!$AS$5:$AS$16</c:f>
              <c:strCache>
                <c:ptCount val="11"/>
                <c:pt idx="0">
                  <c:v>1-1.1</c:v>
                </c:pt>
                <c:pt idx="1">
                  <c:v>1.1-1.2</c:v>
                </c:pt>
                <c:pt idx="2">
                  <c:v>1.2-1.3</c:v>
                </c:pt>
                <c:pt idx="3">
                  <c:v>1.3-1.4</c:v>
                </c:pt>
                <c:pt idx="4">
                  <c:v>1.4-1.5</c:v>
                </c:pt>
                <c:pt idx="5">
                  <c:v>1.5-1.6</c:v>
                </c:pt>
                <c:pt idx="6">
                  <c:v>1.6-1.7</c:v>
                </c:pt>
                <c:pt idx="7">
                  <c:v>1.7-1.8</c:v>
                </c:pt>
                <c:pt idx="8">
                  <c:v>1.8-1.9</c:v>
                </c:pt>
                <c:pt idx="9">
                  <c:v>1.9-2</c:v>
                </c:pt>
                <c:pt idx="10">
                  <c:v>2-2.1</c:v>
                </c:pt>
              </c:strCache>
            </c:strRef>
          </c:cat>
          <c:val>
            <c:numRef>
              <c:f>'individuals 50%'!$AT$5:$AT$16</c:f>
              <c:numCache>
                <c:formatCode>General</c:formatCode>
                <c:ptCount val="11"/>
                <c:pt idx="2">
                  <c:v>16</c:v>
                </c:pt>
                <c:pt idx="3">
                  <c:v>42</c:v>
                </c:pt>
                <c:pt idx="4">
                  <c:v>46</c:v>
                </c:pt>
                <c:pt idx="5">
                  <c:v>44</c:v>
                </c:pt>
                <c:pt idx="6">
                  <c:v>20</c:v>
                </c:pt>
                <c:pt idx="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61-420B-8C1C-41449B550EC3}"/>
            </c:ext>
          </c:extLst>
        </c:ser>
        <c:ser>
          <c:idx val="1"/>
          <c:order val="1"/>
          <c:tx>
            <c:strRef>
              <c:f>'individuals 50%'!$AU$3:$AU$4</c:f>
              <c:strCache>
                <c:ptCount val="1"/>
                <c:pt idx="0">
                  <c:v>rad6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  <a:alpha val="50000"/>
              </a:schemeClr>
            </a:solidFill>
            <a:ln>
              <a:solidFill>
                <a:schemeClr val="accent3">
                  <a:lumMod val="75000"/>
                </a:schemeClr>
              </a:solidFill>
            </a:ln>
            <a:effectLst/>
          </c:spPr>
          <c:invertIfNegative val="0"/>
          <c:cat>
            <c:strRef>
              <c:f>'individuals 50%'!$AS$5:$AS$16</c:f>
              <c:strCache>
                <c:ptCount val="11"/>
                <c:pt idx="0">
                  <c:v>1-1.1</c:v>
                </c:pt>
                <c:pt idx="1">
                  <c:v>1.1-1.2</c:v>
                </c:pt>
                <c:pt idx="2">
                  <c:v>1.2-1.3</c:v>
                </c:pt>
                <c:pt idx="3">
                  <c:v>1.3-1.4</c:v>
                </c:pt>
                <c:pt idx="4">
                  <c:v>1.4-1.5</c:v>
                </c:pt>
                <c:pt idx="5">
                  <c:v>1.5-1.6</c:v>
                </c:pt>
                <c:pt idx="6">
                  <c:v>1.6-1.7</c:v>
                </c:pt>
                <c:pt idx="7">
                  <c:v>1.7-1.8</c:v>
                </c:pt>
                <c:pt idx="8">
                  <c:v>1.8-1.9</c:v>
                </c:pt>
                <c:pt idx="9">
                  <c:v>1.9-2</c:v>
                </c:pt>
                <c:pt idx="10">
                  <c:v>2-2.1</c:v>
                </c:pt>
              </c:strCache>
            </c:strRef>
          </c:cat>
          <c:val>
            <c:numRef>
              <c:f>'individuals 50%'!$AU$5:$AU$16</c:f>
              <c:numCache>
                <c:formatCode>General</c:formatCode>
                <c:ptCount val="11"/>
                <c:pt idx="0">
                  <c:v>3</c:v>
                </c:pt>
                <c:pt idx="1">
                  <c:v>28</c:v>
                </c:pt>
                <c:pt idx="2">
                  <c:v>32</c:v>
                </c:pt>
                <c:pt idx="3">
                  <c:v>9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61-420B-8C1C-41449B550EC3}"/>
            </c:ext>
          </c:extLst>
        </c:ser>
        <c:ser>
          <c:idx val="2"/>
          <c:order val="2"/>
          <c:tx>
            <c:strRef>
              <c:f>'individuals 50%'!$AV$3:$AV$4</c:f>
              <c:strCache>
                <c:ptCount val="1"/>
                <c:pt idx="0">
                  <c:v>VP16</c:v>
                </c:pt>
              </c:strCache>
            </c:strRef>
          </c:tx>
          <c:spPr>
            <a:solidFill>
              <a:srgbClr val="00B0F0">
                <a:alpha val="50000"/>
              </a:srgbClr>
            </a:solid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'individuals 50%'!$AS$5:$AS$16</c:f>
              <c:strCache>
                <c:ptCount val="11"/>
                <c:pt idx="0">
                  <c:v>1-1.1</c:v>
                </c:pt>
                <c:pt idx="1">
                  <c:v>1.1-1.2</c:v>
                </c:pt>
                <c:pt idx="2">
                  <c:v>1.2-1.3</c:v>
                </c:pt>
                <c:pt idx="3">
                  <c:v>1.3-1.4</c:v>
                </c:pt>
                <c:pt idx="4">
                  <c:v>1.4-1.5</c:v>
                </c:pt>
                <c:pt idx="5">
                  <c:v>1.5-1.6</c:v>
                </c:pt>
                <c:pt idx="6">
                  <c:v>1.6-1.7</c:v>
                </c:pt>
                <c:pt idx="7">
                  <c:v>1.7-1.8</c:v>
                </c:pt>
                <c:pt idx="8">
                  <c:v>1.8-1.9</c:v>
                </c:pt>
                <c:pt idx="9">
                  <c:v>1.9-2</c:v>
                </c:pt>
                <c:pt idx="10">
                  <c:v>2-2.1</c:v>
                </c:pt>
              </c:strCache>
            </c:strRef>
          </c:cat>
          <c:val>
            <c:numRef>
              <c:f>'individuals 50%'!$AV$5:$AV$16</c:f>
              <c:numCache>
                <c:formatCode>General</c:formatCode>
                <c:ptCount val="11"/>
                <c:pt idx="2">
                  <c:v>22</c:v>
                </c:pt>
                <c:pt idx="3">
                  <c:v>57</c:v>
                </c:pt>
                <c:pt idx="4">
                  <c:v>54</c:v>
                </c:pt>
                <c:pt idx="5">
                  <c:v>49</c:v>
                </c:pt>
                <c:pt idx="6">
                  <c:v>17</c:v>
                </c:pt>
                <c:pt idx="7">
                  <c:v>16</c:v>
                </c:pt>
                <c:pt idx="8">
                  <c:v>10</c:v>
                </c:pt>
                <c:pt idx="9">
                  <c:v>3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61-420B-8C1C-41449B550E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869581215"/>
        <c:axId val="1869579775"/>
      </c:barChart>
      <c:catAx>
        <c:axId val="1869581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9579775"/>
        <c:crosses val="autoZero"/>
        <c:auto val="1"/>
        <c:lblAlgn val="ctr"/>
        <c:lblOffset val="100"/>
        <c:noMultiLvlLbl val="0"/>
      </c:catAx>
      <c:valAx>
        <c:axId val="1869579775"/>
        <c:scaling>
          <c:orientation val="minMax"/>
        </c:scaling>
        <c:delete val="0"/>
        <c:axPos val="l"/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9581215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8387869241006148E-2"/>
          <c:y val="8.6902201244793434E-2"/>
          <c:w val="0.81164957734312759"/>
          <c:h val="0.78293783610745493"/>
        </c:manualLayout>
      </c:layout>
      <c:areaChart>
        <c:grouping val="standard"/>
        <c:varyColors val="0"/>
        <c:ser>
          <c:idx val="0"/>
          <c:order val="0"/>
          <c:tx>
            <c:strRef>
              <c:f>'individuals 50%'!$B$1</c:f>
              <c:strCache>
                <c:ptCount val="1"/>
                <c:pt idx="0">
                  <c:v>VP16</c:v>
                </c:pt>
              </c:strCache>
            </c:strRef>
          </c:tx>
          <c:spPr>
            <a:solidFill>
              <a:srgbClr val="00B0F0">
                <a:alpha val="50000"/>
              </a:srgbClr>
            </a:solidFill>
            <a:ln w="41275">
              <a:solidFill>
                <a:srgbClr val="00B0F0"/>
              </a:solidFill>
            </a:ln>
            <a:effectLst/>
          </c:spPr>
          <c:cat>
            <c:numRef>
              <c:f>'individuals 50%'!$A$2:$A$53</c:f>
              <c:numCache>
                <c:formatCode>General</c:formatCode>
                <c:ptCount val="52"/>
                <c:pt idx="0">
                  <c:v>-100</c:v>
                </c:pt>
                <c:pt idx="1">
                  <c:v>-80</c:v>
                </c:pt>
                <c:pt idx="2">
                  <c:v>-60</c:v>
                </c:pt>
                <c:pt idx="3">
                  <c:v>-40</c:v>
                </c:pt>
                <c:pt idx="4">
                  <c:v>-20</c:v>
                </c:pt>
                <c:pt idx="5">
                  <c:v>0</c:v>
                </c:pt>
                <c:pt idx="6">
                  <c:v>20</c:v>
                </c:pt>
                <c:pt idx="7">
                  <c:v>40</c:v>
                </c:pt>
                <c:pt idx="8">
                  <c:v>60</c:v>
                </c:pt>
                <c:pt idx="9">
                  <c:v>80</c:v>
                </c:pt>
                <c:pt idx="10">
                  <c:v>100</c:v>
                </c:pt>
                <c:pt idx="11">
                  <c:v>120</c:v>
                </c:pt>
                <c:pt idx="12">
                  <c:v>140</c:v>
                </c:pt>
                <c:pt idx="13">
                  <c:v>160</c:v>
                </c:pt>
                <c:pt idx="14">
                  <c:v>180</c:v>
                </c:pt>
                <c:pt idx="15">
                  <c:v>200</c:v>
                </c:pt>
                <c:pt idx="16">
                  <c:v>220</c:v>
                </c:pt>
                <c:pt idx="17">
                  <c:v>240</c:v>
                </c:pt>
                <c:pt idx="18">
                  <c:v>260</c:v>
                </c:pt>
                <c:pt idx="19">
                  <c:v>280</c:v>
                </c:pt>
                <c:pt idx="20">
                  <c:v>300</c:v>
                </c:pt>
                <c:pt idx="21">
                  <c:v>320</c:v>
                </c:pt>
                <c:pt idx="22">
                  <c:v>340</c:v>
                </c:pt>
                <c:pt idx="23">
                  <c:v>360</c:v>
                </c:pt>
                <c:pt idx="24">
                  <c:v>380</c:v>
                </c:pt>
                <c:pt idx="25">
                  <c:v>400</c:v>
                </c:pt>
                <c:pt idx="26">
                  <c:v>420</c:v>
                </c:pt>
                <c:pt idx="27">
                  <c:v>440</c:v>
                </c:pt>
                <c:pt idx="28">
                  <c:v>460</c:v>
                </c:pt>
                <c:pt idx="29">
                  <c:v>480</c:v>
                </c:pt>
                <c:pt idx="30">
                  <c:v>500</c:v>
                </c:pt>
                <c:pt idx="31">
                  <c:v>520</c:v>
                </c:pt>
                <c:pt idx="32">
                  <c:v>540</c:v>
                </c:pt>
                <c:pt idx="33">
                  <c:v>560</c:v>
                </c:pt>
                <c:pt idx="34">
                  <c:v>580</c:v>
                </c:pt>
                <c:pt idx="35">
                  <c:v>600</c:v>
                </c:pt>
                <c:pt idx="36">
                  <c:v>620</c:v>
                </c:pt>
                <c:pt idx="37">
                  <c:v>640</c:v>
                </c:pt>
                <c:pt idx="38">
                  <c:v>660</c:v>
                </c:pt>
                <c:pt idx="39">
                  <c:v>680</c:v>
                </c:pt>
                <c:pt idx="40">
                  <c:v>700</c:v>
                </c:pt>
                <c:pt idx="41">
                  <c:v>720</c:v>
                </c:pt>
                <c:pt idx="42">
                  <c:v>740</c:v>
                </c:pt>
                <c:pt idx="43">
                  <c:v>760</c:v>
                </c:pt>
                <c:pt idx="44">
                  <c:v>780</c:v>
                </c:pt>
                <c:pt idx="45">
                  <c:v>800</c:v>
                </c:pt>
                <c:pt idx="46">
                  <c:v>820</c:v>
                </c:pt>
                <c:pt idx="47">
                  <c:v>840</c:v>
                </c:pt>
                <c:pt idx="48">
                  <c:v>860</c:v>
                </c:pt>
                <c:pt idx="49">
                  <c:v>880</c:v>
                </c:pt>
                <c:pt idx="50">
                  <c:v>900</c:v>
                </c:pt>
                <c:pt idx="51">
                  <c:v>920</c:v>
                </c:pt>
              </c:numCache>
            </c:numRef>
          </c:cat>
          <c:val>
            <c:numRef>
              <c:f>'individuals 50%'!$B$2:$B$53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4.5499999999999999E-2</c:v>
                </c:pt>
                <c:pt idx="8">
                  <c:v>8.5099999999999995E-2</c:v>
                </c:pt>
                <c:pt idx="9">
                  <c:v>0.36</c:v>
                </c:pt>
                <c:pt idx="10">
                  <c:v>0.8679</c:v>
                </c:pt>
                <c:pt idx="11">
                  <c:v>0.94640000000000002</c:v>
                </c:pt>
                <c:pt idx="12">
                  <c:v>0.97060000000000002</c:v>
                </c:pt>
                <c:pt idx="13">
                  <c:v>1</c:v>
                </c:pt>
                <c:pt idx="14">
                  <c:v>1</c:v>
                </c:pt>
                <c:pt idx="15">
                  <c:v>0.98770000000000002</c:v>
                </c:pt>
                <c:pt idx="16">
                  <c:v>0.97750000000000004</c:v>
                </c:pt>
                <c:pt idx="17">
                  <c:v>0.96840000000000004</c:v>
                </c:pt>
                <c:pt idx="18">
                  <c:v>0.96940000000000004</c:v>
                </c:pt>
                <c:pt idx="19">
                  <c:v>0.96189999999999998</c:v>
                </c:pt>
                <c:pt idx="20">
                  <c:v>0.98180000000000001</c:v>
                </c:pt>
                <c:pt idx="21">
                  <c:v>0.95830000000000004</c:v>
                </c:pt>
                <c:pt idx="22">
                  <c:v>0.92800000000000005</c:v>
                </c:pt>
                <c:pt idx="23">
                  <c:v>0.95350000000000001</c:v>
                </c:pt>
                <c:pt idx="24">
                  <c:v>0.96299999999999997</c:v>
                </c:pt>
                <c:pt idx="25">
                  <c:v>0.94889999999999997</c:v>
                </c:pt>
                <c:pt idx="26">
                  <c:v>0.90969999999999995</c:v>
                </c:pt>
                <c:pt idx="27">
                  <c:v>0.85140000000000005</c:v>
                </c:pt>
                <c:pt idx="28">
                  <c:v>0.80249999999999999</c:v>
                </c:pt>
                <c:pt idx="29">
                  <c:v>0.7278</c:v>
                </c:pt>
                <c:pt idx="30">
                  <c:v>0.66049999999999998</c:v>
                </c:pt>
                <c:pt idx="31">
                  <c:v>0.55630000000000002</c:v>
                </c:pt>
                <c:pt idx="32">
                  <c:v>0.43790000000000001</c:v>
                </c:pt>
                <c:pt idx="33">
                  <c:v>0.29749999999999999</c:v>
                </c:pt>
                <c:pt idx="34">
                  <c:v>0.15720000000000001</c:v>
                </c:pt>
                <c:pt idx="35">
                  <c:v>0.1046</c:v>
                </c:pt>
                <c:pt idx="36">
                  <c:v>4.8500000000000001E-2</c:v>
                </c:pt>
                <c:pt idx="37">
                  <c:v>2.35E-2</c:v>
                </c:pt>
                <c:pt idx="38">
                  <c:v>1.7000000000000001E-2</c:v>
                </c:pt>
                <c:pt idx="39">
                  <c:v>1.8100000000000002E-2</c:v>
                </c:pt>
                <c:pt idx="40">
                  <c:v>5.8999999999999999E-3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1.2800000000000001E-2</c:v>
                </c:pt>
                <c:pt idx="49">
                  <c:v>1.6899999999999998E-2</c:v>
                </c:pt>
                <c:pt idx="50">
                  <c:v>2.1299999999999999E-2</c:v>
                </c:pt>
                <c:pt idx="51">
                  <c:v>3.2300000000000002E-2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8C-491A-946B-8D0BB93FD848}"/>
            </c:ext>
          </c:extLst>
        </c:ser>
        <c:ser>
          <c:idx val="1"/>
          <c:order val="1"/>
          <c:tx>
            <c:strRef>
              <c:f>'individuals 50%'!$C$1</c:f>
              <c:strCache>
                <c:ptCount val="1"/>
                <c:pt idx="0">
                  <c:v>hpa2</c:v>
                </c:pt>
              </c:strCache>
            </c:strRef>
          </c:tx>
          <c:spPr>
            <a:solidFill>
              <a:schemeClr val="accent5">
                <a:alpha val="50000"/>
              </a:schemeClr>
            </a:solidFill>
            <a:ln w="41275">
              <a:solidFill>
                <a:schemeClr val="accent5"/>
              </a:solidFill>
            </a:ln>
            <a:effectLst/>
          </c:spPr>
          <c:cat>
            <c:numRef>
              <c:f>'individuals 50%'!$A$2:$A$53</c:f>
              <c:numCache>
                <c:formatCode>General</c:formatCode>
                <c:ptCount val="52"/>
                <c:pt idx="0">
                  <c:v>-100</c:v>
                </c:pt>
                <c:pt idx="1">
                  <c:v>-80</c:v>
                </c:pt>
                <c:pt idx="2">
                  <c:v>-60</c:v>
                </c:pt>
                <c:pt idx="3">
                  <c:v>-40</c:v>
                </c:pt>
                <c:pt idx="4">
                  <c:v>-20</c:v>
                </c:pt>
                <c:pt idx="5">
                  <c:v>0</c:v>
                </c:pt>
                <c:pt idx="6">
                  <c:v>20</c:v>
                </c:pt>
                <c:pt idx="7">
                  <c:v>40</c:v>
                </c:pt>
                <c:pt idx="8">
                  <c:v>60</c:v>
                </c:pt>
                <c:pt idx="9">
                  <c:v>80</c:v>
                </c:pt>
                <c:pt idx="10">
                  <c:v>100</c:v>
                </c:pt>
                <c:pt idx="11">
                  <c:v>120</c:v>
                </c:pt>
                <c:pt idx="12">
                  <c:v>140</c:v>
                </c:pt>
                <c:pt idx="13">
                  <c:v>160</c:v>
                </c:pt>
                <c:pt idx="14">
                  <c:v>180</c:v>
                </c:pt>
                <c:pt idx="15">
                  <c:v>200</c:v>
                </c:pt>
                <c:pt idx="16">
                  <c:v>220</c:v>
                </c:pt>
                <c:pt idx="17">
                  <c:v>240</c:v>
                </c:pt>
                <c:pt idx="18">
                  <c:v>260</c:v>
                </c:pt>
                <c:pt idx="19">
                  <c:v>280</c:v>
                </c:pt>
                <c:pt idx="20">
                  <c:v>300</c:v>
                </c:pt>
                <c:pt idx="21">
                  <c:v>320</c:v>
                </c:pt>
                <c:pt idx="22">
                  <c:v>340</c:v>
                </c:pt>
                <c:pt idx="23">
                  <c:v>360</c:v>
                </c:pt>
                <c:pt idx="24">
                  <c:v>380</c:v>
                </c:pt>
                <c:pt idx="25">
                  <c:v>400</c:v>
                </c:pt>
                <c:pt idx="26">
                  <c:v>420</c:v>
                </c:pt>
                <c:pt idx="27">
                  <c:v>440</c:v>
                </c:pt>
                <c:pt idx="28">
                  <c:v>460</c:v>
                </c:pt>
                <c:pt idx="29">
                  <c:v>480</c:v>
                </c:pt>
                <c:pt idx="30">
                  <c:v>500</c:v>
                </c:pt>
                <c:pt idx="31">
                  <c:v>520</c:v>
                </c:pt>
                <c:pt idx="32">
                  <c:v>540</c:v>
                </c:pt>
                <c:pt idx="33">
                  <c:v>560</c:v>
                </c:pt>
                <c:pt idx="34">
                  <c:v>580</c:v>
                </c:pt>
                <c:pt idx="35">
                  <c:v>600</c:v>
                </c:pt>
                <c:pt idx="36">
                  <c:v>620</c:v>
                </c:pt>
                <c:pt idx="37">
                  <c:v>640</c:v>
                </c:pt>
                <c:pt idx="38">
                  <c:v>660</c:v>
                </c:pt>
                <c:pt idx="39">
                  <c:v>680</c:v>
                </c:pt>
                <c:pt idx="40">
                  <c:v>700</c:v>
                </c:pt>
                <c:pt idx="41">
                  <c:v>720</c:v>
                </c:pt>
                <c:pt idx="42">
                  <c:v>740</c:v>
                </c:pt>
                <c:pt idx="43">
                  <c:v>760</c:v>
                </c:pt>
                <c:pt idx="44">
                  <c:v>780</c:v>
                </c:pt>
                <c:pt idx="45">
                  <c:v>800</c:v>
                </c:pt>
                <c:pt idx="46">
                  <c:v>820</c:v>
                </c:pt>
                <c:pt idx="47">
                  <c:v>840</c:v>
                </c:pt>
                <c:pt idx="48">
                  <c:v>860</c:v>
                </c:pt>
                <c:pt idx="49">
                  <c:v>880</c:v>
                </c:pt>
                <c:pt idx="50">
                  <c:v>900</c:v>
                </c:pt>
                <c:pt idx="51">
                  <c:v>920</c:v>
                </c:pt>
              </c:numCache>
            </c:numRef>
          </c:cat>
          <c:val>
            <c:numRef>
              <c:f>'individuals 50%'!$C$2:$C$53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2.63E-2</c:v>
                </c:pt>
                <c:pt idx="9">
                  <c:v>0.2195</c:v>
                </c:pt>
                <c:pt idx="10">
                  <c:v>0.35560000000000003</c:v>
                </c:pt>
                <c:pt idx="11">
                  <c:v>0.63460000000000005</c:v>
                </c:pt>
                <c:pt idx="12">
                  <c:v>0.73209999999999997</c:v>
                </c:pt>
                <c:pt idx="13">
                  <c:v>0.76670000000000005</c:v>
                </c:pt>
                <c:pt idx="14">
                  <c:v>0.85940000000000005</c:v>
                </c:pt>
                <c:pt idx="15">
                  <c:v>0.83779999999999999</c:v>
                </c:pt>
                <c:pt idx="16">
                  <c:v>0.8831</c:v>
                </c:pt>
                <c:pt idx="17">
                  <c:v>0.86750000000000005</c:v>
                </c:pt>
                <c:pt idx="18">
                  <c:v>0.85389999999999999</c:v>
                </c:pt>
                <c:pt idx="19">
                  <c:v>0.85109999999999997</c:v>
                </c:pt>
                <c:pt idx="20">
                  <c:v>0.88890000000000002</c:v>
                </c:pt>
                <c:pt idx="21">
                  <c:v>0.84399999999999997</c:v>
                </c:pt>
                <c:pt idx="22">
                  <c:v>0.89090000000000003</c:v>
                </c:pt>
                <c:pt idx="23">
                  <c:v>0.83609999999999995</c:v>
                </c:pt>
                <c:pt idx="24">
                  <c:v>0.874</c:v>
                </c:pt>
                <c:pt idx="25">
                  <c:v>0.84619999999999995</c:v>
                </c:pt>
                <c:pt idx="26">
                  <c:v>0.87219999999999998</c:v>
                </c:pt>
                <c:pt idx="27">
                  <c:v>0.89780000000000004</c:v>
                </c:pt>
                <c:pt idx="28">
                  <c:v>0.91610000000000003</c:v>
                </c:pt>
                <c:pt idx="29">
                  <c:v>0.89470000000000005</c:v>
                </c:pt>
                <c:pt idx="30">
                  <c:v>0.89610000000000001</c:v>
                </c:pt>
                <c:pt idx="31">
                  <c:v>0.88959999999999995</c:v>
                </c:pt>
                <c:pt idx="32">
                  <c:v>0.871</c:v>
                </c:pt>
                <c:pt idx="33">
                  <c:v>0.86450000000000005</c:v>
                </c:pt>
                <c:pt idx="34">
                  <c:v>0.8165</c:v>
                </c:pt>
                <c:pt idx="35">
                  <c:v>0.75780000000000003</c:v>
                </c:pt>
                <c:pt idx="36">
                  <c:v>0.72330000000000005</c:v>
                </c:pt>
                <c:pt idx="37">
                  <c:v>0.67310000000000003</c:v>
                </c:pt>
                <c:pt idx="38">
                  <c:v>0.59489999999999998</c:v>
                </c:pt>
                <c:pt idx="39">
                  <c:v>0.53590000000000004</c:v>
                </c:pt>
                <c:pt idx="40">
                  <c:v>0.43919999999999998</c:v>
                </c:pt>
                <c:pt idx="41">
                  <c:v>0.34439999999999998</c:v>
                </c:pt>
                <c:pt idx="42">
                  <c:v>0.21920000000000001</c:v>
                </c:pt>
                <c:pt idx="43">
                  <c:v>0.10879999999999999</c:v>
                </c:pt>
                <c:pt idx="44">
                  <c:v>4.9299999999999997E-2</c:v>
                </c:pt>
                <c:pt idx="45">
                  <c:v>2.86E-2</c:v>
                </c:pt>
                <c:pt idx="46">
                  <c:v>2.24E-2</c:v>
                </c:pt>
                <c:pt idx="47">
                  <c:v>1.5299999999999999E-2</c:v>
                </c:pt>
                <c:pt idx="48">
                  <c:v>2.1700000000000001E-2</c:v>
                </c:pt>
                <c:pt idx="49">
                  <c:v>7.7999999999999996E-3</c:v>
                </c:pt>
                <c:pt idx="50">
                  <c:v>7.7000000000000002E-3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8C-491A-946B-8D0BB93FD848}"/>
            </c:ext>
          </c:extLst>
        </c:ser>
        <c:ser>
          <c:idx val="2"/>
          <c:order val="2"/>
          <c:tx>
            <c:strRef>
              <c:f>'individuals 50%'!$D$1</c:f>
              <c:strCache>
                <c:ptCount val="1"/>
                <c:pt idx="0">
                  <c:v>rad6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  <a:alpha val="50000"/>
              </a:schemeClr>
            </a:solidFill>
            <a:ln w="41275">
              <a:solidFill>
                <a:schemeClr val="accent3">
                  <a:lumMod val="60000"/>
                  <a:lumOff val="40000"/>
                </a:schemeClr>
              </a:solidFill>
            </a:ln>
            <a:effectLst/>
          </c:spPr>
          <c:cat>
            <c:numRef>
              <c:f>'individuals 50%'!$A$2:$A$53</c:f>
              <c:numCache>
                <c:formatCode>General</c:formatCode>
                <c:ptCount val="52"/>
                <c:pt idx="0">
                  <c:v>-100</c:v>
                </c:pt>
                <c:pt idx="1">
                  <c:v>-80</c:v>
                </c:pt>
                <c:pt idx="2">
                  <c:v>-60</c:v>
                </c:pt>
                <c:pt idx="3">
                  <c:v>-40</c:v>
                </c:pt>
                <c:pt idx="4">
                  <c:v>-20</c:v>
                </c:pt>
                <c:pt idx="5">
                  <c:v>0</c:v>
                </c:pt>
                <c:pt idx="6">
                  <c:v>20</c:v>
                </c:pt>
                <c:pt idx="7">
                  <c:v>40</c:v>
                </c:pt>
                <c:pt idx="8">
                  <c:v>60</c:v>
                </c:pt>
                <c:pt idx="9">
                  <c:v>80</c:v>
                </c:pt>
                <c:pt idx="10">
                  <c:v>100</c:v>
                </c:pt>
                <c:pt idx="11">
                  <c:v>120</c:v>
                </c:pt>
                <c:pt idx="12">
                  <c:v>140</c:v>
                </c:pt>
                <c:pt idx="13">
                  <c:v>160</c:v>
                </c:pt>
                <c:pt idx="14">
                  <c:v>180</c:v>
                </c:pt>
                <c:pt idx="15">
                  <c:v>200</c:v>
                </c:pt>
                <c:pt idx="16">
                  <c:v>220</c:v>
                </c:pt>
                <c:pt idx="17">
                  <c:v>240</c:v>
                </c:pt>
                <c:pt idx="18">
                  <c:v>260</c:v>
                </c:pt>
                <c:pt idx="19">
                  <c:v>280</c:v>
                </c:pt>
                <c:pt idx="20">
                  <c:v>300</c:v>
                </c:pt>
                <c:pt idx="21">
                  <c:v>320</c:v>
                </c:pt>
                <c:pt idx="22">
                  <c:v>340</c:v>
                </c:pt>
                <c:pt idx="23">
                  <c:v>360</c:v>
                </c:pt>
                <c:pt idx="24">
                  <c:v>380</c:v>
                </c:pt>
                <c:pt idx="25">
                  <c:v>400</c:v>
                </c:pt>
                <c:pt idx="26">
                  <c:v>420</c:v>
                </c:pt>
                <c:pt idx="27">
                  <c:v>440</c:v>
                </c:pt>
                <c:pt idx="28">
                  <c:v>460</c:v>
                </c:pt>
                <c:pt idx="29">
                  <c:v>480</c:v>
                </c:pt>
                <c:pt idx="30">
                  <c:v>500</c:v>
                </c:pt>
                <c:pt idx="31">
                  <c:v>520</c:v>
                </c:pt>
                <c:pt idx="32">
                  <c:v>540</c:v>
                </c:pt>
                <c:pt idx="33">
                  <c:v>560</c:v>
                </c:pt>
                <c:pt idx="34">
                  <c:v>580</c:v>
                </c:pt>
                <c:pt idx="35">
                  <c:v>600</c:v>
                </c:pt>
                <c:pt idx="36">
                  <c:v>620</c:v>
                </c:pt>
                <c:pt idx="37">
                  <c:v>640</c:v>
                </c:pt>
                <c:pt idx="38">
                  <c:v>660</c:v>
                </c:pt>
                <c:pt idx="39">
                  <c:v>680</c:v>
                </c:pt>
                <c:pt idx="40">
                  <c:v>700</c:v>
                </c:pt>
                <c:pt idx="41">
                  <c:v>720</c:v>
                </c:pt>
                <c:pt idx="42">
                  <c:v>740</c:v>
                </c:pt>
                <c:pt idx="43">
                  <c:v>760</c:v>
                </c:pt>
                <c:pt idx="44">
                  <c:v>780</c:v>
                </c:pt>
                <c:pt idx="45">
                  <c:v>800</c:v>
                </c:pt>
                <c:pt idx="46">
                  <c:v>820</c:v>
                </c:pt>
                <c:pt idx="47">
                  <c:v>840</c:v>
                </c:pt>
                <c:pt idx="48">
                  <c:v>860</c:v>
                </c:pt>
                <c:pt idx="49">
                  <c:v>880</c:v>
                </c:pt>
                <c:pt idx="50">
                  <c:v>900</c:v>
                </c:pt>
                <c:pt idx="51">
                  <c:v>920</c:v>
                </c:pt>
              </c:numCache>
            </c:numRef>
          </c:cat>
          <c:val>
            <c:numRef>
              <c:f>'individuals 50%'!$D$2:$D$53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2.5600000000000001E-2</c:v>
                </c:pt>
                <c:pt idx="21">
                  <c:v>7.4999999999999997E-2</c:v>
                </c:pt>
                <c:pt idx="22">
                  <c:v>0.1163</c:v>
                </c:pt>
                <c:pt idx="23">
                  <c:v>0.1087</c:v>
                </c:pt>
                <c:pt idx="24">
                  <c:v>0.12239999999999999</c:v>
                </c:pt>
                <c:pt idx="25">
                  <c:v>0.1961</c:v>
                </c:pt>
                <c:pt idx="26">
                  <c:v>0.25490000000000002</c:v>
                </c:pt>
                <c:pt idx="27">
                  <c:v>0.29089999999999999</c:v>
                </c:pt>
                <c:pt idx="28">
                  <c:v>0.35589999999999999</c:v>
                </c:pt>
                <c:pt idx="29">
                  <c:v>0.41270000000000001</c:v>
                </c:pt>
                <c:pt idx="30">
                  <c:v>0.52170000000000005</c:v>
                </c:pt>
                <c:pt idx="31">
                  <c:v>0.61109999999999998</c:v>
                </c:pt>
                <c:pt idx="32">
                  <c:v>0.66669999999999996</c:v>
                </c:pt>
                <c:pt idx="33">
                  <c:v>0.67120000000000002</c:v>
                </c:pt>
                <c:pt idx="34">
                  <c:v>0.65749999999999997</c:v>
                </c:pt>
                <c:pt idx="35">
                  <c:v>0.66220000000000001</c:v>
                </c:pt>
                <c:pt idx="36">
                  <c:v>0.59460000000000002</c:v>
                </c:pt>
                <c:pt idx="37">
                  <c:v>0.55259999999999998</c:v>
                </c:pt>
                <c:pt idx="38">
                  <c:v>0.49330000000000002</c:v>
                </c:pt>
                <c:pt idx="39">
                  <c:v>0.41099999999999998</c:v>
                </c:pt>
                <c:pt idx="40">
                  <c:v>0.27029999999999998</c:v>
                </c:pt>
                <c:pt idx="41">
                  <c:v>0.16900000000000001</c:v>
                </c:pt>
                <c:pt idx="42">
                  <c:v>8.3299999999999999E-2</c:v>
                </c:pt>
                <c:pt idx="43">
                  <c:v>6.6699999999999995E-2</c:v>
                </c:pt>
                <c:pt idx="44">
                  <c:v>4.3499999999999997E-2</c:v>
                </c:pt>
                <c:pt idx="45">
                  <c:v>4.3499999999999997E-2</c:v>
                </c:pt>
                <c:pt idx="46">
                  <c:v>2.8199999999999999E-2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A8C-491A-946B-8D0BB93FD8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7467871"/>
        <c:axId val="877468831"/>
      </c:areaChart>
      <c:catAx>
        <c:axId val="877467871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95000"/>
                <a:lumOff val="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468831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877468831"/>
        <c:scaling>
          <c:orientation val="minMax"/>
        </c:scaling>
        <c:delete val="0"/>
        <c:axPos val="l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467871"/>
        <c:crosses val="autoZero"/>
        <c:crossBetween val="midCat"/>
      </c:valAx>
      <c:spPr>
        <a:noFill/>
        <a:ln>
          <a:solidFill>
            <a:schemeClr val="tx1">
              <a:lumMod val="95000"/>
              <a:lumOff val="5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9493000874890639E-2"/>
          <c:y val="4.7695979129859796E-2"/>
          <c:w val="0.89072922134733157"/>
          <c:h val="0.92687560970327154"/>
        </c:manualLayout>
      </c:layout>
      <c:scatterChart>
        <c:scatterStyle val="smoothMarker"/>
        <c:varyColors val="0"/>
        <c:ser>
          <c:idx val="3"/>
          <c:order val="0"/>
          <c:tx>
            <c:strRef>
              <c:f>'individuals 50%'!$B$1</c:f>
              <c:strCache>
                <c:ptCount val="1"/>
                <c:pt idx="0">
                  <c:v>VP16</c:v>
                </c:pt>
              </c:strCache>
            </c:strRef>
          </c:tx>
          <c:spPr>
            <a:ln w="41275">
              <a:solidFill>
                <a:srgbClr val="00B0F0"/>
              </a:solidFill>
            </a:ln>
          </c:spPr>
          <c:marker>
            <c:symbol val="none"/>
          </c:marker>
          <c:xVal>
            <c:numRef>
              <c:f>'individuals 50%'!$A$2:$A$276</c:f>
              <c:numCache>
                <c:formatCode>General</c:formatCode>
                <c:ptCount val="275"/>
                <c:pt idx="0">
                  <c:v>-100</c:v>
                </c:pt>
                <c:pt idx="1">
                  <c:v>-80</c:v>
                </c:pt>
                <c:pt idx="2">
                  <c:v>-60</c:v>
                </c:pt>
                <c:pt idx="3">
                  <c:v>-40</c:v>
                </c:pt>
                <c:pt idx="4">
                  <c:v>-20</c:v>
                </c:pt>
                <c:pt idx="5">
                  <c:v>0</c:v>
                </c:pt>
                <c:pt idx="6">
                  <c:v>20</c:v>
                </c:pt>
                <c:pt idx="7">
                  <c:v>40</c:v>
                </c:pt>
                <c:pt idx="8">
                  <c:v>60</c:v>
                </c:pt>
                <c:pt idx="9">
                  <c:v>80</c:v>
                </c:pt>
                <c:pt idx="10">
                  <c:v>100</c:v>
                </c:pt>
                <c:pt idx="11">
                  <c:v>120</c:v>
                </c:pt>
                <c:pt idx="12">
                  <c:v>140</c:v>
                </c:pt>
                <c:pt idx="13">
                  <c:v>160</c:v>
                </c:pt>
                <c:pt idx="14">
                  <c:v>180</c:v>
                </c:pt>
                <c:pt idx="15">
                  <c:v>200</c:v>
                </c:pt>
                <c:pt idx="16">
                  <c:v>220</c:v>
                </c:pt>
                <c:pt idx="17">
                  <c:v>240</c:v>
                </c:pt>
                <c:pt idx="18">
                  <c:v>260</c:v>
                </c:pt>
                <c:pt idx="19">
                  <c:v>280</c:v>
                </c:pt>
                <c:pt idx="20">
                  <c:v>300</c:v>
                </c:pt>
                <c:pt idx="21">
                  <c:v>320</c:v>
                </c:pt>
                <c:pt idx="22">
                  <c:v>340</c:v>
                </c:pt>
                <c:pt idx="23">
                  <c:v>360</c:v>
                </c:pt>
                <c:pt idx="24">
                  <c:v>380</c:v>
                </c:pt>
                <c:pt idx="25">
                  <c:v>400</c:v>
                </c:pt>
                <c:pt idx="26">
                  <c:v>420</c:v>
                </c:pt>
                <c:pt idx="27">
                  <c:v>440</c:v>
                </c:pt>
                <c:pt idx="28">
                  <c:v>460</c:v>
                </c:pt>
                <c:pt idx="29">
                  <c:v>480</c:v>
                </c:pt>
                <c:pt idx="30">
                  <c:v>500</c:v>
                </c:pt>
                <c:pt idx="31">
                  <c:v>520</c:v>
                </c:pt>
                <c:pt idx="32">
                  <c:v>540</c:v>
                </c:pt>
                <c:pt idx="33">
                  <c:v>560</c:v>
                </c:pt>
                <c:pt idx="34">
                  <c:v>580</c:v>
                </c:pt>
                <c:pt idx="35">
                  <c:v>600</c:v>
                </c:pt>
                <c:pt idx="36">
                  <c:v>620</c:v>
                </c:pt>
                <c:pt idx="37">
                  <c:v>640</c:v>
                </c:pt>
                <c:pt idx="38">
                  <c:v>660</c:v>
                </c:pt>
                <c:pt idx="39">
                  <c:v>680</c:v>
                </c:pt>
                <c:pt idx="40">
                  <c:v>700</c:v>
                </c:pt>
                <c:pt idx="41">
                  <c:v>720</c:v>
                </c:pt>
                <c:pt idx="42">
                  <c:v>740</c:v>
                </c:pt>
                <c:pt idx="43">
                  <c:v>760</c:v>
                </c:pt>
                <c:pt idx="44">
                  <c:v>780</c:v>
                </c:pt>
                <c:pt idx="45">
                  <c:v>800</c:v>
                </c:pt>
                <c:pt idx="46">
                  <c:v>820</c:v>
                </c:pt>
                <c:pt idx="47">
                  <c:v>840</c:v>
                </c:pt>
                <c:pt idx="48">
                  <c:v>860</c:v>
                </c:pt>
                <c:pt idx="49">
                  <c:v>880</c:v>
                </c:pt>
                <c:pt idx="50">
                  <c:v>900</c:v>
                </c:pt>
                <c:pt idx="51">
                  <c:v>920</c:v>
                </c:pt>
              </c:numCache>
            </c:numRef>
          </c:xVal>
          <c:yVal>
            <c:numRef>
              <c:f>'individuals 50%'!$B$2:$B$276</c:f>
              <c:numCache>
                <c:formatCode>General</c:formatCode>
                <c:ptCount val="2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4.5499999999999999E-2</c:v>
                </c:pt>
                <c:pt idx="8">
                  <c:v>8.5099999999999995E-2</c:v>
                </c:pt>
                <c:pt idx="9">
                  <c:v>0.36</c:v>
                </c:pt>
                <c:pt idx="10">
                  <c:v>0.8679</c:v>
                </c:pt>
                <c:pt idx="11">
                  <c:v>0.94640000000000002</c:v>
                </c:pt>
                <c:pt idx="12">
                  <c:v>0.97060000000000002</c:v>
                </c:pt>
                <c:pt idx="13">
                  <c:v>1</c:v>
                </c:pt>
                <c:pt idx="14">
                  <c:v>1</c:v>
                </c:pt>
                <c:pt idx="15">
                  <c:v>0.98770000000000002</c:v>
                </c:pt>
                <c:pt idx="16">
                  <c:v>0.97750000000000004</c:v>
                </c:pt>
                <c:pt idx="17">
                  <c:v>0.96840000000000004</c:v>
                </c:pt>
                <c:pt idx="18">
                  <c:v>0.96940000000000004</c:v>
                </c:pt>
                <c:pt idx="19">
                  <c:v>0.96189999999999998</c:v>
                </c:pt>
                <c:pt idx="20">
                  <c:v>0.98180000000000001</c:v>
                </c:pt>
                <c:pt idx="21">
                  <c:v>0.95830000000000004</c:v>
                </c:pt>
                <c:pt idx="22">
                  <c:v>0.92800000000000005</c:v>
                </c:pt>
                <c:pt idx="23">
                  <c:v>0.95350000000000001</c:v>
                </c:pt>
                <c:pt idx="24">
                  <c:v>0.96299999999999997</c:v>
                </c:pt>
                <c:pt idx="25">
                  <c:v>0.94889999999999997</c:v>
                </c:pt>
                <c:pt idx="26">
                  <c:v>0.90969999999999995</c:v>
                </c:pt>
                <c:pt idx="27">
                  <c:v>0.85140000000000005</c:v>
                </c:pt>
                <c:pt idx="28">
                  <c:v>0.80249999999999999</c:v>
                </c:pt>
                <c:pt idx="29">
                  <c:v>0.7278</c:v>
                </c:pt>
                <c:pt idx="30">
                  <c:v>0.66049999999999998</c:v>
                </c:pt>
                <c:pt idx="31">
                  <c:v>0.55630000000000002</c:v>
                </c:pt>
                <c:pt idx="32">
                  <c:v>0.43790000000000001</c:v>
                </c:pt>
                <c:pt idx="33">
                  <c:v>0.29749999999999999</c:v>
                </c:pt>
                <c:pt idx="34">
                  <c:v>0.15720000000000001</c:v>
                </c:pt>
                <c:pt idx="35">
                  <c:v>0.1046</c:v>
                </c:pt>
                <c:pt idx="36">
                  <c:v>4.8500000000000001E-2</c:v>
                </c:pt>
                <c:pt idx="37">
                  <c:v>2.35E-2</c:v>
                </c:pt>
                <c:pt idx="38">
                  <c:v>1.7000000000000001E-2</c:v>
                </c:pt>
                <c:pt idx="39">
                  <c:v>1.8100000000000002E-2</c:v>
                </c:pt>
                <c:pt idx="40">
                  <c:v>5.8999999999999999E-3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1.2800000000000001E-2</c:v>
                </c:pt>
                <c:pt idx="49">
                  <c:v>1.6899999999999998E-2</c:v>
                </c:pt>
                <c:pt idx="50">
                  <c:v>2.1299999999999999E-2</c:v>
                </c:pt>
                <c:pt idx="51">
                  <c:v>3.2300000000000002E-2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6712-4149-AE3A-B1F7D913DA10}"/>
            </c:ext>
          </c:extLst>
        </c:ser>
        <c:ser>
          <c:idx val="4"/>
          <c:order val="1"/>
          <c:tx>
            <c:strRef>
              <c:f>'individuals 50%'!$C$1</c:f>
              <c:strCache>
                <c:ptCount val="1"/>
                <c:pt idx="0">
                  <c:v>hpa2</c:v>
                </c:pt>
              </c:strCache>
            </c:strRef>
          </c:tx>
          <c:spPr>
            <a:ln w="41275">
              <a:solidFill>
                <a:schemeClr val="accent5"/>
              </a:solidFill>
            </a:ln>
          </c:spPr>
          <c:marker>
            <c:symbol val="none"/>
          </c:marker>
          <c:xVal>
            <c:numRef>
              <c:f>'individuals 50%'!$A$2:$A$276</c:f>
              <c:numCache>
                <c:formatCode>General</c:formatCode>
                <c:ptCount val="275"/>
                <c:pt idx="0">
                  <c:v>-100</c:v>
                </c:pt>
                <c:pt idx="1">
                  <c:v>-80</c:v>
                </c:pt>
                <c:pt idx="2">
                  <c:v>-60</c:v>
                </c:pt>
                <c:pt idx="3">
                  <c:v>-40</c:v>
                </c:pt>
                <c:pt idx="4">
                  <c:v>-20</c:v>
                </c:pt>
                <c:pt idx="5">
                  <c:v>0</c:v>
                </c:pt>
                <c:pt idx="6">
                  <c:v>20</c:v>
                </c:pt>
                <c:pt idx="7">
                  <c:v>40</c:v>
                </c:pt>
                <c:pt idx="8">
                  <c:v>60</c:v>
                </c:pt>
                <c:pt idx="9">
                  <c:v>80</c:v>
                </c:pt>
                <c:pt idx="10">
                  <c:v>100</c:v>
                </c:pt>
                <c:pt idx="11">
                  <c:v>120</c:v>
                </c:pt>
                <c:pt idx="12">
                  <c:v>140</c:v>
                </c:pt>
                <c:pt idx="13">
                  <c:v>160</c:v>
                </c:pt>
                <c:pt idx="14">
                  <c:v>180</c:v>
                </c:pt>
                <c:pt idx="15">
                  <c:v>200</c:v>
                </c:pt>
                <c:pt idx="16">
                  <c:v>220</c:v>
                </c:pt>
                <c:pt idx="17">
                  <c:v>240</c:v>
                </c:pt>
                <c:pt idx="18">
                  <c:v>260</c:v>
                </c:pt>
                <c:pt idx="19">
                  <c:v>280</c:v>
                </c:pt>
                <c:pt idx="20">
                  <c:v>300</c:v>
                </c:pt>
                <c:pt idx="21">
                  <c:v>320</c:v>
                </c:pt>
                <c:pt idx="22">
                  <c:v>340</c:v>
                </c:pt>
                <c:pt idx="23">
                  <c:v>360</c:v>
                </c:pt>
                <c:pt idx="24">
                  <c:v>380</c:v>
                </c:pt>
                <c:pt idx="25">
                  <c:v>400</c:v>
                </c:pt>
                <c:pt idx="26">
                  <c:v>420</c:v>
                </c:pt>
                <c:pt idx="27">
                  <c:v>440</c:v>
                </c:pt>
                <c:pt idx="28">
                  <c:v>460</c:v>
                </c:pt>
                <c:pt idx="29">
                  <c:v>480</c:v>
                </c:pt>
                <c:pt idx="30">
                  <c:v>500</c:v>
                </c:pt>
                <c:pt idx="31">
                  <c:v>520</c:v>
                </c:pt>
                <c:pt idx="32">
                  <c:v>540</c:v>
                </c:pt>
                <c:pt idx="33">
                  <c:v>560</c:v>
                </c:pt>
                <c:pt idx="34">
                  <c:v>580</c:v>
                </c:pt>
                <c:pt idx="35">
                  <c:v>600</c:v>
                </c:pt>
                <c:pt idx="36">
                  <c:v>620</c:v>
                </c:pt>
                <c:pt idx="37">
                  <c:v>640</c:v>
                </c:pt>
                <c:pt idx="38">
                  <c:v>660</c:v>
                </c:pt>
                <c:pt idx="39">
                  <c:v>680</c:v>
                </c:pt>
                <c:pt idx="40">
                  <c:v>700</c:v>
                </c:pt>
                <c:pt idx="41">
                  <c:v>720</c:v>
                </c:pt>
                <c:pt idx="42">
                  <c:v>740</c:v>
                </c:pt>
                <c:pt idx="43">
                  <c:v>760</c:v>
                </c:pt>
                <c:pt idx="44">
                  <c:v>780</c:v>
                </c:pt>
                <c:pt idx="45">
                  <c:v>800</c:v>
                </c:pt>
                <c:pt idx="46">
                  <c:v>820</c:v>
                </c:pt>
                <c:pt idx="47">
                  <c:v>840</c:v>
                </c:pt>
                <c:pt idx="48">
                  <c:v>860</c:v>
                </c:pt>
                <c:pt idx="49">
                  <c:v>880</c:v>
                </c:pt>
                <c:pt idx="50">
                  <c:v>900</c:v>
                </c:pt>
                <c:pt idx="51">
                  <c:v>920</c:v>
                </c:pt>
              </c:numCache>
            </c:numRef>
          </c:xVal>
          <c:yVal>
            <c:numRef>
              <c:f>'individuals 50%'!$C$2:$C$276</c:f>
              <c:numCache>
                <c:formatCode>General</c:formatCode>
                <c:ptCount val="2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2.63E-2</c:v>
                </c:pt>
                <c:pt idx="9">
                  <c:v>0.2195</c:v>
                </c:pt>
                <c:pt idx="10">
                  <c:v>0.35560000000000003</c:v>
                </c:pt>
                <c:pt idx="11">
                  <c:v>0.63460000000000005</c:v>
                </c:pt>
                <c:pt idx="12">
                  <c:v>0.73209999999999997</c:v>
                </c:pt>
                <c:pt idx="13">
                  <c:v>0.76670000000000005</c:v>
                </c:pt>
                <c:pt idx="14">
                  <c:v>0.85940000000000005</c:v>
                </c:pt>
                <c:pt idx="15">
                  <c:v>0.83779999999999999</c:v>
                </c:pt>
                <c:pt idx="16">
                  <c:v>0.8831</c:v>
                </c:pt>
                <c:pt idx="17">
                  <c:v>0.86750000000000005</c:v>
                </c:pt>
                <c:pt idx="18">
                  <c:v>0.85389999999999999</c:v>
                </c:pt>
                <c:pt idx="19">
                  <c:v>0.85109999999999997</c:v>
                </c:pt>
                <c:pt idx="20">
                  <c:v>0.88890000000000002</c:v>
                </c:pt>
                <c:pt idx="21">
                  <c:v>0.84399999999999997</c:v>
                </c:pt>
                <c:pt idx="22">
                  <c:v>0.89090000000000003</c:v>
                </c:pt>
                <c:pt idx="23">
                  <c:v>0.83609999999999995</c:v>
                </c:pt>
                <c:pt idx="24">
                  <c:v>0.874</c:v>
                </c:pt>
                <c:pt idx="25">
                  <c:v>0.84619999999999995</c:v>
                </c:pt>
                <c:pt idx="26">
                  <c:v>0.87219999999999998</c:v>
                </c:pt>
                <c:pt idx="27">
                  <c:v>0.89780000000000004</c:v>
                </c:pt>
                <c:pt idx="28">
                  <c:v>0.91610000000000003</c:v>
                </c:pt>
                <c:pt idx="29">
                  <c:v>0.89470000000000005</c:v>
                </c:pt>
                <c:pt idx="30">
                  <c:v>0.89610000000000001</c:v>
                </c:pt>
                <c:pt idx="31">
                  <c:v>0.88959999999999995</c:v>
                </c:pt>
                <c:pt idx="32">
                  <c:v>0.871</c:v>
                </c:pt>
                <c:pt idx="33">
                  <c:v>0.86450000000000005</c:v>
                </c:pt>
                <c:pt idx="34">
                  <c:v>0.8165</c:v>
                </c:pt>
                <c:pt idx="35">
                  <c:v>0.75780000000000003</c:v>
                </c:pt>
                <c:pt idx="36">
                  <c:v>0.72330000000000005</c:v>
                </c:pt>
                <c:pt idx="37">
                  <c:v>0.67310000000000003</c:v>
                </c:pt>
                <c:pt idx="38">
                  <c:v>0.59489999999999998</c:v>
                </c:pt>
                <c:pt idx="39">
                  <c:v>0.53590000000000004</c:v>
                </c:pt>
                <c:pt idx="40">
                  <c:v>0.43919999999999998</c:v>
                </c:pt>
                <c:pt idx="41">
                  <c:v>0.34439999999999998</c:v>
                </c:pt>
                <c:pt idx="42">
                  <c:v>0.21920000000000001</c:v>
                </c:pt>
                <c:pt idx="43">
                  <c:v>0.10879999999999999</c:v>
                </c:pt>
                <c:pt idx="44">
                  <c:v>4.9299999999999997E-2</c:v>
                </c:pt>
                <c:pt idx="45">
                  <c:v>2.86E-2</c:v>
                </c:pt>
                <c:pt idx="46">
                  <c:v>2.24E-2</c:v>
                </c:pt>
                <c:pt idx="47">
                  <c:v>1.5299999999999999E-2</c:v>
                </c:pt>
                <c:pt idx="48">
                  <c:v>2.1700000000000001E-2</c:v>
                </c:pt>
                <c:pt idx="49">
                  <c:v>7.7999999999999996E-3</c:v>
                </c:pt>
                <c:pt idx="50">
                  <c:v>7.7000000000000002E-3</c:v>
                </c:pt>
                <c:pt idx="5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6712-4149-AE3A-B1F7D913DA10}"/>
            </c:ext>
          </c:extLst>
        </c:ser>
        <c:ser>
          <c:idx val="5"/>
          <c:order val="2"/>
          <c:tx>
            <c:strRef>
              <c:f>'individuals 50%'!$D$1</c:f>
              <c:strCache>
                <c:ptCount val="1"/>
                <c:pt idx="0">
                  <c:v>rad6</c:v>
                </c:pt>
              </c:strCache>
            </c:strRef>
          </c:tx>
          <c:spPr>
            <a:ln w="41275">
              <a:solidFill>
                <a:schemeClr val="accent3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'individuals 50%'!$A$2:$A$276</c:f>
              <c:numCache>
                <c:formatCode>General</c:formatCode>
                <c:ptCount val="275"/>
                <c:pt idx="0">
                  <c:v>-100</c:v>
                </c:pt>
                <c:pt idx="1">
                  <c:v>-80</c:v>
                </c:pt>
                <c:pt idx="2">
                  <c:v>-60</c:v>
                </c:pt>
                <c:pt idx="3">
                  <c:v>-40</c:v>
                </c:pt>
                <c:pt idx="4">
                  <c:v>-20</c:v>
                </c:pt>
                <c:pt idx="5">
                  <c:v>0</c:v>
                </c:pt>
                <c:pt idx="6">
                  <c:v>20</c:v>
                </c:pt>
                <c:pt idx="7">
                  <c:v>40</c:v>
                </c:pt>
                <c:pt idx="8">
                  <c:v>60</c:v>
                </c:pt>
                <c:pt idx="9">
                  <c:v>80</c:v>
                </c:pt>
                <c:pt idx="10">
                  <c:v>100</c:v>
                </c:pt>
                <c:pt idx="11">
                  <c:v>120</c:v>
                </c:pt>
                <c:pt idx="12">
                  <c:v>140</c:v>
                </c:pt>
                <c:pt idx="13">
                  <c:v>160</c:v>
                </c:pt>
                <c:pt idx="14">
                  <c:v>180</c:v>
                </c:pt>
                <c:pt idx="15">
                  <c:v>200</c:v>
                </c:pt>
                <c:pt idx="16">
                  <c:v>220</c:v>
                </c:pt>
                <c:pt idx="17">
                  <c:v>240</c:v>
                </c:pt>
                <c:pt idx="18">
                  <c:v>260</c:v>
                </c:pt>
                <c:pt idx="19">
                  <c:v>280</c:v>
                </c:pt>
                <c:pt idx="20">
                  <c:v>300</c:v>
                </c:pt>
                <c:pt idx="21">
                  <c:v>320</c:v>
                </c:pt>
                <c:pt idx="22">
                  <c:v>340</c:v>
                </c:pt>
                <c:pt idx="23">
                  <c:v>360</c:v>
                </c:pt>
                <c:pt idx="24">
                  <c:v>380</c:v>
                </c:pt>
                <c:pt idx="25">
                  <c:v>400</c:v>
                </c:pt>
                <c:pt idx="26">
                  <c:v>420</c:v>
                </c:pt>
                <c:pt idx="27">
                  <c:v>440</c:v>
                </c:pt>
                <c:pt idx="28">
                  <c:v>460</c:v>
                </c:pt>
                <c:pt idx="29">
                  <c:v>480</c:v>
                </c:pt>
                <c:pt idx="30">
                  <c:v>500</c:v>
                </c:pt>
                <c:pt idx="31">
                  <c:v>520</c:v>
                </c:pt>
                <c:pt idx="32">
                  <c:v>540</c:v>
                </c:pt>
                <c:pt idx="33">
                  <c:v>560</c:v>
                </c:pt>
                <c:pt idx="34">
                  <c:v>580</c:v>
                </c:pt>
                <c:pt idx="35">
                  <c:v>600</c:v>
                </c:pt>
                <c:pt idx="36">
                  <c:v>620</c:v>
                </c:pt>
                <c:pt idx="37">
                  <c:v>640</c:v>
                </c:pt>
                <c:pt idx="38">
                  <c:v>660</c:v>
                </c:pt>
                <c:pt idx="39">
                  <c:v>680</c:v>
                </c:pt>
                <c:pt idx="40">
                  <c:v>700</c:v>
                </c:pt>
                <c:pt idx="41">
                  <c:v>720</c:v>
                </c:pt>
                <c:pt idx="42">
                  <c:v>740</c:v>
                </c:pt>
                <c:pt idx="43">
                  <c:v>760</c:v>
                </c:pt>
                <c:pt idx="44">
                  <c:v>780</c:v>
                </c:pt>
                <c:pt idx="45">
                  <c:v>800</c:v>
                </c:pt>
                <c:pt idx="46">
                  <c:v>820</c:v>
                </c:pt>
                <c:pt idx="47">
                  <c:v>840</c:v>
                </c:pt>
                <c:pt idx="48">
                  <c:v>860</c:v>
                </c:pt>
                <c:pt idx="49">
                  <c:v>880</c:v>
                </c:pt>
                <c:pt idx="50">
                  <c:v>900</c:v>
                </c:pt>
                <c:pt idx="51">
                  <c:v>920</c:v>
                </c:pt>
              </c:numCache>
            </c:numRef>
          </c:xVal>
          <c:yVal>
            <c:numRef>
              <c:f>'individuals 50%'!$D$2:$D$276</c:f>
              <c:numCache>
                <c:formatCode>General</c:formatCode>
                <c:ptCount val="2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2.5600000000000001E-2</c:v>
                </c:pt>
                <c:pt idx="21">
                  <c:v>7.4999999999999997E-2</c:v>
                </c:pt>
                <c:pt idx="22">
                  <c:v>0.1163</c:v>
                </c:pt>
                <c:pt idx="23">
                  <c:v>0.1087</c:v>
                </c:pt>
                <c:pt idx="24">
                  <c:v>0.12239999999999999</c:v>
                </c:pt>
                <c:pt idx="25">
                  <c:v>0.1961</c:v>
                </c:pt>
                <c:pt idx="26">
                  <c:v>0.25490000000000002</c:v>
                </c:pt>
                <c:pt idx="27">
                  <c:v>0.29089999999999999</c:v>
                </c:pt>
                <c:pt idx="28">
                  <c:v>0.35589999999999999</c:v>
                </c:pt>
                <c:pt idx="29">
                  <c:v>0.41270000000000001</c:v>
                </c:pt>
                <c:pt idx="30">
                  <c:v>0.52170000000000005</c:v>
                </c:pt>
                <c:pt idx="31">
                  <c:v>0.61109999999999998</c:v>
                </c:pt>
                <c:pt idx="32">
                  <c:v>0.66669999999999996</c:v>
                </c:pt>
                <c:pt idx="33">
                  <c:v>0.67120000000000002</c:v>
                </c:pt>
                <c:pt idx="34">
                  <c:v>0.65749999999999997</c:v>
                </c:pt>
                <c:pt idx="35">
                  <c:v>0.66220000000000001</c:v>
                </c:pt>
                <c:pt idx="36">
                  <c:v>0.59460000000000002</c:v>
                </c:pt>
                <c:pt idx="37">
                  <c:v>0.55259999999999998</c:v>
                </c:pt>
                <c:pt idx="38">
                  <c:v>0.49330000000000002</c:v>
                </c:pt>
                <c:pt idx="39">
                  <c:v>0.41099999999999998</c:v>
                </c:pt>
                <c:pt idx="40">
                  <c:v>0.27029999999999998</c:v>
                </c:pt>
                <c:pt idx="41">
                  <c:v>0.16900000000000001</c:v>
                </c:pt>
                <c:pt idx="42">
                  <c:v>8.3299999999999999E-2</c:v>
                </c:pt>
                <c:pt idx="43">
                  <c:v>6.6699999999999995E-2</c:v>
                </c:pt>
                <c:pt idx="44">
                  <c:v>4.3499999999999997E-2</c:v>
                </c:pt>
                <c:pt idx="45">
                  <c:v>4.3499999999999997E-2</c:v>
                </c:pt>
                <c:pt idx="46">
                  <c:v>2.8199999999999999E-2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6712-4149-AE3A-B1F7D913DA10}"/>
            </c:ext>
          </c:extLst>
        </c:ser>
        <c:ser>
          <c:idx val="0"/>
          <c:order val="3"/>
          <c:tx>
            <c:strRef>
              <c:f>'individuals 50%'!$B$1</c:f>
              <c:strCache>
                <c:ptCount val="1"/>
                <c:pt idx="0">
                  <c:v>VP16</c:v>
                </c:pt>
              </c:strCache>
            </c:strRef>
          </c:tx>
          <c:spPr>
            <a:ln w="412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'individuals 50%'!$A$2:$A$276</c:f>
              <c:numCache>
                <c:formatCode>General</c:formatCode>
                <c:ptCount val="275"/>
                <c:pt idx="0">
                  <c:v>-100</c:v>
                </c:pt>
                <c:pt idx="1">
                  <c:v>-80</c:v>
                </c:pt>
                <c:pt idx="2">
                  <c:v>-60</c:v>
                </c:pt>
                <c:pt idx="3">
                  <c:v>-40</c:v>
                </c:pt>
                <c:pt idx="4">
                  <c:v>-20</c:v>
                </c:pt>
                <c:pt idx="5">
                  <c:v>0</c:v>
                </c:pt>
                <c:pt idx="6">
                  <c:v>20</c:v>
                </c:pt>
                <c:pt idx="7">
                  <c:v>40</c:v>
                </c:pt>
                <c:pt idx="8">
                  <c:v>60</c:v>
                </c:pt>
                <c:pt idx="9">
                  <c:v>80</c:v>
                </c:pt>
                <c:pt idx="10">
                  <c:v>100</c:v>
                </c:pt>
                <c:pt idx="11">
                  <c:v>120</c:v>
                </c:pt>
                <c:pt idx="12">
                  <c:v>140</c:v>
                </c:pt>
                <c:pt idx="13">
                  <c:v>160</c:v>
                </c:pt>
                <c:pt idx="14">
                  <c:v>180</c:v>
                </c:pt>
                <c:pt idx="15">
                  <c:v>200</c:v>
                </c:pt>
                <c:pt idx="16">
                  <c:v>220</c:v>
                </c:pt>
                <c:pt idx="17">
                  <c:v>240</c:v>
                </c:pt>
                <c:pt idx="18">
                  <c:v>260</c:v>
                </c:pt>
                <c:pt idx="19">
                  <c:v>280</c:v>
                </c:pt>
                <c:pt idx="20">
                  <c:v>300</c:v>
                </c:pt>
                <c:pt idx="21">
                  <c:v>320</c:v>
                </c:pt>
                <c:pt idx="22">
                  <c:v>340</c:v>
                </c:pt>
                <c:pt idx="23">
                  <c:v>360</c:v>
                </c:pt>
                <c:pt idx="24">
                  <c:v>380</c:v>
                </c:pt>
                <c:pt idx="25">
                  <c:v>400</c:v>
                </c:pt>
                <c:pt idx="26">
                  <c:v>420</c:v>
                </c:pt>
                <c:pt idx="27">
                  <c:v>440</c:v>
                </c:pt>
                <c:pt idx="28">
                  <c:v>460</c:v>
                </c:pt>
                <c:pt idx="29">
                  <c:v>480</c:v>
                </c:pt>
                <c:pt idx="30">
                  <c:v>500</c:v>
                </c:pt>
                <c:pt idx="31">
                  <c:v>520</c:v>
                </c:pt>
                <c:pt idx="32">
                  <c:v>540</c:v>
                </c:pt>
                <c:pt idx="33">
                  <c:v>560</c:v>
                </c:pt>
                <c:pt idx="34">
                  <c:v>580</c:v>
                </c:pt>
                <c:pt idx="35">
                  <c:v>600</c:v>
                </c:pt>
                <c:pt idx="36">
                  <c:v>620</c:v>
                </c:pt>
                <c:pt idx="37">
                  <c:v>640</c:v>
                </c:pt>
                <c:pt idx="38">
                  <c:v>660</c:v>
                </c:pt>
                <c:pt idx="39">
                  <c:v>680</c:v>
                </c:pt>
                <c:pt idx="40">
                  <c:v>700</c:v>
                </c:pt>
                <c:pt idx="41">
                  <c:v>720</c:v>
                </c:pt>
                <c:pt idx="42">
                  <c:v>740</c:v>
                </c:pt>
                <c:pt idx="43">
                  <c:v>760</c:v>
                </c:pt>
                <c:pt idx="44">
                  <c:v>780</c:v>
                </c:pt>
                <c:pt idx="45">
                  <c:v>800</c:v>
                </c:pt>
                <c:pt idx="46">
                  <c:v>820</c:v>
                </c:pt>
                <c:pt idx="47">
                  <c:v>840</c:v>
                </c:pt>
                <c:pt idx="48">
                  <c:v>860</c:v>
                </c:pt>
                <c:pt idx="49">
                  <c:v>880</c:v>
                </c:pt>
                <c:pt idx="50">
                  <c:v>900</c:v>
                </c:pt>
                <c:pt idx="51">
                  <c:v>920</c:v>
                </c:pt>
              </c:numCache>
            </c:numRef>
          </c:xVal>
          <c:yVal>
            <c:numRef>
              <c:f>'individuals 50%'!$B$2:$B$276</c:f>
              <c:numCache>
                <c:formatCode>General</c:formatCode>
                <c:ptCount val="2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4.5499999999999999E-2</c:v>
                </c:pt>
                <c:pt idx="8">
                  <c:v>8.5099999999999995E-2</c:v>
                </c:pt>
                <c:pt idx="9">
                  <c:v>0.36</c:v>
                </c:pt>
                <c:pt idx="10">
                  <c:v>0.8679</c:v>
                </c:pt>
                <c:pt idx="11">
                  <c:v>0.94640000000000002</c:v>
                </c:pt>
                <c:pt idx="12">
                  <c:v>0.97060000000000002</c:v>
                </c:pt>
                <c:pt idx="13">
                  <c:v>1</c:v>
                </c:pt>
                <c:pt idx="14">
                  <c:v>1</c:v>
                </c:pt>
                <c:pt idx="15">
                  <c:v>0.98770000000000002</c:v>
                </c:pt>
                <c:pt idx="16">
                  <c:v>0.97750000000000004</c:v>
                </c:pt>
                <c:pt idx="17">
                  <c:v>0.96840000000000004</c:v>
                </c:pt>
                <c:pt idx="18">
                  <c:v>0.96940000000000004</c:v>
                </c:pt>
                <c:pt idx="19">
                  <c:v>0.96189999999999998</c:v>
                </c:pt>
                <c:pt idx="20">
                  <c:v>0.98180000000000001</c:v>
                </c:pt>
                <c:pt idx="21">
                  <c:v>0.95830000000000004</c:v>
                </c:pt>
                <c:pt idx="22">
                  <c:v>0.92800000000000005</c:v>
                </c:pt>
                <c:pt idx="23">
                  <c:v>0.95350000000000001</c:v>
                </c:pt>
                <c:pt idx="24">
                  <c:v>0.96299999999999997</c:v>
                </c:pt>
                <c:pt idx="25">
                  <c:v>0.94889999999999997</c:v>
                </c:pt>
                <c:pt idx="26">
                  <c:v>0.90969999999999995</c:v>
                </c:pt>
                <c:pt idx="27">
                  <c:v>0.85140000000000005</c:v>
                </c:pt>
                <c:pt idx="28">
                  <c:v>0.80249999999999999</c:v>
                </c:pt>
                <c:pt idx="29">
                  <c:v>0.7278</c:v>
                </c:pt>
                <c:pt idx="30">
                  <c:v>0.66049999999999998</c:v>
                </c:pt>
                <c:pt idx="31">
                  <c:v>0.55630000000000002</c:v>
                </c:pt>
                <c:pt idx="32">
                  <c:v>0.43790000000000001</c:v>
                </c:pt>
                <c:pt idx="33">
                  <c:v>0.29749999999999999</c:v>
                </c:pt>
                <c:pt idx="34">
                  <c:v>0.15720000000000001</c:v>
                </c:pt>
                <c:pt idx="35">
                  <c:v>0.1046</c:v>
                </c:pt>
                <c:pt idx="36">
                  <c:v>4.8500000000000001E-2</c:v>
                </c:pt>
                <c:pt idx="37">
                  <c:v>2.35E-2</c:v>
                </c:pt>
                <c:pt idx="38">
                  <c:v>1.7000000000000001E-2</c:v>
                </c:pt>
                <c:pt idx="39">
                  <c:v>1.8100000000000002E-2</c:v>
                </c:pt>
                <c:pt idx="40">
                  <c:v>5.8999999999999999E-3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1.2800000000000001E-2</c:v>
                </c:pt>
                <c:pt idx="49">
                  <c:v>1.6899999999999998E-2</c:v>
                </c:pt>
                <c:pt idx="50">
                  <c:v>2.1299999999999999E-2</c:v>
                </c:pt>
                <c:pt idx="51">
                  <c:v>3.2300000000000002E-2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712-4149-AE3A-B1F7D913DA10}"/>
            </c:ext>
          </c:extLst>
        </c:ser>
        <c:ser>
          <c:idx val="1"/>
          <c:order val="4"/>
          <c:tx>
            <c:strRef>
              <c:f>'individuals 50%'!$C$1</c:f>
              <c:strCache>
                <c:ptCount val="1"/>
                <c:pt idx="0">
                  <c:v>hpa2</c:v>
                </c:pt>
              </c:strCache>
            </c:strRef>
          </c:tx>
          <c:spPr>
            <a:ln w="412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'individuals 50%'!$A$2:$A$276</c:f>
              <c:numCache>
                <c:formatCode>General</c:formatCode>
                <c:ptCount val="275"/>
                <c:pt idx="0">
                  <c:v>-100</c:v>
                </c:pt>
                <c:pt idx="1">
                  <c:v>-80</c:v>
                </c:pt>
                <c:pt idx="2">
                  <c:v>-60</c:v>
                </c:pt>
                <c:pt idx="3">
                  <c:v>-40</c:v>
                </c:pt>
                <c:pt idx="4">
                  <c:v>-20</c:v>
                </c:pt>
                <c:pt idx="5">
                  <c:v>0</c:v>
                </c:pt>
                <c:pt idx="6">
                  <c:v>20</c:v>
                </c:pt>
                <c:pt idx="7">
                  <c:v>40</c:v>
                </c:pt>
                <c:pt idx="8">
                  <c:v>60</c:v>
                </c:pt>
                <c:pt idx="9">
                  <c:v>80</c:v>
                </c:pt>
                <c:pt idx="10">
                  <c:v>100</c:v>
                </c:pt>
                <c:pt idx="11">
                  <c:v>120</c:v>
                </c:pt>
                <c:pt idx="12">
                  <c:v>140</c:v>
                </c:pt>
                <c:pt idx="13">
                  <c:v>160</c:v>
                </c:pt>
                <c:pt idx="14">
                  <c:v>180</c:v>
                </c:pt>
                <c:pt idx="15">
                  <c:v>200</c:v>
                </c:pt>
                <c:pt idx="16">
                  <c:v>220</c:v>
                </c:pt>
                <c:pt idx="17">
                  <c:v>240</c:v>
                </c:pt>
                <c:pt idx="18">
                  <c:v>260</c:v>
                </c:pt>
                <c:pt idx="19">
                  <c:v>280</c:v>
                </c:pt>
                <c:pt idx="20">
                  <c:v>300</c:v>
                </c:pt>
                <c:pt idx="21">
                  <c:v>320</c:v>
                </c:pt>
                <c:pt idx="22">
                  <c:v>340</c:v>
                </c:pt>
                <c:pt idx="23">
                  <c:v>360</c:v>
                </c:pt>
                <c:pt idx="24">
                  <c:v>380</c:v>
                </c:pt>
                <c:pt idx="25">
                  <c:v>400</c:v>
                </c:pt>
                <c:pt idx="26">
                  <c:v>420</c:v>
                </c:pt>
                <c:pt idx="27">
                  <c:v>440</c:v>
                </c:pt>
                <c:pt idx="28">
                  <c:v>460</c:v>
                </c:pt>
                <c:pt idx="29">
                  <c:v>480</c:v>
                </c:pt>
                <c:pt idx="30">
                  <c:v>500</c:v>
                </c:pt>
                <c:pt idx="31">
                  <c:v>520</c:v>
                </c:pt>
                <c:pt idx="32">
                  <c:v>540</c:v>
                </c:pt>
                <c:pt idx="33">
                  <c:v>560</c:v>
                </c:pt>
                <c:pt idx="34">
                  <c:v>580</c:v>
                </c:pt>
                <c:pt idx="35">
                  <c:v>600</c:v>
                </c:pt>
                <c:pt idx="36">
                  <c:v>620</c:v>
                </c:pt>
                <c:pt idx="37">
                  <c:v>640</c:v>
                </c:pt>
                <c:pt idx="38">
                  <c:v>660</c:v>
                </c:pt>
                <c:pt idx="39">
                  <c:v>680</c:v>
                </c:pt>
                <c:pt idx="40">
                  <c:v>700</c:v>
                </c:pt>
                <c:pt idx="41">
                  <c:v>720</c:v>
                </c:pt>
                <c:pt idx="42">
                  <c:v>740</c:v>
                </c:pt>
                <c:pt idx="43">
                  <c:v>760</c:v>
                </c:pt>
                <c:pt idx="44">
                  <c:v>780</c:v>
                </c:pt>
                <c:pt idx="45">
                  <c:v>800</c:v>
                </c:pt>
                <c:pt idx="46">
                  <c:v>820</c:v>
                </c:pt>
                <c:pt idx="47">
                  <c:v>840</c:v>
                </c:pt>
                <c:pt idx="48">
                  <c:v>860</c:v>
                </c:pt>
                <c:pt idx="49">
                  <c:v>880</c:v>
                </c:pt>
                <c:pt idx="50">
                  <c:v>900</c:v>
                </c:pt>
                <c:pt idx="51">
                  <c:v>920</c:v>
                </c:pt>
              </c:numCache>
            </c:numRef>
          </c:xVal>
          <c:yVal>
            <c:numRef>
              <c:f>'individuals 50%'!$C$2:$C$276</c:f>
              <c:numCache>
                <c:formatCode>General</c:formatCode>
                <c:ptCount val="2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2.63E-2</c:v>
                </c:pt>
                <c:pt idx="9">
                  <c:v>0.2195</c:v>
                </c:pt>
                <c:pt idx="10">
                  <c:v>0.35560000000000003</c:v>
                </c:pt>
                <c:pt idx="11">
                  <c:v>0.63460000000000005</c:v>
                </c:pt>
                <c:pt idx="12">
                  <c:v>0.73209999999999997</c:v>
                </c:pt>
                <c:pt idx="13">
                  <c:v>0.76670000000000005</c:v>
                </c:pt>
                <c:pt idx="14">
                  <c:v>0.85940000000000005</c:v>
                </c:pt>
                <c:pt idx="15">
                  <c:v>0.83779999999999999</c:v>
                </c:pt>
                <c:pt idx="16">
                  <c:v>0.8831</c:v>
                </c:pt>
                <c:pt idx="17">
                  <c:v>0.86750000000000005</c:v>
                </c:pt>
                <c:pt idx="18">
                  <c:v>0.85389999999999999</c:v>
                </c:pt>
                <c:pt idx="19">
                  <c:v>0.85109999999999997</c:v>
                </c:pt>
                <c:pt idx="20">
                  <c:v>0.88890000000000002</c:v>
                </c:pt>
                <c:pt idx="21">
                  <c:v>0.84399999999999997</c:v>
                </c:pt>
                <c:pt idx="22">
                  <c:v>0.89090000000000003</c:v>
                </c:pt>
                <c:pt idx="23">
                  <c:v>0.83609999999999995</c:v>
                </c:pt>
                <c:pt idx="24">
                  <c:v>0.874</c:v>
                </c:pt>
                <c:pt idx="25">
                  <c:v>0.84619999999999995</c:v>
                </c:pt>
                <c:pt idx="26">
                  <c:v>0.87219999999999998</c:v>
                </c:pt>
                <c:pt idx="27">
                  <c:v>0.89780000000000004</c:v>
                </c:pt>
                <c:pt idx="28">
                  <c:v>0.91610000000000003</c:v>
                </c:pt>
                <c:pt idx="29">
                  <c:v>0.89470000000000005</c:v>
                </c:pt>
                <c:pt idx="30">
                  <c:v>0.89610000000000001</c:v>
                </c:pt>
                <c:pt idx="31">
                  <c:v>0.88959999999999995</c:v>
                </c:pt>
                <c:pt idx="32">
                  <c:v>0.871</c:v>
                </c:pt>
                <c:pt idx="33">
                  <c:v>0.86450000000000005</c:v>
                </c:pt>
                <c:pt idx="34">
                  <c:v>0.8165</c:v>
                </c:pt>
                <c:pt idx="35">
                  <c:v>0.75780000000000003</c:v>
                </c:pt>
                <c:pt idx="36">
                  <c:v>0.72330000000000005</c:v>
                </c:pt>
                <c:pt idx="37">
                  <c:v>0.67310000000000003</c:v>
                </c:pt>
                <c:pt idx="38">
                  <c:v>0.59489999999999998</c:v>
                </c:pt>
                <c:pt idx="39">
                  <c:v>0.53590000000000004</c:v>
                </c:pt>
                <c:pt idx="40">
                  <c:v>0.43919999999999998</c:v>
                </c:pt>
                <c:pt idx="41">
                  <c:v>0.34439999999999998</c:v>
                </c:pt>
                <c:pt idx="42">
                  <c:v>0.21920000000000001</c:v>
                </c:pt>
                <c:pt idx="43">
                  <c:v>0.10879999999999999</c:v>
                </c:pt>
                <c:pt idx="44">
                  <c:v>4.9299999999999997E-2</c:v>
                </c:pt>
                <c:pt idx="45">
                  <c:v>2.86E-2</c:v>
                </c:pt>
                <c:pt idx="46">
                  <c:v>2.24E-2</c:v>
                </c:pt>
                <c:pt idx="47">
                  <c:v>1.5299999999999999E-2</c:v>
                </c:pt>
                <c:pt idx="48">
                  <c:v>2.1700000000000001E-2</c:v>
                </c:pt>
                <c:pt idx="49">
                  <c:v>7.7999999999999996E-3</c:v>
                </c:pt>
                <c:pt idx="50">
                  <c:v>7.7000000000000002E-3</c:v>
                </c:pt>
                <c:pt idx="5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712-4149-AE3A-B1F7D913DA10}"/>
            </c:ext>
          </c:extLst>
        </c:ser>
        <c:ser>
          <c:idx val="2"/>
          <c:order val="5"/>
          <c:tx>
            <c:strRef>
              <c:f>'individuals 50%'!$D$1</c:f>
              <c:strCache>
                <c:ptCount val="1"/>
                <c:pt idx="0">
                  <c:v>rad6</c:v>
                </c:pt>
              </c:strCache>
            </c:strRef>
          </c:tx>
          <c:spPr>
            <a:ln w="412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'individuals 50%'!$A$2:$A$276</c:f>
              <c:numCache>
                <c:formatCode>General</c:formatCode>
                <c:ptCount val="275"/>
                <c:pt idx="0">
                  <c:v>-100</c:v>
                </c:pt>
                <c:pt idx="1">
                  <c:v>-80</c:v>
                </c:pt>
                <c:pt idx="2">
                  <c:v>-60</c:v>
                </c:pt>
                <c:pt idx="3">
                  <c:v>-40</c:v>
                </c:pt>
                <c:pt idx="4">
                  <c:v>-20</c:v>
                </c:pt>
                <c:pt idx="5">
                  <c:v>0</c:v>
                </c:pt>
                <c:pt idx="6">
                  <c:v>20</c:v>
                </c:pt>
                <c:pt idx="7">
                  <c:v>40</c:v>
                </c:pt>
                <c:pt idx="8">
                  <c:v>60</c:v>
                </c:pt>
                <c:pt idx="9">
                  <c:v>80</c:v>
                </c:pt>
                <c:pt idx="10">
                  <c:v>100</c:v>
                </c:pt>
                <c:pt idx="11">
                  <c:v>120</c:v>
                </c:pt>
                <c:pt idx="12">
                  <c:v>140</c:v>
                </c:pt>
                <c:pt idx="13">
                  <c:v>160</c:v>
                </c:pt>
                <c:pt idx="14">
                  <c:v>180</c:v>
                </c:pt>
                <c:pt idx="15">
                  <c:v>200</c:v>
                </c:pt>
                <c:pt idx="16">
                  <c:v>220</c:v>
                </c:pt>
                <c:pt idx="17">
                  <c:v>240</c:v>
                </c:pt>
                <c:pt idx="18">
                  <c:v>260</c:v>
                </c:pt>
                <c:pt idx="19">
                  <c:v>280</c:v>
                </c:pt>
                <c:pt idx="20">
                  <c:v>300</c:v>
                </c:pt>
                <c:pt idx="21">
                  <c:v>320</c:v>
                </c:pt>
                <c:pt idx="22">
                  <c:v>340</c:v>
                </c:pt>
                <c:pt idx="23">
                  <c:v>360</c:v>
                </c:pt>
                <c:pt idx="24">
                  <c:v>380</c:v>
                </c:pt>
                <c:pt idx="25">
                  <c:v>400</c:v>
                </c:pt>
                <c:pt idx="26">
                  <c:v>420</c:v>
                </c:pt>
                <c:pt idx="27">
                  <c:v>440</c:v>
                </c:pt>
                <c:pt idx="28">
                  <c:v>460</c:v>
                </c:pt>
                <c:pt idx="29">
                  <c:v>480</c:v>
                </c:pt>
                <c:pt idx="30">
                  <c:v>500</c:v>
                </c:pt>
                <c:pt idx="31">
                  <c:v>520</c:v>
                </c:pt>
                <c:pt idx="32">
                  <c:v>540</c:v>
                </c:pt>
                <c:pt idx="33">
                  <c:v>560</c:v>
                </c:pt>
                <c:pt idx="34">
                  <c:v>580</c:v>
                </c:pt>
                <c:pt idx="35">
                  <c:v>600</c:v>
                </c:pt>
                <c:pt idx="36">
                  <c:v>620</c:v>
                </c:pt>
                <c:pt idx="37">
                  <c:v>640</c:v>
                </c:pt>
                <c:pt idx="38">
                  <c:v>660</c:v>
                </c:pt>
                <c:pt idx="39">
                  <c:v>680</c:v>
                </c:pt>
                <c:pt idx="40">
                  <c:v>700</c:v>
                </c:pt>
                <c:pt idx="41">
                  <c:v>720</c:v>
                </c:pt>
                <c:pt idx="42">
                  <c:v>740</c:v>
                </c:pt>
                <c:pt idx="43">
                  <c:v>760</c:v>
                </c:pt>
                <c:pt idx="44">
                  <c:v>780</c:v>
                </c:pt>
                <c:pt idx="45">
                  <c:v>800</c:v>
                </c:pt>
                <c:pt idx="46">
                  <c:v>820</c:v>
                </c:pt>
                <c:pt idx="47">
                  <c:v>840</c:v>
                </c:pt>
                <c:pt idx="48">
                  <c:v>860</c:v>
                </c:pt>
                <c:pt idx="49">
                  <c:v>880</c:v>
                </c:pt>
                <c:pt idx="50">
                  <c:v>900</c:v>
                </c:pt>
                <c:pt idx="51">
                  <c:v>920</c:v>
                </c:pt>
              </c:numCache>
            </c:numRef>
          </c:xVal>
          <c:yVal>
            <c:numRef>
              <c:f>'individuals 50%'!$D$2:$D$276</c:f>
              <c:numCache>
                <c:formatCode>General</c:formatCode>
                <c:ptCount val="2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2.5600000000000001E-2</c:v>
                </c:pt>
                <c:pt idx="21">
                  <c:v>7.4999999999999997E-2</c:v>
                </c:pt>
                <c:pt idx="22">
                  <c:v>0.1163</c:v>
                </c:pt>
                <c:pt idx="23">
                  <c:v>0.1087</c:v>
                </c:pt>
                <c:pt idx="24">
                  <c:v>0.12239999999999999</c:v>
                </c:pt>
                <c:pt idx="25">
                  <c:v>0.1961</c:v>
                </c:pt>
                <c:pt idx="26">
                  <c:v>0.25490000000000002</c:v>
                </c:pt>
                <c:pt idx="27">
                  <c:v>0.29089999999999999</c:v>
                </c:pt>
                <c:pt idx="28">
                  <c:v>0.35589999999999999</c:v>
                </c:pt>
                <c:pt idx="29">
                  <c:v>0.41270000000000001</c:v>
                </c:pt>
                <c:pt idx="30">
                  <c:v>0.52170000000000005</c:v>
                </c:pt>
                <c:pt idx="31">
                  <c:v>0.61109999999999998</c:v>
                </c:pt>
                <c:pt idx="32">
                  <c:v>0.66669999999999996</c:v>
                </c:pt>
                <c:pt idx="33">
                  <c:v>0.67120000000000002</c:v>
                </c:pt>
                <c:pt idx="34">
                  <c:v>0.65749999999999997</c:v>
                </c:pt>
                <c:pt idx="35">
                  <c:v>0.66220000000000001</c:v>
                </c:pt>
                <c:pt idx="36">
                  <c:v>0.59460000000000002</c:v>
                </c:pt>
                <c:pt idx="37">
                  <c:v>0.55259999999999998</c:v>
                </c:pt>
                <c:pt idx="38">
                  <c:v>0.49330000000000002</c:v>
                </c:pt>
                <c:pt idx="39">
                  <c:v>0.41099999999999998</c:v>
                </c:pt>
                <c:pt idx="40">
                  <c:v>0.27029999999999998</c:v>
                </c:pt>
                <c:pt idx="41">
                  <c:v>0.16900000000000001</c:v>
                </c:pt>
                <c:pt idx="42">
                  <c:v>8.3299999999999999E-2</c:v>
                </c:pt>
                <c:pt idx="43">
                  <c:v>6.6699999999999995E-2</c:v>
                </c:pt>
                <c:pt idx="44">
                  <c:v>4.3499999999999997E-2</c:v>
                </c:pt>
                <c:pt idx="45">
                  <c:v>4.3499999999999997E-2</c:v>
                </c:pt>
                <c:pt idx="46">
                  <c:v>2.8199999999999999E-2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6712-4149-AE3A-B1F7D913DA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7467871"/>
        <c:axId val="877468831"/>
      </c:scatterChart>
      <c:valAx>
        <c:axId val="877467871"/>
        <c:scaling>
          <c:orientation val="minMax"/>
          <c:max val="900"/>
          <c:min val="-1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468831"/>
        <c:crosses val="autoZero"/>
        <c:crossBetween val="midCat"/>
      </c:valAx>
      <c:valAx>
        <c:axId val="8774688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467871"/>
        <c:crossesAt val="-100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[Figure 3 ba chart values (version 2).xlsx]individuals 50%!PivotTable8</c:name>
    <c:fmtId val="0"/>
  </c:pivotSource>
  <c:chart>
    <c:autoTitleDeleted val="0"/>
    <c:pivotFmts>
      <c:pivotFmt>
        <c:idx val="0"/>
        <c:spPr>
          <a:solidFill>
            <a:srgbClr val="00B0F0">
              <a:alpha val="50000"/>
            </a:srgbClr>
          </a:solidFill>
          <a:ln>
            <a:solidFill>
              <a:schemeClr val="accen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3">
              <a:lumMod val="60000"/>
              <a:lumOff val="40000"/>
            </a:schemeClr>
          </a:solidFill>
          <a:ln>
            <a:solidFill>
              <a:schemeClr val="accen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5">
              <a:alpha val="50000"/>
            </a:schemeClr>
          </a:solidFill>
          <a:ln>
            <a:solidFill>
              <a:schemeClr val="accen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'individuals 50%'!$AN$3:$AN$4</c:f>
              <c:strCache>
                <c:ptCount val="1"/>
                <c:pt idx="0">
                  <c:v>hpa2</c:v>
                </c:pt>
              </c:strCache>
            </c:strRef>
          </c:tx>
          <c:spPr>
            <a:solidFill>
              <a:srgbClr val="00B0F0">
                <a:alpha val="50000"/>
              </a:srgbClr>
            </a:solid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'individuals 50%'!$AM$5:$AM$30</c:f>
              <c:strCache>
                <c:ptCount val="25"/>
                <c:pt idx="0">
                  <c:v>0-19</c:v>
                </c:pt>
                <c:pt idx="1">
                  <c:v>20-39</c:v>
                </c:pt>
                <c:pt idx="2">
                  <c:v>40-59</c:v>
                </c:pt>
                <c:pt idx="3">
                  <c:v>60-79</c:v>
                </c:pt>
                <c:pt idx="4">
                  <c:v>80-99</c:v>
                </c:pt>
                <c:pt idx="5">
                  <c:v>100-119</c:v>
                </c:pt>
                <c:pt idx="6">
                  <c:v>120-139</c:v>
                </c:pt>
                <c:pt idx="7">
                  <c:v>140-159</c:v>
                </c:pt>
                <c:pt idx="8">
                  <c:v>160-179</c:v>
                </c:pt>
                <c:pt idx="9">
                  <c:v>180-199</c:v>
                </c:pt>
                <c:pt idx="10">
                  <c:v>200-219</c:v>
                </c:pt>
                <c:pt idx="11">
                  <c:v>220-239</c:v>
                </c:pt>
                <c:pt idx="12">
                  <c:v>240-259</c:v>
                </c:pt>
                <c:pt idx="13">
                  <c:v>260-279</c:v>
                </c:pt>
                <c:pt idx="14">
                  <c:v>280-299</c:v>
                </c:pt>
                <c:pt idx="15">
                  <c:v>300-319</c:v>
                </c:pt>
                <c:pt idx="16">
                  <c:v>320-339</c:v>
                </c:pt>
                <c:pt idx="17">
                  <c:v>340-359</c:v>
                </c:pt>
                <c:pt idx="18">
                  <c:v>360-379</c:v>
                </c:pt>
                <c:pt idx="19">
                  <c:v>380-399</c:v>
                </c:pt>
                <c:pt idx="20">
                  <c:v>400-419</c:v>
                </c:pt>
                <c:pt idx="21">
                  <c:v>420-439</c:v>
                </c:pt>
                <c:pt idx="22">
                  <c:v>440-459</c:v>
                </c:pt>
                <c:pt idx="23">
                  <c:v>460-479</c:v>
                </c:pt>
                <c:pt idx="24">
                  <c:v>480-499</c:v>
                </c:pt>
              </c:strCache>
            </c:strRef>
          </c:cat>
          <c:val>
            <c:numRef>
              <c:f>'individuals 50%'!$AN$5:$AN$30</c:f>
              <c:numCache>
                <c:formatCode>General</c:formatCode>
                <c:ptCount val="25"/>
                <c:pt idx="3">
                  <c:v>1</c:v>
                </c:pt>
                <c:pt idx="4">
                  <c:v>8</c:v>
                </c:pt>
                <c:pt idx="5">
                  <c:v>7</c:v>
                </c:pt>
                <c:pt idx="6">
                  <c:v>17</c:v>
                </c:pt>
                <c:pt idx="7">
                  <c:v>8</c:v>
                </c:pt>
                <c:pt idx="8">
                  <c:v>6</c:v>
                </c:pt>
                <c:pt idx="9">
                  <c:v>9</c:v>
                </c:pt>
                <c:pt idx="10">
                  <c:v>7</c:v>
                </c:pt>
                <c:pt idx="11">
                  <c:v>6</c:v>
                </c:pt>
                <c:pt idx="12">
                  <c:v>6</c:v>
                </c:pt>
                <c:pt idx="13">
                  <c:v>4</c:v>
                </c:pt>
                <c:pt idx="14">
                  <c:v>4</c:v>
                </c:pt>
                <c:pt idx="15">
                  <c:v>8</c:v>
                </c:pt>
                <c:pt idx="16">
                  <c:v>4</c:v>
                </c:pt>
                <c:pt idx="17">
                  <c:v>6</c:v>
                </c:pt>
                <c:pt idx="18">
                  <c:v>6</c:v>
                </c:pt>
                <c:pt idx="19">
                  <c:v>9</c:v>
                </c:pt>
                <c:pt idx="20">
                  <c:v>2</c:v>
                </c:pt>
                <c:pt idx="21">
                  <c:v>6</c:v>
                </c:pt>
                <c:pt idx="22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B2-4EF3-BAB0-DCEB28AEE01B}"/>
            </c:ext>
          </c:extLst>
        </c:ser>
        <c:ser>
          <c:idx val="1"/>
          <c:order val="1"/>
          <c:tx>
            <c:strRef>
              <c:f>'individuals 50%'!$AO$3:$AO$4</c:f>
              <c:strCache>
                <c:ptCount val="1"/>
                <c:pt idx="0">
                  <c:v>rad6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'individuals 50%'!$AM$5:$AM$30</c:f>
              <c:strCache>
                <c:ptCount val="25"/>
                <c:pt idx="0">
                  <c:v>0-19</c:v>
                </c:pt>
                <c:pt idx="1">
                  <c:v>20-39</c:v>
                </c:pt>
                <c:pt idx="2">
                  <c:v>40-59</c:v>
                </c:pt>
                <c:pt idx="3">
                  <c:v>60-79</c:v>
                </c:pt>
                <c:pt idx="4">
                  <c:v>80-99</c:v>
                </c:pt>
                <c:pt idx="5">
                  <c:v>100-119</c:v>
                </c:pt>
                <c:pt idx="6">
                  <c:v>120-139</c:v>
                </c:pt>
                <c:pt idx="7">
                  <c:v>140-159</c:v>
                </c:pt>
                <c:pt idx="8">
                  <c:v>160-179</c:v>
                </c:pt>
                <c:pt idx="9">
                  <c:v>180-199</c:v>
                </c:pt>
                <c:pt idx="10">
                  <c:v>200-219</c:v>
                </c:pt>
                <c:pt idx="11">
                  <c:v>220-239</c:v>
                </c:pt>
                <c:pt idx="12">
                  <c:v>240-259</c:v>
                </c:pt>
                <c:pt idx="13">
                  <c:v>260-279</c:v>
                </c:pt>
                <c:pt idx="14">
                  <c:v>280-299</c:v>
                </c:pt>
                <c:pt idx="15">
                  <c:v>300-319</c:v>
                </c:pt>
                <c:pt idx="16">
                  <c:v>320-339</c:v>
                </c:pt>
                <c:pt idx="17">
                  <c:v>340-359</c:v>
                </c:pt>
                <c:pt idx="18">
                  <c:v>360-379</c:v>
                </c:pt>
                <c:pt idx="19">
                  <c:v>380-399</c:v>
                </c:pt>
                <c:pt idx="20">
                  <c:v>400-419</c:v>
                </c:pt>
                <c:pt idx="21">
                  <c:v>420-439</c:v>
                </c:pt>
                <c:pt idx="22">
                  <c:v>440-459</c:v>
                </c:pt>
                <c:pt idx="23">
                  <c:v>460-479</c:v>
                </c:pt>
                <c:pt idx="24">
                  <c:v>480-499</c:v>
                </c:pt>
              </c:strCache>
            </c:strRef>
          </c:cat>
          <c:val>
            <c:numRef>
              <c:f>'individuals 50%'!$AO$5:$AO$30</c:f>
              <c:numCache>
                <c:formatCode>General</c:formatCode>
                <c:ptCount val="25"/>
                <c:pt idx="15">
                  <c:v>1</c:v>
                </c:pt>
                <c:pt idx="16">
                  <c:v>2</c:v>
                </c:pt>
                <c:pt idx="17">
                  <c:v>2</c:v>
                </c:pt>
                <c:pt idx="18">
                  <c:v>1</c:v>
                </c:pt>
                <c:pt idx="19">
                  <c:v>2</c:v>
                </c:pt>
                <c:pt idx="20">
                  <c:v>4</c:v>
                </c:pt>
                <c:pt idx="21">
                  <c:v>3</c:v>
                </c:pt>
                <c:pt idx="2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B2-4EF3-BAB0-DCEB28AEE01B}"/>
            </c:ext>
          </c:extLst>
        </c:ser>
        <c:ser>
          <c:idx val="2"/>
          <c:order val="2"/>
          <c:tx>
            <c:strRef>
              <c:f>'individuals 50%'!$AP$3:$AP$4</c:f>
              <c:strCache>
                <c:ptCount val="1"/>
                <c:pt idx="0">
                  <c:v>VP16</c:v>
                </c:pt>
              </c:strCache>
            </c:strRef>
          </c:tx>
          <c:spPr>
            <a:solidFill>
              <a:schemeClr val="accent5">
                <a:alpha val="50000"/>
              </a:schemeClr>
            </a:solid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'individuals 50%'!$AM$5:$AM$30</c:f>
              <c:strCache>
                <c:ptCount val="25"/>
                <c:pt idx="0">
                  <c:v>0-19</c:v>
                </c:pt>
                <c:pt idx="1">
                  <c:v>20-39</c:v>
                </c:pt>
                <c:pt idx="2">
                  <c:v>40-59</c:v>
                </c:pt>
                <c:pt idx="3">
                  <c:v>60-79</c:v>
                </c:pt>
                <c:pt idx="4">
                  <c:v>80-99</c:v>
                </c:pt>
                <c:pt idx="5">
                  <c:v>100-119</c:v>
                </c:pt>
                <c:pt idx="6">
                  <c:v>120-139</c:v>
                </c:pt>
                <c:pt idx="7">
                  <c:v>140-159</c:v>
                </c:pt>
                <c:pt idx="8">
                  <c:v>160-179</c:v>
                </c:pt>
                <c:pt idx="9">
                  <c:v>180-199</c:v>
                </c:pt>
                <c:pt idx="10">
                  <c:v>200-219</c:v>
                </c:pt>
                <c:pt idx="11">
                  <c:v>220-239</c:v>
                </c:pt>
                <c:pt idx="12">
                  <c:v>240-259</c:v>
                </c:pt>
                <c:pt idx="13">
                  <c:v>260-279</c:v>
                </c:pt>
                <c:pt idx="14">
                  <c:v>280-299</c:v>
                </c:pt>
                <c:pt idx="15">
                  <c:v>300-319</c:v>
                </c:pt>
                <c:pt idx="16">
                  <c:v>320-339</c:v>
                </c:pt>
                <c:pt idx="17">
                  <c:v>340-359</c:v>
                </c:pt>
                <c:pt idx="18">
                  <c:v>360-379</c:v>
                </c:pt>
                <c:pt idx="19">
                  <c:v>380-399</c:v>
                </c:pt>
                <c:pt idx="20">
                  <c:v>400-419</c:v>
                </c:pt>
                <c:pt idx="21">
                  <c:v>420-439</c:v>
                </c:pt>
                <c:pt idx="22">
                  <c:v>440-459</c:v>
                </c:pt>
                <c:pt idx="23">
                  <c:v>460-479</c:v>
                </c:pt>
                <c:pt idx="24">
                  <c:v>480-499</c:v>
                </c:pt>
              </c:strCache>
            </c:strRef>
          </c:cat>
          <c:val>
            <c:numRef>
              <c:f>'individuals 50%'!$AP$5:$AP$30</c:f>
              <c:numCache>
                <c:formatCode>General</c:formatCode>
                <c:ptCount val="25"/>
                <c:pt idx="2">
                  <c:v>2</c:v>
                </c:pt>
                <c:pt idx="3">
                  <c:v>2</c:v>
                </c:pt>
                <c:pt idx="4">
                  <c:v>14</c:v>
                </c:pt>
                <c:pt idx="5">
                  <c:v>28</c:v>
                </c:pt>
                <c:pt idx="6">
                  <c:v>8</c:v>
                </c:pt>
                <c:pt idx="7">
                  <c:v>12</c:v>
                </c:pt>
                <c:pt idx="8">
                  <c:v>10</c:v>
                </c:pt>
                <c:pt idx="9">
                  <c:v>2</c:v>
                </c:pt>
                <c:pt idx="10">
                  <c:v>2</c:v>
                </c:pt>
                <c:pt idx="11">
                  <c:v>8</c:v>
                </c:pt>
                <c:pt idx="12">
                  <c:v>6</c:v>
                </c:pt>
                <c:pt idx="13">
                  <c:v>4</c:v>
                </c:pt>
                <c:pt idx="14">
                  <c:v>4</c:v>
                </c:pt>
                <c:pt idx="15">
                  <c:v>9</c:v>
                </c:pt>
                <c:pt idx="16">
                  <c:v>7</c:v>
                </c:pt>
                <c:pt idx="17">
                  <c:v>2</c:v>
                </c:pt>
                <c:pt idx="18">
                  <c:v>8</c:v>
                </c:pt>
                <c:pt idx="19">
                  <c:v>9</c:v>
                </c:pt>
                <c:pt idx="20">
                  <c:v>3</c:v>
                </c:pt>
                <c:pt idx="21">
                  <c:v>4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B2-4EF3-BAB0-DCEB28AEE0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252257391"/>
        <c:axId val="1252250671"/>
      </c:barChart>
      <c:catAx>
        <c:axId val="1252257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2250671"/>
        <c:crosses val="autoZero"/>
        <c:auto val="1"/>
        <c:lblAlgn val="ctr"/>
        <c:lblOffset val="100"/>
        <c:noMultiLvlLbl val="0"/>
      </c:catAx>
      <c:valAx>
        <c:axId val="1252250671"/>
        <c:scaling>
          <c:orientation val="minMax"/>
        </c:scaling>
        <c:delete val="0"/>
        <c:axPos val="l"/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2257391"/>
        <c:crossesAt val="1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[Figure 3 ba chart values (version 2).xlsx]individuals 50%!PivotTable9</c:name>
    <c:fmtId val="0"/>
  </c:pivotSource>
  <c:chart>
    <c:autoTitleDeleted val="0"/>
    <c:pivotFmts>
      <c:pivotFmt>
        <c:idx val="0"/>
        <c:spPr>
          <a:solidFill>
            <a:schemeClr val="accent5">
              <a:alpha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3">
              <a:lumMod val="60000"/>
              <a:lumOff val="40000"/>
              <a:alpha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B0F0">
              <a:alpha val="50000"/>
            </a:srgbClr>
          </a:solidFill>
          <a:ln>
            <a:solidFill>
              <a:schemeClr val="accent1"/>
            </a:solidFill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5">
              <a:alpha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3">
              <a:lumMod val="60000"/>
              <a:lumOff val="40000"/>
              <a:alpha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00B0F0">
              <a:alpha val="50000"/>
            </a:srgbClr>
          </a:solidFill>
          <a:ln>
            <a:solidFill>
              <a:schemeClr val="accent1"/>
            </a:solidFill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5">
              <a:alpha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3">
              <a:lumMod val="60000"/>
              <a:lumOff val="40000"/>
              <a:alpha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00B0F0">
              <a:alpha val="50000"/>
            </a:srgbClr>
          </a:solidFill>
          <a:ln>
            <a:solidFill>
              <a:schemeClr val="accent1"/>
            </a:solidFill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5">
              <a:alpha val="50000"/>
            </a:schemeClr>
          </a:solidFill>
          <a:ln>
            <a:solidFill>
              <a:schemeClr val="accent1"/>
            </a:solidFill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3">
              <a:lumMod val="60000"/>
              <a:lumOff val="40000"/>
              <a:alpha val="94000"/>
            </a:schemeClr>
          </a:solidFill>
          <a:ln>
            <a:solidFill>
              <a:schemeClr val="accent1"/>
            </a:solidFill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rgbClr val="00B0F0">
              <a:alpha val="50000"/>
            </a:srgbClr>
          </a:solidFill>
          <a:ln>
            <a:solidFill>
              <a:schemeClr val="accent1"/>
            </a:solidFill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'individuals 50%'!$AT$3:$AT$4</c:f>
              <c:strCache>
                <c:ptCount val="1"/>
                <c:pt idx="0">
                  <c:v>hpa2</c:v>
                </c:pt>
              </c:strCache>
            </c:strRef>
          </c:tx>
          <c:spPr>
            <a:solidFill>
              <a:schemeClr val="accent5">
                <a:alpha val="50000"/>
              </a:schemeClr>
            </a:solid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'individuals 50%'!$AS$5:$AS$16</c:f>
              <c:strCache>
                <c:ptCount val="11"/>
                <c:pt idx="0">
                  <c:v>1-1.1</c:v>
                </c:pt>
                <c:pt idx="1">
                  <c:v>1.1-1.2</c:v>
                </c:pt>
                <c:pt idx="2">
                  <c:v>1.2-1.3</c:v>
                </c:pt>
                <c:pt idx="3">
                  <c:v>1.3-1.4</c:v>
                </c:pt>
                <c:pt idx="4">
                  <c:v>1.4-1.5</c:v>
                </c:pt>
                <c:pt idx="5">
                  <c:v>1.5-1.6</c:v>
                </c:pt>
                <c:pt idx="6">
                  <c:v>1.6-1.7</c:v>
                </c:pt>
                <c:pt idx="7">
                  <c:v>1.7-1.8</c:v>
                </c:pt>
                <c:pt idx="8">
                  <c:v>1.8-1.9</c:v>
                </c:pt>
                <c:pt idx="9">
                  <c:v>1.9-2</c:v>
                </c:pt>
                <c:pt idx="10">
                  <c:v>2-2.1</c:v>
                </c:pt>
              </c:strCache>
            </c:strRef>
          </c:cat>
          <c:val>
            <c:numRef>
              <c:f>'individuals 50%'!$AT$5:$AT$16</c:f>
              <c:numCache>
                <c:formatCode>General</c:formatCode>
                <c:ptCount val="11"/>
                <c:pt idx="2">
                  <c:v>16</c:v>
                </c:pt>
                <c:pt idx="3">
                  <c:v>42</c:v>
                </c:pt>
                <c:pt idx="4">
                  <c:v>46</c:v>
                </c:pt>
                <c:pt idx="5">
                  <c:v>44</c:v>
                </c:pt>
                <c:pt idx="6">
                  <c:v>20</c:v>
                </c:pt>
                <c:pt idx="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EB7-45A5-B163-935D72B82DC7}"/>
            </c:ext>
          </c:extLst>
        </c:ser>
        <c:ser>
          <c:idx val="1"/>
          <c:order val="1"/>
          <c:tx>
            <c:strRef>
              <c:f>'individuals 50%'!$AU$3:$AU$4</c:f>
              <c:strCache>
                <c:ptCount val="1"/>
                <c:pt idx="0">
                  <c:v>rad6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  <a:alpha val="94000"/>
              </a:schemeClr>
            </a:solid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'individuals 50%'!$AS$5:$AS$16</c:f>
              <c:strCache>
                <c:ptCount val="11"/>
                <c:pt idx="0">
                  <c:v>1-1.1</c:v>
                </c:pt>
                <c:pt idx="1">
                  <c:v>1.1-1.2</c:v>
                </c:pt>
                <c:pt idx="2">
                  <c:v>1.2-1.3</c:v>
                </c:pt>
                <c:pt idx="3">
                  <c:v>1.3-1.4</c:v>
                </c:pt>
                <c:pt idx="4">
                  <c:v>1.4-1.5</c:v>
                </c:pt>
                <c:pt idx="5">
                  <c:v>1.5-1.6</c:v>
                </c:pt>
                <c:pt idx="6">
                  <c:v>1.6-1.7</c:v>
                </c:pt>
                <c:pt idx="7">
                  <c:v>1.7-1.8</c:v>
                </c:pt>
                <c:pt idx="8">
                  <c:v>1.8-1.9</c:v>
                </c:pt>
                <c:pt idx="9">
                  <c:v>1.9-2</c:v>
                </c:pt>
                <c:pt idx="10">
                  <c:v>2-2.1</c:v>
                </c:pt>
              </c:strCache>
            </c:strRef>
          </c:cat>
          <c:val>
            <c:numRef>
              <c:f>'individuals 50%'!$AU$5:$AU$16</c:f>
              <c:numCache>
                <c:formatCode>General</c:formatCode>
                <c:ptCount val="11"/>
                <c:pt idx="0">
                  <c:v>3</c:v>
                </c:pt>
                <c:pt idx="1">
                  <c:v>28</c:v>
                </c:pt>
                <c:pt idx="2">
                  <c:v>32</c:v>
                </c:pt>
                <c:pt idx="3">
                  <c:v>9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EB7-45A5-B163-935D72B82DC7}"/>
            </c:ext>
          </c:extLst>
        </c:ser>
        <c:ser>
          <c:idx val="2"/>
          <c:order val="2"/>
          <c:tx>
            <c:strRef>
              <c:f>'individuals 50%'!$AV$3:$AV$4</c:f>
              <c:strCache>
                <c:ptCount val="1"/>
                <c:pt idx="0">
                  <c:v>VP16</c:v>
                </c:pt>
              </c:strCache>
            </c:strRef>
          </c:tx>
          <c:spPr>
            <a:solidFill>
              <a:srgbClr val="00B0F0">
                <a:alpha val="50000"/>
              </a:srgbClr>
            </a:solid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'individuals 50%'!$AS$5:$AS$16</c:f>
              <c:strCache>
                <c:ptCount val="11"/>
                <c:pt idx="0">
                  <c:v>1-1.1</c:v>
                </c:pt>
                <c:pt idx="1">
                  <c:v>1.1-1.2</c:v>
                </c:pt>
                <c:pt idx="2">
                  <c:v>1.2-1.3</c:v>
                </c:pt>
                <c:pt idx="3">
                  <c:v>1.3-1.4</c:v>
                </c:pt>
                <c:pt idx="4">
                  <c:v>1.4-1.5</c:v>
                </c:pt>
                <c:pt idx="5">
                  <c:v>1.5-1.6</c:v>
                </c:pt>
                <c:pt idx="6">
                  <c:v>1.6-1.7</c:v>
                </c:pt>
                <c:pt idx="7">
                  <c:v>1.7-1.8</c:v>
                </c:pt>
                <c:pt idx="8">
                  <c:v>1.8-1.9</c:v>
                </c:pt>
                <c:pt idx="9">
                  <c:v>1.9-2</c:v>
                </c:pt>
                <c:pt idx="10">
                  <c:v>2-2.1</c:v>
                </c:pt>
              </c:strCache>
            </c:strRef>
          </c:cat>
          <c:val>
            <c:numRef>
              <c:f>'individuals 50%'!$AV$5:$AV$16</c:f>
              <c:numCache>
                <c:formatCode>General</c:formatCode>
                <c:ptCount val="11"/>
                <c:pt idx="2">
                  <c:v>22</c:v>
                </c:pt>
                <c:pt idx="3">
                  <c:v>57</c:v>
                </c:pt>
                <c:pt idx="4">
                  <c:v>54</c:v>
                </c:pt>
                <c:pt idx="5">
                  <c:v>49</c:v>
                </c:pt>
                <c:pt idx="6">
                  <c:v>17</c:v>
                </c:pt>
                <c:pt idx="7">
                  <c:v>16</c:v>
                </c:pt>
                <c:pt idx="8">
                  <c:v>10</c:v>
                </c:pt>
                <c:pt idx="9">
                  <c:v>3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EB7-45A5-B163-935D72B82D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axId val="1869581215"/>
        <c:axId val="1869579775"/>
      </c:barChart>
      <c:catAx>
        <c:axId val="1869581215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9579775"/>
        <c:crosses val="autoZero"/>
        <c:auto val="1"/>
        <c:lblAlgn val="ctr"/>
        <c:lblOffset val="100"/>
        <c:noMultiLvlLbl val="0"/>
      </c:catAx>
      <c:valAx>
        <c:axId val="18695797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9581215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4.xml"/><Relationship Id="rId13" Type="http://schemas.openxmlformats.org/officeDocument/2006/relationships/image" Target="../media/image2.png"/><Relationship Id="rId3" Type="http://schemas.openxmlformats.org/officeDocument/2006/relationships/chart" Target="../charts/chart9.xml"/><Relationship Id="rId7" Type="http://schemas.openxmlformats.org/officeDocument/2006/relationships/chart" Target="../charts/chart13.xml"/><Relationship Id="rId12" Type="http://schemas.openxmlformats.org/officeDocument/2006/relationships/image" Target="../media/image1.png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11" Type="http://schemas.openxmlformats.org/officeDocument/2006/relationships/chart" Target="../charts/chart17.xml"/><Relationship Id="rId5" Type="http://schemas.openxmlformats.org/officeDocument/2006/relationships/chart" Target="../charts/chart11.xml"/><Relationship Id="rId10" Type="http://schemas.openxmlformats.org/officeDocument/2006/relationships/chart" Target="../charts/chart16.xml"/><Relationship Id="rId4" Type="http://schemas.openxmlformats.org/officeDocument/2006/relationships/chart" Target="../charts/chart10.xml"/><Relationship Id="rId9" Type="http://schemas.openxmlformats.org/officeDocument/2006/relationships/chart" Target="../charts/chart1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55765</xdr:rowOff>
    </xdr:from>
    <xdr:to>
      <xdr:col>7</xdr:col>
      <xdr:colOff>304800</xdr:colOff>
      <xdr:row>38</xdr:row>
      <xdr:rowOff>55765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0FF9453-3A7A-1182-84E3-D23EBAB0B6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221673</xdr:colOff>
      <xdr:row>23</xdr:row>
      <xdr:rowOff>0</xdr:rowOff>
    </xdr:from>
    <xdr:to>
      <xdr:col>15</xdr:col>
      <xdr:colOff>526473</xdr:colOff>
      <xdr:row>38</xdr:row>
      <xdr:rowOff>41564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03CB9C4-9401-55C9-E614-6575493FB8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445433</xdr:colOff>
      <xdr:row>3</xdr:row>
      <xdr:rowOff>182250</xdr:rowOff>
    </xdr:from>
    <xdr:to>
      <xdr:col>22</xdr:col>
      <xdr:colOff>140633</xdr:colOff>
      <xdr:row>18</xdr:row>
      <xdr:rowOff>182250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F6DEC09-3845-7B39-003E-467A1EE1F4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537514</xdr:colOff>
      <xdr:row>3</xdr:row>
      <xdr:rowOff>106325</xdr:rowOff>
    </xdr:from>
    <xdr:to>
      <xdr:col>35</xdr:col>
      <xdr:colOff>600728</xdr:colOff>
      <xdr:row>29</xdr:row>
      <xdr:rowOff>137498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10B9A30-E8FC-4BA1-87A2-AA07763FFE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496186</xdr:colOff>
      <xdr:row>30</xdr:row>
      <xdr:rowOff>106273</xdr:rowOff>
    </xdr:from>
    <xdr:to>
      <xdr:col>36</xdr:col>
      <xdr:colOff>9422</xdr:colOff>
      <xdr:row>51</xdr:row>
      <xdr:rowOff>169969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66C8A6A-625D-4F7E-914F-1DB010BF8B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75420</xdr:colOff>
      <xdr:row>50</xdr:row>
      <xdr:rowOff>101336</xdr:rowOff>
    </xdr:from>
    <xdr:to>
      <xdr:col>36</xdr:col>
      <xdr:colOff>308305</xdr:colOff>
      <xdr:row>75</xdr:row>
      <xdr:rowOff>76824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497F73C-99BC-43CC-926A-E2989235F1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63</xdr:col>
      <xdr:colOff>311726</xdr:colOff>
      <xdr:row>50</xdr:row>
      <xdr:rowOff>43360</xdr:rowOff>
    </xdr:from>
    <xdr:to>
      <xdr:col>75</xdr:col>
      <xdr:colOff>544611</xdr:colOff>
      <xdr:row>75</xdr:row>
      <xdr:rowOff>18848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6FAEAD-F2E9-6F72-5A40-C693D1B853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76</xdr:col>
      <xdr:colOff>201749</xdr:colOff>
      <xdr:row>0</xdr:row>
      <xdr:rowOff>40158</xdr:rowOff>
    </xdr:from>
    <xdr:to>
      <xdr:col>88</xdr:col>
      <xdr:colOff>264963</xdr:colOff>
      <xdr:row>26</xdr:row>
      <xdr:rowOff>71331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828476F-F7E0-1940-42B1-049B90A84A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51</xdr:col>
      <xdr:colOff>173620</xdr:colOff>
      <xdr:row>26</xdr:row>
      <xdr:rowOff>171690</xdr:rowOff>
    </xdr:from>
    <xdr:to>
      <xdr:col>63</xdr:col>
      <xdr:colOff>289368</xdr:colOff>
      <xdr:row>48</xdr:row>
      <xdr:rowOff>48227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587E27E-E710-2DB5-F73A-C11A4A914E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63</xdr:col>
      <xdr:colOff>508000</xdr:colOff>
      <xdr:row>27</xdr:row>
      <xdr:rowOff>26737</xdr:rowOff>
    </xdr:from>
    <xdr:to>
      <xdr:col>76</xdr:col>
      <xdr:colOff>8800</xdr:colOff>
      <xdr:row>48</xdr:row>
      <xdr:rowOff>90432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7D4DADC-1C19-4B02-B259-02467F4EA1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76</xdr:col>
      <xdr:colOff>160421</xdr:colOff>
      <xdr:row>27</xdr:row>
      <xdr:rowOff>40106</xdr:rowOff>
    </xdr:from>
    <xdr:to>
      <xdr:col>88</xdr:col>
      <xdr:colOff>276169</xdr:colOff>
      <xdr:row>48</xdr:row>
      <xdr:rowOff>103801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82ACE08-394E-4F2D-96B9-80156C416E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64</xdr:col>
      <xdr:colOff>21771</xdr:colOff>
      <xdr:row>0</xdr:row>
      <xdr:rowOff>0</xdr:rowOff>
    </xdr:from>
    <xdr:to>
      <xdr:col>76</xdr:col>
      <xdr:colOff>84985</xdr:colOff>
      <xdr:row>26</xdr:row>
      <xdr:rowOff>31173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AADC00-5873-4E79-A30D-D1652A4927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51</xdr:col>
      <xdr:colOff>217714</xdr:colOff>
      <xdr:row>0</xdr:row>
      <xdr:rowOff>65315</xdr:rowOff>
    </xdr:from>
    <xdr:to>
      <xdr:col>63</xdr:col>
      <xdr:colOff>280928</xdr:colOff>
      <xdr:row>26</xdr:row>
      <xdr:rowOff>96488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F926180-ADBC-40CC-BF62-61C1EB3357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76</xdr:col>
      <xdr:colOff>342167</xdr:colOff>
      <xdr:row>47</xdr:row>
      <xdr:rowOff>35169</xdr:rowOff>
    </xdr:from>
    <xdr:to>
      <xdr:col>88</xdr:col>
      <xdr:colOff>575052</xdr:colOff>
      <xdr:row>72</xdr:row>
      <xdr:rowOff>10657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855B7D6-48D4-4BE5-BD49-311F7C880B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89</xdr:col>
      <xdr:colOff>394138</xdr:colOff>
      <xdr:row>50</xdr:row>
      <xdr:rowOff>47296</xdr:rowOff>
    </xdr:from>
    <xdr:to>
      <xdr:col>95</xdr:col>
      <xdr:colOff>210207</xdr:colOff>
      <xdr:row>65</xdr:row>
      <xdr:rowOff>31531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5FBDFBA-E74A-1B2B-CABC-B0F36925F6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95</xdr:col>
      <xdr:colOff>472966</xdr:colOff>
      <xdr:row>50</xdr:row>
      <xdr:rowOff>99849</xdr:rowOff>
    </xdr:from>
    <xdr:to>
      <xdr:col>101</xdr:col>
      <xdr:colOff>367863</xdr:colOff>
      <xdr:row>65</xdr:row>
      <xdr:rowOff>84084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F2446B3-90C1-CDB0-B847-4A33C2BB1A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102</xdr:col>
      <xdr:colOff>131380</xdr:colOff>
      <xdr:row>50</xdr:row>
      <xdr:rowOff>178677</xdr:rowOff>
    </xdr:from>
    <xdr:to>
      <xdr:col>107</xdr:col>
      <xdr:colOff>551794</xdr:colOff>
      <xdr:row>65</xdr:row>
      <xdr:rowOff>162912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E6AF506-A173-B250-4C97-6FF2168131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89</xdr:col>
      <xdr:colOff>338666</xdr:colOff>
      <xdr:row>23</xdr:row>
      <xdr:rowOff>84665</xdr:rowOff>
    </xdr:from>
    <xdr:to>
      <xdr:col>101</xdr:col>
      <xdr:colOff>487220</xdr:colOff>
      <xdr:row>49</xdr:row>
      <xdr:rowOff>28222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6DEE481-DC8F-82EF-F891-07A22A6E7F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4506444" y="3979332"/>
          <a:ext cx="7599221" cy="4346223"/>
        </a:xfrm>
        <a:prstGeom prst="rect">
          <a:avLst/>
        </a:prstGeom>
      </xdr:spPr>
    </xdr:pic>
    <xdr:clientData/>
  </xdr:twoCellAnchor>
  <xdr:twoCellAnchor editAs="oneCell">
    <xdr:from>
      <xdr:col>89</xdr:col>
      <xdr:colOff>28222</xdr:colOff>
      <xdr:row>1</xdr:row>
      <xdr:rowOff>0</xdr:rowOff>
    </xdr:from>
    <xdr:to>
      <xdr:col>101</xdr:col>
      <xdr:colOff>507999</xdr:colOff>
      <xdr:row>25</xdr:row>
      <xdr:rowOff>123053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ED9204EF-C5B5-A2D9-882B-BF25D87EB7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44196000" y="169333"/>
          <a:ext cx="7930444" cy="418705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220980</xdr:colOff>
      <xdr:row>22</xdr:row>
      <xdr:rowOff>31696</xdr:rowOff>
    </xdr:from>
    <xdr:to>
      <xdr:col>7</xdr:col>
      <xdr:colOff>488994</xdr:colOff>
      <xdr:row>37</xdr:row>
      <xdr:rowOff>47461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3721725-C386-4E43-A14E-52C9372382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72952</xdr:colOff>
      <xdr:row>22</xdr:row>
      <xdr:rowOff>52131</xdr:rowOff>
    </xdr:from>
    <xdr:to>
      <xdr:col>15</xdr:col>
      <xdr:colOff>340965</xdr:colOff>
      <xdr:row>37</xdr:row>
      <xdr:rowOff>109460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8E782EE-9C2B-495D-82A0-EFA38703F2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288041</xdr:colOff>
      <xdr:row>14</xdr:row>
      <xdr:rowOff>91440</xdr:rowOff>
    </xdr:from>
    <xdr:to>
      <xdr:col>23</xdr:col>
      <xdr:colOff>550799</xdr:colOff>
      <xdr:row>29</xdr:row>
      <xdr:rowOff>107206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5929889-4B96-43F7-8163-5D22666C5C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1079721</xdr:colOff>
      <xdr:row>27</xdr:row>
      <xdr:rowOff>11264</xdr:rowOff>
    </xdr:from>
    <xdr:to>
      <xdr:col>37</xdr:col>
      <xdr:colOff>330730</xdr:colOff>
      <xdr:row>51</xdr:row>
      <xdr:rowOff>95550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4E57F48-CD62-44F5-A543-762DC123E6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34</xdr:col>
      <xdr:colOff>381001</xdr:colOff>
      <xdr:row>0</xdr:row>
      <xdr:rowOff>0</xdr:rowOff>
    </xdr:from>
    <xdr:to>
      <xdr:col>46</xdr:col>
      <xdr:colOff>82827</xdr:colOff>
      <xdr:row>15</xdr:row>
      <xdr:rowOff>9939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60BF3B3-DF7B-FCE4-2A3A-C733B8AF17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37</xdr:col>
      <xdr:colOff>49696</xdr:colOff>
      <xdr:row>15</xdr:row>
      <xdr:rowOff>110987</xdr:rowOff>
    </xdr:from>
    <xdr:to>
      <xdr:col>45</xdr:col>
      <xdr:colOff>447262</xdr:colOff>
      <xdr:row>30</xdr:row>
      <xdr:rowOff>120926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59AEF82-C501-6D08-E8EE-F77A9C39BE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andra Caywood" refreshedDate="45713.449352546297" createdVersion="8" refreshedVersion="8" minRefreshableVersion="3" recordCount="348" xr:uid="{E3165764-72C0-49E3-83BC-1E14EB38FCC3}">
  <cacheSource type="worksheet">
    <worksheetSource ref="V1:W1048576" sheet="individuals 50%"/>
  </cacheSource>
  <cacheFields count="2">
    <cacheField name="CR" numFmtId="0">
      <sharedItems containsBlank="1" count="4">
        <s v="VP16"/>
        <s v="hpa2"/>
        <s v="rad6"/>
        <m/>
      </sharedItems>
    </cacheField>
    <cacheField name="activation time" numFmtId="0">
      <sharedItems containsString="0" containsBlank="1" containsNumber="1" containsInteger="1" minValue="40" maxValue="440" count="22">
        <n v="100"/>
        <n v="80"/>
        <n v="120"/>
        <n v="160"/>
        <n v="60"/>
        <n v="140"/>
        <n v="40"/>
        <n v="180"/>
        <n v="260"/>
        <n v="200"/>
        <n v="220"/>
        <n v="240"/>
        <n v="300"/>
        <n v="280"/>
        <n v="360"/>
        <n v="320"/>
        <m/>
        <n v="380"/>
        <n v="340"/>
        <n v="400"/>
        <n v="420"/>
        <n v="440"/>
      </sharedItems>
      <fieldGroup base="1">
        <rangePr autoStart="0" autoEnd="0" startNum="-100" endNum="800" groupInterval="20"/>
        <groupItems count="47">
          <s v="&lt;-100 or (blank)"/>
          <s v="-100--81"/>
          <s v="-80--61"/>
          <s v="-60--41"/>
          <s v="-40--21"/>
          <s v="-20--1"/>
          <s v="0-19"/>
          <s v="20-39"/>
          <s v="40-59"/>
          <s v="60-79"/>
          <s v="80-99"/>
          <s v="100-119"/>
          <s v="120-139"/>
          <s v="140-159"/>
          <s v="160-179"/>
          <s v="180-199"/>
          <s v="200-219"/>
          <s v="220-239"/>
          <s v="240-259"/>
          <s v="260-279"/>
          <s v="280-299"/>
          <s v="300-319"/>
          <s v="320-339"/>
          <s v="340-359"/>
          <s v="360-379"/>
          <s v="380-399"/>
          <s v="400-419"/>
          <s v="420-439"/>
          <s v="440-459"/>
          <s v="460-479"/>
          <s v="480-499"/>
          <s v="500-519"/>
          <s v="520-539"/>
          <s v="540-559"/>
          <s v="560-579"/>
          <s v="580-599"/>
          <s v="600-619"/>
          <s v="620-639"/>
          <s v="640-659"/>
          <s v="660-679"/>
          <s v="680-699"/>
          <s v="700-719"/>
          <s v="720-739"/>
          <s v="740-759"/>
          <s v="760-779"/>
          <s v="780-800"/>
          <s v="&gt;8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andra Caywood" refreshedDate="45713.460895949072" createdVersion="8" refreshedVersion="8" minRefreshableVersion="3" recordCount="478" xr:uid="{BE950350-E278-4BBD-9113-4243A3051D4A}">
  <cacheSource type="worksheet">
    <worksheetSource ref="F1:G1048576" sheet="individuals 50%"/>
  </cacheSource>
  <cacheFields count="2">
    <cacheField name="CR" numFmtId="0">
      <sharedItems containsBlank="1" count="4">
        <s v="VP16"/>
        <s v="hpa2"/>
        <s v="rad6"/>
        <m/>
      </sharedItems>
    </cacheField>
    <cacheField name="max FFC" numFmtId="0">
      <sharedItems containsString="0" containsBlank="1" containsNumber="1" minValue="1.0304" maxValue="2.0575000000000001" count="456">
        <n v="1.5819000000000001"/>
        <n v="1.6776"/>
        <n v="1.4957"/>
        <n v="1.6493"/>
        <n v="1.554"/>
        <n v="1.7012"/>
        <n v="1.5832999999999999"/>
        <n v="1.5916999999999999"/>
        <n v="1.5333000000000001"/>
        <n v="1.2916000000000001"/>
        <n v="1.5337000000000001"/>
        <n v="1.5064"/>
        <n v="1.4486000000000001"/>
        <n v="1.5996999999999999"/>
        <n v="1.6541999999999999"/>
        <n v="1.4508000000000001"/>
        <n v="1.8426"/>
        <n v="1.8431999999999999"/>
        <n v="1.4789000000000001"/>
        <n v="1.5536000000000001"/>
        <n v="1.5589999999999999"/>
        <n v="1.6391"/>
        <n v="1.6142000000000001"/>
        <n v="1.7161999999999999"/>
        <n v="1.5136000000000001"/>
        <n v="1.6961999999999999"/>
        <n v="1.2257"/>
        <n v="2.0301999999999998"/>
        <n v="1.5076000000000001"/>
        <n v="1.663"/>
        <n v="1.4490000000000001"/>
        <n v="2.0575000000000001"/>
        <n v="1.359"/>
        <n v="1.4984999999999999"/>
        <n v="1.5203"/>
        <n v="1.5409999999999999"/>
        <n v="1.5874999999999999"/>
        <n v="1.3808"/>
        <n v="1.5406"/>
        <n v="1.2865"/>
        <n v="1.3166"/>
        <n v="1.3643000000000001"/>
        <n v="1.4873000000000001"/>
        <n v="1.5845"/>
        <n v="1.8285"/>
        <n v="1.3022"/>
        <n v="1.3071999999999999"/>
        <n v="1.4124000000000001"/>
        <n v="1.5291999999999999"/>
        <n v="1.5673999999999999"/>
        <n v="1.4499"/>
        <n v="1.3923000000000001"/>
        <n v="1.7093"/>
        <n v="1.4910000000000001"/>
        <n v="1.7351000000000001"/>
        <n v="1.3253999999999999"/>
        <n v="1.2867999999999999"/>
        <n v="1.7454000000000001"/>
        <n v="1.3660000000000001"/>
        <n v="1.3536999999999999"/>
        <n v="1.8163"/>
        <n v="1.5206"/>
        <n v="1.6817"/>
        <n v="1.3462000000000001"/>
        <n v="1.2908999999999999"/>
        <n v="1.3451"/>
        <n v="1.6355"/>
        <n v="1.4635"/>
        <n v="1.7914000000000001"/>
        <n v="1.9134"/>
        <n v="1.4131"/>
        <n v="1.3157000000000001"/>
        <n v="1.3421000000000001"/>
        <n v="1.7346999999999999"/>
        <n v="1.5031000000000001"/>
        <n v="1.2551000000000001"/>
        <n v="1.4881"/>
        <n v="1.9077"/>
        <n v="1.6043000000000001"/>
        <n v="1.3304"/>
        <n v="1.4021999999999999"/>
        <n v="1.7081"/>
        <n v="1.5135000000000001"/>
        <n v="1.4730000000000001"/>
        <n v="1.4369000000000001"/>
        <n v="1.4649000000000001"/>
        <n v="1.3239000000000001"/>
        <n v="1.43"/>
        <n v="1.4379999999999999"/>
        <n v="1.4715"/>
        <n v="1.827"/>
        <n v="1.5028999999999999"/>
        <n v="1.5101"/>
        <n v="1.4461999999999999"/>
        <n v="1.2155"/>
        <n v="1.6843999999999999"/>
        <n v="1.3609"/>
        <n v="1.5642"/>
        <n v="1.4696"/>
        <n v="1.6195999999999999"/>
        <n v="1.9315"/>
        <n v="1.6040000000000001"/>
        <n v="1.6675"/>
        <n v="1.4257"/>
        <n v="1.3668"/>
        <n v="1.3250999999999999"/>
        <n v="1.5286999999999999"/>
        <n v="1.4607000000000001"/>
        <n v="1.4173"/>
        <n v="1.2513000000000001"/>
        <n v="1.3515999999999999"/>
        <n v="1.4478"/>
        <n v="1.5618000000000001"/>
        <n v="1.5268999999999999"/>
        <n v="1.3547"/>
        <n v="1.5802"/>
        <n v="1.8418000000000001"/>
        <n v="1.7000999999999999"/>
        <n v="1.4071"/>
        <n v="1.3543000000000001"/>
        <n v="1.3633999999999999"/>
        <n v="1.3531"/>
        <n v="1.2665"/>
        <n v="1.3944000000000001"/>
        <n v="1.3015000000000001"/>
        <n v="1.4349000000000001"/>
        <n v="1.2676000000000001"/>
        <n v="1.5755999999999999"/>
        <n v="1.4611000000000001"/>
        <n v="1.8769"/>
        <n v="1.7963"/>
        <n v="1.5058"/>
        <n v="1.3815999999999999"/>
        <n v="1.3148"/>
        <n v="1.4519"/>
        <n v="1.3966000000000001"/>
        <n v="1.5933999999999999"/>
        <n v="1.4922"/>
        <n v="1.4460999999999999"/>
        <n v="1.708"/>
        <n v="1.4452"/>
        <n v="1.823"/>
        <n v="1.5825"/>
        <n v="1.4353"/>
        <n v="1.4631000000000001"/>
        <n v="1.3502000000000001"/>
        <n v="1.5354000000000001"/>
        <n v="1.4791000000000001"/>
        <n v="1.4837"/>
        <n v="1.3882000000000001"/>
        <n v="1.3917999999999999"/>
        <n v="1.3381000000000001"/>
        <n v="1.5192000000000001"/>
        <n v="1.3188"/>
        <n v="1.3556999999999999"/>
        <n v="1.2645"/>
        <n v="1.6222000000000001"/>
        <n v="1.4032"/>
        <n v="1.3420000000000001"/>
        <n v="1.3587"/>
        <n v="1.3932"/>
        <n v="1.3241000000000001"/>
        <n v="1.4877"/>
        <n v="1.3673"/>
        <n v="1.409"/>
        <n v="1.3038000000000001"/>
        <n v="1.7665999999999999"/>
        <n v="1.2839"/>
        <n v="1.4617"/>
        <n v="1.3008999999999999"/>
        <n v="1.2754000000000001"/>
        <n v="1.4216"/>
        <n v="1.3004"/>
        <n v="1.4412"/>
        <n v="1.3866000000000001"/>
        <n v="1.2730999999999999"/>
        <n v="1.2952999999999999"/>
        <n v="1.3926000000000001"/>
        <n v="1.3259000000000001"/>
        <n v="1.5287999999999999"/>
        <n v="1.4761"/>
        <n v="1.4517"/>
        <n v="1.4990000000000001"/>
        <n v="1.3858999999999999"/>
        <n v="1.4817"/>
        <n v="1.4757"/>
        <n v="1.5879000000000001"/>
        <n v="1.2548999999999999"/>
        <n v="1.3687"/>
        <n v="1.3279000000000001"/>
        <n v="1.4302999999999999"/>
        <n v="1.4596"/>
        <n v="1.3821000000000001"/>
        <n v="1.7117"/>
        <n v="1.2423999999999999"/>
        <n v="1.5626"/>
        <n v="1.6357999999999999"/>
        <n v="1.2961"/>
        <n v="1.6133"/>
        <n v="1.4708000000000001"/>
        <n v="1.5181"/>
        <n v="1.7535000000000001"/>
        <n v="1.4415"/>
        <n v="1.8623000000000001"/>
        <n v="1.5055000000000001"/>
        <n v="1.3028"/>
        <n v="1.7461"/>
        <n v="1.3062"/>
        <n v="1.3955"/>
        <n v="1.3467"/>
        <n v="1.5156000000000001"/>
        <n v="1.25"/>
        <n v="1.3714999999999999"/>
        <n v="1.2592000000000001"/>
        <n v="1.4322999999999999"/>
        <n v="1.8308"/>
        <n v="1.5345"/>
        <n v="1.5274000000000001"/>
        <n v="1.3656999999999999"/>
        <n v="1.5125"/>
        <n v="1.3599000000000001"/>
        <n v="1.2535000000000001"/>
        <n v="1.5108999999999999"/>
        <n v="1.512"/>
        <n v="1.5783"/>
        <n v="1.5797000000000001"/>
        <n v="1.4809000000000001"/>
        <n v="1.5179"/>
        <n v="1.3992"/>
        <n v="1.4281999999999999"/>
        <n v="1.3837999999999999"/>
        <n v="1.5246999999999999"/>
        <n v="1.3489"/>
        <n v="1.3863000000000001"/>
        <n v="1.3661000000000001"/>
        <n v="1.5157"/>
        <n v="1.5881000000000001"/>
        <n v="1.6478999999999999"/>
        <n v="1.6205000000000001"/>
        <n v="1.5969"/>
        <n v="1.5666"/>
        <n v="1.5637000000000001"/>
        <n v="1.3960999999999999"/>
        <n v="1.5167999999999999"/>
        <n v="1.5144"/>
        <n v="1.4058999999999999"/>
        <n v="1.6059000000000001"/>
        <n v="1.4951000000000001"/>
        <n v="1.4300999999999999"/>
        <n v="1.373"/>
        <n v="1.5232000000000001"/>
        <n v="1.4439"/>
        <n v="1.5003"/>
        <n v="1.4034"/>
        <n v="1.4303999999999999"/>
        <n v="1.4453"/>
        <n v="1.5770999999999999"/>
        <n v="1.3806"/>
        <n v="1.6153999999999999"/>
        <n v="1.6924999999999999"/>
        <n v="1.5193000000000001"/>
        <n v="1.6733"/>
        <n v="1.3749"/>
        <n v="1.5209999999999999"/>
        <n v="1.5184"/>
        <n v="1.7677"/>
        <n v="1.5478000000000001"/>
        <n v="1.5699000000000001"/>
        <n v="1.5704"/>
        <n v="1.4117999999999999"/>
        <n v="1.6223000000000001"/>
        <n v="1.327"/>
        <n v="1.4985999999999999"/>
        <n v="1.4971000000000001"/>
        <n v="1.2598"/>
        <n v="1.3258000000000001"/>
        <n v="1.3903000000000001"/>
        <n v="1.6402000000000001"/>
        <n v="1.5709"/>
        <n v="1.4429000000000001"/>
        <n v="1.6068"/>
        <n v="1.3602000000000001"/>
        <n v="1.6332"/>
        <n v="1.5024999999999999"/>
        <n v="1.4154"/>
        <n v="1.4807999999999999"/>
        <n v="1.3705000000000001"/>
        <n v="1.6890000000000001"/>
        <n v="1.4702999999999999"/>
        <n v="1.4790000000000001"/>
        <n v="1.5331999999999999"/>
        <n v="1.5106999999999999"/>
        <n v="1.2748999999999999"/>
        <n v="1.3552"/>
        <n v="1.4383999999999999"/>
        <n v="1.4477"/>
        <n v="1.6001000000000001"/>
        <n v="1.4616"/>
        <n v="1.2558"/>
        <n v="1.3979999999999999"/>
        <n v="1.3198000000000001"/>
        <n v="1.4141999999999999"/>
        <n v="1.5725"/>
        <n v="1.2871999999999999"/>
        <n v="1.4741"/>
        <n v="1.6497999999999999"/>
        <n v="1.5758000000000001"/>
        <n v="1.5431999999999999"/>
        <n v="1.4567000000000001"/>
        <n v="1.2781"/>
        <n v="1.6067"/>
        <n v="1.3546"/>
        <n v="1.3872"/>
        <n v="1.4511000000000001"/>
        <n v="1.4685999999999999"/>
        <n v="1.5173000000000001"/>
        <n v="1.4622999999999999"/>
        <n v="1.5183"/>
        <n v="1.4025000000000001"/>
        <n v="1.4079999999999999"/>
        <n v="1.4408000000000001"/>
        <n v="1.4442999999999999"/>
        <n v="1.5103"/>
        <n v="1.3481000000000001"/>
        <n v="1.2605999999999999"/>
        <n v="1.3130999999999999"/>
        <n v="1.5091000000000001"/>
        <n v="1.2861"/>
        <n v="1.5558000000000001"/>
        <n v="1.4997"/>
        <n v="1.3738999999999999"/>
        <n v="1.5213000000000001"/>
        <n v="1.2903"/>
        <n v="1.4939"/>
        <n v="1.3894"/>
        <n v="1.5546"/>
        <n v="1.6870000000000001"/>
        <n v="1.3544"/>
        <n v="1.3488"/>
        <n v="1.2522"/>
        <n v="1.38"/>
        <n v="1.2505999999999999"/>
        <n v="1.3568800000000001"/>
        <n v="1.5061"/>
        <n v="1.3353999999999999"/>
        <n v="1.2712000000000001"/>
        <n v="1.2825"/>
        <n v="1.3688"/>
        <n v="1.3084"/>
        <n v="1.4419"/>
        <n v="1.3280000000000001"/>
        <n v="1.4961"/>
        <n v="1.5631999999999999"/>
        <n v="1.4009"/>
        <n v="1.2767999999999999"/>
        <n v="1.4633"/>
        <n v="1.7185999999999999"/>
        <n v="1.2242999999999999"/>
        <n v="1.4754"/>
        <n v="1.3504"/>
        <n v="1.7164999999999999"/>
        <n v="1.6007"/>
        <n v="1.4279999999999999"/>
        <n v="1.556"/>
        <n v="1.4334"/>
        <n v="1.3357000000000001"/>
        <n v="1.3187"/>
        <n v="1.3647"/>
        <n v="1.3011999999999999"/>
        <n v="1.4973000000000001"/>
        <n v="1.3301000000000001"/>
        <n v="1.6535"/>
        <n v="1.5793999999999999"/>
        <n v="1.2164999999999999"/>
        <n v="1.4721"/>
        <n v="1.6929000000000001"/>
        <n v="1.4484999999999999"/>
        <n v="1.6292"/>
        <n v="1.3251999999999999"/>
        <n v="1.5447"/>
        <n v="1.2178"/>
        <n v="1.3134999999999999"/>
        <n v="1.7081999999999999"/>
        <n v="1.5820000000000001"/>
        <n v="1.4718"/>
        <n v="1.5759000000000001"/>
        <n v="1.1807000000000001"/>
        <n v="1.2081"/>
        <n v="1.1332"/>
        <n v="1.2222999999999999"/>
        <n v="1.2937000000000001"/>
        <n v="1.1438999999999999"/>
        <n v="1.4038999999999999"/>
        <n v="1.3170999999999999"/>
        <n v="1.1615"/>
        <n v="1.4076"/>
        <n v="1.3737999999999999"/>
        <n v="1.2864"/>
        <n v="1.2226999999999999"/>
        <n v="1.0304"/>
        <n v="1.2846"/>
        <n v="1.2615000000000001"/>
        <n v="1.3542000000000001"/>
        <n v="1.2642"/>
        <n v="1.2567999999999999"/>
        <n v="1.2641"/>
        <n v="1.2936000000000001"/>
        <n v="1.2441"/>
        <n v="1.2428999999999999"/>
        <n v="1.2777000000000001"/>
        <n v="1.2213000000000001"/>
        <n v="1.3173999999999999"/>
        <n v="1.1714"/>
        <n v="1.2037"/>
        <n v="1.2892999999999999"/>
        <n v="1.1608000000000001"/>
        <n v="1.3653999999999999"/>
        <n v="1.1996"/>
        <n v="1.2887"/>
        <n v="1.2132000000000001"/>
        <n v="1.1305000000000001"/>
        <n v="1.2112000000000001"/>
        <n v="1.1733"/>
        <n v="1.3528"/>
        <n v="1.2363999999999999"/>
        <n v="1.2245999999999999"/>
        <n v="1.1369"/>
        <n v="1.3718999999999999"/>
        <n v="1.1606000000000001"/>
        <n v="1.2010000000000001"/>
        <n v="1.1802999999999999"/>
        <n v="1.2157"/>
        <n v="1.1127"/>
        <n v="1.2233000000000001"/>
        <n v="1.2450000000000001"/>
        <n v="1.2292000000000001"/>
        <n v="1.1593"/>
        <n v="1.1926000000000001"/>
        <n v="1.093"/>
        <n v="1.1555"/>
        <n v="1.1317999999999999"/>
        <n v="1.1326000000000001"/>
        <n v="1.2244999999999999"/>
        <n v="1.137"/>
        <n v="1.1486000000000001"/>
        <n v="1.1685000000000001"/>
        <n v="1.2612000000000001"/>
        <n v="1.1393"/>
        <n v="1.1667000000000001"/>
        <n v="1.1442000000000001"/>
        <n v="1.4129"/>
        <n v="1.2404999999999999"/>
        <n v="1.1737"/>
        <n v="1.0790999999999999"/>
        <n v="1.1801999999999999"/>
        <m/>
      </sharedItems>
      <fieldGroup base="1">
        <rangePr autoStart="0" autoEnd="0" startNum="1" endNum="2.2000000000000002" groupInterval="0.1"/>
        <groupItems count="14">
          <s v="&lt;1 or (blank)"/>
          <s v="1-1.1"/>
          <s v="1.1-1.2"/>
          <s v="1.2-1.3"/>
          <s v="1.3-1.4"/>
          <s v="1.4-1.5"/>
          <s v="1.5-1.6"/>
          <s v="1.6-1.7"/>
          <s v="1.7-1.8"/>
          <s v="1.8-1.9"/>
          <s v="1.9-2"/>
          <s v="2-2.1"/>
          <s v="2.1-2.2"/>
          <s v="&gt;2.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andra Caywood" refreshedDate="45714.659671643516" createdVersion="8" refreshedVersion="8" minRefreshableVersion="3" recordCount="478" xr:uid="{0CB2FF97-5779-4048-A0E9-6DA8BEF07D5E}">
  <cacheSource type="worksheet">
    <worksheetSource ref="F1:G1048576" sheet="individuals 100%"/>
  </cacheSource>
  <cacheFields count="2">
    <cacheField name="CR" numFmtId="0">
      <sharedItems containsBlank="1" count="4">
        <s v="VP16"/>
        <s v="hpa2"/>
        <s v="rad6"/>
        <m/>
      </sharedItems>
    </cacheField>
    <cacheField name="max FFC" numFmtId="0">
      <sharedItems containsString="0" containsBlank="1" containsNumber="1" minValue="1.0464" maxValue="1.9388000000000001" count="325">
        <n v="1.5762"/>
        <n v="1.5478000000000001"/>
        <n v="1.6487000000000001"/>
        <n v="1.6916"/>
        <n v="1.2607999999999999"/>
        <n v="1.5807"/>
        <n v="1.5652999999999999"/>
        <n v="1.5508"/>
        <n v="1.6294"/>
        <n v="1.4031"/>
        <n v="1.4652000000000001"/>
        <n v="1.3855"/>
        <n v="1.4601"/>
        <n v="1.5474000000000001"/>
        <n v="1.5399"/>
        <n v="1.4333"/>
        <n v="1.3653"/>
        <n v="1.6354"/>
        <n v="1.7725"/>
        <n v="1.7939000000000001"/>
        <n v="1.3673999999999999"/>
        <n v="1.7248000000000001"/>
        <n v="1.2109000000000001"/>
        <n v="1.643"/>
        <n v="1.4286000000000001"/>
        <n v="1.1357999999999999"/>
        <n v="1.5949"/>
        <n v="1.2837000000000001"/>
        <n v="1.5771999999999999"/>
        <n v="1.8197000000000001"/>
        <n v="1.4252"/>
        <n v="1.1382000000000001"/>
        <n v="1.4622999999999999"/>
        <n v="1.5590999999999999"/>
        <n v="1.4086000000000001"/>
        <n v="1.4563999999999999"/>
        <n v="1.7971999999999999"/>
        <n v="1.3411"/>
        <n v="1.4073"/>
        <n v="1.3748"/>
        <n v="1.3525"/>
        <n v="1.4137999999999999"/>
        <n v="1.5232000000000001"/>
        <n v="1.3117000000000001"/>
        <n v="1.5141"/>
        <n v="1.5861000000000001"/>
        <n v="1.4653"/>
        <n v="1.4413"/>
        <n v="1.2967"/>
        <n v="1.4239999999999999"/>
        <n v="1.3449"/>
        <n v="1.3018000000000001"/>
        <n v="1.1377999999999999"/>
        <n v="1.3906000000000001"/>
        <n v="1.5369999999999999"/>
        <n v="1.4583999999999999"/>
        <n v="1.4773000000000001"/>
        <n v="1.4832000000000001"/>
        <n v="1.6283000000000001"/>
        <n v="1.5723"/>
        <n v="1.7135"/>
        <n v="1.35"/>
        <n v="1.4656"/>
        <n v="1.3314999999999999"/>
        <n v="1.4575"/>
        <n v="1.4957"/>
        <n v="1.2266999999999999"/>
        <n v="1.2165999999999999"/>
        <n v="1.5542"/>
        <n v="1.3072999999999999"/>
        <n v="1.3624000000000001"/>
        <n v="1.3171999999999999"/>
        <n v="1.7636000000000001"/>
        <n v="1.9388000000000001"/>
        <n v="1.4063000000000001"/>
        <n v="1.4339999999999999"/>
        <n v="1.4862"/>
        <n v="1.294"/>
        <n v="1.5056"/>
        <n v="1.2789999999999999"/>
        <n v="1.4752000000000001"/>
        <n v="1.8678999999999999"/>
        <n v="1.3542000000000001"/>
        <n v="1.3482000000000001"/>
        <n v="1.4381999999999999"/>
        <n v="1.4743999999999999"/>
        <n v="1.4323999999999999"/>
        <n v="1.8201000000000001"/>
        <n v="1.3169999999999999"/>
        <n v="1.3243"/>
        <n v="1.4415"/>
        <n v="1.4217"/>
        <n v="1.3919999999999999"/>
        <n v="1.3836999999999999"/>
        <n v="1.6138999999999999"/>
        <n v="1.3212999999999999"/>
        <n v="1.4103000000000001"/>
        <n v="1.2514000000000001"/>
        <n v="1.3676999999999999"/>
        <n v="1.4245000000000001"/>
        <n v="1.36"/>
        <n v="1.3164"/>
        <n v="1.2735000000000001"/>
        <n v="1.3909"/>
        <n v="1.4177"/>
        <n v="1.6928000000000001"/>
        <n v="1.3353999999999999"/>
        <n v="1.8159000000000001"/>
        <n v="1.6067"/>
        <n v="1.7286999999999999"/>
        <n v="1.5410999999999999"/>
        <n v="1.3406"/>
        <n v="1.3139000000000001"/>
        <n v="1.3562000000000001"/>
        <n v="1.6881999999999999"/>
        <n v="1.2931999999999999"/>
        <n v="1.4319"/>
        <n v="1.3177000000000001"/>
        <n v="1.4209000000000001"/>
        <n v="1.2441"/>
        <n v="1.3309"/>
        <n v="1.3506"/>
        <n v="1.6834"/>
        <n v="1.3493999999999999"/>
        <n v="1.5117"/>
        <n v="1.3124"/>
        <n v="1.4507000000000001"/>
        <n v="1.3434999999999999"/>
        <n v="1.397"/>
        <n v="1.4964"/>
        <n v="1.3218000000000001"/>
        <n v="1.1968000000000001"/>
        <n v="1.3125"/>
        <n v="1.4306000000000001"/>
        <n v="1.7437"/>
        <n v="1.3979999999999999"/>
        <n v="1.4641999999999999"/>
        <n v="1.5109999999999999"/>
        <n v="1.4092"/>
        <n v="1.2116"/>
        <n v="1.3472999999999999"/>
        <n v="1.4359"/>
        <n v="1.5996999999999999"/>
        <n v="1.2396"/>
        <n v="1.3265"/>
        <n v="1.6216999999999999"/>
        <n v="1.4337"/>
        <n v="1.4849000000000001"/>
        <n v="1.26"/>
        <n v="1.4246000000000001"/>
        <n v="1.4302999999999999"/>
        <n v="1.522"/>
        <n v="1.4611000000000001"/>
        <n v="1.3839999999999999"/>
        <n v="1.4715"/>
        <n v="1.3331999999999999"/>
        <n v="1.4856"/>
        <n v="1.6369"/>
        <n v="1.5894999999999999"/>
        <n v="1.7455000000000001"/>
        <n v="1.5381"/>
        <n v="1.6486000000000001"/>
        <n v="1.5486"/>
        <n v="1.5663"/>
        <n v="1.7116"/>
        <n v="1.4041999999999999"/>
        <n v="1.3371999999999999"/>
        <n v="1.6119000000000001"/>
        <n v="1.2825"/>
        <n v="1.4997"/>
        <n v="1.5525"/>
        <n v="1.6315999999999999"/>
        <n v="1.6032999999999999"/>
        <n v="1.4953000000000001"/>
        <n v="1.4448000000000001"/>
        <n v="1.6494"/>
        <n v="1.5934999999999999"/>
        <n v="1.5504"/>
        <n v="1.4908999999999999"/>
        <n v="1.5377000000000001"/>
        <n v="1.7363999999999999"/>
        <n v="1.7289000000000001"/>
        <n v="1.7045999999999999"/>
        <n v="1.4076"/>
        <n v="1.585"/>
        <n v="1.7254"/>
        <n v="1.6741999999999999"/>
        <n v="1.2198"/>
        <n v="1.4857"/>
        <n v="1.7078"/>
        <n v="1.4738"/>
        <n v="1.4131"/>
        <n v="1.458"/>
        <n v="1.4810000000000001"/>
        <n v="1.4057999999999999"/>
        <n v="1.4829000000000001"/>
        <n v="1.6281000000000001"/>
        <n v="1.5161"/>
        <n v="1.4592000000000001"/>
        <n v="1.4153"/>
        <n v="1.319"/>
        <n v="1.4235"/>
        <n v="1.5698000000000001"/>
        <n v="1.8547"/>
        <n v="1.7529999999999999"/>
        <n v="1.3301000000000001"/>
        <n v="1.3535999999999999"/>
        <n v="1.4379"/>
        <n v="1.6749000000000001"/>
        <n v="1.3567"/>
        <n v="1.6026"/>
        <n v="1.3011999999999999"/>
        <n v="1.4176"/>
        <n v="1.6574"/>
        <n v="1.2128000000000001"/>
        <n v="1.1907000000000001"/>
        <n v="1.28"/>
        <n v="1.9184000000000001"/>
        <n v="1.6598999999999999"/>
        <n v="1.4101999999999999"/>
        <n v="1.6265000000000001"/>
        <n v="1.3223"/>
        <n v="1.5545"/>
        <n v="1.6740999999999999"/>
        <n v="1.5529999999999999"/>
        <n v="1.2282"/>
        <n v="1.3837999999999999"/>
        <n v="1.1892"/>
        <n v="1.5124"/>
        <n v="1.4532"/>
        <n v="1.2774000000000001"/>
        <n v="1.2697000000000001"/>
        <n v="1.3292999999999999"/>
        <n v="1.3573999999999999"/>
        <n v="1.2110000000000001"/>
        <n v="1.1698"/>
        <n v="1.4287000000000001"/>
        <n v="1.2386999999999999"/>
        <n v="1.3574999999999999"/>
        <n v="1.3043"/>
        <n v="1.1868000000000001"/>
        <n v="1.0726"/>
        <n v="1.2117"/>
        <n v="1.4273"/>
        <n v="1.4342999999999999"/>
        <n v="1.2604"/>
        <n v="1.3076000000000001"/>
        <n v="1.3185"/>
        <n v="1.3552999999999999"/>
        <n v="1.3144"/>
        <n v="1.3619000000000001"/>
        <n v="1.3682000000000001"/>
        <n v="1.3725000000000001"/>
        <n v="1.2707999999999999"/>
        <n v="1.1695"/>
        <n v="1.2849999999999999"/>
        <n v="1.3322000000000001"/>
        <n v="1.5096000000000001"/>
        <n v="1.0464"/>
        <n v="1.2204999999999999"/>
        <n v="1.3184"/>
        <n v="1.3591"/>
        <n v="1.3205"/>
        <n v="1.375"/>
        <n v="1.3467"/>
        <n v="1.4630000000000001"/>
        <n v="1.1952"/>
        <n v="1.4206000000000001"/>
        <n v="1.4561999999999999"/>
        <n v="1.2674000000000001"/>
        <n v="1.2307999999999999"/>
        <n v="1.1904999999999999"/>
        <n v="1.4171"/>
        <n v="1.2457"/>
        <n v="1.34"/>
        <n v="1.2442"/>
        <n v="1.3150999999999999"/>
        <n v="1.3657999999999999"/>
        <n v="1.3629"/>
        <n v="1.2383999999999999"/>
        <n v="1.1367"/>
        <n v="1.1964999999999999"/>
        <n v="1.1655"/>
        <n v="1.2023999999999999"/>
        <n v="1.1716"/>
        <n v="1.2043999999999999"/>
        <n v="1.1646000000000001"/>
        <n v="1.2234"/>
        <n v="1.1742999999999999"/>
        <n v="1.272"/>
        <n v="1.2098"/>
        <n v="1.3429"/>
        <n v="1.1718999999999999"/>
        <n v="1.1457999999999999"/>
        <n v="1.1681999999999999"/>
        <n v="1.1581999999999999"/>
        <n v="1.4173"/>
        <n v="1.3411999999999999"/>
        <n v="1.1856"/>
        <n v="1.1926000000000001"/>
        <n v="1.2659"/>
        <n v="1.1407"/>
        <n v="1.1296999999999999"/>
        <n v="1.4397"/>
        <n v="1.1944999999999999"/>
        <n v="1.2124999999999999"/>
        <n v="1.2713000000000001"/>
        <n v="1.1983999999999999"/>
        <n v="1.1293"/>
        <n v="1.3083"/>
        <n v="1.2"/>
        <n v="1.2470000000000001"/>
        <n v="1.1707000000000001"/>
        <n v="1.1631"/>
        <n v="1.2103999999999999"/>
        <n v="1.2864"/>
        <n v="1.2692000000000001"/>
        <n v="1.1936"/>
        <n v="1.1548"/>
        <n v="1.1994"/>
        <n v="1.1626000000000001"/>
        <n v="1.1586000000000001"/>
        <n v="1.1600999999999999"/>
        <n v="1.2129000000000001"/>
        <m/>
      </sharedItems>
      <fieldGroup base="1">
        <rangePr autoStart="0" autoEnd="0" startNum="1" endNum="2.1" groupInterval="0.1"/>
        <groupItems count="13">
          <s v="&lt;1 or (blank)"/>
          <s v="1-1.1"/>
          <s v="1.1-1.2"/>
          <s v="1.2-1.3"/>
          <s v="1.3-1.4"/>
          <s v="1.4-1.5"/>
          <s v="1.5-1.6"/>
          <s v="1.6-1.7"/>
          <s v="1.7-1.8"/>
          <s v="1.8-1.9"/>
          <s v="1.9-2"/>
          <s v="2-2.1"/>
          <s v="&gt;2.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andra Caywood" refreshedDate="45714.66799814815" createdVersion="8" refreshedVersion="8" minRefreshableVersion="3" recordCount="478" xr:uid="{9D5514A8-FEC2-4A16-BA03-9536EA2CD998}">
  <cacheSource type="worksheet">
    <worksheetSource ref="N1:O1048576" sheet="individuals 100%"/>
  </cacheSource>
  <cacheFields count="2">
    <cacheField name="CR" numFmtId="0">
      <sharedItems containsBlank="1" count="4">
        <s v="VP16"/>
        <s v="Hpa2"/>
        <s v="rad6"/>
        <m/>
      </sharedItems>
    </cacheField>
    <cacheField name="activation time" numFmtId="0">
      <sharedItems containsString="0" containsBlank="1" containsNumber="1" containsInteger="1" minValue="40" maxValue="500" count="23">
        <n v="100"/>
        <n v="80"/>
        <n v="120"/>
        <n v="40"/>
        <n v="160"/>
        <n v="60"/>
        <n v="140"/>
        <n v="280"/>
        <n v="180"/>
        <n v="200"/>
        <n v="220"/>
        <n v="240"/>
        <n v="260"/>
        <n v="300"/>
        <n v="380"/>
        <n v="320"/>
        <n v="360"/>
        <n v="340"/>
        <n v="400"/>
        <n v="420"/>
        <n v="440"/>
        <n v="500"/>
        <m/>
      </sharedItems>
      <fieldGroup base="1">
        <rangePr autoStart="0" autoEnd="0" startNum="-100" endNum="800" groupInterval="20"/>
        <groupItems count="47">
          <s v="&lt;-100 or (blank)"/>
          <s v="-100--81"/>
          <s v="-80--61"/>
          <s v="-60--41"/>
          <s v="-40--21"/>
          <s v="-20--1"/>
          <s v="0-19"/>
          <s v="20-39"/>
          <s v="40-59"/>
          <s v="60-79"/>
          <s v="80-99"/>
          <s v="100-119"/>
          <s v="120-139"/>
          <s v="140-159"/>
          <s v="160-179"/>
          <s v="180-199"/>
          <s v="200-219"/>
          <s v="220-239"/>
          <s v="240-259"/>
          <s v="260-279"/>
          <s v="280-299"/>
          <s v="300-319"/>
          <s v="320-339"/>
          <s v="340-359"/>
          <s v="360-379"/>
          <s v="380-399"/>
          <s v="400-419"/>
          <s v="420-439"/>
          <s v="440-459"/>
          <s v="460-479"/>
          <s v="480-499"/>
          <s v="500-519"/>
          <s v="520-539"/>
          <s v="540-559"/>
          <s v="560-579"/>
          <s v="580-599"/>
          <s v="600-619"/>
          <s v="620-639"/>
          <s v="640-659"/>
          <s v="660-679"/>
          <s v="680-699"/>
          <s v="700-719"/>
          <s v="720-739"/>
          <s v="740-759"/>
          <s v="760-779"/>
          <s v="780-800"/>
          <s v="&gt;8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8">
  <r>
    <x v="0"/>
    <x v="0"/>
  </r>
  <r>
    <x v="0"/>
    <x v="0"/>
  </r>
  <r>
    <x v="0"/>
    <x v="0"/>
  </r>
  <r>
    <x v="0"/>
    <x v="1"/>
  </r>
  <r>
    <x v="0"/>
    <x v="2"/>
  </r>
  <r>
    <x v="0"/>
    <x v="0"/>
  </r>
  <r>
    <x v="0"/>
    <x v="1"/>
  </r>
  <r>
    <x v="0"/>
    <x v="1"/>
  </r>
  <r>
    <x v="0"/>
    <x v="0"/>
  </r>
  <r>
    <x v="0"/>
    <x v="0"/>
  </r>
  <r>
    <x v="0"/>
    <x v="2"/>
  </r>
  <r>
    <x v="0"/>
    <x v="1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2"/>
  </r>
  <r>
    <x v="0"/>
    <x v="1"/>
  </r>
  <r>
    <x v="0"/>
    <x v="0"/>
  </r>
  <r>
    <x v="0"/>
    <x v="0"/>
  </r>
  <r>
    <x v="0"/>
    <x v="3"/>
  </r>
  <r>
    <x v="0"/>
    <x v="4"/>
  </r>
  <r>
    <x v="0"/>
    <x v="2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1"/>
  </r>
  <r>
    <x v="0"/>
    <x v="0"/>
  </r>
  <r>
    <x v="0"/>
    <x v="5"/>
  </r>
  <r>
    <x v="0"/>
    <x v="0"/>
  </r>
  <r>
    <x v="0"/>
    <x v="1"/>
  </r>
  <r>
    <x v="0"/>
    <x v="6"/>
  </r>
  <r>
    <x v="0"/>
    <x v="6"/>
  </r>
  <r>
    <x v="0"/>
    <x v="4"/>
  </r>
  <r>
    <x v="0"/>
    <x v="2"/>
  </r>
  <r>
    <x v="0"/>
    <x v="0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0"/>
    <x v="2"/>
  </r>
  <r>
    <x v="0"/>
    <x v="2"/>
  </r>
  <r>
    <x v="0"/>
    <x v="2"/>
  </r>
  <r>
    <x v="0"/>
    <x v="3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7"/>
  </r>
  <r>
    <x v="0"/>
    <x v="7"/>
  </r>
  <r>
    <x v="0"/>
    <x v="8"/>
  </r>
  <r>
    <x v="0"/>
    <x v="9"/>
  </r>
  <r>
    <x v="0"/>
    <x v="9"/>
  </r>
  <r>
    <x v="0"/>
    <x v="10"/>
  </r>
  <r>
    <x v="0"/>
    <x v="10"/>
  </r>
  <r>
    <x v="0"/>
    <x v="10"/>
  </r>
  <r>
    <x v="0"/>
    <x v="10"/>
  </r>
  <r>
    <x v="0"/>
    <x v="10"/>
  </r>
  <r>
    <x v="0"/>
    <x v="10"/>
  </r>
  <r>
    <x v="0"/>
    <x v="10"/>
  </r>
  <r>
    <x v="0"/>
    <x v="10"/>
  </r>
  <r>
    <x v="0"/>
    <x v="11"/>
  </r>
  <r>
    <x v="0"/>
    <x v="11"/>
  </r>
  <r>
    <x v="0"/>
    <x v="11"/>
  </r>
  <r>
    <x v="0"/>
    <x v="11"/>
  </r>
  <r>
    <x v="0"/>
    <x v="11"/>
  </r>
  <r>
    <x v="0"/>
    <x v="11"/>
  </r>
  <r>
    <x v="0"/>
    <x v="12"/>
  </r>
  <r>
    <x v="0"/>
    <x v="8"/>
  </r>
  <r>
    <x v="0"/>
    <x v="8"/>
  </r>
  <r>
    <x v="0"/>
    <x v="8"/>
  </r>
  <r>
    <x v="0"/>
    <x v="12"/>
  </r>
  <r>
    <x v="0"/>
    <x v="13"/>
  </r>
  <r>
    <x v="0"/>
    <x v="13"/>
  </r>
  <r>
    <x v="0"/>
    <x v="13"/>
  </r>
  <r>
    <x v="0"/>
    <x v="13"/>
  </r>
  <r>
    <x v="0"/>
    <x v="12"/>
  </r>
  <r>
    <x v="0"/>
    <x v="12"/>
  </r>
  <r>
    <x v="0"/>
    <x v="12"/>
  </r>
  <r>
    <x v="0"/>
    <x v="12"/>
  </r>
  <r>
    <x v="0"/>
    <x v="12"/>
  </r>
  <r>
    <x v="0"/>
    <x v="12"/>
  </r>
  <r>
    <x v="0"/>
    <x v="12"/>
  </r>
  <r>
    <x v="0"/>
    <x v="14"/>
  </r>
  <r>
    <x v="0"/>
    <x v="15"/>
  </r>
  <r>
    <x v="0"/>
    <x v="15"/>
  </r>
  <r>
    <x v="0"/>
    <x v="16"/>
  </r>
  <r>
    <x v="0"/>
    <x v="15"/>
  </r>
  <r>
    <x v="0"/>
    <x v="15"/>
  </r>
  <r>
    <x v="0"/>
    <x v="15"/>
  </r>
  <r>
    <x v="0"/>
    <x v="15"/>
  </r>
  <r>
    <x v="0"/>
    <x v="14"/>
  </r>
  <r>
    <x v="0"/>
    <x v="15"/>
  </r>
  <r>
    <x v="0"/>
    <x v="17"/>
  </r>
  <r>
    <x v="0"/>
    <x v="18"/>
  </r>
  <r>
    <x v="0"/>
    <x v="18"/>
  </r>
  <r>
    <x v="0"/>
    <x v="14"/>
  </r>
  <r>
    <x v="0"/>
    <x v="17"/>
  </r>
  <r>
    <x v="0"/>
    <x v="16"/>
  </r>
  <r>
    <x v="0"/>
    <x v="14"/>
  </r>
  <r>
    <x v="0"/>
    <x v="14"/>
  </r>
  <r>
    <x v="0"/>
    <x v="14"/>
  </r>
  <r>
    <x v="0"/>
    <x v="14"/>
  </r>
  <r>
    <x v="0"/>
    <x v="14"/>
  </r>
  <r>
    <x v="0"/>
    <x v="16"/>
  </r>
  <r>
    <x v="0"/>
    <x v="16"/>
  </r>
  <r>
    <x v="0"/>
    <x v="17"/>
  </r>
  <r>
    <x v="0"/>
    <x v="17"/>
  </r>
  <r>
    <x v="0"/>
    <x v="17"/>
  </r>
  <r>
    <x v="0"/>
    <x v="17"/>
  </r>
  <r>
    <x v="0"/>
    <x v="17"/>
  </r>
  <r>
    <x v="0"/>
    <x v="17"/>
  </r>
  <r>
    <x v="0"/>
    <x v="17"/>
  </r>
  <r>
    <x v="0"/>
    <x v="19"/>
  </r>
  <r>
    <x v="0"/>
    <x v="16"/>
  </r>
  <r>
    <x v="0"/>
    <x v="19"/>
  </r>
  <r>
    <x v="0"/>
    <x v="19"/>
  </r>
  <r>
    <x v="0"/>
    <x v="16"/>
  </r>
  <r>
    <x v="0"/>
    <x v="16"/>
  </r>
  <r>
    <x v="0"/>
    <x v="20"/>
  </r>
  <r>
    <x v="0"/>
    <x v="20"/>
  </r>
  <r>
    <x v="0"/>
    <x v="16"/>
  </r>
  <r>
    <x v="0"/>
    <x v="16"/>
  </r>
  <r>
    <x v="0"/>
    <x v="20"/>
  </r>
  <r>
    <x v="0"/>
    <x v="20"/>
  </r>
  <r>
    <x v="0"/>
    <x v="16"/>
  </r>
  <r>
    <x v="0"/>
    <x v="21"/>
  </r>
  <r>
    <x v="1"/>
    <x v="0"/>
  </r>
  <r>
    <x v="1"/>
    <x v="1"/>
  </r>
  <r>
    <x v="1"/>
    <x v="5"/>
  </r>
  <r>
    <x v="1"/>
    <x v="7"/>
  </r>
  <r>
    <x v="1"/>
    <x v="1"/>
  </r>
  <r>
    <x v="1"/>
    <x v="2"/>
  </r>
  <r>
    <x v="1"/>
    <x v="2"/>
  </r>
  <r>
    <x v="1"/>
    <x v="9"/>
  </r>
  <r>
    <x v="1"/>
    <x v="1"/>
  </r>
  <r>
    <x v="1"/>
    <x v="5"/>
  </r>
  <r>
    <x v="1"/>
    <x v="7"/>
  </r>
  <r>
    <x v="1"/>
    <x v="1"/>
  </r>
  <r>
    <x v="1"/>
    <x v="0"/>
  </r>
  <r>
    <x v="1"/>
    <x v="2"/>
  </r>
  <r>
    <x v="1"/>
    <x v="2"/>
  </r>
  <r>
    <x v="1"/>
    <x v="5"/>
  </r>
  <r>
    <x v="1"/>
    <x v="7"/>
  </r>
  <r>
    <x v="1"/>
    <x v="5"/>
  </r>
  <r>
    <x v="1"/>
    <x v="5"/>
  </r>
  <r>
    <x v="1"/>
    <x v="2"/>
  </r>
  <r>
    <x v="1"/>
    <x v="0"/>
  </r>
  <r>
    <x v="1"/>
    <x v="0"/>
  </r>
  <r>
    <x v="1"/>
    <x v="2"/>
  </r>
  <r>
    <x v="1"/>
    <x v="2"/>
  </r>
  <r>
    <x v="1"/>
    <x v="2"/>
  </r>
  <r>
    <x v="1"/>
    <x v="2"/>
  </r>
  <r>
    <x v="1"/>
    <x v="2"/>
  </r>
  <r>
    <x v="1"/>
    <x v="5"/>
  </r>
  <r>
    <x v="1"/>
    <x v="2"/>
  </r>
  <r>
    <x v="1"/>
    <x v="1"/>
  </r>
  <r>
    <x v="1"/>
    <x v="0"/>
  </r>
  <r>
    <x v="1"/>
    <x v="7"/>
  </r>
  <r>
    <x v="1"/>
    <x v="3"/>
  </r>
  <r>
    <x v="1"/>
    <x v="1"/>
  </r>
  <r>
    <x v="1"/>
    <x v="0"/>
  </r>
  <r>
    <x v="1"/>
    <x v="3"/>
  </r>
  <r>
    <x v="1"/>
    <x v="4"/>
  </r>
  <r>
    <x v="1"/>
    <x v="1"/>
  </r>
  <r>
    <x v="1"/>
    <x v="7"/>
  </r>
  <r>
    <x v="1"/>
    <x v="7"/>
  </r>
  <r>
    <x v="1"/>
    <x v="1"/>
  </r>
  <r>
    <x v="1"/>
    <x v="10"/>
  </r>
  <r>
    <x v="1"/>
    <x v="0"/>
  </r>
  <r>
    <x v="1"/>
    <x v="9"/>
  </r>
  <r>
    <x v="1"/>
    <x v="9"/>
  </r>
  <r>
    <x v="1"/>
    <x v="2"/>
  </r>
  <r>
    <x v="1"/>
    <x v="2"/>
  </r>
  <r>
    <x v="1"/>
    <x v="2"/>
  </r>
  <r>
    <x v="1"/>
    <x v="2"/>
  </r>
  <r>
    <x v="1"/>
    <x v="7"/>
  </r>
  <r>
    <x v="1"/>
    <x v="2"/>
  </r>
  <r>
    <x v="1"/>
    <x v="2"/>
  </r>
  <r>
    <x v="1"/>
    <x v="5"/>
  </r>
  <r>
    <x v="1"/>
    <x v="8"/>
  </r>
  <r>
    <x v="1"/>
    <x v="3"/>
  </r>
  <r>
    <x v="1"/>
    <x v="5"/>
  </r>
  <r>
    <x v="1"/>
    <x v="3"/>
  </r>
  <r>
    <x v="1"/>
    <x v="12"/>
  </r>
  <r>
    <x v="1"/>
    <x v="3"/>
  </r>
  <r>
    <x v="1"/>
    <x v="10"/>
  </r>
  <r>
    <x v="1"/>
    <x v="3"/>
  </r>
  <r>
    <x v="1"/>
    <x v="7"/>
  </r>
  <r>
    <x v="1"/>
    <x v="10"/>
  </r>
  <r>
    <x v="1"/>
    <x v="11"/>
  </r>
  <r>
    <x v="1"/>
    <x v="7"/>
  </r>
  <r>
    <x v="1"/>
    <x v="17"/>
  </r>
  <r>
    <x v="1"/>
    <x v="9"/>
  </r>
  <r>
    <x v="1"/>
    <x v="9"/>
  </r>
  <r>
    <x v="1"/>
    <x v="15"/>
  </r>
  <r>
    <x v="1"/>
    <x v="9"/>
  </r>
  <r>
    <x v="1"/>
    <x v="9"/>
  </r>
  <r>
    <x v="1"/>
    <x v="12"/>
  </r>
  <r>
    <x v="1"/>
    <x v="10"/>
  </r>
  <r>
    <x v="1"/>
    <x v="13"/>
  </r>
  <r>
    <x v="1"/>
    <x v="16"/>
  </r>
  <r>
    <x v="1"/>
    <x v="10"/>
  </r>
  <r>
    <x v="1"/>
    <x v="12"/>
  </r>
  <r>
    <x v="1"/>
    <x v="10"/>
  </r>
  <r>
    <x v="1"/>
    <x v="11"/>
  </r>
  <r>
    <x v="1"/>
    <x v="11"/>
  </r>
  <r>
    <x v="1"/>
    <x v="11"/>
  </r>
  <r>
    <x v="1"/>
    <x v="11"/>
  </r>
  <r>
    <x v="1"/>
    <x v="21"/>
  </r>
  <r>
    <x v="1"/>
    <x v="11"/>
  </r>
  <r>
    <x v="1"/>
    <x v="12"/>
  </r>
  <r>
    <x v="1"/>
    <x v="8"/>
  </r>
  <r>
    <x v="1"/>
    <x v="8"/>
  </r>
  <r>
    <x v="1"/>
    <x v="8"/>
  </r>
  <r>
    <x v="1"/>
    <x v="15"/>
  </r>
  <r>
    <x v="1"/>
    <x v="17"/>
  </r>
  <r>
    <x v="1"/>
    <x v="17"/>
  </r>
  <r>
    <x v="1"/>
    <x v="13"/>
  </r>
  <r>
    <x v="1"/>
    <x v="13"/>
  </r>
  <r>
    <x v="1"/>
    <x v="13"/>
  </r>
  <r>
    <x v="1"/>
    <x v="18"/>
  </r>
  <r>
    <x v="1"/>
    <x v="17"/>
  </r>
  <r>
    <x v="1"/>
    <x v="12"/>
  </r>
  <r>
    <x v="1"/>
    <x v="12"/>
  </r>
  <r>
    <x v="1"/>
    <x v="12"/>
  </r>
  <r>
    <x v="1"/>
    <x v="12"/>
  </r>
  <r>
    <x v="1"/>
    <x v="15"/>
  </r>
  <r>
    <x v="1"/>
    <x v="17"/>
  </r>
  <r>
    <x v="1"/>
    <x v="20"/>
  </r>
  <r>
    <x v="1"/>
    <x v="17"/>
  </r>
  <r>
    <x v="1"/>
    <x v="14"/>
  </r>
  <r>
    <x v="1"/>
    <x v="18"/>
  </r>
  <r>
    <x v="1"/>
    <x v="18"/>
  </r>
  <r>
    <x v="1"/>
    <x v="15"/>
  </r>
  <r>
    <x v="1"/>
    <x v="18"/>
  </r>
  <r>
    <x v="1"/>
    <x v="20"/>
  </r>
  <r>
    <x v="1"/>
    <x v="18"/>
  </r>
  <r>
    <x v="1"/>
    <x v="18"/>
  </r>
  <r>
    <x v="1"/>
    <x v="14"/>
  </r>
  <r>
    <x v="1"/>
    <x v="14"/>
  </r>
  <r>
    <x v="1"/>
    <x v="21"/>
  </r>
  <r>
    <x v="1"/>
    <x v="14"/>
  </r>
  <r>
    <x v="1"/>
    <x v="14"/>
  </r>
  <r>
    <x v="1"/>
    <x v="16"/>
  </r>
  <r>
    <x v="1"/>
    <x v="21"/>
  </r>
  <r>
    <x v="1"/>
    <x v="14"/>
  </r>
  <r>
    <x v="1"/>
    <x v="20"/>
  </r>
  <r>
    <x v="1"/>
    <x v="16"/>
  </r>
  <r>
    <x v="1"/>
    <x v="21"/>
  </r>
  <r>
    <x v="1"/>
    <x v="16"/>
  </r>
  <r>
    <x v="1"/>
    <x v="17"/>
  </r>
  <r>
    <x v="1"/>
    <x v="17"/>
  </r>
  <r>
    <x v="1"/>
    <x v="17"/>
  </r>
  <r>
    <x v="1"/>
    <x v="16"/>
  </r>
  <r>
    <x v="1"/>
    <x v="20"/>
  </r>
  <r>
    <x v="1"/>
    <x v="19"/>
  </r>
  <r>
    <x v="1"/>
    <x v="16"/>
  </r>
  <r>
    <x v="1"/>
    <x v="16"/>
  </r>
  <r>
    <x v="1"/>
    <x v="19"/>
  </r>
  <r>
    <x v="1"/>
    <x v="16"/>
  </r>
  <r>
    <x v="1"/>
    <x v="20"/>
  </r>
  <r>
    <x v="1"/>
    <x v="16"/>
  </r>
  <r>
    <x v="1"/>
    <x v="20"/>
  </r>
  <r>
    <x v="1"/>
    <x v="21"/>
  </r>
  <r>
    <x v="1"/>
    <x v="21"/>
  </r>
  <r>
    <x v="1"/>
    <x v="16"/>
  </r>
  <r>
    <x v="1"/>
    <x v="16"/>
  </r>
  <r>
    <x v="1"/>
    <x v="21"/>
  </r>
  <r>
    <x v="1"/>
    <x v="21"/>
  </r>
  <r>
    <x v="1"/>
    <x v="21"/>
  </r>
  <r>
    <x v="2"/>
    <x v="16"/>
  </r>
  <r>
    <x v="2"/>
    <x v="16"/>
  </r>
  <r>
    <x v="2"/>
    <x v="16"/>
  </r>
  <r>
    <x v="2"/>
    <x v="12"/>
  </r>
  <r>
    <x v="2"/>
    <x v="16"/>
  </r>
  <r>
    <x v="2"/>
    <x v="18"/>
  </r>
  <r>
    <x v="2"/>
    <x v="16"/>
  </r>
  <r>
    <x v="2"/>
    <x v="15"/>
  </r>
  <r>
    <x v="2"/>
    <x v="19"/>
  </r>
  <r>
    <x v="2"/>
    <x v="16"/>
  </r>
  <r>
    <x v="2"/>
    <x v="18"/>
  </r>
  <r>
    <x v="2"/>
    <x v="16"/>
  </r>
  <r>
    <x v="2"/>
    <x v="15"/>
  </r>
  <r>
    <x v="2"/>
    <x v="21"/>
  </r>
  <r>
    <x v="2"/>
    <x v="16"/>
  </r>
  <r>
    <x v="2"/>
    <x v="16"/>
  </r>
  <r>
    <x v="2"/>
    <x v="20"/>
  </r>
  <r>
    <x v="2"/>
    <x v="19"/>
  </r>
  <r>
    <x v="2"/>
    <x v="19"/>
  </r>
  <r>
    <x v="2"/>
    <x v="17"/>
  </r>
  <r>
    <x v="2"/>
    <x v="16"/>
  </r>
  <r>
    <x v="2"/>
    <x v="16"/>
  </r>
  <r>
    <x v="2"/>
    <x v="16"/>
  </r>
  <r>
    <x v="2"/>
    <x v="16"/>
  </r>
  <r>
    <x v="2"/>
    <x v="20"/>
  </r>
  <r>
    <x v="2"/>
    <x v="16"/>
  </r>
  <r>
    <x v="2"/>
    <x v="16"/>
  </r>
  <r>
    <x v="2"/>
    <x v="17"/>
  </r>
  <r>
    <x v="2"/>
    <x v="21"/>
  </r>
  <r>
    <x v="2"/>
    <x v="21"/>
  </r>
  <r>
    <x v="2"/>
    <x v="16"/>
  </r>
  <r>
    <x v="2"/>
    <x v="16"/>
  </r>
  <r>
    <x v="2"/>
    <x v="16"/>
  </r>
  <r>
    <x v="2"/>
    <x v="16"/>
  </r>
  <r>
    <x v="2"/>
    <x v="16"/>
  </r>
  <r>
    <x v="2"/>
    <x v="16"/>
  </r>
  <r>
    <x v="2"/>
    <x v="20"/>
  </r>
  <r>
    <x v="2"/>
    <x v="16"/>
  </r>
  <r>
    <x v="2"/>
    <x v="16"/>
  </r>
  <r>
    <x v="2"/>
    <x v="16"/>
  </r>
  <r>
    <x v="2"/>
    <x v="16"/>
  </r>
  <r>
    <x v="2"/>
    <x v="16"/>
  </r>
  <r>
    <x v="2"/>
    <x v="16"/>
  </r>
  <r>
    <x v="2"/>
    <x v="16"/>
  </r>
  <r>
    <x v="2"/>
    <x v="16"/>
  </r>
  <r>
    <x v="2"/>
    <x v="19"/>
  </r>
  <r>
    <x v="2"/>
    <x v="14"/>
  </r>
  <r>
    <x v="3"/>
    <x v="16"/>
  </r>
  <r>
    <x v="3"/>
    <x v="1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8">
  <r>
    <x v="0"/>
    <x v="0"/>
  </r>
  <r>
    <x v="0"/>
    <x v="1"/>
  </r>
  <r>
    <x v="0"/>
    <x v="2"/>
  </r>
  <r>
    <x v="0"/>
    <x v="3"/>
  </r>
  <r>
    <x v="0"/>
    <x v="4"/>
  </r>
  <r>
    <x v="0"/>
    <x v="5"/>
  </r>
  <r>
    <x v="0"/>
    <x v="6"/>
  </r>
  <r>
    <x v="0"/>
    <x v="7"/>
  </r>
  <r>
    <x v="0"/>
    <x v="8"/>
  </r>
  <r>
    <x v="0"/>
    <x v="9"/>
  </r>
  <r>
    <x v="0"/>
    <x v="10"/>
  </r>
  <r>
    <x v="0"/>
    <x v="11"/>
  </r>
  <r>
    <x v="0"/>
    <x v="12"/>
  </r>
  <r>
    <x v="0"/>
    <x v="13"/>
  </r>
  <r>
    <x v="0"/>
    <x v="14"/>
  </r>
  <r>
    <x v="0"/>
    <x v="15"/>
  </r>
  <r>
    <x v="0"/>
    <x v="16"/>
  </r>
  <r>
    <x v="0"/>
    <x v="17"/>
  </r>
  <r>
    <x v="0"/>
    <x v="18"/>
  </r>
  <r>
    <x v="0"/>
    <x v="19"/>
  </r>
  <r>
    <x v="0"/>
    <x v="20"/>
  </r>
  <r>
    <x v="0"/>
    <x v="21"/>
  </r>
  <r>
    <x v="0"/>
    <x v="22"/>
  </r>
  <r>
    <x v="0"/>
    <x v="23"/>
  </r>
  <r>
    <x v="0"/>
    <x v="24"/>
  </r>
  <r>
    <x v="0"/>
    <x v="25"/>
  </r>
  <r>
    <x v="0"/>
    <x v="26"/>
  </r>
  <r>
    <x v="0"/>
    <x v="27"/>
  </r>
  <r>
    <x v="0"/>
    <x v="28"/>
  </r>
  <r>
    <x v="0"/>
    <x v="29"/>
  </r>
  <r>
    <x v="0"/>
    <x v="30"/>
  </r>
  <r>
    <x v="0"/>
    <x v="31"/>
  </r>
  <r>
    <x v="0"/>
    <x v="32"/>
  </r>
  <r>
    <x v="0"/>
    <x v="33"/>
  </r>
  <r>
    <x v="0"/>
    <x v="34"/>
  </r>
  <r>
    <x v="0"/>
    <x v="35"/>
  </r>
  <r>
    <x v="0"/>
    <x v="36"/>
  </r>
  <r>
    <x v="0"/>
    <x v="37"/>
  </r>
  <r>
    <x v="0"/>
    <x v="38"/>
  </r>
  <r>
    <x v="0"/>
    <x v="39"/>
  </r>
  <r>
    <x v="0"/>
    <x v="40"/>
  </r>
  <r>
    <x v="0"/>
    <x v="41"/>
  </r>
  <r>
    <x v="0"/>
    <x v="42"/>
  </r>
  <r>
    <x v="0"/>
    <x v="43"/>
  </r>
  <r>
    <x v="0"/>
    <x v="44"/>
  </r>
  <r>
    <x v="0"/>
    <x v="45"/>
  </r>
  <r>
    <x v="0"/>
    <x v="46"/>
  </r>
  <r>
    <x v="0"/>
    <x v="47"/>
  </r>
  <r>
    <x v="0"/>
    <x v="48"/>
  </r>
  <r>
    <x v="0"/>
    <x v="49"/>
  </r>
  <r>
    <x v="0"/>
    <x v="50"/>
  </r>
  <r>
    <x v="0"/>
    <x v="51"/>
  </r>
  <r>
    <x v="0"/>
    <x v="52"/>
  </r>
  <r>
    <x v="0"/>
    <x v="53"/>
  </r>
  <r>
    <x v="0"/>
    <x v="54"/>
  </r>
  <r>
    <x v="0"/>
    <x v="55"/>
  </r>
  <r>
    <x v="0"/>
    <x v="56"/>
  </r>
  <r>
    <x v="0"/>
    <x v="57"/>
  </r>
  <r>
    <x v="0"/>
    <x v="58"/>
  </r>
  <r>
    <x v="0"/>
    <x v="59"/>
  </r>
  <r>
    <x v="0"/>
    <x v="60"/>
  </r>
  <r>
    <x v="0"/>
    <x v="61"/>
  </r>
  <r>
    <x v="0"/>
    <x v="62"/>
  </r>
  <r>
    <x v="0"/>
    <x v="63"/>
  </r>
  <r>
    <x v="0"/>
    <x v="64"/>
  </r>
  <r>
    <x v="0"/>
    <x v="65"/>
  </r>
  <r>
    <x v="0"/>
    <x v="66"/>
  </r>
  <r>
    <x v="0"/>
    <x v="67"/>
  </r>
  <r>
    <x v="0"/>
    <x v="68"/>
  </r>
  <r>
    <x v="0"/>
    <x v="69"/>
  </r>
  <r>
    <x v="0"/>
    <x v="70"/>
  </r>
  <r>
    <x v="0"/>
    <x v="71"/>
  </r>
  <r>
    <x v="0"/>
    <x v="72"/>
  </r>
  <r>
    <x v="0"/>
    <x v="73"/>
  </r>
  <r>
    <x v="0"/>
    <x v="74"/>
  </r>
  <r>
    <x v="0"/>
    <x v="75"/>
  </r>
  <r>
    <x v="0"/>
    <x v="76"/>
  </r>
  <r>
    <x v="0"/>
    <x v="77"/>
  </r>
  <r>
    <x v="0"/>
    <x v="78"/>
  </r>
  <r>
    <x v="0"/>
    <x v="79"/>
  </r>
  <r>
    <x v="0"/>
    <x v="80"/>
  </r>
  <r>
    <x v="0"/>
    <x v="81"/>
  </r>
  <r>
    <x v="0"/>
    <x v="82"/>
  </r>
  <r>
    <x v="0"/>
    <x v="83"/>
  </r>
  <r>
    <x v="0"/>
    <x v="84"/>
  </r>
  <r>
    <x v="0"/>
    <x v="85"/>
  </r>
  <r>
    <x v="0"/>
    <x v="86"/>
  </r>
  <r>
    <x v="0"/>
    <x v="87"/>
  </r>
  <r>
    <x v="0"/>
    <x v="88"/>
  </r>
  <r>
    <x v="0"/>
    <x v="89"/>
  </r>
  <r>
    <x v="0"/>
    <x v="90"/>
  </r>
  <r>
    <x v="0"/>
    <x v="91"/>
  </r>
  <r>
    <x v="0"/>
    <x v="92"/>
  </r>
  <r>
    <x v="0"/>
    <x v="93"/>
  </r>
  <r>
    <x v="0"/>
    <x v="94"/>
  </r>
  <r>
    <x v="0"/>
    <x v="95"/>
  </r>
  <r>
    <x v="0"/>
    <x v="96"/>
  </r>
  <r>
    <x v="0"/>
    <x v="97"/>
  </r>
  <r>
    <x v="0"/>
    <x v="98"/>
  </r>
  <r>
    <x v="0"/>
    <x v="99"/>
  </r>
  <r>
    <x v="0"/>
    <x v="100"/>
  </r>
  <r>
    <x v="0"/>
    <x v="101"/>
  </r>
  <r>
    <x v="0"/>
    <x v="102"/>
  </r>
  <r>
    <x v="0"/>
    <x v="103"/>
  </r>
  <r>
    <x v="0"/>
    <x v="104"/>
  </r>
  <r>
    <x v="0"/>
    <x v="105"/>
  </r>
  <r>
    <x v="0"/>
    <x v="106"/>
  </r>
  <r>
    <x v="0"/>
    <x v="107"/>
  </r>
  <r>
    <x v="0"/>
    <x v="108"/>
  </r>
  <r>
    <x v="0"/>
    <x v="109"/>
  </r>
  <r>
    <x v="0"/>
    <x v="110"/>
  </r>
  <r>
    <x v="0"/>
    <x v="111"/>
  </r>
  <r>
    <x v="0"/>
    <x v="112"/>
  </r>
  <r>
    <x v="0"/>
    <x v="113"/>
  </r>
  <r>
    <x v="0"/>
    <x v="114"/>
  </r>
  <r>
    <x v="0"/>
    <x v="115"/>
  </r>
  <r>
    <x v="0"/>
    <x v="116"/>
  </r>
  <r>
    <x v="0"/>
    <x v="117"/>
  </r>
  <r>
    <x v="0"/>
    <x v="118"/>
  </r>
  <r>
    <x v="0"/>
    <x v="119"/>
  </r>
  <r>
    <x v="0"/>
    <x v="120"/>
  </r>
  <r>
    <x v="0"/>
    <x v="121"/>
  </r>
  <r>
    <x v="0"/>
    <x v="122"/>
  </r>
  <r>
    <x v="0"/>
    <x v="123"/>
  </r>
  <r>
    <x v="0"/>
    <x v="124"/>
  </r>
  <r>
    <x v="0"/>
    <x v="125"/>
  </r>
  <r>
    <x v="0"/>
    <x v="126"/>
  </r>
  <r>
    <x v="0"/>
    <x v="127"/>
  </r>
  <r>
    <x v="0"/>
    <x v="128"/>
  </r>
  <r>
    <x v="0"/>
    <x v="129"/>
  </r>
  <r>
    <x v="0"/>
    <x v="130"/>
  </r>
  <r>
    <x v="0"/>
    <x v="131"/>
  </r>
  <r>
    <x v="0"/>
    <x v="132"/>
  </r>
  <r>
    <x v="0"/>
    <x v="133"/>
  </r>
  <r>
    <x v="0"/>
    <x v="134"/>
  </r>
  <r>
    <x v="0"/>
    <x v="135"/>
  </r>
  <r>
    <x v="0"/>
    <x v="136"/>
  </r>
  <r>
    <x v="0"/>
    <x v="137"/>
  </r>
  <r>
    <x v="0"/>
    <x v="138"/>
  </r>
  <r>
    <x v="0"/>
    <x v="139"/>
  </r>
  <r>
    <x v="0"/>
    <x v="140"/>
  </r>
  <r>
    <x v="0"/>
    <x v="13"/>
  </r>
  <r>
    <x v="0"/>
    <x v="141"/>
  </r>
  <r>
    <x v="0"/>
    <x v="142"/>
  </r>
  <r>
    <x v="0"/>
    <x v="80"/>
  </r>
  <r>
    <x v="0"/>
    <x v="143"/>
  </r>
  <r>
    <x v="0"/>
    <x v="144"/>
  </r>
  <r>
    <x v="0"/>
    <x v="145"/>
  </r>
  <r>
    <x v="0"/>
    <x v="146"/>
  </r>
  <r>
    <x v="0"/>
    <x v="147"/>
  </r>
  <r>
    <x v="0"/>
    <x v="148"/>
  </r>
  <r>
    <x v="0"/>
    <x v="149"/>
  </r>
  <r>
    <x v="0"/>
    <x v="150"/>
  </r>
  <r>
    <x v="0"/>
    <x v="151"/>
  </r>
  <r>
    <x v="0"/>
    <x v="152"/>
  </r>
  <r>
    <x v="0"/>
    <x v="153"/>
  </r>
  <r>
    <x v="0"/>
    <x v="154"/>
  </r>
  <r>
    <x v="0"/>
    <x v="155"/>
  </r>
  <r>
    <x v="0"/>
    <x v="156"/>
  </r>
  <r>
    <x v="0"/>
    <x v="157"/>
  </r>
  <r>
    <x v="0"/>
    <x v="158"/>
  </r>
  <r>
    <x v="0"/>
    <x v="159"/>
  </r>
  <r>
    <x v="0"/>
    <x v="160"/>
  </r>
  <r>
    <x v="0"/>
    <x v="161"/>
  </r>
  <r>
    <x v="0"/>
    <x v="162"/>
  </r>
  <r>
    <x v="0"/>
    <x v="163"/>
  </r>
  <r>
    <x v="0"/>
    <x v="164"/>
  </r>
  <r>
    <x v="0"/>
    <x v="165"/>
  </r>
  <r>
    <x v="0"/>
    <x v="166"/>
  </r>
  <r>
    <x v="0"/>
    <x v="117"/>
  </r>
  <r>
    <x v="0"/>
    <x v="126"/>
  </r>
  <r>
    <x v="0"/>
    <x v="167"/>
  </r>
  <r>
    <x v="0"/>
    <x v="168"/>
  </r>
  <r>
    <x v="0"/>
    <x v="169"/>
  </r>
  <r>
    <x v="0"/>
    <x v="170"/>
  </r>
  <r>
    <x v="0"/>
    <x v="171"/>
  </r>
  <r>
    <x v="0"/>
    <x v="172"/>
  </r>
  <r>
    <x v="0"/>
    <x v="173"/>
  </r>
  <r>
    <x v="0"/>
    <x v="174"/>
  </r>
  <r>
    <x v="0"/>
    <x v="175"/>
  </r>
  <r>
    <x v="0"/>
    <x v="176"/>
  </r>
  <r>
    <x v="0"/>
    <x v="177"/>
  </r>
  <r>
    <x v="0"/>
    <x v="178"/>
  </r>
  <r>
    <x v="0"/>
    <x v="179"/>
  </r>
  <r>
    <x v="0"/>
    <x v="180"/>
  </r>
  <r>
    <x v="0"/>
    <x v="181"/>
  </r>
  <r>
    <x v="0"/>
    <x v="182"/>
  </r>
  <r>
    <x v="0"/>
    <x v="183"/>
  </r>
  <r>
    <x v="0"/>
    <x v="184"/>
  </r>
  <r>
    <x v="0"/>
    <x v="185"/>
  </r>
  <r>
    <x v="0"/>
    <x v="186"/>
  </r>
  <r>
    <x v="0"/>
    <x v="187"/>
  </r>
  <r>
    <x v="0"/>
    <x v="188"/>
  </r>
  <r>
    <x v="0"/>
    <x v="189"/>
  </r>
  <r>
    <x v="0"/>
    <x v="190"/>
  </r>
  <r>
    <x v="0"/>
    <x v="191"/>
  </r>
  <r>
    <x v="0"/>
    <x v="192"/>
  </r>
  <r>
    <x v="0"/>
    <x v="193"/>
  </r>
  <r>
    <x v="0"/>
    <x v="194"/>
  </r>
  <r>
    <x v="0"/>
    <x v="195"/>
  </r>
  <r>
    <x v="0"/>
    <x v="196"/>
  </r>
  <r>
    <x v="0"/>
    <x v="197"/>
  </r>
  <r>
    <x v="0"/>
    <x v="198"/>
  </r>
  <r>
    <x v="0"/>
    <x v="199"/>
  </r>
  <r>
    <x v="0"/>
    <x v="200"/>
  </r>
  <r>
    <x v="0"/>
    <x v="201"/>
  </r>
  <r>
    <x v="0"/>
    <x v="202"/>
  </r>
  <r>
    <x v="0"/>
    <x v="203"/>
  </r>
  <r>
    <x v="0"/>
    <x v="204"/>
  </r>
  <r>
    <x v="0"/>
    <x v="205"/>
  </r>
  <r>
    <x v="0"/>
    <x v="206"/>
  </r>
  <r>
    <x v="0"/>
    <x v="207"/>
  </r>
  <r>
    <x v="0"/>
    <x v="82"/>
  </r>
  <r>
    <x v="0"/>
    <x v="208"/>
  </r>
  <r>
    <x v="0"/>
    <x v="209"/>
  </r>
  <r>
    <x v="0"/>
    <x v="210"/>
  </r>
  <r>
    <x v="0"/>
    <x v="211"/>
  </r>
  <r>
    <x v="0"/>
    <x v="212"/>
  </r>
  <r>
    <x v="0"/>
    <x v="213"/>
  </r>
  <r>
    <x v="0"/>
    <x v="214"/>
  </r>
  <r>
    <x v="0"/>
    <x v="215"/>
  </r>
  <r>
    <x v="0"/>
    <x v="216"/>
  </r>
  <r>
    <x v="0"/>
    <x v="217"/>
  </r>
  <r>
    <x v="0"/>
    <x v="218"/>
  </r>
  <r>
    <x v="0"/>
    <x v="219"/>
  </r>
  <r>
    <x v="0"/>
    <x v="220"/>
  </r>
  <r>
    <x v="0"/>
    <x v="221"/>
  </r>
  <r>
    <x v="0"/>
    <x v="222"/>
  </r>
  <r>
    <x v="0"/>
    <x v="223"/>
  </r>
  <r>
    <x v="0"/>
    <x v="224"/>
  </r>
  <r>
    <x v="1"/>
    <x v="225"/>
  </r>
  <r>
    <x v="1"/>
    <x v="226"/>
  </r>
  <r>
    <x v="1"/>
    <x v="227"/>
  </r>
  <r>
    <x v="1"/>
    <x v="228"/>
  </r>
  <r>
    <x v="1"/>
    <x v="229"/>
  </r>
  <r>
    <x v="1"/>
    <x v="230"/>
  </r>
  <r>
    <x v="1"/>
    <x v="231"/>
  </r>
  <r>
    <x v="1"/>
    <x v="232"/>
  </r>
  <r>
    <x v="1"/>
    <x v="233"/>
  </r>
  <r>
    <x v="1"/>
    <x v="234"/>
  </r>
  <r>
    <x v="1"/>
    <x v="235"/>
  </r>
  <r>
    <x v="1"/>
    <x v="236"/>
  </r>
  <r>
    <x v="1"/>
    <x v="237"/>
  </r>
  <r>
    <x v="1"/>
    <x v="238"/>
  </r>
  <r>
    <x v="1"/>
    <x v="239"/>
  </r>
  <r>
    <x v="1"/>
    <x v="240"/>
  </r>
  <r>
    <x v="1"/>
    <x v="241"/>
  </r>
  <r>
    <x v="1"/>
    <x v="242"/>
  </r>
  <r>
    <x v="1"/>
    <x v="243"/>
  </r>
  <r>
    <x v="1"/>
    <x v="244"/>
  </r>
  <r>
    <x v="1"/>
    <x v="245"/>
  </r>
  <r>
    <x v="1"/>
    <x v="246"/>
  </r>
  <r>
    <x v="1"/>
    <x v="247"/>
  </r>
  <r>
    <x v="1"/>
    <x v="248"/>
  </r>
  <r>
    <x v="1"/>
    <x v="249"/>
  </r>
  <r>
    <x v="1"/>
    <x v="250"/>
  </r>
  <r>
    <x v="1"/>
    <x v="251"/>
  </r>
  <r>
    <x v="1"/>
    <x v="252"/>
  </r>
  <r>
    <x v="1"/>
    <x v="253"/>
  </r>
  <r>
    <x v="1"/>
    <x v="254"/>
  </r>
  <r>
    <x v="1"/>
    <x v="255"/>
  </r>
  <r>
    <x v="1"/>
    <x v="256"/>
  </r>
  <r>
    <x v="1"/>
    <x v="257"/>
  </r>
  <r>
    <x v="1"/>
    <x v="258"/>
  </r>
  <r>
    <x v="1"/>
    <x v="259"/>
  </r>
  <r>
    <x v="1"/>
    <x v="260"/>
  </r>
  <r>
    <x v="1"/>
    <x v="261"/>
  </r>
  <r>
    <x v="1"/>
    <x v="262"/>
  </r>
  <r>
    <x v="1"/>
    <x v="263"/>
  </r>
  <r>
    <x v="1"/>
    <x v="264"/>
  </r>
  <r>
    <x v="1"/>
    <x v="265"/>
  </r>
  <r>
    <x v="1"/>
    <x v="266"/>
  </r>
  <r>
    <x v="1"/>
    <x v="267"/>
  </r>
  <r>
    <x v="1"/>
    <x v="268"/>
  </r>
  <r>
    <x v="1"/>
    <x v="269"/>
  </r>
  <r>
    <x v="1"/>
    <x v="270"/>
  </r>
  <r>
    <x v="1"/>
    <x v="271"/>
  </r>
  <r>
    <x v="1"/>
    <x v="272"/>
  </r>
  <r>
    <x v="1"/>
    <x v="273"/>
  </r>
  <r>
    <x v="1"/>
    <x v="274"/>
  </r>
  <r>
    <x v="1"/>
    <x v="275"/>
  </r>
  <r>
    <x v="1"/>
    <x v="276"/>
  </r>
  <r>
    <x v="1"/>
    <x v="277"/>
  </r>
  <r>
    <x v="1"/>
    <x v="278"/>
  </r>
  <r>
    <x v="1"/>
    <x v="279"/>
  </r>
  <r>
    <x v="1"/>
    <x v="280"/>
  </r>
  <r>
    <x v="1"/>
    <x v="281"/>
  </r>
  <r>
    <x v="1"/>
    <x v="282"/>
  </r>
  <r>
    <x v="1"/>
    <x v="283"/>
  </r>
  <r>
    <x v="1"/>
    <x v="284"/>
  </r>
  <r>
    <x v="1"/>
    <x v="181"/>
  </r>
  <r>
    <x v="1"/>
    <x v="285"/>
  </r>
  <r>
    <x v="1"/>
    <x v="286"/>
  </r>
  <r>
    <x v="1"/>
    <x v="287"/>
  </r>
  <r>
    <x v="1"/>
    <x v="288"/>
  </r>
  <r>
    <x v="1"/>
    <x v="289"/>
  </r>
  <r>
    <x v="1"/>
    <x v="290"/>
  </r>
  <r>
    <x v="1"/>
    <x v="291"/>
  </r>
  <r>
    <x v="1"/>
    <x v="292"/>
  </r>
  <r>
    <x v="1"/>
    <x v="293"/>
  </r>
  <r>
    <x v="1"/>
    <x v="294"/>
  </r>
  <r>
    <x v="1"/>
    <x v="295"/>
  </r>
  <r>
    <x v="1"/>
    <x v="296"/>
  </r>
  <r>
    <x v="1"/>
    <x v="297"/>
  </r>
  <r>
    <x v="1"/>
    <x v="298"/>
  </r>
  <r>
    <x v="1"/>
    <x v="299"/>
  </r>
  <r>
    <x v="1"/>
    <x v="92"/>
  </r>
  <r>
    <x v="1"/>
    <x v="300"/>
  </r>
  <r>
    <x v="1"/>
    <x v="239"/>
  </r>
  <r>
    <x v="1"/>
    <x v="301"/>
  </r>
  <r>
    <x v="1"/>
    <x v="302"/>
  </r>
  <r>
    <x v="1"/>
    <x v="25"/>
  </r>
  <r>
    <x v="1"/>
    <x v="154"/>
  </r>
  <r>
    <x v="1"/>
    <x v="303"/>
  </r>
  <r>
    <x v="1"/>
    <x v="304"/>
  </r>
  <r>
    <x v="1"/>
    <x v="305"/>
  </r>
  <r>
    <x v="1"/>
    <x v="306"/>
  </r>
  <r>
    <x v="1"/>
    <x v="307"/>
  </r>
  <r>
    <x v="1"/>
    <x v="86"/>
  </r>
  <r>
    <x v="1"/>
    <x v="308"/>
  </r>
  <r>
    <x v="1"/>
    <x v="309"/>
  </r>
  <r>
    <x v="1"/>
    <x v="310"/>
  </r>
  <r>
    <x v="1"/>
    <x v="311"/>
  </r>
  <r>
    <x v="1"/>
    <x v="312"/>
  </r>
  <r>
    <x v="1"/>
    <x v="313"/>
  </r>
  <r>
    <x v="1"/>
    <x v="314"/>
  </r>
  <r>
    <x v="1"/>
    <x v="315"/>
  </r>
  <r>
    <x v="1"/>
    <x v="316"/>
  </r>
  <r>
    <x v="1"/>
    <x v="317"/>
  </r>
  <r>
    <x v="1"/>
    <x v="318"/>
  </r>
  <r>
    <x v="1"/>
    <x v="319"/>
  </r>
  <r>
    <x v="1"/>
    <x v="320"/>
  </r>
  <r>
    <x v="1"/>
    <x v="321"/>
  </r>
  <r>
    <x v="1"/>
    <x v="255"/>
  </r>
  <r>
    <x v="1"/>
    <x v="317"/>
  </r>
  <r>
    <x v="1"/>
    <x v="322"/>
  </r>
  <r>
    <x v="1"/>
    <x v="323"/>
  </r>
  <r>
    <x v="1"/>
    <x v="32"/>
  </r>
  <r>
    <x v="1"/>
    <x v="324"/>
  </r>
  <r>
    <x v="1"/>
    <x v="325"/>
  </r>
  <r>
    <x v="1"/>
    <x v="326"/>
  </r>
  <r>
    <x v="1"/>
    <x v="327"/>
  </r>
  <r>
    <x v="1"/>
    <x v="328"/>
  </r>
  <r>
    <x v="1"/>
    <x v="329"/>
  </r>
  <r>
    <x v="1"/>
    <x v="330"/>
  </r>
  <r>
    <x v="1"/>
    <x v="331"/>
  </r>
  <r>
    <x v="1"/>
    <x v="332"/>
  </r>
  <r>
    <x v="1"/>
    <x v="333"/>
  </r>
  <r>
    <x v="1"/>
    <x v="334"/>
  </r>
  <r>
    <x v="1"/>
    <x v="335"/>
  </r>
  <r>
    <x v="1"/>
    <x v="336"/>
  </r>
  <r>
    <x v="1"/>
    <x v="337"/>
  </r>
  <r>
    <x v="1"/>
    <x v="338"/>
  </r>
  <r>
    <x v="1"/>
    <x v="339"/>
  </r>
  <r>
    <x v="1"/>
    <x v="340"/>
  </r>
  <r>
    <x v="1"/>
    <x v="341"/>
  </r>
  <r>
    <x v="1"/>
    <x v="342"/>
  </r>
  <r>
    <x v="1"/>
    <x v="343"/>
  </r>
  <r>
    <x v="1"/>
    <x v="103"/>
  </r>
  <r>
    <x v="1"/>
    <x v="344"/>
  </r>
  <r>
    <x v="1"/>
    <x v="345"/>
  </r>
  <r>
    <x v="1"/>
    <x v="346"/>
  </r>
  <r>
    <x v="1"/>
    <x v="347"/>
  </r>
  <r>
    <x v="1"/>
    <x v="348"/>
  </r>
  <r>
    <x v="1"/>
    <x v="349"/>
  </r>
  <r>
    <x v="1"/>
    <x v="350"/>
  </r>
  <r>
    <x v="1"/>
    <x v="351"/>
  </r>
  <r>
    <x v="1"/>
    <x v="352"/>
  </r>
  <r>
    <x v="1"/>
    <x v="353"/>
  </r>
  <r>
    <x v="1"/>
    <x v="354"/>
  </r>
  <r>
    <x v="1"/>
    <x v="355"/>
  </r>
  <r>
    <x v="1"/>
    <x v="356"/>
  </r>
  <r>
    <x v="1"/>
    <x v="357"/>
  </r>
  <r>
    <x v="1"/>
    <x v="358"/>
  </r>
  <r>
    <x v="1"/>
    <x v="359"/>
  </r>
  <r>
    <x v="1"/>
    <x v="115"/>
  </r>
  <r>
    <x v="1"/>
    <x v="360"/>
  </r>
  <r>
    <x v="1"/>
    <x v="361"/>
  </r>
  <r>
    <x v="1"/>
    <x v="362"/>
  </r>
  <r>
    <x v="1"/>
    <x v="363"/>
  </r>
  <r>
    <x v="1"/>
    <x v="364"/>
  </r>
  <r>
    <x v="1"/>
    <x v="365"/>
  </r>
  <r>
    <x v="1"/>
    <x v="366"/>
  </r>
  <r>
    <x v="1"/>
    <x v="367"/>
  </r>
  <r>
    <x v="1"/>
    <x v="368"/>
  </r>
  <r>
    <x v="1"/>
    <x v="369"/>
  </r>
  <r>
    <x v="1"/>
    <x v="370"/>
  </r>
  <r>
    <x v="1"/>
    <x v="371"/>
  </r>
  <r>
    <x v="1"/>
    <x v="372"/>
  </r>
  <r>
    <x v="1"/>
    <x v="373"/>
  </r>
  <r>
    <x v="1"/>
    <x v="374"/>
  </r>
  <r>
    <x v="1"/>
    <x v="375"/>
  </r>
  <r>
    <x v="1"/>
    <x v="376"/>
  </r>
  <r>
    <x v="1"/>
    <x v="377"/>
  </r>
  <r>
    <x v="1"/>
    <x v="378"/>
  </r>
  <r>
    <x v="1"/>
    <x v="379"/>
  </r>
  <r>
    <x v="1"/>
    <x v="380"/>
  </r>
  <r>
    <x v="1"/>
    <x v="381"/>
  </r>
  <r>
    <x v="1"/>
    <x v="382"/>
  </r>
  <r>
    <x v="1"/>
    <x v="383"/>
  </r>
  <r>
    <x v="1"/>
    <x v="384"/>
  </r>
  <r>
    <x v="1"/>
    <x v="385"/>
  </r>
  <r>
    <x v="2"/>
    <x v="386"/>
  </r>
  <r>
    <x v="2"/>
    <x v="387"/>
  </r>
  <r>
    <x v="2"/>
    <x v="388"/>
  </r>
  <r>
    <x v="2"/>
    <x v="51"/>
  </r>
  <r>
    <x v="2"/>
    <x v="389"/>
  </r>
  <r>
    <x v="2"/>
    <x v="390"/>
  </r>
  <r>
    <x v="2"/>
    <x v="391"/>
  </r>
  <r>
    <x v="2"/>
    <x v="392"/>
  </r>
  <r>
    <x v="2"/>
    <x v="393"/>
  </r>
  <r>
    <x v="2"/>
    <x v="394"/>
  </r>
  <r>
    <x v="2"/>
    <x v="395"/>
  </r>
  <r>
    <x v="2"/>
    <x v="386"/>
  </r>
  <r>
    <x v="2"/>
    <x v="396"/>
  </r>
  <r>
    <x v="2"/>
    <x v="397"/>
  </r>
  <r>
    <x v="2"/>
    <x v="398"/>
  </r>
  <r>
    <x v="2"/>
    <x v="399"/>
  </r>
  <r>
    <x v="2"/>
    <x v="400"/>
  </r>
  <r>
    <x v="2"/>
    <x v="401"/>
  </r>
  <r>
    <x v="2"/>
    <x v="402"/>
  </r>
  <r>
    <x v="2"/>
    <x v="403"/>
  </r>
  <r>
    <x v="2"/>
    <x v="404"/>
  </r>
  <r>
    <x v="2"/>
    <x v="405"/>
  </r>
  <r>
    <x v="2"/>
    <x v="406"/>
  </r>
  <r>
    <x v="2"/>
    <x v="407"/>
  </r>
  <r>
    <x v="2"/>
    <x v="408"/>
  </r>
  <r>
    <x v="2"/>
    <x v="409"/>
  </r>
  <r>
    <x v="2"/>
    <x v="410"/>
  </r>
  <r>
    <x v="2"/>
    <x v="411"/>
  </r>
  <r>
    <x v="2"/>
    <x v="412"/>
  </r>
  <r>
    <x v="2"/>
    <x v="170"/>
  </r>
  <r>
    <x v="2"/>
    <x v="412"/>
  </r>
  <r>
    <x v="2"/>
    <x v="413"/>
  </r>
  <r>
    <x v="2"/>
    <x v="414"/>
  </r>
  <r>
    <x v="2"/>
    <x v="415"/>
  </r>
  <r>
    <x v="2"/>
    <x v="416"/>
  </r>
  <r>
    <x v="2"/>
    <x v="417"/>
  </r>
  <r>
    <x v="2"/>
    <x v="418"/>
  </r>
  <r>
    <x v="2"/>
    <x v="419"/>
  </r>
  <r>
    <x v="2"/>
    <x v="420"/>
  </r>
  <r>
    <x v="2"/>
    <x v="421"/>
  </r>
  <r>
    <x v="2"/>
    <x v="422"/>
  </r>
  <r>
    <x v="2"/>
    <x v="423"/>
  </r>
  <r>
    <x v="2"/>
    <x v="424"/>
  </r>
  <r>
    <x v="2"/>
    <x v="425"/>
  </r>
  <r>
    <x v="2"/>
    <x v="426"/>
  </r>
  <r>
    <x v="2"/>
    <x v="427"/>
  </r>
  <r>
    <x v="2"/>
    <x v="428"/>
  </r>
  <r>
    <x v="2"/>
    <x v="429"/>
  </r>
  <r>
    <x v="2"/>
    <x v="430"/>
  </r>
  <r>
    <x v="2"/>
    <x v="431"/>
  </r>
  <r>
    <x v="2"/>
    <x v="432"/>
  </r>
  <r>
    <x v="2"/>
    <x v="433"/>
  </r>
  <r>
    <x v="2"/>
    <x v="434"/>
  </r>
  <r>
    <x v="2"/>
    <x v="435"/>
  </r>
  <r>
    <x v="2"/>
    <x v="436"/>
  </r>
  <r>
    <x v="2"/>
    <x v="437"/>
  </r>
  <r>
    <x v="2"/>
    <x v="438"/>
  </r>
  <r>
    <x v="2"/>
    <x v="439"/>
  </r>
  <r>
    <x v="2"/>
    <x v="440"/>
  </r>
  <r>
    <x v="2"/>
    <x v="441"/>
  </r>
  <r>
    <x v="2"/>
    <x v="442"/>
  </r>
  <r>
    <x v="2"/>
    <x v="443"/>
  </r>
  <r>
    <x v="2"/>
    <x v="444"/>
  </r>
  <r>
    <x v="2"/>
    <x v="126"/>
  </r>
  <r>
    <x v="2"/>
    <x v="445"/>
  </r>
  <r>
    <x v="2"/>
    <x v="446"/>
  </r>
  <r>
    <x v="2"/>
    <x v="447"/>
  </r>
  <r>
    <x v="2"/>
    <x v="448"/>
  </r>
  <r>
    <x v="2"/>
    <x v="449"/>
  </r>
  <r>
    <x v="2"/>
    <x v="450"/>
  </r>
  <r>
    <x v="2"/>
    <x v="451"/>
  </r>
  <r>
    <x v="2"/>
    <x v="344"/>
  </r>
  <r>
    <x v="2"/>
    <x v="452"/>
  </r>
  <r>
    <x v="2"/>
    <x v="453"/>
  </r>
  <r>
    <x v="2"/>
    <x v="454"/>
  </r>
  <r>
    <x v="3"/>
    <x v="455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8">
  <r>
    <x v="0"/>
    <x v="0"/>
  </r>
  <r>
    <x v="0"/>
    <x v="1"/>
  </r>
  <r>
    <x v="0"/>
    <x v="2"/>
  </r>
  <r>
    <x v="0"/>
    <x v="3"/>
  </r>
  <r>
    <x v="0"/>
    <x v="4"/>
  </r>
  <r>
    <x v="0"/>
    <x v="5"/>
  </r>
  <r>
    <x v="0"/>
    <x v="6"/>
  </r>
  <r>
    <x v="0"/>
    <x v="7"/>
  </r>
  <r>
    <x v="0"/>
    <x v="8"/>
  </r>
  <r>
    <x v="0"/>
    <x v="9"/>
  </r>
  <r>
    <x v="0"/>
    <x v="10"/>
  </r>
  <r>
    <x v="0"/>
    <x v="11"/>
  </r>
  <r>
    <x v="0"/>
    <x v="12"/>
  </r>
  <r>
    <x v="0"/>
    <x v="13"/>
  </r>
  <r>
    <x v="0"/>
    <x v="14"/>
  </r>
  <r>
    <x v="0"/>
    <x v="15"/>
  </r>
  <r>
    <x v="0"/>
    <x v="16"/>
  </r>
  <r>
    <x v="0"/>
    <x v="17"/>
  </r>
  <r>
    <x v="0"/>
    <x v="18"/>
  </r>
  <r>
    <x v="0"/>
    <x v="19"/>
  </r>
  <r>
    <x v="0"/>
    <x v="20"/>
  </r>
  <r>
    <x v="0"/>
    <x v="21"/>
  </r>
  <r>
    <x v="0"/>
    <x v="22"/>
  </r>
  <r>
    <x v="0"/>
    <x v="23"/>
  </r>
  <r>
    <x v="0"/>
    <x v="24"/>
  </r>
  <r>
    <x v="0"/>
    <x v="25"/>
  </r>
  <r>
    <x v="0"/>
    <x v="26"/>
  </r>
  <r>
    <x v="0"/>
    <x v="27"/>
  </r>
  <r>
    <x v="0"/>
    <x v="28"/>
  </r>
  <r>
    <x v="0"/>
    <x v="29"/>
  </r>
  <r>
    <x v="0"/>
    <x v="30"/>
  </r>
  <r>
    <x v="0"/>
    <x v="31"/>
  </r>
  <r>
    <x v="0"/>
    <x v="32"/>
  </r>
  <r>
    <x v="0"/>
    <x v="33"/>
  </r>
  <r>
    <x v="0"/>
    <x v="34"/>
  </r>
  <r>
    <x v="0"/>
    <x v="35"/>
  </r>
  <r>
    <x v="0"/>
    <x v="36"/>
  </r>
  <r>
    <x v="0"/>
    <x v="37"/>
  </r>
  <r>
    <x v="0"/>
    <x v="38"/>
  </r>
  <r>
    <x v="0"/>
    <x v="39"/>
  </r>
  <r>
    <x v="0"/>
    <x v="40"/>
  </r>
  <r>
    <x v="0"/>
    <x v="41"/>
  </r>
  <r>
    <x v="0"/>
    <x v="42"/>
  </r>
  <r>
    <x v="0"/>
    <x v="43"/>
  </r>
  <r>
    <x v="0"/>
    <x v="44"/>
  </r>
  <r>
    <x v="0"/>
    <x v="45"/>
  </r>
  <r>
    <x v="0"/>
    <x v="46"/>
  </r>
  <r>
    <x v="0"/>
    <x v="47"/>
  </r>
  <r>
    <x v="0"/>
    <x v="48"/>
  </r>
  <r>
    <x v="0"/>
    <x v="49"/>
  </r>
  <r>
    <x v="0"/>
    <x v="50"/>
  </r>
  <r>
    <x v="0"/>
    <x v="51"/>
  </r>
  <r>
    <x v="0"/>
    <x v="52"/>
  </r>
  <r>
    <x v="0"/>
    <x v="53"/>
  </r>
  <r>
    <x v="0"/>
    <x v="54"/>
  </r>
  <r>
    <x v="0"/>
    <x v="55"/>
  </r>
  <r>
    <x v="0"/>
    <x v="56"/>
  </r>
  <r>
    <x v="0"/>
    <x v="57"/>
  </r>
  <r>
    <x v="0"/>
    <x v="58"/>
  </r>
  <r>
    <x v="0"/>
    <x v="59"/>
  </r>
  <r>
    <x v="0"/>
    <x v="60"/>
  </r>
  <r>
    <x v="0"/>
    <x v="61"/>
  </r>
  <r>
    <x v="0"/>
    <x v="62"/>
  </r>
  <r>
    <x v="0"/>
    <x v="63"/>
  </r>
  <r>
    <x v="0"/>
    <x v="64"/>
  </r>
  <r>
    <x v="0"/>
    <x v="65"/>
  </r>
  <r>
    <x v="0"/>
    <x v="66"/>
  </r>
  <r>
    <x v="0"/>
    <x v="67"/>
  </r>
  <r>
    <x v="0"/>
    <x v="68"/>
  </r>
  <r>
    <x v="0"/>
    <x v="69"/>
  </r>
  <r>
    <x v="0"/>
    <x v="70"/>
  </r>
  <r>
    <x v="0"/>
    <x v="71"/>
  </r>
  <r>
    <x v="0"/>
    <x v="72"/>
  </r>
  <r>
    <x v="0"/>
    <x v="73"/>
  </r>
  <r>
    <x v="0"/>
    <x v="74"/>
  </r>
  <r>
    <x v="0"/>
    <x v="40"/>
  </r>
  <r>
    <x v="0"/>
    <x v="75"/>
  </r>
  <r>
    <x v="0"/>
    <x v="76"/>
  </r>
  <r>
    <x v="0"/>
    <x v="77"/>
  </r>
  <r>
    <x v="0"/>
    <x v="78"/>
  </r>
  <r>
    <x v="0"/>
    <x v="79"/>
  </r>
  <r>
    <x v="0"/>
    <x v="80"/>
  </r>
  <r>
    <x v="0"/>
    <x v="81"/>
  </r>
  <r>
    <x v="0"/>
    <x v="82"/>
  </r>
  <r>
    <x v="0"/>
    <x v="83"/>
  </r>
  <r>
    <x v="0"/>
    <x v="84"/>
  </r>
  <r>
    <x v="0"/>
    <x v="85"/>
  </r>
  <r>
    <x v="0"/>
    <x v="86"/>
  </r>
  <r>
    <x v="0"/>
    <x v="87"/>
  </r>
  <r>
    <x v="0"/>
    <x v="69"/>
  </r>
  <r>
    <x v="0"/>
    <x v="88"/>
  </r>
  <r>
    <x v="0"/>
    <x v="89"/>
  </r>
  <r>
    <x v="0"/>
    <x v="90"/>
  </r>
  <r>
    <x v="0"/>
    <x v="91"/>
  </r>
  <r>
    <x v="0"/>
    <x v="92"/>
  </r>
  <r>
    <x v="0"/>
    <x v="93"/>
  </r>
  <r>
    <x v="0"/>
    <x v="94"/>
  </r>
  <r>
    <x v="0"/>
    <x v="95"/>
  </r>
  <r>
    <x v="0"/>
    <x v="96"/>
  </r>
  <r>
    <x v="0"/>
    <x v="97"/>
  </r>
  <r>
    <x v="0"/>
    <x v="98"/>
  </r>
  <r>
    <x v="0"/>
    <x v="99"/>
  </r>
  <r>
    <x v="0"/>
    <x v="100"/>
  </r>
  <r>
    <x v="0"/>
    <x v="101"/>
  </r>
  <r>
    <x v="0"/>
    <x v="102"/>
  </r>
  <r>
    <x v="0"/>
    <x v="103"/>
  </r>
  <r>
    <x v="0"/>
    <x v="104"/>
  </r>
  <r>
    <x v="0"/>
    <x v="105"/>
  </r>
  <r>
    <x v="0"/>
    <x v="106"/>
  </r>
  <r>
    <x v="0"/>
    <x v="107"/>
  </r>
  <r>
    <x v="0"/>
    <x v="108"/>
  </r>
  <r>
    <x v="0"/>
    <x v="109"/>
  </r>
  <r>
    <x v="0"/>
    <x v="110"/>
  </r>
  <r>
    <x v="0"/>
    <x v="111"/>
  </r>
  <r>
    <x v="0"/>
    <x v="112"/>
  </r>
  <r>
    <x v="0"/>
    <x v="113"/>
  </r>
  <r>
    <x v="0"/>
    <x v="114"/>
  </r>
  <r>
    <x v="0"/>
    <x v="115"/>
  </r>
  <r>
    <x v="0"/>
    <x v="116"/>
  </r>
  <r>
    <x v="0"/>
    <x v="117"/>
  </r>
  <r>
    <x v="0"/>
    <x v="118"/>
  </r>
  <r>
    <x v="0"/>
    <x v="119"/>
  </r>
  <r>
    <x v="0"/>
    <x v="120"/>
  </r>
  <r>
    <x v="0"/>
    <x v="121"/>
  </r>
  <r>
    <x v="0"/>
    <x v="122"/>
  </r>
  <r>
    <x v="0"/>
    <x v="123"/>
  </r>
  <r>
    <x v="0"/>
    <x v="124"/>
  </r>
  <r>
    <x v="0"/>
    <x v="125"/>
  </r>
  <r>
    <x v="0"/>
    <x v="126"/>
  </r>
  <r>
    <x v="0"/>
    <x v="127"/>
  </r>
  <r>
    <x v="0"/>
    <x v="128"/>
  </r>
  <r>
    <x v="0"/>
    <x v="129"/>
  </r>
  <r>
    <x v="0"/>
    <x v="130"/>
  </r>
  <r>
    <x v="0"/>
    <x v="131"/>
  </r>
  <r>
    <x v="0"/>
    <x v="132"/>
  </r>
  <r>
    <x v="0"/>
    <x v="133"/>
  </r>
  <r>
    <x v="0"/>
    <x v="134"/>
  </r>
  <r>
    <x v="0"/>
    <x v="135"/>
  </r>
  <r>
    <x v="0"/>
    <x v="136"/>
  </r>
  <r>
    <x v="0"/>
    <x v="137"/>
  </r>
  <r>
    <x v="0"/>
    <x v="138"/>
  </r>
  <r>
    <x v="0"/>
    <x v="139"/>
  </r>
  <r>
    <x v="0"/>
    <x v="140"/>
  </r>
  <r>
    <x v="0"/>
    <x v="141"/>
  </r>
  <r>
    <x v="0"/>
    <x v="142"/>
  </r>
  <r>
    <x v="0"/>
    <x v="143"/>
  </r>
  <r>
    <x v="0"/>
    <x v="144"/>
  </r>
  <r>
    <x v="1"/>
    <x v="145"/>
  </r>
  <r>
    <x v="1"/>
    <x v="146"/>
  </r>
  <r>
    <x v="1"/>
    <x v="147"/>
  </r>
  <r>
    <x v="1"/>
    <x v="148"/>
  </r>
  <r>
    <x v="1"/>
    <x v="149"/>
  </r>
  <r>
    <x v="1"/>
    <x v="150"/>
  </r>
  <r>
    <x v="1"/>
    <x v="151"/>
  </r>
  <r>
    <x v="1"/>
    <x v="152"/>
  </r>
  <r>
    <x v="1"/>
    <x v="153"/>
  </r>
  <r>
    <x v="1"/>
    <x v="154"/>
  </r>
  <r>
    <x v="1"/>
    <x v="155"/>
  </r>
  <r>
    <x v="1"/>
    <x v="156"/>
  </r>
  <r>
    <x v="1"/>
    <x v="157"/>
  </r>
  <r>
    <x v="1"/>
    <x v="158"/>
  </r>
  <r>
    <x v="1"/>
    <x v="159"/>
  </r>
  <r>
    <x v="1"/>
    <x v="160"/>
  </r>
  <r>
    <x v="1"/>
    <x v="161"/>
  </r>
  <r>
    <x v="1"/>
    <x v="162"/>
  </r>
  <r>
    <x v="1"/>
    <x v="163"/>
  </r>
  <r>
    <x v="1"/>
    <x v="164"/>
  </r>
  <r>
    <x v="1"/>
    <x v="165"/>
  </r>
  <r>
    <x v="1"/>
    <x v="166"/>
  </r>
  <r>
    <x v="1"/>
    <x v="167"/>
  </r>
  <r>
    <x v="1"/>
    <x v="168"/>
  </r>
  <r>
    <x v="1"/>
    <x v="169"/>
  </r>
  <r>
    <x v="1"/>
    <x v="170"/>
  </r>
  <r>
    <x v="1"/>
    <x v="171"/>
  </r>
  <r>
    <x v="1"/>
    <x v="26"/>
  </r>
  <r>
    <x v="1"/>
    <x v="172"/>
  </r>
  <r>
    <x v="1"/>
    <x v="173"/>
  </r>
  <r>
    <x v="1"/>
    <x v="174"/>
  </r>
  <r>
    <x v="1"/>
    <x v="175"/>
  </r>
  <r>
    <x v="1"/>
    <x v="176"/>
  </r>
  <r>
    <x v="1"/>
    <x v="177"/>
  </r>
  <r>
    <x v="1"/>
    <x v="178"/>
  </r>
  <r>
    <x v="1"/>
    <x v="179"/>
  </r>
  <r>
    <x v="1"/>
    <x v="180"/>
  </r>
  <r>
    <x v="1"/>
    <x v="181"/>
  </r>
  <r>
    <x v="1"/>
    <x v="182"/>
  </r>
  <r>
    <x v="1"/>
    <x v="183"/>
  </r>
  <r>
    <x v="1"/>
    <x v="184"/>
  </r>
  <r>
    <x v="1"/>
    <x v="185"/>
  </r>
  <r>
    <x v="1"/>
    <x v="186"/>
  </r>
  <r>
    <x v="1"/>
    <x v="187"/>
  </r>
  <r>
    <x v="1"/>
    <x v="188"/>
  </r>
  <r>
    <x v="1"/>
    <x v="189"/>
  </r>
  <r>
    <x v="1"/>
    <x v="190"/>
  </r>
  <r>
    <x v="1"/>
    <x v="191"/>
  </r>
  <r>
    <x v="1"/>
    <x v="192"/>
  </r>
  <r>
    <x v="1"/>
    <x v="193"/>
  </r>
  <r>
    <x v="1"/>
    <x v="194"/>
  </r>
  <r>
    <x v="1"/>
    <x v="195"/>
  </r>
  <r>
    <x v="1"/>
    <x v="196"/>
  </r>
  <r>
    <x v="1"/>
    <x v="197"/>
  </r>
  <r>
    <x v="1"/>
    <x v="198"/>
  </r>
  <r>
    <x v="1"/>
    <x v="199"/>
  </r>
  <r>
    <x v="1"/>
    <x v="200"/>
  </r>
  <r>
    <x v="1"/>
    <x v="201"/>
  </r>
  <r>
    <x v="1"/>
    <x v="202"/>
  </r>
  <r>
    <x v="1"/>
    <x v="203"/>
  </r>
  <r>
    <x v="1"/>
    <x v="204"/>
  </r>
  <r>
    <x v="1"/>
    <x v="205"/>
  </r>
  <r>
    <x v="1"/>
    <x v="206"/>
  </r>
  <r>
    <x v="1"/>
    <x v="207"/>
  </r>
  <r>
    <x v="1"/>
    <x v="208"/>
  </r>
  <r>
    <x v="1"/>
    <x v="209"/>
  </r>
  <r>
    <x v="1"/>
    <x v="210"/>
  </r>
  <r>
    <x v="1"/>
    <x v="211"/>
  </r>
  <r>
    <x v="1"/>
    <x v="212"/>
  </r>
  <r>
    <x v="1"/>
    <x v="213"/>
  </r>
  <r>
    <x v="1"/>
    <x v="214"/>
  </r>
  <r>
    <x v="1"/>
    <x v="215"/>
  </r>
  <r>
    <x v="1"/>
    <x v="216"/>
  </r>
  <r>
    <x v="1"/>
    <x v="217"/>
  </r>
  <r>
    <x v="1"/>
    <x v="218"/>
  </r>
  <r>
    <x v="1"/>
    <x v="219"/>
  </r>
  <r>
    <x v="1"/>
    <x v="220"/>
  </r>
  <r>
    <x v="1"/>
    <x v="221"/>
  </r>
  <r>
    <x v="1"/>
    <x v="222"/>
  </r>
  <r>
    <x v="1"/>
    <x v="223"/>
  </r>
  <r>
    <x v="1"/>
    <x v="224"/>
  </r>
  <r>
    <x v="1"/>
    <x v="225"/>
  </r>
  <r>
    <x v="1"/>
    <x v="226"/>
  </r>
  <r>
    <x v="1"/>
    <x v="227"/>
  </r>
  <r>
    <x v="1"/>
    <x v="228"/>
  </r>
  <r>
    <x v="1"/>
    <x v="229"/>
  </r>
  <r>
    <x v="1"/>
    <x v="230"/>
  </r>
  <r>
    <x v="2"/>
    <x v="231"/>
  </r>
  <r>
    <x v="2"/>
    <x v="232"/>
  </r>
  <r>
    <x v="2"/>
    <x v="233"/>
  </r>
  <r>
    <x v="2"/>
    <x v="234"/>
  </r>
  <r>
    <x v="2"/>
    <x v="235"/>
  </r>
  <r>
    <x v="2"/>
    <x v="236"/>
  </r>
  <r>
    <x v="2"/>
    <x v="237"/>
  </r>
  <r>
    <x v="2"/>
    <x v="238"/>
  </r>
  <r>
    <x v="2"/>
    <x v="239"/>
  </r>
  <r>
    <x v="2"/>
    <x v="240"/>
  </r>
  <r>
    <x v="2"/>
    <x v="125"/>
  </r>
  <r>
    <x v="2"/>
    <x v="241"/>
  </r>
  <r>
    <x v="2"/>
    <x v="242"/>
  </r>
  <r>
    <x v="2"/>
    <x v="243"/>
  </r>
  <r>
    <x v="2"/>
    <x v="244"/>
  </r>
  <r>
    <x v="2"/>
    <x v="245"/>
  </r>
  <r>
    <x v="2"/>
    <x v="246"/>
  </r>
  <r>
    <x v="2"/>
    <x v="247"/>
  </r>
  <r>
    <x v="2"/>
    <x v="248"/>
  </r>
  <r>
    <x v="2"/>
    <x v="249"/>
  </r>
  <r>
    <x v="2"/>
    <x v="250"/>
  </r>
  <r>
    <x v="2"/>
    <x v="251"/>
  </r>
  <r>
    <x v="2"/>
    <x v="252"/>
  </r>
  <r>
    <x v="2"/>
    <x v="253"/>
  </r>
  <r>
    <x v="2"/>
    <x v="254"/>
  </r>
  <r>
    <x v="2"/>
    <x v="255"/>
  </r>
  <r>
    <x v="2"/>
    <x v="256"/>
  </r>
  <r>
    <x v="2"/>
    <x v="257"/>
  </r>
  <r>
    <x v="2"/>
    <x v="258"/>
  </r>
  <r>
    <x v="2"/>
    <x v="259"/>
  </r>
  <r>
    <x v="2"/>
    <x v="260"/>
  </r>
  <r>
    <x v="2"/>
    <x v="261"/>
  </r>
  <r>
    <x v="2"/>
    <x v="262"/>
  </r>
  <r>
    <x v="2"/>
    <x v="263"/>
  </r>
  <r>
    <x v="2"/>
    <x v="264"/>
  </r>
  <r>
    <x v="2"/>
    <x v="265"/>
  </r>
  <r>
    <x v="2"/>
    <x v="266"/>
  </r>
  <r>
    <x v="2"/>
    <x v="267"/>
  </r>
  <r>
    <x v="2"/>
    <x v="268"/>
  </r>
  <r>
    <x v="2"/>
    <x v="269"/>
  </r>
  <r>
    <x v="2"/>
    <x v="270"/>
  </r>
  <r>
    <x v="2"/>
    <x v="271"/>
  </r>
  <r>
    <x v="2"/>
    <x v="272"/>
  </r>
  <r>
    <x v="2"/>
    <x v="273"/>
  </r>
  <r>
    <x v="2"/>
    <x v="274"/>
  </r>
  <r>
    <x v="2"/>
    <x v="65"/>
  </r>
  <r>
    <x v="2"/>
    <x v="275"/>
  </r>
  <r>
    <x v="2"/>
    <x v="276"/>
  </r>
  <r>
    <x v="2"/>
    <x v="277"/>
  </r>
  <r>
    <x v="2"/>
    <x v="278"/>
  </r>
  <r>
    <x v="2"/>
    <x v="279"/>
  </r>
  <r>
    <x v="2"/>
    <x v="280"/>
  </r>
  <r>
    <x v="2"/>
    <x v="281"/>
  </r>
  <r>
    <x v="2"/>
    <x v="282"/>
  </r>
  <r>
    <x v="2"/>
    <x v="283"/>
  </r>
  <r>
    <x v="2"/>
    <x v="284"/>
  </r>
  <r>
    <x v="2"/>
    <x v="285"/>
  </r>
  <r>
    <x v="2"/>
    <x v="143"/>
  </r>
  <r>
    <x v="2"/>
    <x v="286"/>
  </r>
  <r>
    <x v="2"/>
    <x v="287"/>
  </r>
  <r>
    <x v="2"/>
    <x v="288"/>
  </r>
  <r>
    <x v="2"/>
    <x v="289"/>
  </r>
  <r>
    <x v="2"/>
    <x v="290"/>
  </r>
  <r>
    <x v="2"/>
    <x v="291"/>
  </r>
  <r>
    <x v="2"/>
    <x v="292"/>
  </r>
  <r>
    <x v="2"/>
    <x v="293"/>
  </r>
  <r>
    <x v="2"/>
    <x v="294"/>
  </r>
  <r>
    <x v="2"/>
    <x v="295"/>
  </r>
  <r>
    <x v="2"/>
    <x v="296"/>
  </r>
  <r>
    <x v="2"/>
    <x v="297"/>
  </r>
  <r>
    <x v="2"/>
    <x v="298"/>
  </r>
  <r>
    <x v="2"/>
    <x v="299"/>
  </r>
  <r>
    <x v="2"/>
    <x v="300"/>
  </r>
  <r>
    <x v="2"/>
    <x v="301"/>
  </r>
  <r>
    <x v="2"/>
    <x v="302"/>
  </r>
  <r>
    <x v="2"/>
    <x v="303"/>
  </r>
  <r>
    <x v="2"/>
    <x v="304"/>
  </r>
  <r>
    <x v="2"/>
    <x v="305"/>
  </r>
  <r>
    <x v="2"/>
    <x v="306"/>
  </r>
  <r>
    <x v="2"/>
    <x v="307"/>
  </r>
  <r>
    <x v="2"/>
    <x v="308"/>
  </r>
  <r>
    <x v="2"/>
    <x v="309"/>
  </r>
  <r>
    <x v="2"/>
    <x v="310"/>
  </r>
  <r>
    <x v="2"/>
    <x v="311"/>
  </r>
  <r>
    <x v="2"/>
    <x v="312"/>
  </r>
  <r>
    <x v="2"/>
    <x v="313"/>
  </r>
  <r>
    <x v="2"/>
    <x v="314"/>
  </r>
  <r>
    <x v="2"/>
    <x v="315"/>
  </r>
  <r>
    <x v="2"/>
    <x v="316"/>
  </r>
  <r>
    <x v="2"/>
    <x v="317"/>
  </r>
  <r>
    <x v="2"/>
    <x v="31"/>
  </r>
  <r>
    <x v="2"/>
    <x v="318"/>
  </r>
  <r>
    <x v="2"/>
    <x v="319"/>
  </r>
  <r>
    <x v="2"/>
    <x v="320"/>
  </r>
  <r>
    <x v="2"/>
    <x v="321"/>
  </r>
  <r>
    <x v="2"/>
    <x v="322"/>
  </r>
  <r>
    <x v="2"/>
    <x v="323"/>
  </r>
  <r>
    <x v="3"/>
    <x v="324"/>
  </r>
  <r>
    <x v="3"/>
    <x v="324"/>
  </r>
  <r>
    <x v="3"/>
    <x v="324"/>
  </r>
  <r>
    <x v="3"/>
    <x v="324"/>
  </r>
  <r>
    <x v="3"/>
    <x v="324"/>
  </r>
  <r>
    <x v="3"/>
    <x v="324"/>
  </r>
  <r>
    <x v="3"/>
    <x v="324"/>
  </r>
  <r>
    <x v="3"/>
    <x v="324"/>
  </r>
  <r>
    <x v="3"/>
    <x v="324"/>
  </r>
  <r>
    <x v="3"/>
    <x v="324"/>
  </r>
  <r>
    <x v="3"/>
    <x v="324"/>
  </r>
  <r>
    <x v="3"/>
    <x v="324"/>
  </r>
  <r>
    <x v="3"/>
    <x v="324"/>
  </r>
  <r>
    <x v="3"/>
    <x v="324"/>
  </r>
  <r>
    <x v="3"/>
    <x v="324"/>
  </r>
  <r>
    <x v="3"/>
    <x v="324"/>
  </r>
  <r>
    <x v="3"/>
    <x v="324"/>
  </r>
  <r>
    <x v="3"/>
    <x v="324"/>
  </r>
  <r>
    <x v="3"/>
    <x v="324"/>
  </r>
  <r>
    <x v="3"/>
    <x v="324"/>
  </r>
  <r>
    <x v="3"/>
    <x v="324"/>
  </r>
  <r>
    <x v="3"/>
    <x v="324"/>
  </r>
  <r>
    <x v="3"/>
    <x v="324"/>
  </r>
  <r>
    <x v="3"/>
    <x v="324"/>
  </r>
  <r>
    <x v="3"/>
    <x v="324"/>
  </r>
  <r>
    <x v="3"/>
    <x v="324"/>
  </r>
  <r>
    <x v="3"/>
    <x v="324"/>
  </r>
  <r>
    <x v="3"/>
    <x v="324"/>
  </r>
  <r>
    <x v="3"/>
    <x v="324"/>
  </r>
  <r>
    <x v="3"/>
    <x v="324"/>
  </r>
  <r>
    <x v="3"/>
    <x v="324"/>
  </r>
  <r>
    <x v="3"/>
    <x v="324"/>
  </r>
  <r>
    <x v="3"/>
    <x v="324"/>
  </r>
  <r>
    <x v="3"/>
    <x v="324"/>
  </r>
  <r>
    <x v="3"/>
    <x v="324"/>
  </r>
  <r>
    <x v="3"/>
    <x v="324"/>
  </r>
  <r>
    <x v="3"/>
    <x v="324"/>
  </r>
  <r>
    <x v="3"/>
    <x v="324"/>
  </r>
  <r>
    <x v="3"/>
    <x v="324"/>
  </r>
  <r>
    <x v="3"/>
    <x v="324"/>
  </r>
  <r>
    <x v="3"/>
    <x v="324"/>
  </r>
  <r>
    <x v="3"/>
    <x v="324"/>
  </r>
  <r>
    <x v="3"/>
    <x v="324"/>
  </r>
  <r>
    <x v="3"/>
    <x v="324"/>
  </r>
  <r>
    <x v="3"/>
    <x v="324"/>
  </r>
  <r>
    <x v="3"/>
    <x v="324"/>
  </r>
  <r>
    <x v="3"/>
    <x v="324"/>
  </r>
  <r>
    <x v="3"/>
    <x v="324"/>
  </r>
  <r>
    <x v="3"/>
    <x v="324"/>
  </r>
  <r>
    <x v="3"/>
    <x v="324"/>
  </r>
  <r>
    <x v="3"/>
    <x v="324"/>
  </r>
  <r>
    <x v="3"/>
    <x v="324"/>
  </r>
  <r>
    <x v="3"/>
    <x v="324"/>
  </r>
  <r>
    <x v="3"/>
    <x v="324"/>
  </r>
  <r>
    <x v="3"/>
    <x v="324"/>
  </r>
  <r>
    <x v="3"/>
    <x v="324"/>
  </r>
  <r>
    <x v="3"/>
    <x v="324"/>
  </r>
  <r>
    <x v="3"/>
    <x v="324"/>
  </r>
  <r>
    <x v="3"/>
    <x v="324"/>
  </r>
  <r>
    <x v="3"/>
    <x v="324"/>
  </r>
  <r>
    <x v="3"/>
    <x v="324"/>
  </r>
  <r>
    <x v="3"/>
    <x v="324"/>
  </r>
  <r>
    <x v="3"/>
    <x v="324"/>
  </r>
  <r>
    <x v="3"/>
    <x v="324"/>
  </r>
  <r>
    <x v="3"/>
    <x v="324"/>
  </r>
  <r>
    <x v="3"/>
    <x v="324"/>
  </r>
  <r>
    <x v="3"/>
    <x v="324"/>
  </r>
  <r>
    <x v="3"/>
    <x v="324"/>
  </r>
  <r>
    <x v="3"/>
    <x v="324"/>
  </r>
  <r>
    <x v="3"/>
    <x v="324"/>
  </r>
  <r>
    <x v="3"/>
    <x v="324"/>
  </r>
  <r>
    <x v="3"/>
    <x v="324"/>
  </r>
  <r>
    <x v="3"/>
    <x v="324"/>
  </r>
  <r>
    <x v="3"/>
    <x v="324"/>
  </r>
  <r>
    <x v="3"/>
    <x v="324"/>
  </r>
  <r>
    <x v="3"/>
    <x v="324"/>
  </r>
  <r>
    <x v="3"/>
    <x v="324"/>
  </r>
  <r>
    <x v="3"/>
    <x v="324"/>
  </r>
  <r>
    <x v="3"/>
    <x v="324"/>
  </r>
  <r>
    <x v="3"/>
    <x v="324"/>
  </r>
  <r>
    <x v="3"/>
    <x v="324"/>
  </r>
  <r>
    <x v="3"/>
    <x v="324"/>
  </r>
  <r>
    <x v="3"/>
    <x v="324"/>
  </r>
  <r>
    <x v="3"/>
    <x v="324"/>
  </r>
  <r>
    <x v="3"/>
    <x v="324"/>
  </r>
  <r>
    <x v="3"/>
    <x v="324"/>
  </r>
  <r>
    <x v="3"/>
    <x v="324"/>
  </r>
  <r>
    <x v="3"/>
    <x v="324"/>
  </r>
  <r>
    <x v="3"/>
    <x v="324"/>
  </r>
  <r>
    <x v="3"/>
    <x v="324"/>
  </r>
  <r>
    <x v="3"/>
    <x v="324"/>
  </r>
  <r>
    <x v="3"/>
    <x v="324"/>
  </r>
  <r>
    <x v="3"/>
    <x v="324"/>
  </r>
  <r>
    <x v="3"/>
    <x v="324"/>
  </r>
  <r>
    <x v="3"/>
    <x v="324"/>
  </r>
  <r>
    <x v="3"/>
    <x v="324"/>
  </r>
  <r>
    <x v="3"/>
    <x v="324"/>
  </r>
  <r>
    <x v="3"/>
    <x v="324"/>
  </r>
  <r>
    <x v="3"/>
    <x v="324"/>
  </r>
  <r>
    <x v="3"/>
    <x v="324"/>
  </r>
  <r>
    <x v="3"/>
    <x v="324"/>
  </r>
  <r>
    <x v="3"/>
    <x v="324"/>
  </r>
  <r>
    <x v="3"/>
    <x v="324"/>
  </r>
  <r>
    <x v="3"/>
    <x v="324"/>
  </r>
  <r>
    <x v="3"/>
    <x v="324"/>
  </r>
  <r>
    <x v="3"/>
    <x v="324"/>
  </r>
  <r>
    <x v="3"/>
    <x v="324"/>
  </r>
  <r>
    <x v="3"/>
    <x v="324"/>
  </r>
  <r>
    <x v="3"/>
    <x v="324"/>
  </r>
  <r>
    <x v="3"/>
    <x v="324"/>
  </r>
  <r>
    <x v="3"/>
    <x v="324"/>
  </r>
  <r>
    <x v="3"/>
    <x v="324"/>
  </r>
  <r>
    <x v="3"/>
    <x v="324"/>
  </r>
  <r>
    <x v="3"/>
    <x v="324"/>
  </r>
  <r>
    <x v="3"/>
    <x v="324"/>
  </r>
  <r>
    <x v="3"/>
    <x v="324"/>
  </r>
  <r>
    <x v="3"/>
    <x v="324"/>
  </r>
  <r>
    <x v="3"/>
    <x v="324"/>
  </r>
  <r>
    <x v="3"/>
    <x v="324"/>
  </r>
  <r>
    <x v="3"/>
    <x v="324"/>
  </r>
  <r>
    <x v="3"/>
    <x v="324"/>
  </r>
  <r>
    <x v="3"/>
    <x v="324"/>
  </r>
  <r>
    <x v="3"/>
    <x v="324"/>
  </r>
  <r>
    <x v="3"/>
    <x v="324"/>
  </r>
  <r>
    <x v="3"/>
    <x v="324"/>
  </r>
  <r>
    <x v="3"/>
    <x v="324"/>
  </r>
  <r>
    <x v="3"/>
    <x v="324"/>
  </r>
  <r>
    <x v="3"/>
    <x v="324"/>
  </r>
  <r>
    <x v="3"/>
    <x v="324"/>
  </r>
  <r>
    <x v="3"/>
    <x v="324"/>
  </r>
  <r>
    <x v="3"/>
    <x v="324"/>
  </r>
  <r>
    <x v="3"/>
    <x v="324"/>
  </r>
  <r>
    <x v="3"/>
    <x v="324"/>
  </r>
  <r>
    <x v="3"/>
    <x v="324"/>
  </r>
  <r>
    <x v="3"/>
    <x v="324"/>
  </r>
  <r>
    <x v="3"/>
    <x v="324"/>
  </r>
  <r>
    <x v="3"/>
    <x v="324"/>
  </r>
  <r>
    <x v="3"/>
    <x v="324"/>
  </r>
  <r>
    <x v="3"/>
    <x v="324"/>
  </r>
  <r>
    <x v="3"/>
    <x v="324"/>
  </r>
  <r>
    <x v="3"/>
    <x v="324"/>
  </r>
  <r>
    <x v="3"/>
    <x v="324"/>
  </r>
  <r>
    <x v="3"/>
    <x v="324"/>
  </r>
  <r>
    <x v="3"/>
    <x v="324"/>
  </r>
  <r>
    <x v="3"/>
    <x v="324"/>
  </r>
  <r>
    <x v="3"/>
    <x v="324"/>
  </r>
  <r>
    <x v="3"/>
    <x v="324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8">
  <r>
    <x v="0"/>
    <x v="0"/>
  </r>
  <r>
    <x v="0"/>
    <x v="1"/>
  </r>
  <r>
    <x v="0"/>
    <x v="1"/>
  </r>
  <r>
    <x v="0"/>
    <x v="1"/>
  </r>
  <r>
    <x v="0"/>
    <x v="2"/>
  </r>
  <r>
    <x v="0"/>
    <x v="0"/>
  </r>
  <r>
    <x v="0"/>
    <x v="1"/>
  </r>
  <r>
    <x v="0"/>
    <x v="2"/>
  </r>
  <r>
    <x v="0"/>
    <x v="3"/>
  </r>
  <r>
    <x v="0"/>
    <x v="4"/>
  </r>
  <r>
    <x v="0"/>
    <x v="1"/>
  </r>
  <r>
    <x v="0"/>
    <x v="0"/>
  </r>
  <r>
    <x v="0"/>
    <x v="0"/>
  </r>
  <r>
    <x v="0"/>
    <x v="1"/>
  </r>
  <r>
    <x v="0"/>
    <x v="1"/>
  </r>
  <r>
    <x v="0"/>
    <x v="2"/>
  </r>
  <r>
    <x v="0"/>
    <x v="2"/>
  </r>
  <r>
    <x v="0"/>
    <x v="1"/>
  </r>
  <r>
    <x v="0"/>
    <x v="0"/>
  </r>
  <r>
    <x v="0"/>
    <x v="1"/>
  </r>
  <r>
    <x v="0"/>
    <x v="2"/>
  </r>
  <r>
    <x v="0"/>
    <x v="5"/>
  </r>
  <r>
    <x v="0"/>
    <x v="4"/>
  </r>
  <r>
    <x v="0"/>
    <x v="1"/>
  </r>
  <r>
    <x v="0"/>
    <x v="5"/>
  </r>
  <r>
    <x v="0"/>
    <x v="1"/>
  </r>
  <r>
    <x v="0"/>
    <x v="0"/>
  </r>
  <r>
    <x v="0"/>
    <x v="5"/>
  </r>
  <r>
    <x v="0"/>
    <x v="1"/>
  </r>
  <r>
    <x v="0"/>
    <x v="1"/>
  </r>
  <r>
    <x v="0"/>
    <x v="4"/>
  </r>
  <r>
    <x v="0"/>
    <x v="1"/>
  </r>
  <r>
    <x v="0"/>
    <x v="1"/>
  </r>
  <r>
    <x v="0"/>
    <x v="0"/>
  </r>
  <r>
    <x v="0"/>
    <x v="2"/>
  </r>
  <r>
    <x v="0"/>
    <x v="2"/>
  </r>
  <r>
    <x v="0"/>
    <x v="2"/>
  </r>
  <r>
    <x v="0"/>
    <x v="2"/>
  </r>
  <r>
    <x v="0"/>
    <x v="2"/>
  </r>
  <r>
    <x v="0"/>
    <x v="6"/>
  </r>
  <r>
    <x v="0"/>
    <x v="6"/>
  </r>
  <r>
    <x v="0"/>
    <x v="6"/>
  </r>
  <r>
    <x v="0"/>
    <x v="7"/>
  </r>
  <r>
    <x v="0"/>
    <x v="4"/>
  </r>
  <r>
    <x v="0"/>
    <x v="4"/>
  </r>
  <r>
    <x v="0"/>
    <x v="8"/>
  </r>
  <r>
    <x v="0"/>
    <x v="8"/>
  </r>
  <r>
    <x v="0"/>
    <x v="8"/>
  </r>
  <r>
    <x v="0"/>
    <x v="8"/>
  </r>
  <r>
    <x v="0"/>
    <x v="9"/>
  </r>
  <r>
    <x v="0"/>
    <x v="9"/>
  </r>
  <r>
    <x v="0"/>
    <x v="10"/>
  </r>
  <r>
    <x v="0"/>
    <x v="10"/>
  </r>
  <r>
    <x v="0"/>
    <x v="11"/>
  </r>
  <r>
    <x v="0"/>
    <x v="11"/>
  </r>
  <r>
    <x v="0"/>
    <x v="12"/>
  </r>
  <r>
    <x v="0"/>
    <x v="12"/>
  </r>
  <r>
    <x v="0"/>
    <x v="7"/>
  </r>
  <r>
    <x v="0"/>
    <x v="12"/>
  </r>
  <r>
    <x v="0"/>
    <x v="12"/>
  </r>
  <r>
    <x v="0"/>
    <x v="12"/>
  </r>
  <r>
    <x v="0"/>
    <x v="12"/>
  </r>
  <r>
    <x v="0"/>
    <x v="7"/>
  </r>
  <r>
    <x v="0"/>
    <x v="7"/>
  </r>
  <r>
    <x v="0"/>
    <x v="13"/>
  </r>
  <r>
    <x v="0"/>
    <x v="14"/>
  </r>
  <r>
    <x v="0"/>
    <x v="13"/>
  </r>
  <r>
    <x v="0"/>
    <x v="13"/>
  </r>
  <r>
    <x v="0"/>
    <x v="15"/>
  </r>
  <r>
    <x v="0"/>
    <x v="13"/>
  </r>
  <r>
    <x v="0"/>
    <x v="13"/>
  </r>
  <r>
    <x v="0"/>
    <x v="13"/>
  </r>
  <r>
    <x v="0"/>
    <x v="16"/>
  </r>
  <r>
    <x v="0"/>
    <x v="15"/>
  </r>
  <r>
    <x v="0"/>
    <x v="15"/>
  </r>
  <r>
    <x v="0"/>
    <x v="15"/>
  </r>
  <r>
    <x v="0"/>
    <x v="17"/>
  </r>
  <r>
    <x v="0"/>
    <x v="17"/>
  </r>
  <r>
    <x v="0"/>
    <x v="16"/>
  </r>
  <r>
    <x v="0"/>
    <x v="16"/>
  </r>
  <r>
    <x v="0"/>
    <x v="16"/>
  </r>
  <r>
    <x v="0"/>
    <x v="16"/>
  </r>
  <r>
    <x v="0"/>
    <x v="16"/>
  </r>
  <r>
    <x v="0"/>
    <x v="16"/>
  </r>
  <r>
    <x v="0"/>
    <x v="16"/>
  </r>
  <r>
    <x v="0"/>
    <x v="16"/>
  </r>
  <r>
    <x v="0"/>
    <x v="14"/>
  </r>
  <r>
    <x v="0"/>
    <x v="14"/>
  </r>
  <r>
    <x v="0"/>
    <x v="18"/>
  </r>
  <r>
    <x v="0"/>
    <x v="18"/>
  </r>
  <r>
    <x v="0"/>
    <x v="18"/>
  </r>
  <r>
    <x v="0"/>
    <x v="18"/>
  </r>
  <r>
    <x v="0"/>
    <x v="19"/>
  </r>
  <r>
    <x v="0"/>
    <x v="19"/>
  </r>
  <r>
    <x v="0"/>
    <x v="20"/>
  </r>
  <r>
    <x v="0"/>
    <x v="20"/>
  </r>
  <r>
    <x v="1"/>
    <x v="0"/>
  </r>
  <r>
    <x v="1"/>
    <x v="0"/>
  </r>
  <r>
    <x v="1"/>
    <x v="0"/>
  </r>
  <r>
    <x v="1"/>
    <x v="7"/>
  </r>
  <r>
    <x v="1"/>
    <x v="0"/>
  </r>
  <r>
    <x v="1"/>
    <x v="2"/>
  </r>
  <r>
    <x v="1"/>
    <x v="6"/>
  </r>
  <r>
    <x v="1"/>
    <x v="8"/>
  </r>
  <r>
    <x v="1"/>
    <x v="0"/>
  </r>
  <r>
    <x v="1"/>
    <x v="4"/>
  </r>
  <r>
    <x v="1"/>
    <x v="9"/>
  </r>
  <r>
    <x v="1"/>
    <x v="0"/>
  </r>
  <r>
    <x v="1"/>
    <x v="6"/>
  </r>
  <r>
    <x v="1"/>
    <x v="0"/>
  </r>
  <r>
    <x v="1"/>
    <x v="5"/>
  </r>
  <r>
    <x v="1"/>
    <x v="6"/>
  </r>
  <r>
    <x v="1"/>
    <x v="4"/>
  </r>
  <r>
    <x v="1"/>
    <x v="2"/>
  </r>
  <r>
    <x v="1"/>
    <x v="8"/>
  </r>
  <r>
    <x v="1"/>
    <x v="2"/>
  </r>
  <r>
    <x v="1"/>
    <x v="6"/>
  </r>
  <r>
    <x v="1"/>
    <x v="17"/>
  </r>
  <r>
    <x v="1"/>
    <x v="6"/>
  </r>
  <r>
    <x v="1"/>
    <x v="6"/>
  </r>
  <r>
    <x v="1"/>
    <x v="9"/>
  </r>
  <r>
    <x v="1"/>
    <x v="4"/>
  </r>
  <r>
    <x v="1"/>
    <x v="11"/>
  </r>
  <r>
    <x v="1"/>
    <x v="8"/>
  </r>
  <r>
    <x v="1"/>
    <x v="8"/>
  </r>
  <r>
    <x v="1"/>
    <x v="9"/>
  </r>
  <r>
    <x v="1"/>
    <x v="9"/>
  </r>
  <r>
    <x v="1"/>
    <x v="11"/>
  </r>
  <r>
    <x v="1"/>
    <x v="11"/>
  </r>
  <r>
    <x v="1"/>
    <x v="12"/>
  </r>
  <r>
    <x v="1"/>
    <x v="17"/>
  </r>
  <r>
    <x v="1"/>
    <x v="12"/>
  </r>
  <r>
    <x v="1"/>
    <x v="12"/>
  </r>
  <r>
    <x v="1"/>
    <x v="12"/>
  </r>
  <r>
    <x v="1"/>
    <x v="7"/>
  </r>
  <r>
    <x v="1"/>
    <x v="7"/>
  </r>
  <r>
    <x v="1"/>
    <x v="13"/>
  </r>
  <r>
    <x v="1"/>
    <x v="13"/>
  </r>
  <r>
    <x v="1"/>
    <x v="14"/>
  </r>
  <r>
    <x v="1"/>
    <x v="18"/>
  </r>
  <r>
    <x v="1"/>
    <x v="15"/>
  </r>
  <r>
    <x v="1"/>
    <x v="15"/>
  </r>
  <r>
    <x v="1"/>
    <x v="15"/>
  </r>
  <r>
    <x v="1"/>
    <x v="17"/>
  </r>
  <r>
    <x v="1"/>
    <x v="16"/>
  </r>
  <r>
    <x v="1"/>
    <x v="16"/>
  </r>
  <r>
    <x v="1"/>
    <x v="18"/>
  </r>
  <r>
    <x v="1"/>
    <x v="16"/>
  </r>
  <r>
    <x v="1"/>
    <x v="18"/>
  </r>
  <r>
    <x v="1"/>
    <x v="18"/>
  </r>
  <r>
    <x v="1"/>
    <x v="18"/>
  </r>
  <r>
    <x v="1"/>
    <x v="18"/>
  </r>
  <r>
    <x v="1"/>
    <x v="18"/>
  </r>
  <r>
    <x v="1"/>
    <x v="18"/>
  </r>
  <r>
    <x v="1"/>
    <x v="20"/>
  </r>
  <r>
    <x v="1"/>
    <x v="20"/>
  </r>
  <r>
    <x v="1"/>
    <x v="19"/>
  </r>
  <r>
    <x v="1"/>
    <x v="20"/>
  </r>
  <r>
    <x v="1"/>
    <x v="20"/>
  </r>
  <r>
    <x v="2"/>
    <x v="14"/>
  </r>
  <r>
    <x v="2"/>
    <x v="19"/>
  </r>
  <r>
    <x v="2"/>
    <x v="20"/>
  </r>
  <r>
    <x v="2"/>
    <x v="15"/>
  </r>
  <r>
    <x v="2"/>
    <x v="20"/>
  </r>
  <r>
    <x v="2"/>
    <x v="19"/>
  </r>
  <r>
    <x v="2"/>
    <x v="18"/>
  </r>
  <r>
    <x v="2"/>
    <x v="17"/>
  </r>
  <r>
    <x v="2"/>
    <x v="19"/>
  </r>
  <r>
    <x v="2"/>
    <x v="14"/>
  </r>
  <r>
    <x v="2"/>
    <x v="19"/>
  </r>
  <r>
    <x v="2"/>
    <x v="19"/>
  </r>
  <r>
    <x v="2"/>
    <x v="20"/>
  </r>
  <r>
    <x v="2"/>
    <x v="14"/>
  </r>
  <r>
    <x v="2"/>
    <x v="18"/>
  </r>
  <r>
    <x v="2"/>
    <x v="14"/>
  </r>
  <r>
    <x v="2"/>
    <x v="17"/>
  </r>
  <r>
    <x v="2"/>
    <x v="20"/>
  </r>
  <r>
    <x v="2"/>
    <x v="18"/>
  </r>
  <r>
    <x v="2"/>
    <x v="19"/>
  </r>
  <r>
    <x v="2"/>
    <x v="16"/>
  </r>
  <r>
    <x v="2"/>
    <x v="20"/>
  </r>
  <r>
    <x v="2"/>
    <x v="16"/>
  </r>
  <r>
    <x v="2"/>
    <x v="18"/>
  </r>
  <r>
    <x v="2"/>
    <x v="19"/>
  </r>
  <r>
    <x v="2"/>
    <x v="21"/>
  </r>
  <r>
    <x v="2"/>
    <x v="19"/>
  </r>
  <r>
    <x v="2"/>
    <x v="19"/>
  </r>
  <r>
    <x v="2"/>
    <x v="20"/>
  </r>
  <r>
    <x v="2"/>
    <x v="20"/>
  </r>
  <r>
    <x v="2"/>
    <x v="15"/>
  </r>
  <r>
    <x v="2"/>
    <x v="20"/>
  </r>
  <r>
    <x v="2"/>
    <x v="19"/>
  </r>
  <r>
    <x v="2"/>
    <x v="20"/>
  </r>
  <r>
    <x v="3"/>
    <x v="22"/>
  </r>
  <r>
    <x v="3"/>
    <x v="22"/>
  </r>
  <r>
    <x v="3"/>
    <x v="22"/>
  </r>
  <r>
    <x v="3"/>
    <x v="22"/>
  </r>
  <r>
    <x v="3"/>
    <x v="22"/>
  </r>
  <r>
    <x v="3"/>
    <x v="22"/>
  </r>
  <r>
    <x v="3"/>
    <x v="22"/>
  </r>
  <r>
    <x v="3"/>
    <x v="22"/>
  </r>
  <r>
    <x v="3"/>
    <x v="22"/>
  </r>
  <r>
    <x v="3"/>
    <x v="22"/>
  </r>
  <r>
    <x v="3"/>
    <x v="22"/>
  </r>
  <r>
    <x v="3"/>
    <x v="22"/>
  </r>
  <r>
    <x v="3"/>
    <x v="22"/>
  </r>
  <r>
    <x v="3"/>
    <x v="22"/>
  </r>
  <r>
    <x v="3"/>
    <x v="22"/>
  </r>
  <r>
    <x v="3"/>
    <x v="22"/>
  </r>
  <r>
    <x v="3"/>
    <x v="22"/>
  </r>
  <r>
    <x v="3"/>
    <x v="22"/>
  </r>
  <r>
    <x v="3"/>
    <x v="22"/>
  </r>
  <r>
    <x v="3"/>
    <x v="22"/>
  </r>
  <r>
    <x v="3"/>
    <x v="22"/>
  </r>
  <r>
    <x v="3"/>
    <x v="22"/>
  </r>
  <r>
    <x v="3"/>
    <x v="22"/>
  </r>
  <r>
    <x v="3"/>
    <x v="22"/>
  </r>
  <r>
    <x v="3"/>
    <x v="22"/>
  </r>
  <r>
    <x v="3"/>
    <x v="22"/>
  </r>
  <r>
    <x v="3"/>
    <x v="22"/>
  </r>
  <r>
    <x v="3"/>
    <x v="22"/>
  </r>
  <r>
    <x v="3"/>
    <x v="22"/>
  </r>
  <r>
    <x v="3"/>
    <x v="22"/>
  </r>
  <r>
    <x v="3"/>
    <x v="22"/>
  </r>
  <r>
    <x v="3"/>
    <x v="22"/>
  </r>
  <r>
    <x v="3"/>
    <x v="22"/>
  </r>
  <r>
    <x v="3"/>
    <x v="22"/>
  </r>
  <r>
    <x v="3"/>
    <x v="22"/>
  </r>
  <r>
    <x v="3"/>
    <x v="22"/>
  </r>
  <r>
    <x v="3"/>
    <x v="22"/>
  </r>
  <r>
    <x v="3"/>
    <x v="22"/>
  </r>
  <r>
    <x v="3"/>
    <x v="22"/>
  </r>
  <r>
    <x v="3"/>
    <x v="22"/>
  </r>
  <r>
    <x v="3"/>
    <x v="22"/>
  </r>
  <r>
    <x v="3"/>
    <x v="22"/>
  </r>
  <r>
    <x v="3"/>
    <x v="22"/>
  </r>
  <r>
    <x v="3"/>
    <x v="22"/>
  </r>
  <r>
    <x v="3"/>
    <x v="22"/>
  </r>
  <r>
    <x v="3"/>
    <x v="22"/>
  </r>
  <r>
    <x v="3"/>
    <x v="22"/>
  </r>
  <r>
    <x v="3"/>
    <x v="22"/>
  </r>
  <r>
    <x v="3"/>
    <x v="22"/>
  </r>
  <r>
    <x v="3"/>
    <x v="22"/>
  </r>
  <r>
    <x v="3"/>
    <x v="22"/>
  </r>
  <r>
    <x v="3"/>
    <x v="22"/>
  </r>
  <r>
    <x v="3"/>
    <x v="22"/>
  </r>
  <r>
    <x v="3"/>
    <x v="22"/>
  </r>
  <r>
    <x v="3"/>
    <x v="22"/>
  </r>
  <r>
    <x v="3"/>
    <x v="22"/>
  </r>
  <r>
    <x v="3"/>
    <x v="22"/>
  </r>
  <r>
    <x v="3"/>
    <x v="22"/>
  </r>
  <r>
    <x v="3"/>
    <x v="22"/>
  </r>
  <r>
    <x v="3"/>
    <x v="22"/>
  </r>
  <r>
    <x v="3"/>
    <x v="22"/>
  </r>
  <r>
    <x v="3"/>
    <x v="22"/>
  </r>
  <r>
    <x v="3"/>
    <x v="22"/>
  </r>
  <r>
    <x v="3"/>
    <x v="22"/>
  </r>
  <r>
    <x v="3"/>
    <x v="22"/>
  </r>
  <r>
    <x v="3"/>
    <x v="22"/>
  </r>
  <r>
    <x v="3"/>
    <x v="22"/>
  </r>
  <r>
    <x v="3"/>
    <x v="22"/>
  </r>
  <r>
    <x v="3"/>
    <x v="22"/>
  </r>
  <r>
    <x v="3"/>
    <x v="22"/>
  </r>
  <r>
    <x v="3"/>
    <x v="22"/>
  </r>
  <r>
    <x v="3"/>
    <x v="22"/>
  </r>
  <r>
    <x v="3"/>
    <x v="22"/>
  </r>
  <r>
    <x v="3"/>
    <x v="22"/>
  </r>
  <r>
    <x v="3"/>
    <x v="22"/>
  </r>
  <r>
    <x v="3"/>
    <x v="22"/>
  </r>
  <r>
    <x v="3"/>
    <x v="22"/>
  </r>
  <r>
    <x v="3"/>
    <x v="22"/>
  </r>
  <r>
    <x v="3"/>
    <x v="22"/>
  </r>
  <r>
    <x v="3"/>
    <x v="22"/>
  </r>
  <r>
    <x v="3"/>
    <x v="22"/>
  </r>
  <r>
    <x v="3"/>
    <x v="22"/>
  </r>
  <r>
    <x v="3"/>
    <x v="22"/>
  </r>
  <r>
    <x v="3"/>
    <x v="22"/>
  </r>
  <r>
    <x v="3"/>
    <x v="22"/>
  </r>
  <r>
    <x v="3"/>
    <x v="22"/>
  </r>
  <r>
    <x v="3"/>
    <x v="22"/>
  </r>
  <r>
    <x v="3"/>
    <x v="22"/>
  </r>
  <r>
    <x v="3"/>
    <x v="22"/>
  </r>
  <r>
    <x v="3"/>
    <x v="22"/>
  </r>
  <r>
    <x v="3"/>
    <x v="22"/>
  </r>
  <r>
    <x v="3"/>
    <x v="22"/>
  </r>
  <r>
    <x v="3"/>
    <x v="22"/>
  </r>
  <r>
    <x v="3"/>
    <x v="22"/>
  </r>
  <r>
    <x v="3"/>
    <x v="22"/>
  </r>
  <r>
    <x v="3"/>
    <x v="22"/>
  </r>
  <r>
    <x v="3"/>
    <x v="22"/>
  </r>
  <r>
    <x v="3"/>
    <x v="22"/>
  </r>
  <r>
    <x v="3"/>
    <x v="22"/>
  </r>
  <r>
    <x v="3"/>
    <x v="22"/>
  </r>
  <r>
    <x v="3"/>
    <x v="22"/>
  </r>
  <r>
    <x v="3"/>
    <x v="22"/>
  </r>
  <r>
    <x v="3"/>
    <x v="22"/>
  </r>
  <r>
    <x v="3"/>
    <x v="22"/>
  </r>
  <r>
    <x v="3"/>
    <x v="22"/>
  </r>
  <r>
    <x v="3"/>
    <x v="22"/>
  </r>
  <r>
    <x v="3"/>
    <x v="22"/>
  </r>
  <r>
    <x v="3"/>
    <x v="22"/>
  </r>
  <r>
    <x v="3"/>
    <x v="22"/>
  </r>
  <r>
    <x v="3"/>
    <x v="22"/>
  </r>
  <r>
    <x v="3"/>
    <x v="22"/>
  </r>
  <r>
    <x v="3"/>
    <x v="22"/>
  </r>
  <r>
    <x v="3"/>
    <x v="22"/>
  </r>
  <r>
    <x v="3"/>
    <x v="22"/>
  </r>
  <r>
    <x v="3"/>
    <x v="22"/>
  </r>
  <r>
    <x v="3"/>
    <x v="22"/>
  </r>
  <r>
    <x v="3"/>
    <x v="22"/>
  </r>
  <r>
    <x v="3"/>
    <x v="22"/>
  </r>
  <r>
    <x v="3"/>
    <x v="22"/>
  </r>
  <r>
    <x v="3"/>
    <x v="22"/>
  </r>
  <r>
    <x v="3"/>
    <x v="22"/>
  </r>
  <r>
    <x v="3"/>
    <x v="22"/>
  </r>
  <r>
    <x v="3"/>
    <x v="22"/>
  </r>
  <r>
    <x v="3"/>
    <x v="22"/>
  </r>
  <r>
    <x v="3"/>
    <x v="22"/>
  </r>
  <r>
    <x v="3"/>
    <x v="22"/>
  </r>
  <r>
    <x v="3"/>
    <x v="22"/>
  </r>
  <r>
    <x v="3"/>
    <x v="22"/>
  </r>
  <r>
    <x v="3"/>
    <x v="22"/>
  </r>
  <r>
    <x v="3"/>
    <x v="22"/>
  </r>
  <r>
    <x v="3"/>
    <x v="22"/>
  </r>
  <r>
    <x v="3"/>
    <x v="22"/>
  </r>
  <r>
    <x v="3"/>
    <x v="22"/>
  </r>
  <r>
    <x v="3"/>
    <x v="22"/>
  </r>
  <r>
    <x v="3"/>
    <x v="22"/>
  </r>
  <r>
    <x v="3"/>
    <x v="22"/>
  </r>
  <r>
    <x v="3"/>
    <x v="22"/>
  </r>
  <r>
    <x v="3"/>
    <x v="22"/>
  </r>
  <r>
    <x v="3"/>
    <x v="22"/>
  </r>
  <r>
    <x v="3"/>
    <x v="22"/>
  </r>
  <r>
    <x v="3"/>
    <x v="22"/>
  </r>
  <r>
    <x v="3"/>
    <x v="22"/>
  </r>
  <r>
    <x v="3"/>
    <x v="22"/>
  </r>
  <r>
    <x v="3"/>
    <x v="22"/>
  </r>
  <r>
    <x v="3"/>
    <x v="22"/>
  </r>
  <r>
    <x v="3"/>
    <x v="22"/>
  </r>
  <r>
    <x v="3"/>
    <x v="22"/>
  </r>
  <r>
    <x v="3"/>
    <x v="22"/>
  </r>
  <r>
    <x v="3"/>
    <x v="22"/>
  </r>
  <r>
    <x v="3"/>
    <x v="22"/>
  </r>
  <r>
    <x v="3"/>
    <x v="22"/>
  </r>
  <r>
    <x v="3"/>
    <x v="22"/>
  </r>
  <r>
    <x v="3"/>
    <x v="22"/>
  </r>
  <r>
    <x v="3"/>
    <x v="22"/>
  </r>
  <r>
    <x v="3"/>
    <x v="22"/>
  </r>
  <r>
    <x v="3"/>
    <x v="22"/>
  </r>
  <r>
    <x v="3"/>
    <x v="22"/>
  </r>
  <r>
    <x v="3"/>
    <x v="22"/>
  </r>
  <r>
    <x v="3"/>
    <x v="22"/>
  </r>
  <r>
    <x v="3"/>
    <x v="22"/>
  </r>
  <r>
    <x v="3"/>
    <x v="22"/>
  </r>
  <r>
    <x v="3"/>
    <x v="22"/>
  </r>
  <r>
    <x v="3"/>
    <x v="22"/>
  </r>
  <r>
    <x v="3"/>
    <x v="22"/>
  </r>
  <r>
    <x v="3"/>
    <x v="22"/>
  </r>
  <r>
    <x v="3"/>
    <x v="22"/>
  </r>
  <r>
    <x v="3"/>
    <x v="22"/>
  </r>
  <r>
    <x v="3"/>
    <x v="22"/>
  </r>
  <r>
    <x v="3"/>
    <x v="22"/>
  </r>
  <r>
    <x v="3"/>
    <x v="22"/>
  </r>
  <r>
    <x v="3"/>
    <x v="22"/>
  </r>
  <r>
    <x v="3"/>
    <x v="22"/>
  </r>
  <r>
    <x v="3"/>
    <x v="22"/>
  </r>
  <r>
    <x v="3"/>
    <x v="22"/>
  </r>
  <r>
    <x v="3"/>
    <x v="22"/>
  </r>
  <r>
    <x v="3"/>
    <x v="22"/>
  </r>
  <r>
    <x v="3"/>
    <x v="22"/>
  </r>
  <r>
    <x v="3"/>
    <x v="22"/>
  </r>
  <r>
    <x v="3"/>
    <x v="22"/>
  </r>
  <r>
    <x v="3"/>
    <x v="22"/>
  </r>
  <r>
    <x v="3"/>
    <x v="22"/>
  </r>
  <r>
    <x v="3"/>
    <x v="22"/>
  </r>
  <r>
    <x v="3"/>
    <x v="22"/>
  </r>
  <r>
    <x v="3"/>
    <x v="22"/>
  </r>
  <r>
    <x v="3"/>
    <x v="22"/>
  </r>
  <r>
    <x v="3"/>
    <x v="22"/>
  </r>
  <r>
    <x v="3"/>
    <x v="22"/>
  </r>
  <r>
    <x v="3"/>
    <x v="22"/>
  </r>
  <r>
    <x v="3"/>
    <x v="22"/>
  </r>
  <r>
    <x v="3"/>
    <x v="22"/>
  </r>
  <r>
    <x v="3"/>
    <x v="22"/>
  </r>
  <r>
    <x v="3"/>
    <x v="22"/>
  </r>
  <r>
    <x v="3"/>
    <x v="22"/>
  </r>
  <r>
    <x v="3"/>
    <x v="22"/>
  </r>
  <r>
    <x v="3"/>
    <x v="22"/>
  </r>
  <r>
    <x v="3"/>
    <x v="22"/>
  </r>
  <r>
    <x v="3"/>
    <x v="22"/>
  </r>
  <r>
    <x v="3"/>
    <x v="22"/>
  </r>
  <r>
    <x v="3"/>
    <x v="22"/>
  </r>
  <r>
    <x v="3"/>
    <x v="22"/>
  </r>
  <r>
    <x v="3"/>
    <x v="22"/>
  </r>
  <r>
    <x v="3"/>
    <x v="22"/>
  </r>
  <r>
    <x v="3"/>
    <x v="22"/>
  </r>
  <r>
    <x v="3"/>
    <x v="22"/>
  </r>
  <r>
    <x v="3"/>
    <x v="22"/>
  </r>
  <r>
    <x v="3"/>
    <x v="22"/>
  </r>
  <r>
    <x v="3"/>
    <x v="22"/>
  </r>
  <r>
    <x v="3"/>
    <x v="22"/>
  </r>
  <r>
    <x v="3"/>
    <x v="22"/>
  </r>
  <r>
    <x v="3"/>
    <x v="22"/>
  </r>
  <r>
    <x v="3"/>
    <x v="22"/>
  </r>
  <r>
    <x v="3"/>
    <x v="22"/>
  </r>
  <r>
    <x v="3"/>
    <x v="22"/>
  </r>
  <r>
    <x v="3"/>
    <x v="22"/>
  </r>
  <r>
    <x v="3"/>
    <x v="22"/>
  </r>
  <r>
    <x v="3"/>
    <x v="22"/>
  </r>
  <r>
    <x v="3"/>
    <x v="22"/>
  </r>
  <r>
    <x v="3"/>
    <x v="22"/>
  </r>
  <r>
    <x v="3"/>
    <x v="22"/>
  </r>
  <r>
    <x v="3"/>
    <x v="22"/>
  </r>
  <r>
    <x v="3"/>
    <x v="22"/>
  </r>
  <r>
    <x v="3"/>
    <x v="22"/>
  </r>
  <r>
    <x v="3"/>
    <x v="22"/>
  </r>
  <r>
    <x v="3"/>
    <x v="22"/>
  </r>
  <r>
    <x v="3"/>
    <x v="22"/>
  </r>
  <r>
    <x v="3"/>
    <x v="22"/>
  </r>
  <r>
    <x v="3"/>
    <x v="22"/>
  </r>
  <r>
    <x v="3"/>
    <x v="22"/>
  </r>
  <r>
    <x v="3"/>
    <x v="22"/>
  </r>
  <r>
    <x v="3"/>
    <x v="22"/>
  </r>
  <r>
    <x v="3"/>
    <x v="22"/>
  </r>
  <r>
    <x v="3"/>
    <x v="22"/>
  </r>
  <r>
    <x v="3"/>
    <x v="22"/>
  </r>
  <r>
    <x v="3"/>
    <x v="22"/>
  </r>
  <r>
    <x v="3"/>
    <x v="22"/>
  </r>
  <r>
    <x v="3"/>
    <x v="22"/>
  </r>
  <r>
    <x v="3"/>
    <x v="22"/>
  </r>
  <r>
    <x v="3"/>
    <x v="22"/>
  </r>
  <r>
    <x v="3"/>
    <x v="22"/>
  </r>
  <r>
    <x v="3"/>
    <x v="22"/>
  </r>
  <r>
    <x v="3"/>
    <x v="22"/>
  </r>
  <r>
    <x v="3"/>
    <x v="22"/>
  </r>
  <r>
    <x v="3"/>
    <x v="22"/>
  </r>
  <r>
    <x v="3"/>
    <x v="22"/>
  </r>
  <r>
    <x v="3"/>
    <x v="22"/>
  </r>
  <r>
    <x v="3"/>
    <x v="22"/>
  </r>
  <r>
    <x v="3"/>
    <x v="22"/>
  </r>
  <r>
    <x v="3"/>
    <x v="22"/>
  </r>
  <r>
    <x v="3"/>
    <x v="22"/>
  </r>
  <r>
    <x v="3"/>
    <x v="22"/>
  </r>
  <r>
    <x v="3"/>
    <x v="22"/>
  </r>
  <r>
    <x v="3"/>
    <x v="22"/>
  </r>
  <r>
    <x v="3"/>
    <x v="22"/>
  </r>
  <r>
    <x v="3"/>
    <x v="22"/>
  </r>
  <r>
    <x v="3"/>
    <x v="22"/>
  </r>
  <r>
    <x v="3"/>
    <x v="22"/>
  </r>
  <r>
    <x v="3"/>
    <x v="22"/>
  </r>
  <r>
    <x v="3"/>
    <x v="22"/>
  </r>
  <r>
    <x v="3"/>
    <x v="22"/>
  </r>
  <r>
    <x v="3"/>
    <x v="22"/>
  </r>
  <r>
    <x v="3"/>
    <x v="22"/>
  </r>
  <r>
    <x v="3"/>
    <x v="22"/>
  </r>
  <r>
    <x v="3"/>
    <x v="22"/>
  </r>
  <r>
    <x v="3"/>
    <x v="22"/>
  </r>
  <r>
    <x v="3"/>
    <x v="22"/>
  </r>
  <r>
    <x v="3"/>
    <x v="22"/>
  </r>
  <r>
    <x v="3"/>
    <x v="22"/>
  </r>
  <r>
    <x v="3"/>
    <x v="22"/>
  </r>
  <r>
    <x v="3"/>
    <x v="22"/>
  </r>
  <r>
    <x v="3"/>
    <x v="22"/>
  </r>
  <r>
    <x v="3"/>
    <x v="22"/>
  </r>
  <r>
    <x v="3"/>
    <x v="22"/>
  </r>
  <r>
    <x v="3"/>
    <x v="22"/>
  </r>
  <r>
    <x v="3"/>
    <x v="22"/>
  </r>
  <r>
    <x v="3"/>
    <x v="22"/>
  </r>
  <r>
    <x v="3"/>
    <x v="22"/>
  </r>
  <r>
    <x v="3"/>
    <x v="22"/>
  </r>
  <r>
    <x v="3"/>
    <x v="22"/>
  </r>
  <r>
    <x v="3"/>
    <x v="22"/>
  </r>
  <r>
    <x v="3"/>
    <x v="22"/>
  </r>
  <r>
    <x v="3"/>
    <x v="22"/>
  </r>
  <r>
    <x v="3"/>
    <x v="22"/>
  </r>
  <r>
    <x v="3"/>
    <x v="22"/>
  </r>
  <r>
    <x v="3"/>
    <x v="22"/>
  </r>
  <r>
    <x v="3"/>
    <x v="2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FE3A55-4D9B-464D-BAE3-A29B276A8408}" name="PivotTable9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5">
  <location ref="AS3:AW16" firstHeaderRow="1" firstDataRow="2" firstDataCol="1"/>
  <pivotFields count="2">
    <pivotField axis="axisCol" showAll="0">
      <items count="5">
        <item x="1"/>
        <item x="2"/>
        <item x="0"/>
        <item h="1" x="3"/>
        <item t="default"/>
      </items>
    </pivotField>
    <pivotField axis="axisRow" dataField="1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1"/>
  </rowFields>
  <rowItems count="1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Count of max FFC" fld="1" subtotal="count" baseField="1" baseItem="0"/>
  </dataFields>
  <chartFormats count="18"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4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7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7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7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8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8" format="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8" format="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9" format="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9" format="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9" format="2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3" format="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3" format="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3" format="2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16262E-3282-498B-A94B-5C7C7AE5196C}" name="PivotTable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3">
  <location ref="AM3:AQ30" firstHeaderRow="1" firstDataRow="2" firstDataCol="1"/>
  <pivotFields count="2">
    <pivotField axis="axisCol" showAll="0">
      <items count="5">
        <item x="1"/>
        <item x="2"/>
        <item x="0"/>
        <item h="1" x="3"/>
        <item t="default"/>
      </items>
    </pivotField>
    <pivotField axis="axisRow" dataField="1">
      <items count="48">
        <item h="1" x="0"/>
        <item h="1" x="1"/>
        <item h="1" x="2"/>
        <item h="1" x="3"/>
        <item h="1" x="4"/>
        <item h="1"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t="default"/>
      </items>
    </pivotField>
  </pivotFields>
  <rowFields count="1">
    <field x="1"/>
  </rowFields>
  <rowItems count="26"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Count of activation time" fld="1" subtotal="count" baseField="0" baseItem="0"/>
  </dataFields>
  <chartFormats count="1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4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4" format="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8" format="2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8" format="2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8" format="2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2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2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2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ECBCFF-152D-4A83-96DF-6A6452F513B0}" name="PivotTable2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C1:AH50" firstHeaderRow="1" firstDataRow="2" firstDataCol="1"/>
  <pivotFields count="2">
    <pivotField axis="axisCol" showAll="0">
      <items count="5">
        <item x="1"/>
        <item x="2"/>
        <item x="0"/>
        <item x="3"/>
        <item t="default"/>
      </items>
    </pivotField>
    <pivotField axis="axisRow" dataField="1">
      <items count="4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t="default"/>
      </items>
    </pivotField>
  </pivotFields>
  <rowFields count="1">
    <field x="1"/>
  </rowFields>
  <rowItems count="4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dataFields count="1">
    <dataField name="Count of activation time" fld="1" subtotal="count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7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A3A52D-E079-47D8-9C5B-9E81B817B176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V1:AA16" firstHeaderRow="1" firstDataRow="2" firstDataCol="1"/>
  <pivotFields count="2">
    <pivotField axis="axisCol" showAll="0">
      <items count="5">
        <item x="1"/>
        <item x="2"/>
        <item x="0"/>
        <item x="3"/>
        <item t="default"/>
      </items>
    </pivotField>
    <pivotField axis="axisRow" dataField="1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dataFields count="1">
    <dataField name="Count of max FFC" fld="1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7E956-ECAF-4482-B165-63E2D69960D7}">
  <dimension ref="A1:N19"/>
  <sheetViews>
    <sheetView zoomScale="58" zoomScaleNormal="115" workbookViewId="0">
      <selection sqref="A1:XFD1"/>
    </sheetView>
  </sheetViews>
  <sheetFormatPr defaultRowHeight="14.4" x14ac:dyDescent="0.3"/>
  <sheetData>
    <row r="1" spans="1:14" x14ac:dyDescent="0.3">
      <c r="B1" t="s">
        <v>17</v>
      </c>
      <c r="C1" t="s">
        <v>18</v>
      </c>
      <c r="D1" t="s">
        <v>17</v>
      </c>
      <c r="G1" t="s">
        <v>19</v>
      </c>
      <c r="K1" t="s">
        <v>20</v>
      </c>
      <c r="L1" t="s">
        <v>18</v>
      </c>
      <c r="N1" t="s">
        <v>20</v>
      </c>
    </row>
    <row r="2" spans="1:14" x14ac:dyDescent="0.3">
      <c r="M2" t="s">
        <v>21</v>
      </c>
    </row>
    <row r="3" spans="1:14" x14ac:dyDescent="0.3">
      <c r="A3" t="s">
        <v>15</v>
      </c>
      <c r="F3" t="s">
        <v>15</v>
      </c>
      <c r="J3" t="s">
        <v>15</v>
      </c>
      <c r="K3">
        <v>1.02877</v>
      </c>
      <c r="L3">
        <v>3.9175399999999999E-2</v>
      </c>
      <c r="M3">
        <f>(K4-K3)*100</f>
        <v>5.6529999999999969</v>
      </c>
      <c r="N3">
        <v>1.02877</v>
      </c>
    </row>
    <row r="4" spans="1:14" x14ac:dyDescent="0.3">
      <c r="A4" t="s">
        <v>8</v>
      </c>
      <c r="F4" t="s">
        <v>8</v>
      </c>
      <c r="G4">
        <v>1.6949200000000001E-2</v>
      </c>
      <c r="H4">
        <v>1.6949200000000001E-2</v>
      </c>
      <c r="J4" t="s">
        <v>8</v>
      </c>
      <c r="K4">
        <v>1.0852999999999999</v>
      </c>
      <c r="L4">
        <v>2.8999500000000001E-2</v>
      </c>
      <c r="M4">
        <f t="shared" ref="M4:M19" si="0">(K5-K4)*100</f>
        <v>2.805000000000013</v>
      </c>
      <c r="N4">
        <v>1.0852999999999999</v>
      </c>
    </row>
    <row r="5" spans="1:14" x14ac:dyDescent="0.3">
      <c r="A5" t="s">
        <v>5</v>
      </c>
      <c r="B5">
        <v>187.69200000000001</v>
      </c>
      <c r="C5">
        <v>92.792599999999993</v>
      </c>
      <c r="D5">
        <v>187.69200000000001</v>
      </c>
      <c r="F5" t="s">
        <v>2</v>
      </c>
      <c r="G5">
        <v>7.7519400000000002E-2</v>
      </c>
      <c r="H5">
        <v>7.7519400000000002E-2</v>
      </c>
      <c r="J5" t="s">
        <v>6</v>
      </c>
      <c r="K5">
        <v>1.1133500000000001</v>
      </c>
      <c r="L5">
        <v>4.6232700000000002E-2</v>
      </c>
      <c r="M5">
        <f t="shared" si="0"/>
        <v>2.2689999999999877</v>
      </c>
      <c r="N5">
        <v>1.1133500000000001</v>
      </c>
    </row>
    <row r="6" spans="1:14" x14ac:dyDescent="0.3">
      <c r="A6" t="s">
        <v>16</v>
      </c>
      <c r="B6">
        <v>204.96600000000001</v>
      </c>
      <c r="C6">
        <v>112.732</v>
      </c>
      <c r="D6">
        <v>204.96600000000001</v>
      </c>
      <c r="F6" t="s">
        <v>6</v>
      </c>
      <c r="G6">
        <v>9.0225600000000003E-2</v>
      </c>
      <c r="H6">
        <v>9.0225600000000003E-2</v>
      </c>
      <c r="J6" t="s">
        <v>2</v>
      </c>
      <c r="K6">
        <v>1.1360399999999999</v>
      </c>
      <c r="L6">
        <v>5.0883999999999999E-2</v>
      </c>
      <c r="M6">
        <f t="shared" si="0"/>
        <v>3.5070000000000157</v>
      </c>
      <c r="N6">
        <v>1.1360399999999999</v>
      </c>
    </row>
    <row r="7" spans="1:14" x14ac:dyDescent="0.3">
      <c r="A7" t="s">
        <v>9</v>
      </c>
      <c r="B7">
        <v>227.47</v>
      </c>
      <c r="C7">
        <v>101.752</v>
      </c>
      <c r="D7">
        <v>227.47</v>
      </c>
      <c r="F7" t="s">
        <v>1</v>
      </c>
      <c r="G7">
        <v>0.27906999999999998</v>
      </c>
      <c r="H7">
        <v>0.27906999999999998</v>
      </c>
      <c r="J7" t="s">
        <v>4</v>
      </c>
      <c r="K7">
        <v>1.1711100000000001</v>
      </c>
      <c r="L7">
        <v>6.9731299999999996E-2</v>
      </c>
      <c r="M7">
        <f>(K8-K7)*100</f>
        <v>1.2209999999999832</v>
      </c>
      <c r="N7">
        <v>1.1711100000000001</v>
      </c>
    </row>
    <row r="8" spans="1:14" x14ac:dyDescent="0.3">
      <c r="A8" t="s">
        <v>10</v>
      </c>
      <c r="B8">
        <v>236.49100000000001</v>
      </c>
      <c r="C8">
        <v>86.941900000000004</v>
      </c>
      <c r="D8">
        <v>236.49100000000001</v>
      </c>
      <c r="F8" t="s">
        <v>4</v>
      </c>
      <c r="G8">
        <v>0.38888899999999998</v>
      </c>
      <c r="H8">
        <v>0.38888899999999998</v>
      </c>
      <c r="J8" t="s">
        <v>1</v>
      </c>
      <c r="K8">
        <v>1.1833199999999999</v>
      </c>
      <c r="L8">
        <v>8.0398600000000001E-2</v>
      </c>
      <c r="M8">
        <f t="shared" si="0"/>
        <v>1.7020000000000035</v>
      </c>
      <c r="N8">
        <v>1.1833199999999999</v>
      </c>
    </row>
    <row r="9" spans="1:14" x14ac:dyDescent="0.3">
      <c r="A9" t="s">
        <v>7</v>
      </c>
      <c r="B9">
        <v>240.90199999999999</v>
      </c>
      <c r="C9">
        <v>115.938</v>
      </c>
      <c r="D9">
        <v>240.90199999999999</v>
      </c>
      <c r="F9" t="s">
        <v>0</v>
      </c>
      <c r="G9">
        <v>0.42631599999999997</v>
      </c>
      <c r="H9">
        <v>0.42631599999999997</v>
      </c>
      <c r="J9" t="s">
        <v>0</v>
      </c>
      <c r="K9">
        <v>1.20034</v>
      </c>
      <c r="L9">
        <v>7.4788300000000002E-2</v>
      </c>
      <c r="M9">
        <f t="shared" si="0"/>
        <v>1.3710000000000111</v>
      </c>
      <c r="N9">
        <v>1.20034</v>
      </c>
    </row>
    <row r="10" spans="1:14" x14ac:dyDescent="0.3">
      <c r="A10" t="s">
        <v>13</v>
      </c>
      <c r="B10">
        <v>248.2353</v>
      </c>
      <c r="C10">
        <v>94.62</v>
      </c>
      <c r="D10">
        <v>248.2353</v>
      </c>
      <c r="F10" t="s">
        <v>11</v>
      </c>
      <c r="G10">
        <v>0.57798300000000002</v>
      </c>
      <c r="H10">
        <v>0.57798300000000002</v>
      </c>
      <c r="J10" t="s">
        <v>13</v>
      </c>
      <c r="K10">
        <v>1.2140500000000001</v>
      </c>
      <c r="L10">
        <v>7.5453599999999996E-2</v>
      </c>
      <c r="M10">
        <f t="shared" si="0"/>
        <v>1.1679999999999913</v>
      </c>
      <c r="N10">
        <v>1.2140500000000001</v>
      </c>
    </row>
    <row r="11" spans="1:14" x14ac:dyDescent="0.3">
      <c r="A11" t="s">
        <v>14</v>
      </c>
      <c r="B11">
        <v>288.49599999999998</v>
      </c>
      <c r="C11">
        <v>87.944999999999993</v>
      </c>
      <c r="D11">
        <v>288.49599999999998</v>
      </c>
      <c r="F11" t="s">
        <v>13</v>
      </c>
      <c r="G11">
        <v>0.59090900000000002</v>
      </c>
      <c r="H11">
        <v>0.59090900000000002</v>
      </c>
      <c r="J11" t="s">
        <v>12</v>
      </c>
      <c r="K11">
        <v>1.22573</v>
      </c>
      <c r="L11">
        <v>8.3061399999999994E-2</v>
      </c>
      <c r="M11">
        <f t="shared" si="0"/>
        <v>0.14600000000000168</v>
      </c>
      <c r="N11">
        <v>1.22573</v>
      </c>
    </row>
    <row r="12" spans="1:14" x14ac:dyDescent="0.3">
      <c r="A12" t="s">
        <v>1</v>
      </c>
      <c r="B12">
        <v>289.41199999999998</v>
      </c>
      <c r="C12">
        <v>110.027</v>
      </c>
      <c r="D12">
        <v>289.41199999999998</v>
      </c>
      <c r="F12" t="s">
        <v>3</v>
      </c>
      <c r="G12">
        <v>0.61151100000000003</v>
      </c>
      <c r="H12">
        <v>0.61151100000000003</v>
      </c>
      <c r="J12" t="s">
        <v>3</v>
      </c>
      <c r="K12">
        <v>1.22719</v>
      </c>
      <c r="L12">
        <v>8.0561499999999994E-2</v>
      </c>
      <c r="M12">
        <f t="shared" si="0"/>
        <v>2.9360000000000053</v>
      </c>
      <c r="N12">
        <v>1.22719</v>
      </c>
    </row>
    <row r="13" spans="1:14" x14ac:dyDescent="0.3">
      <c r="A13" t="s">
        <v>11</v>
      </c>
      <c r="B13">
        <v>300.714</v>
      </c>
      <c r="C13">
        <v>99.596599999999995</v>
      </c>
      <c r="D13">
        <v>300.714</v>
      </c>
      <c r="F13" t="s">
        <v>12</v>
      </c>
      <c r="G13">
        <v>0.67123299999999997</v>
      </c>
      <c r="H13">
        <v>0.67123299999999997</v>
      </c>
      <c r="J13" t="s">
        <v>11</v>
      </c>
      <c r="K13">
        <v>1.2565500000000001</v>
      </c>
      <c r="L13">
        <v>0.12103999999999999</v>
      </c>
      <c r="M13">
        <f t="shared" si="0"/>
        <v>4.9269999999999925</v>
      </c>
      <c r="N13">
        <v>1.2565500000000001</v>
      </c>
    </row>
    <row r="14" spans="1:14" x14ac:dyDescent="0.3">
      <c r="A14" t="s">
        <v>3</v>
      </c>
      <c r="B14">
        <v>315.072</v>
      </c>
      <c r="C14">
        <v>90.320099999999996</v>
      </c>
      <c r="D14">
        <v>315.072</v>
      </c>
      <c r="F14" t="s">
        <v>14</v>
      </c>
      <c r="G14">
        <v>0.78333299999999995</v>
      </c>
      <c r="H14">
        <v>0.78333299999999995</v>
      </c>
      <c r="J14" t="s">
        <v>14</v>
      </c>
      <c r="K14">
        <v>1.30582</v>
      </c>
      <c r="L14">
        <v>0.12623400000000001</v>
      </c>
      <c r="M14">
        <f t="shared" si="0"/>
        <v>1.6129999999999978</v>
      </c>
      <c r="N14">
        <v>1.30582</v>
      </c>
    </row>
    <row r="15" spans="1:14" x14ac:dyDescent="0.3">
      <c r="A15" t="s">
        <v>0</v>
      </c>
      <c r="B15">
        <v>318.98700000000002</v>
      </c>
      <c r="C15">
        <v>93.144400000000005</v>
      </c>
      <c r="D15">
        <v>318.98700000000002</v>
      </c>
      <c r="F15" t="s">
        <v>9</v>
      </c>
      <c r="G15">
        <v>0.85826800000000003</v>
      </c>
      <c r="H15">
        <v>0.85826800000000003</v>
      </c>
      <c r="J15" t="s">
        <v>5</v>
      </c>
      <c r="K15">
        <v>1.32195</v>
      </c>
      <c r="L15">
        <v>8.7301799999999999E-2</v>
      </c>
      <c r="M15">
        <f t="shared" si="0"/>
        <v>6.2200000000000033</v>
      </c>
      <c r="N15">
        <v>1.32195</v>
      </c>
    </row>
    <row r="16" spans="1:14" x14ac:dyDescent="0.3">
      <c r="A16" t="s">
        <v>4</v>
      </c>
      <c r="B16">
        <v>323.214</v>
      </c>
      <c r="C16">
        <v>69.468299999999999</v>
      </c>
      <c r="D16">
        <v>323.214</v>
      </c>
      <c r="F16" t="s">
        <v>10</v>
      </c>
      <c r="G16">
        <v>0.88405800000000001</v>
      </c>
      <c r="H16">
        <v>0.88405800000000001</v>
      </c>
      <c r="J16" t="s">
        <v>10</v>
      </c>
      <c r="K16">
        <v>1.38415</v>
      </c>
      <c r="L16">
        <v>0.160501</v>
      </c>
      <c r="M16">
        <f t="shared" si="0"/>
        <v>1.3270000000000115</v>
      </c>
      <c r="N16">
        <v>1.38415</v>
      </c>
    </row>
    <row r="17" spans="1:14" x14ac:dyDescent="0.3">
      <c r="A17" t="s">
        <v>2</v>
      </c>
      <c r="B17">
        <v>356</v>
      </c>
      <c r="C17">
        <v>72.295699999999997</v>
      </c>
      <c r="D17">
        <v>356</v>
      </c>
      <c r="F17" t="s">
        <v>7</v>
      </c>
      <c r="G17">
        <v>0.91608400000000001</v>
      </c>
      <c r="H17">
        <v>0.91608400000000001</v>
      </c>
      <c r="J17" t="s">
        <v>9</v>
      </c>
      <c r="K17">
        <v>1.3974200000000001</v>
      </c>
      <c r="L17">
        <v>0.14188970000000001</v>
      </c>
      <c r="M17">
        <f t="shared" si="0"/>
        <v>6.5179999999999794</v>
      </c>
      <c r="N17">
        <v>1.3974200000000001</v>
      </c>
    </row>
    <row r="18" spans="1:14" x14ac:dyDescent="0.3">
      <c r="A18" t="s">
        <v>12</v>
      </c>
      <c r="B18">
        <v>384.44400000000002</v>
      </c>
      <c r="C18">
        <v>44.750599999999999</v>
      </c>
      <c r="D18">
        <v>384.44400000000002</v>
      </c>
      <c r="F18" t="s">
        <v>5</v>
      </c>
      <c r="G18">
        <v>0.95454499999999998</v>
      </c>
      <c r="H18">
        <v>0.95454499999999998</v>
      </c>
      <c r="J18" t="s">
        <v>7</v>
      </c>
      <c r="K18">
        <v>1.4625999999999999</v>
      </c>
      <c r="L18">
        <v>0.12114900000000001</v>
      </c>
      <c r="M18">
        <f>(K19-K18)*100</f>
        <v>2.8390000000000137</v>
      </c>
      <c r="N18">
        <v>1.4625999999999999</v>
      </c>
    </row>
    <row r="19" spans="1:14" x14ac:dyDescent="0.3">
      <c r="A19" t="s">
        <v>6</v>
      </c>
      <c r="B19">
        <v>392</v>
      </c>
      <c r="C19">
        <v>33.4664</v>
      </c>
      <c r="D19">
        <v>392</v>
      </c>
      <c r="F19" t="s">
        <v>16</v>
      </c>
      <c r="G19">
        <v>1</v>
      </c>
      <c r="H19">
        <v>1</v>
      </c>
      <c r="J19" t="s">
        <v>16</v>
      </c>
      <c r="K19">
        <v>1.49099</v>
      </c>
      <c r="L19">
        <v>0.16631899999999999</v>
      </c>
      <c r="M19">
        <f t="shared" si="0"/>
        <v>-149.09899999999999</v>
      </c>
      <c r="N19">
        <v>1.49099</v>
      </c>
    </row>
  </sheetData>
  <sortState xmlns:xlrd2="http://schemas.microsoft.com/office/spreadsheetml/2017/richdata2" ref="J2:L21">
    <sortCondition ref="K2:K21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CD8B5-1031-45E9-8939-DF077810ACD3}">
  <dimension ref="A1:AW478"/>
  <sheetViews>
    <sheetView tabSelected="1" topLeftCell="AS25" zoomScale="71" zoomScaleNormal="30" workbookViewId="0">
      <selection activeCell="BI50" sqref="BI50"/>
    </sheetView>
  </sheetViews>
  <sheetFormatPr defaultRowHeight="14.4" x14ac:dyDescent="0.3"/>
  <cols>
    <col min="13" max="13" width="8.88671875" customWidth="1"/>
    <col min="14" max="14" width="21" bestFit="1" customWidth="1"/>
    <col min="15" max="15" width="14.77734375" bestFit="1" customWidth="1"/>
    <col min="16" max="16" width="14.6640625" bestFit="1" customWidth="1"/>
    <col min="17" max="17" width="14.44140625" bestFit="1" customWidth="1"/>
    <col min="18" max="18" width="14.77734375" bestFit="1" customWidth="1"/>
    <col min="19" max="19" width="14.6640625" bestFit="1" customWidth="1"/>
    <col min="20" max="20" width="14.44140625" bestFit="1" customWidth="1"/>
    <col min="21" max="21" width="14.44140625" customWidth="1"/>
    <col min="22" max="22" width="8.88671875" customWidth="1"/>
    <col min="29" max="29" width="11.88671875" bestFit="1" customWidth="1"/>
    <col min="30" max="30" width="11.88671875" customWidth="1"/>
    <col min="31" max="31" width="14.77734375" bestFit="1" customWidth="1"/>
    <col min="32" max="32" width="14.6640625" bestFit="1" customWidth="1"/>
    <col min="33" max="33" width="14.44140625" bestFit="1" customWidth="1"/>
    <col min="34" max="34" width="14.77734375" bestFit="1" customWidth="1"/>
    <col min="35" max="35" width="14.6640625" bestFit="1" customWidth="1"/>
    <col min="36" max="36" width="14.44140625" bestFit="1" customWidth="1"/>
    <col min="39" max="39" width="32.21875" bestFit="1" customWidth="1"/>
    <col min="40" max="40" width="24.6640625" bestFit="1" customWidth="1"/>
    <col min="41" max="41" width="7.21875" bestFit="1" customWidth="1"/>
    <col min="42" max="42" width="7.88671875" bestFit="1" customWidth="1"/>
    <col min="43" max="43" width="16.44140625" bestFit="1" customWidth="1"/>
    <col min="44" max="44" width="10.5546875" bestFit="1" customWidth="1"/>
    <col min="45" max="45" width="16.6640625" bestFit="1" customWidth="1"/>
    <col min="46" max="46" width="17.109375" bestFit="1" customWidth="1"/>
    <col min="47" max="47" width="4.77734375" bestFit="1" customWidth="1"/>
    <col min="48" max="48" width="5.21875" bestFit="1" customWidth="1"/>
    <col min="49" max="50" width="11.109375" bestFit="1" customWidth="1"/>
  </cols>
  <sheetData>
    <row r="1" spans="1:49" x14ac:dyDescent="0.3">
      <c r="A1" t="s">
        <v>22</v>
      </c>
      <c r="B1" t="s">
        <v>16</v>
      </c>
      <c r="C1" t="s">
        <v>23</v>
      </c>
      <c r="D1" t="s">
        <v>24</v>
      </c>
      <c r="F1" t="s">
        <v>30</v>
      </c>
      <c r="G1" t="s">
        <v>78</v>
      </c>
      <c r="I1" t="s">
        <v>16</v>
      </c>
      <c r="J1" t="s">
        <v>23</v>
      </c>
      <c r="K1" t="s">
        <v>24</v>
      </c>
      <c r="L1" t="s">
        <v>92</v>
      </c>
      <c r="O1" t="s">
        <v>94</v>
      </c>
      <c r="P1" t="s">
        <v>95</v>
      </c>
      <c r="Q1" t="s">
        <v>96</v>
      </c>
      <c r="R1" t="s">
        <v>98</v>
      </c>
      <c r="S1" t="s">
        <v>99</v>
      </c>
      <c r="T1" t="s">
        <v>100</v>
      </c>
      <c r="V1" t="s">
        <v>30</v>
      </c>
      <c r="W1" t="s">
        <v>25</v>
      </c>
      <c r="Y1" t="s">
        <v>16</v>
      </c>
      <c r="Z1" t="s">
        <v>23</v>
      </c>
      <c r="AA1" t="s">
        <v>24</v>
      </c>
      <c r="AB1" t="s">
        <v>92</v>
      </c>
      <c r="AE1" t="s">
        <v>94</v>
      </c>
      <c r="AF1" t="s">
        <v>95</v>
      </c>
      <c r="AG1" t="s">
        <v>96</v>
      </c>
      <c r="AH1" t="s">
        <v>98</v>
      </c>
      <c r="AI1" t="s">
        <v>99</v>
      </c>
      <c r="AJ1" t="s">
        <v>100</v>
      </c>
    </row>
    <row r="2" spans="1:49" x14ac:dyDescent="0.3">
      <c r="A2">
        <v>-100</v>
      </c>
      <c r="B2">
        <v>0</v>
      </c>
      <c r="C2">
        <v>0</v>
      </c>
      <c r="D2">
        <v>0</v>
      </c>
      <c r="F2" t="s">
        <v>16</v>
      </c>
      <c r="G2">
        <v>1.5819000000000001</v>
      </c>
      <c r="I2">
        <v>1.5819000000000001</v>
      </c>
      <c r="J2">
        <v>1.5797000000000001</v>
      </c>
      <c r="K2">
        <v>1.1807000000000001</v>
      </c>
      <c r="L2" t="s">
        <v>16</v>
      </c>
      <c r="M2">
        <f>AVERAGE(I2:I231)</f>
        <v>1.4903817391304353</v>
      </c>
      <c r="O2">
        <f>(I2-$M$2)^3</f>
        <v>7.665196202363252E-4</v>
      </c>
      <c r="P2">
        <f>(J2-$M$3)^3</f>
        <v>1.6088392170742162E-3</v>
      </c>
      <c r="Q2">
        <f>(K2-$M$4)^3</f>
        <v>-9.126276937164286E-5</v>
      </c>
      <c r="R2">
        <f>(I2-$M$2)^4</f>
        <v>7.0150542566427764E-5</v>
      </c>
      <c r="S2">
        <f>(J2-$M$3)^4</f>
        <v>1.8851685770663614E-4</v>
      </c>
      <c r="T2">
        <f>(K2-$M$4)^4</f>
        <v>4.1088932444963116E-6</v>
      </c>
      <c r="V2" t="s">
        <v>16</v>
      </c>
      <c r="W2">
        <v>100</v>
      </c>
      <c r="Y2">
        <v>100</v>
      </c>
      <c r="Z2">
        <v>100</v>
      </c>
      <c r="AA2">
        <v>300</v>
      </c>
      <c r="AB2" t="s">
        <v>16</v>
      </c>
      <c r="AC2">
        <f>AVERAGE(Y2:Y231)</f>
        <v>204.9655172413793</v>
      </c>
      <c r="AE2">
        <f>(Y2-$AC$2)^3</f>
        <v>-1156484.8572717207</v>
      </c>
      <c r="AF2">
        <f>(Z2-$AC$3)^3</f>
        <v>-2797395.2734739785</v>
      </c>
      <c r="AG2">
        <f>(AA2-$AC$4)^3</f>
        <v>-602161.86556927324</v>
      </c>
      <c r="AH2">
        <f>(Y2-$AC$2)^4</f>
        <v>121391031.22534887</v>
      </c>
      <c r="AI2">
        <f>(Z2-$AC$3)^4</f>
        <v>394159303.94663429</v>
      </c>
      <c r="AJ2">
        <f>(AA2-$AC$4)^4</f>
        <v>50849224.203627527</v>
      </c>
    </row>
    <row r="3" spans="1:49" x14ac:dyDescent="0.3">
      <c r="A3">
        <v>-80</v>
      </c>
      <c r="B3">
        <v>0</v>
      </c>
      <c r="C3">
        <v>0</v>
      </c>
      <c r="D3">
        <v>0</v>
      </c>
      <c r="F3" t="s">
        <v>16</v>
      </c>
      <c r="G3">
        <v>1.6776</v>
      </c>
      <c r="I3">
        <v>1.6776</v>
      </c>
      <c r="J3">
        <v>1.4809000000000001</v>
      </c>
      <c r="K3">
        <v>1.2081</v>
      </c>
      <c r="L3" t="s">
        <v>23</v>
      </c>
      <c r="M3">
        <f>AVERAGE(J2:J173)</f>
        <v>1.4625243023255818</v>
      </c>
      <c r="O3">
        <f t="shared" ref="O3:O66" si="0">(I3-$M$2)^3</f>
        <v>6.5621268282507255E-3</v>
      </c>
      <c r="P3">
        <f t="shared" ref="P3:P66" si="1">(J3-$M$3)^3</f>
        <v>6.2048532008873027E-6</v>
      </c>
      <c r="Q3">
        <f t="shared" ref="Q3:Q66" si="2">(K3-$M$4)^3</f>
        <v>-5.4728668191119944E-6</v>
      </c>
      <c r="R3">
        <f t="shared" ref="R3:R66" si="3">(I3-$M$2)^4</f>
        <v>1.2285499723906138E-3</v>
      </c>
      <c r="S3">
        <f t="shared" ref="S3:S66" si="4">(J3-$M$3)^4</f>
        <v>1.1401850653365155E-7</v>
      </c>
      <c r="T3">
        <f t="shared" ref="T3:T66" si="5">(K3-$M$4)^4</f>
        <v>9.6446507664269193E-8</v>
      </c>
      <c r="V3" t="s">
        <v>16</v>
      </c>
      <c r="W3">
        <v>100</v>
      </c>
      <c r="Y3">
        <v>100</v>
      </c>
      <c r="Z3">
        <v>80</v>
      </c>
      <c r="AA3">
        <v>340</v>
      </c>
      <c r="AB3" t="s">
        <v>23</v>
      </c>
      <c r="AC3">
        <f>AVERAGE(Z2:Z173)</f>
        <v>240.90225563909775</v>
      </c>
      <c r="AE3">
        <f t="shared" ref="AE3:AE66" si="6">(Y3-$AC$2)^3</f>
        <v>-1156484.8572717207</v>
      </c>
      <c r="AF3">
        <f t="shared" ref="AF3:AF66" si="7">(Z3-$AC$3)^3</f>
        <v>-4165684.7188920346</v>
      </c>
      <c r="AG3">
        <f t="shared" ref="AG3:AG19" si="8">(AA3-$AC$4)^3</f>
        <v>-87791.495198902674</v>
      </c>
      <c r="AH3">
        <f t="shared" ref="AH3:AH66" si="9">(Y3-$AC$2)^4</f>
        <v>121391031.22534887</v>
      </c>
      <c r="AI3">
        <f t="shared" ref="AI3:AI66" si="10">(Z3-$AC$3)^4</f>
        <v>670268067.55104911</v>
      </c>
      <c r="AJ3">
        <f t="shared" ref="AJ3:AJ19" si="11">(AA3-$AC$4)^4</f>
        <v>3901844.2310623419</v>
      </c>
      <c r="AM3" s="1" t="s">
        <v>26</v>
      </c>
      <c r="AN3" s="1" t="s">
        <v>29</v>
      </c>
      <c r="AS3" s="1" t="s">
        <v>79</v>
      </c>
      <c r="AT3" s="1" t="s">
        <v>29</v>
      </c>
    </row>
    <row r="4" spans="1:49" x14ac:dyDescent="0.3">
      <c r="A4">
        <v>-60</v>
      </c>
      <c r="B4">
        <v>0</v>
      </c>
      <c r="C4">
        <v>0</v>
      </c>
      <c r="D4">
        <v>0</v>
      </c>
      <c r="F4" t="s">
        <v>16</v>
      </c>
      <c r="G4">
        <v>1.4957</v>
      </c>
      <c r="I4">
        <v>1.4957</v>
      </c>
      <c r="J4">
        <v>1.5179</v>
      </c>
      <c r="K4">
        <v>1.1332</v>
      </c>
      <c r="L4" t="s">
        <v>24</v>
      </c>
      <c r="M4">
        <f>AVERAGE(K2:K76)</f>
        <v>1.2257226666666663</v>
      </c>
      <c r="O4">
        <f t="shared" si="0"/>
        <v>1.5042115157126166E-7</v>
      </c>
      <c r="P4">
        <f t="shared" si="1"/>
        <v>1.6980779896712234E-4</v>
      </c>
      <c r="Q4">
        <f t="shared" si="2"/>
        <v>-7.9203509258496982E-4</v>
      </c>
      <c r="R4">
        <f t="shared" si="3"/>
        <v>7.9997892435631258E-10</v>
      </c>
      <c r="S4">
        <f t="shared" si="4"/>
        <v>9.4032253383617477E-6</v>
      </c>
      <c r="T4">
        <f t="shared" si="5"/>
        <v>7.3281198859541361E-5</v>
      </c>
      <c r="V4" t="s">
        <v>16</v>
      </c>
      <c r="W4">
        <v>100</v>
      </c>
      <c r="Y4">
        <v>100</v>
      </c>
      <c r="Z4">
        <v>140</v>
      </c>
      <c r="AA4">
        <v>320</v>
      </c>
      <c r="AB4" t="s">
        <v>24</v>
      </c>
      <c r="AC4">
        <f>AVERAGE(AA2:AA76)</f>
        <v>384.44444444444446</v>
      </c>
      <c r="AE4">
        <f t="shared" si="6"/>
        <v>-1156484.8572717207</v>
      </c>
      <c r="AF4">
        <f t="shared" si="7"/>
        <v>-1027312.6232393692</v>
      </c>
      <c r="AG4">
        <f t="shared" si="8"/>
        <v>-267643.34705075464</v>
      </c>
      <c r="AH4">
        <f t="shared" si="9"/>
        <v>121391031.22534887</v>
      </c>
      <c r="AI4">
        <f t="shared" si="10"/>
        <v>103658160.93137094</v>
      </c>
      <c r="AJ4">
        <f t="shared" si="11"/>
        <v>17248126.809937526</v>
      </c>
      <c r="AM4" s="1" t="s">
        <v>27</v>
      </c>
      <c r="AN4" t="s">
        <v>23</v>
      </c>
      <c r="AO4" t="s">
        <v>24</v>
      </c>
      <c r="AP4" t="s">
        <v>16</v>
      </c>
      <c r="AQ4" t="s">
        <v>28</v>
      </c>
      <c r="AS4" s="1" t="s">
        <v>27</v>
      </c>
      <c r="AT4" t="s">
        <v>23</v>
      </c>
      <c r="AU4" t="s">
        <v>24</v>
      </c>
      <c r="AV4" t="s">
        <v>16</v>
      </c>
      <c r="AW4" t="s">
        <v>28</v>
      </c>
    </row>
    <row r="5" spans="1:49" x14ac:dyDescent="0.3">
      <c r="A5">
        <v>-40</v>
      </c>
      <c r="B5">
        <v>0</v>
      </c>
      <c r="C5">
        <v>0</v>
      </c>
      <c r="D5">
        <v>0</v>
      </c>
      <c r="F5" t="s">
        <v>16</v>
      </c>
      <c r="G5">
        <v>1.6493</v>
      </c>
      <c r="I5">
        <v>1.6493</v>
      </c>
      <c r="J5">
        <v>1.3992</v>
      </c>
      <c r="K5">
        <v>1.3923000000000001</v>
      </c>
      <c r="O5">
        <f t="shared" si="0"/>
        <v>4.0134828455574327E-3</v>
      </c>
      <c r="P5">
        <f t="shared" si="1"/>
        <v>-2.5392837940591998E-4</v>
      </c>
      <c r="Q5">
        <f t="shared" si="2"/>
        <v>4.6221891746945267E-3</v>
      </c>
      <c r="R5">
        <f t="shared" si="3"/>
        <v>6.3781571384581906E-4</v>
      </c>
      <c r="S5">
        <f t="shared" si="4"/>
        <v>1.6079837466545526E-5</v>
      </c>
      <c r="T5">
        <f t="shared" si="5"/>
        <v>7.6995194688281711E-4</v>
      </c>
      <c r="V5" t="s">
        <v>16</v>
      </c>
      <c r="W5">
        <v>80</v>
      </c>
      <c r="Y5">
        <v>80</v>
      </c>
      <c r="Z5">
        <v>180</v>
      </c>
      <c r="AA5">
        <v>400</v>
      </c>
      <c r="AE5">
        <f t="shared" si="6"/>
        <v>-1951509.0665463936</v>
      </c>
      <c r="AF5">
        <f t="shared" si="7"/>
        <v>-225891.62714009854</v>
      </c>
      <c r="AG5">
        <f t="shared" si="8"/>
        <v>3764.0603566529403</v>
      </c>
      <c r="AH5">
        <f t="shared" si="9"/>
        <v>243871339.90221137</v>
      </c>
      <c r="AI5">
        <f t="shared" si="10"/>
        <v>13757309.62281803</v>
      </c>
      <c r="AJ5">
        <f t="shared" si="11"/>
        <v>58552.049992379019</v>
      </c>
      <c r="AM5" s="2" t="s">
        <v>58</v>
      </c>
      <c r="AN5" s="4"/>
      <c r="AO5" s="4"/>
      <c r="AP5" s="4"/>
      <c r="AQ5" s="4"/>
      <c r="AS5" s="2" t="s">
        <v>80</v>
      </c>
      <c r="AU5">
        <v>3</v>
      </c>
      <c r="AW5">
        <v>3</v>
      </c>
    </row>
    <row r="6" spans="1:49" x14ac:dyDescent="0.3">
      <c r="A6">
        <v>-20</v>
      </c>
      <c r="B6">
        <v>0</v>
      </c>
      <c r="C6">
        <v>0</v>
      </c>
      <c r="D6">
        <v>0</v>
      </c>
      <c r="F6" t="s">
        <v>16</v>
      </c>
      <c r="G6">
        <v>1.554</v>
      </c>
      <c r="I6">
        <v>1.554</v>
      </c>
      <c r="J6">
        <v>1.4281999999999999</v>
      </c>
      <c r="K6">
        <v>1.2222999999999999</v>
      </c>
      <c r="L6" t="s">
        <v>18</v>
      </c>
      <c r="O6">
        <f t="shared" si="0"/>
        <v>2.5748111309099902E-4</v>
      </c>
      <c r="P6">
        <f t="shared" si="1"/>
        <v>-4.0439442116476306E-5</v>
      </c>
      <c r="Q6">
        <f t="shared" si="2"/>
        <v>-4.0095332178951906E-8</v>
      </c>
      <c r="R6">
        <f t="shared" si="3"/>
        <v>1.6380500621609088E-5</v>
      </c>
      <c r="S6">
        <f t="shared" si="4"/>
        <v>1.3880556370838033E-6</v>
      </c>
      <c r="T6">
        <f t="shared" si="5"/>
        <v>1.3723295693781344E-10</v>
      </c>
      <c r="V6" t="s">
        <v>16</v>
      </c>
      <c r="W6">
        <v>120</v>
      </c>
      <c r="Y6">
        <v>120</v>
      </c>
      <c r="Z6">
        <v>80</v>
      </c>
      <c r="AA6">
        <v>340</v>
      </c>
      <c r="AB6" t="s">
        <v>18</v>
      </c>
      <c r="AE6">
        <f t="shared" si="6"/>
        <v>-613377.88937635801</v>
      </c>
      <c r="AF6">
        <f t="shared" si="7"/>
        <v>-4165684.7188920346</v>
      </c>
      <c r="AG6">
        <f t="shared" si="8"/>
        <v>-87791.495198902674</v>
      </c>
      <c r="AH6">
        <f t="shared" si="9"/>
        <v>52115969.635287799</v>
      </c>
      <c r="AI6">
        <f t="shared" si="10"/>
        <v>670268067.55104911</v>
      </c>
      <c r="AJ6">
        <f t="shared" si="11"/>
        <v>3901844.2310623419</v>
      </c>
      <c r="AM6" s="2" t="s">
        <v>59</v>
      </c>
      <c r="AN6" s="4"/>
      <c r="AO6" s="4"/>
      <c r="AP6" s="4"/>
      <c r="AQ6" s="4"/>
      <c r="AS6" s="2" t="s">
        <v>81</v>
      </c>
      <c r="AU6">
        <v>28</v>
      </c>
      <c r="AW6">
        <v>28</v>
      </c>
    </row>
    <row r="7" spans="1:49" x14ac:dyDescent="0.3">
      <c r="A7">
        <v>0</v>
      </c>
      <c r="B7">
        <v>0</v>
      </c>
      <c r="C7">
        <v>0</v>
      </c>
      <c r="D7">
        <v>0</v>
      </c>
      <c r="F7" t="s">
        <v>16</v>
      </c>
      <c r="G7">
        <v>1.7012</v>
      </c>
      <c r="I7">
        <v>1.7012</v>
      </c>
      <c r="J7">
        <v>1.3837999999999999</v>
      </c>
      <c r="K7">
        <v>1.2937000000000001</v>
      </c>
      <c r="L7" t="s">
        <v>16</v>
      </c>
      <c r="M7">
        <f>_xlfn.STDEV.P(I2:I231)</f>
        <v>0.16613007689502701</v>
      </c>
      <c r="O7">
        <f t="shared" si="0"/>
        <v>9.3696782779465991E-3</v>
      </c>
      <c r="P7">
        <f t="shared" si="1"/>
        <v>-4.8789510566852852E-4</v>
      </c>
      <c r="Q7">
        <f t="shared" si="2"/>
        <v>3.141176727990272E-4</v>
      </c>
      <c r="R7">
        <f t="shared" si="3"/>
        <v>1.9752992794640407E-3</v>
      </c>
      <c r="S7">
        <f t="shared" si="4"/>
        <v>3.8409201801820979E-5</v>
      </c>
      <c r="T7">
        <f t="shared" si="5"/>
        <v>2.1352881749750544E-5</v>
      </c>
      <c r="V7" t="s">
        <v>16</v>
      </c>
      <c r="W7">
        <v>100</v>
      </c>
      <c r="Y7">
        <v>100</v>
      </c>
      <c r="Z7">
        <v>120</v>
      </c>
      <c r="AA7">
        <v>320</v>
      </c>
      <c r="AB7" t="s">
        <v>16</v>
      </c>
      <c r="AC7">
        <f>_xlfn.STDEV.P(Y2:Y231)</f>
        <v>112.34260491863661</v>
      </c>
      <c r="AE7">
        <f t="shared" si="6"/>
        <v>-1156484.8572717207</v>
      </c>
      <c r="AF7">
        <f t="shared" si="7"/>
        <v>-1767271.2415897564</v>
      </c>
      <c r="AG7">
        <f t="shared" si="8"/>
        <v>-267643.34705075464</v>
      </c>
      <c r="AH7">
        <f t="shared" si="9"/>
        <v>121391031.22534887</v>
      </c>
      <c r="AI7">
        <f t="shared" si="10"/>
        <v>213667079.43431041</v>
      </c>
      <c r="AJ7">
        <f t="shared" si="11"/>
        <v>17248126.809937526</v>
      </c>
      <c r="AM7" s="2" t="s">
        <v>32</v>
      </c>
      <c r="AN7" s="4"/>
      <c r="AO7" s="4"/>
      <c r="AP7" s="4">
        <v>2</v>
      </c>
      <c r="AQ7" s="4">
        <v>2</v>
      </c>
      <c r="AS7" s="2" t="s">
        <v>82</v>
      </c>
      <c r="AT7">
        <v>16</v>
      </c>
      <c r="AU7">
        <v>32</v>
      </c>
      <c r="AV7">
        <v>22</v>
      </c>
      <c r="AW7">
        <v>70</v>
      </c>
    </row>
    <row r="8" spans="1:49" x14ac:dyDescent="0.3">
      <c r="A8">
        <v>20</v>
      </c>
      <c r="B8">
        <v>0</v>
      </c>
      <c r="C8">
        <v>0</v>
      </c>
      <c r="D8">
        <v>0</v>
      </c>
      <c r="F8" t="s">
        <v>16</v>
      </c>
      <c r="G8">
        <v>1.5832999999999999</v>
      </c>
      <c r="I8">
        <v>1.5832999999999999</v>
      </c>
      <c r="J8">
        <v>1.5246999999999999</v>
      </c>
      <c r="K8">
        <v>1.1438999999999999</v>
      </c>
      <c r="L8" t="s">
        <v>23</v>
      </c>
      <c r="M8">
        <f>_xlfn.STDEV.P(J2:J173)</f>
        <v>0.12085407120987537</v>
      </c>
      <c r="O8">
        <f t="shared" si="0"/>
        <v>8.0223797831511102E-4</v>
      </c>
      <c r="P8">
        <f t="shared" si="1"/>
        <v>2.4035989276425938E-4</v>
      </c>
      <c r="Q8">
        <f t="shared" si="2"/>
        <v>-5.4779856241270642E-4</v>
      </c>
      <c r="R8">
        <f t="shared" si="3"/>
        <v>7.4542557748555653E-5</v>
      </c>
      <c r="S8">
        <f t="shared" si="4"/>
        <v>1.4944544025566149E-5</v>
      </c>
      <c r="T8">
        <f t="shared" si="5"/>
        <v>4.4822339172773911E-5</v>
      </c>
      <c r="V8" t="s">
        <v>16</v>
      </c>
      <c r="W8">
        <v>80</v>
      </c>
      <c r="Y8">
        <v>80</v>
      </c>
      <c r="Z8">
        <v>120</v>
      </c>
      <c r="AA8">
        <v>440</v>
      </c>
      <c r="AB8" t="s">
        <v>23</v>
      </c>
      <c r="AC8">
        <f>_xlfn.STDEV.P(Z2:Z173)</f>
        <v>115.50125245303776</v>
      </c>
      <c r="AE8">
        <f t="shared" si="6"/>
        <v>-1951509.0665463936</v>
      </c>
      <c r="AF8">
        <f t="shared" si="7"/>
        <v>-1767271.2415897564</v>
      </c>
      <c r="AG8">
        <f t="shared" si="8"/>
        <v>171467.76406035654</v>
      </c>
      <c r="AH8">
        <f t="shared" si="9"/>
        <v>243871339.90221137</v>
      </c>
      <c r="AI8">
        <f t="shared" si="10"/>
        <v>213667079.43431041</v>
      </c>
      <c r="AJ8">
        <f t="shared" si="11"/>
        <v>9525986.8922420293</v>
      </c>
      <c r="AM8" s="2" t="s">
        <v>33</v>
      </c>
      <c r="AN8" s="4">
        <v>1</v>
      </c>
      <c r="AO8" s="4"/>
      <c r="AP8" s="4">
        <v>2</v>
      </c>
      <c r="AQ8" s="4">
        <v>3</v>
      </c>
      <c r="AS8" s="2" t="s">
        <v>83</v>
      </c>
      <c r="AT8">
        <v>42</v>
      </c>
      <c r="AU8">
        <v>9</v>
      </c>
      <c r="AV8">
        <v>57</v>
      </c>
      <c r="AW8">
        <v>108</v>
      </c>
    </row>
    <row r="9" spans="1:49" x14ac:dyDescent="0.3">
      <c r="A9">
        <v>40</v>
      </c>
      <c r="B9">
        <v>4.5499999999999999E-2</v>
      </c>
      <c r="C9">
        <v>0</v>
      </c>
      <c r="D9">
        <v>0</v>
      </c>
      <c r="F9" t="s">
        <v>16</v>
      </c>
      <c r="G9">
        <v>1.5916999999999999</v>
      </c>
      <c r="I9">
        <v>1.5916999999999999</v>
      </c>
      <c r="J9">
        <v>1.3489</v>
      </c>
      <c r="K9">
        <v>1.4038999999999999</v>
      </c>
      <c r="L9" t="s">
        <v>24</v>
      </c>
      <c r="M9">
        <f>_xlfn.STDEV.P(K2:K76)</f>
        <v>8.250878672130757E-2</v>
      </c>
      <c r="O9">
        <f t="shared" si="0"/>
        <v>1.0400714604921961E-3</v>
      </c>
      <c r="P9">
        <f t="shared" si="1"/>
        <v>-1.4669445189104875E-3</v>
      </c>
      <c r="Q9">
        <f t="shared" si="2"/>
        <v>5.6566246863339834E-3</v>
      </c>
      <c r="R9">
        <f t="shared" si="3"/>
        <v>1.0537823155713743E-4</v>
      </c>
      <c r="S9">
        <f t="shared" si="4"/>
        <v>1.6668054751154044E-4</v>
      </c>
      <c r="T9">
        <f t="shared" si="5"/>
        <v>1.007882302278494E-3</v>
      </c>
      <c r="V9" t="s">
        <v>16</v>
      </c>
      <c r="W9">
        <v>80</v>
      </c>
      <c r="Y9">
        <v>80</v>
      </c>
      <c r="Z9">
        <v>200</v>
      </c>
      <c r="AA9">
        <v>420</v>
      </c>
      <c r="AB9" t="s">
        <v>24</v>
      </c>
      <c r="AC9">
        <f>_xlfn.STDEV.P(AA2:AA76)</f>
        <v>43.489746201735393</v>
      </c>
      <c r="AE9">
        <f t="shared" si="6"/>
        <v>-1951509.0665463936</v>
      </c>
      <c r="AF9">
        <f t="shared" si="7"/>
        <v>-68429.249391215053</v>
      </c>
      <c r="AG9">
        <f t="shared" si="8"/>
        <v>44949.245541838085</v>
      </c>
      <c r="AH9">
        <f t="shared" si="9"/>
        <v>243871339.90221137</v>
      </c>
      <c r="AI9">
        <f t="shared" si="10"/>
        <v>2798910.6517910524</v>
      </c>
      <c r="AJ9">
        <f t="shared" si="11"/>
        <v>1598195.3970431313</v>
      </c>
      <c r="AM9" s="2" t="s">
        <v>34</v>
      </c>
      <c r="AN9" s="4">
        <v>8</v>
      </c>
      <c r="AO9" s="4"/>
      <c r="AP9" s="4">
        <v>14</v>
      </c>
      <c r="AQ9" s="4">
        <v>22</v>
      </c>
      <c r="AS9" s="2" t="s">
        <v>84</v>
      </c>
      <c r="AT9">
        <v>46</v>
      </c>
      <c r="AU9">
        <v>3</v>
      </c>
      <c r="AV9">
        <v>54</v>
      </c>
      <c r="AW9">
        <v>103</v>
      </c>
    </row>
    <row r="10" spans="1:49" x14ac:dyDescent="0.3">
      <c r="A10">
        <v>60</v>
      </c>
      <c r="B10">
        <v>8.5099999999999995E-2</v>
      </c>
      <c r="C10">
        <v>2.63E-2</v>
      </c>
      <c r="D10">
        <v>0</v>
      </c>
      <c r="F10" t="s">
        <v>16</v>
      </c>
      <c r="G10">
        <v>1.5333000000000001</v>
      </c>
      <c r="I10">
        <v>1.5333000000000001</v>
      </c>
      <c r="J10">
        <v>1.3863000000000001</v>
      </c>
      <c r="K10">
        <v>1.3170999999999999</v>
      </c>
      <c r="O10">
        <f t="shared" si="0"/>
        <v>7.905445438317607E-5</v>
      </c>
      <c r="P10">
        <f t="shared" si="1"/>
        <v>-4.4287419301225809E-4</v>
      </c>
      <c r="Q10">
        <f t="shared" si="2"/>
        <v>7.6298401558622878E-4</v>
      </c>
      <c r="R10">
        <f t="shared" si="3"/>
        <v>3.3928796961182651E-6</v>
      </c>
      <c r="S10">
        <f t="shared" si="4"/>
        <v>3.3757776380364405E-5</v>
      </c>
      <c r="T10">
        <f t="shared" si="5"/>
        <v>6.9719444720228269E-5</v>
      </c>
      <c r="V10" t="s">
        <v>16</v>
      </c>
      <c r="W10">
        <v>100</v>
      </c>
      <c r="Y10">
        <v>100</v>
      </c>
      <c r="Z10">
        <v>80</v>
      </c>
      <c r="AA10">
        <v>400</v>
      </c>
      <c r="AE10">
        <f t="shared" si="6"/>
        <v>-1156484.8572717207</v>
      </c>
      <c r="AF10">
        <f t="shared" si="7"/>
        <v>-4165684.7188920346</v>
      </c>
      <c r="AG10">
        <f t="shared" si="8"/>
        <v>3764.0603566529403</v>
      </c>
      <c r="AH10">
        <f t="shared" si="9"/>
        <v>121391031.22534887</v>
      </c>
      <c r="AI10">
        <f t="shared" si="10"/>
        <v>670268067.55104911</v>
      </c>
      <c r="AJ10">
        <f t="shared" si="11"/>
        <v>58552.049992379019</v>
      </c>
      <c r="AM10" s="2" t="s">
        <v>35</v>
      </c>
      <c r="AN10" s="4">
        <v>7</v>
      </c>
      <c r="AO10" s="4"/>
      <c r="AP10" s="4">
        <v>28</v>
      </c>
      <c r="AQ10" s="4">
        <v>35</v>
      </c>
      <c r="AS10" s="2" t="s">
        <v>85</v>
      </c>
      <c r="AT10">
        <v>44</v>
      </c>
      <c r="AV10">
        <v>49</v>
      </c>
      <c r="AW10">
        <v>93</v>
      </c>
    </row>
    <row r="11" spans="1:49" x14ac:dyDescent="0.3">
      <c r="A11">
        <v>80</v>
      </c>
      <c r="B11">
        <v>0.36</v>
      </c>
      <c r="C11">
        <v>0.2195</v>
      </c>
      <c r="D11">
        <v>0</v>
      </c>
      <c r="F11" t="s">
        <v>16</v>
      </c>
      <c r="G11">
        <v>1.2916000000000001</v>
      </c>
      <c r="I11">
        <v>1.2916000000000001</v>
      </c>
      <c r="J11">
        <v>1.3661000000000001</v>
      </c>
      <c r="K11">
        <v>1.1615</v>
      </c>
      <c r="L11" t="s">
        <v>93</v>
      </c>
      <c r="O11">
        <f t="shared" si="0"/>
        <v>-7.8546973832865092E-3</v>
      </c>
      <c r="P11">
        <f t="shared" si="1"/>
        <v>-8.9651903643536333E-4</v>
      </c>
      <c r="Q11">
        <f t="shared" si="2"/>
        <v>-2.648896584852413E-4</v>
      </c>
      <c r="R11">
        <f t="shared" si="3"/>
        <v>1.5613704061929706E-3</v>
      </c>
      <c r="S11">
        <f t="shared" si="4"/>
        <v>8.6446222609882708E-5</v>
      </c>
      <c r="T11">
        <f t="shared" si="5"/>
        <v>1.7011920240344728E-5</v>
      </c>
      <c r="V11" t="s">
        <v>16</v>
      </c>
      <c r="W11">
        <v>100</v>
      </c>
      <c r="Y11">
        <v>100</v>
      </c>
      <c r="Z11">
        <v>140</v>
      </c>
      <c r="AA11">
        <v>400</v>
      </c>
      <c r="AB11" t="s">
        <v>93</v>
      </c>
      <c r="AE11">
        <f t="shared" si="6"/>
        <v>-1156484.8572717207</v>
      </c>
      <c r="AF11">
        <f t="shared" si="7"/>
        <v>-1027312.6232393692</v>
      </c>
      <c r="AG11">
        <f t="shared" si="8"/>
        <v>3764.0603566529403</v>
      </c>
      <c r="AH11">
        <f t="shared" si="9"/>
        <v>121391031.22534887</v>
      </c>
      <c r="AI11">
        <f t="shared" si="10"/>
        <v>103658160.93137094</v>
      </c>
      <c r="AJ11">
        <f t="shared" si="11"/>
        <v>58552.049992379019</v>
      </c>
      <c r="AM11" s="2" t="s">
        <v>36</v>
      </c>
      <c r="AN11" s="4">
        <v>17</v>
      </c>
      <c r="AO11" s="4"/>
      <c r="AP11" s="4">
        <v>8</v>
      </c>
      <c r="AQ11" s="4">
        <v>25</v>
      </c>
      <c r="AS11" s="2" t="s">
        <v>86</v>
      </c>
      <c r="AT11">
        <v>20</v>
      </c>
      <c r="AV11">
        <v>17</v>
      </c>
      <c r="AW11">
        <v>37</v>
      </c>
    </row>
    <row r="12" spans="1:49" x14ac:dyDescent="0.3">
      <c r="A12">
        <v>100</v>
      </c>
      <c r="B12">
        <v>0.8679</v>
      </c>
      <c r="C12">
        <v>0.35560000000000003</v>
      </c>
      <c r="D12">
        <v>0</v>
      </c>
      <c r="F12" t="s">
        <v>16</v>
      </c>
      <c r="G12">
        <v>1.5337000000000001</v>
      </c>
      <c r="I12">
        <v>1.5337000000000001</v>
      </c>
      <c r="J12">
        <v>1.5157</v>
      </c>
      <c r="K12">
        <v>1.4076</v>
      </c>
      <c r="L12" t="s">
        <v>16</v>
      </c>
      <c r="M12">
        <f>COUNT(I2:I231)</f>
        <v>230</v>
      </c>
      <c r="O12">
        <f t="shared" si="0"/>
        <v>8.1285491687674847E-5</v>
      </c>
      <c r="P12">
        <f t="shared" si="1"/>
        <v>1.5036251800402655E-4</v>
      </c>
      <c r="Q12">
        <f t="shared" si="2"/>
        <v>6.0163865818769211E-3</v>
      </c>
      <c r="R12">
        <f t="shared" si="3"/>
        <v>3.5211461338375403E-6</v>
      </c>
      <c r="S12">
        <f t="shared" si="4"/>
        <v>7.9956317989463803E-6</v>
      </c>
      <c r="T12">
        <f t="shared" si="5"/>
        <v>1.0942443478142245E-3</v>
      </c>
      <c r="V12" t="s">
        <v>16</v>
      </c>
      <c r="W12">
        <v>120</v>
      </c>
      <c r="Y12">
        <v>120</v>
      </c>
      <c r="Z12">
        <v>180</v>
      </c>
      <c r="AA12">
        <v>380</v>
      </c>
      <c r="AB12" t="s">
        <v>16</v>
      </c>
      <c r="AC12">
        <f>COUNT(Y2:Y231)</f>
        <v>145</v>
      </c>
      <c r="AE12">
        <f t="shared" si="6"/>
        <v>-613377.88937635801</v>
      </c>
      <c r="AF12">
        <f t="shared" si="7"/>
        <v>-225891.62714009854</v>
      </c>
      <c r="AG12">
        <f t="shared" si="8"/>
        <v>-87.791495198903363</v>
      </c>
      <c r="AH12">
        <f t="shared" si="9"/>
        <v>52115969.635287799</v>
      </c>
      <c r="AI12">
        <f t="shared" si="10"/>
        <v>13757309.62281803</v>
      </c>
      <c r="AJ12">
        <f t="shared" si="11"/>
        <v>390.18442310623823</v>
      </c>
      <c r="AM12" s="2" t="s">
        <v>37</v>
      </c>
      <c r="AN12" s="4">
        <v>8</v>
      </c>
      <c r="AO12" s="4"/>
      <c r="AP12" s="4">
        <v>12</v>
      </c>
      <c r="AQ12" s="4">
        <v>20</v>
      </c>
      <c r="AS12" s="2" t="s">
        <v>87</v>
      </c>
      <c r="AT12">
        <v>4</v>
      </c>
      <c r="AV12">
        <v>16</v>
      </c>
      <c r="AW12">
        <v>20</v>
      </c>
    </row>
    <row r="13" spans="1:49" x14ac:dyDescent="0.3">
      <c r="A13">
        <v>120</v>
      </c>
      <c r="B13">
        <v>0.94640000000000002</v>
      </c>
      <c r="C13">
        <v>0.63460000000000005</v>
      </c>
      <c r="D13">
        <v>0</v>
      </c>
      <c r="F13" t="s">
        <v>16</v>
      </c>
      <c r="G13">
        <v>1.5064</v>
      </c>
      <c r="I13">
        <v>1.5064</v>
      </c>
      <c r="J13">
        <v>1.5881000000000001</v>
      </c>
      <c r="K13">
        <v>1.1807000000000001</v>
      </c>
      <c r="L13" t="s">
        <v>23</v>
      </c>
      <c r="M13">
        <f>COUNT(J2:J173)</f>
        <v>172</v>
      </c>
      <c r="O13">
        <f t="shared" si="0"/>
        <v>4.1100403599640988E-6</v>
      </c>
      <c r="P13">
        <f t="shared" si="1"/>
        <v>1.9802353047201991E-3</v>
      </c>
      <c r="Q13">
        <f t="shared" si="2"/>
        <v>-9.126276937164286E-5</v>
      </c>
      <c r="R13">
        <f t="shared" si="3"/>
        <v>6.5835698670344559E-8</v>
      </c>
      <c r="S13">
        <f t="shared" si="4"/>
        <v>2.4866942994975318E-4</v>
      </c>
      <c r="T13">
        <f t="shared" si="5"/>
        <v>4.1088932444963116E-6</v>
      </c>
      <c r="V13" t="s">
        <v>16</v>
      </c>
      <c r="W13">
        <v>80</v>
      </c>
      <c r="Y13">
        <v>80</v>
      </c>
      <c r="Z13">
        <v>80</v>
      </c>
      <c r="AA13">
        <v>420</v>
      </c>
      <c r="AB13" t="s">
        <v>23</v>
      </c>
      <c r="AC13">
        <f>COUNT(Z2:Z173)</f>
        <v>133</v>
      </c>
      <c r="AE13">
        <f t="shared" si="6"/>
        <v>-1951509.0665463936</v>
      </c>
      <c r="AF13">
        <f t="shared" si="7"/>
        <v>-4165684.7188920346</v>
      </c>
      <c r="AG13">
        <f t="shared" si="8"/>
        <v>44949.245541838085</v>
      </c>
      <c r="AH13">
        <f t="shared" si="9"/>
        <v>243871339.90221137</v>
      </c>
      <c r="AI13">
        <f t="shared" si="10"/>
        <v>670268067.55104911</v>
      </c>
      <c r="AJ13">
        <f t="shared" si="11"/>
        <v>1598195.3970431313</v>
      </c>
      <c r="AM13" s="2" t="s">
        <v>38</v>
      </c>
      <c r="AN13" s="4">
        <v>6</v>
      </c>
      <c r="AO13" s="4"/>
      <c r="AP13" s="4">
        <v>10</v>
      </c>
      <c r="AQ13" s="4">
        <v>16</v>
      </c>
      <c r="AS13" s="2" t="s">
        <v>88</v>
      </c>
      <c r="AV13">
        <v>10</v>
      </c>
      <c r="AW13">
        <v>10</v>
      </c>
    </row>
    <row r="14" spans="1:49" x14ac:dyDescent="0.3">
      <c r="A14">
        <v>140</v>
      </c>
      <c r="B14">
        <v>0.97060000000000002</v>
      </c>
      <c r="C14">
        <v>0.73209999999999997</v>
      </c>
      <c r="D14">
        <v>0</v>
      </c>
      <c r="F14" t="s">
        <v>16</v>
      </c>
      <c r="G14">
        <v>1.4486000000000001</v>
      </c>
      <c r="I14">
        <v>1.4486000000000001</v>
      </c>
      <c r="J14">
        <v>1.6478999999999999</v>
      </c>
      <c r="K14">
        <v>1.3737999999999999</v>
      </c>
      <c r="L14" t="s">
        <v>24</v>
      </c>
      <c r="M14">
        <f>COUNT(K2:K76)</f>
        <v>75</v>
      </c>
      <c r="O14">
        <f t="shared" si="0"/>
        <v>-7.2938955444498663E-5</v>
      </c>
      <c r="P14">
        <f t="shared" si="1"/>
        <v>6.3702781493022538E-3</v>
      </c>
      <c r="Q14">
        <f t="shared" si="2"/>
        <v>3.2468763837798396E-3</v>
      </c>
      <c r="R14">
        <f t="shared" si="3"/>
        <v>3.047516408828476E-6</v>
      </c>
      <c r="S14">
        <f t="shared" si="4"/>
        <v>1.180894756307006E-3</v>
      </c>
      <c r="T14">
        <f t="shared" si="5"/>
        <v>4.8078879657309617E-4</v>
      </c>
      <c r="V14" t="s">
        <v>16</v>
      </c>
      <c r="W14">
        <v>100</v>
      </c>
      <c r="Y14">
        <v>100</v>
      </c>
      <c r="Z14">
        <v>100</v>
      </c>
      <c r="AA14">
        <v>380</v>
      </c>
      <c r="AB14" t="s">
        <v>24</v>
      </c>
      <c r="AC14">
        <f>COUNT(AA2:AA76)</f>
        <v>18</v>
      </c>
      <c r="AE14">
        <f t="shared" si="6"/>
        <v>-1156484.8572717207</v>
      </c>
      <c r="AF14">
        <f t="shared" si="7"/>
        <v>-2797395.2734739785</v>
      </c>
      <c r="AG14">
        <f t="shared" si="8"/>
        <v>-87.791495198903363</v>
      </c>
      <c r="AH14">
        <f t="shared" si="9"/>
        <v>121391031.22534887</v>
      </c>
      <c r="AI14">
        <f t="shared" si="10"/>
        <v>394159303.94663429</v>
      </c>
      <c r="AJ14">
        <f t="shared" si="11"/>
        <v>390.18442310623823</v>
      </c>
      <c r="AM14" s="2" t="s">
        <v>39</v>
      </c>
      <c r="AN14" s="4">
        <v>9</v>
      </c>
      <c r="AO14" s="4"/>
      <c r="AP14" s="4">
        <v>2</v>
      </c>
      <c r="AQ14" s="4">
        <v>11</v>
      </c>
      <c r="AS14" s="2" t="s">
        <v>89</v>
      </c>
      <c r="AV14">
        <v>3</v>
      </c>
      <c r="AW14">
        <v>3</v>
      </c>
    </row>
    <row r="15" spans="1:49" x14ac:dyDescent="0.3">
      <c r="A15">
        <v>160</v>
      </c>
      <c r="B15">
        <v>1</v>
      </c>
      <c r="C15">
        <v>0.76670000000000005</v>
      </c>
      <c r="D15">
        <v>0</v>
      </c>
      <c r="F15" t="s">
        <v>16</v>
      </c>
      <c r="G15">
        <v>1.5996999999999999</v>
      </c>
      <c r="I15">
        <v>1.5996999999999999</v>
      </c>
      <c r="J15">
        <v>1.6205000000000001</v>
      </c>
      <c r="K15">
        <v>1.2864</v>
      </c>
      <c r="O15">
        <f t="shared" si="0"/>
        <v>1.3064059262343486E-3</v>
      </c>
      <c r="P15">
        <f t="shared" si="1"/>
        <v>3.9424922301640108E-3</v>
      </c>
      <c r="Q15">
        <f t="shared" si="2"/>
        <v>2.2339809122729168E-4</v>
      </c>
      <c r="R15">
        <f t="shared" si="3"/>
        <v>1.4281402384563175E-4</v>
      </c>
      <c r="S15">
        <f t="shared" si="4"/>
        <v>6.2281796063613261E-4</v>
      </c>
      <c r="T15">
        <f t="shared" si="5"/>
        <v>1.3555200447428866E-5</v>
      </c>
      <c r="V15" t="s">
        <v>16</v>
      </c>
      <c r="W15">
        <v>100</v>
      </c>
      <c r="Y15">
        <v>100</v>
      </c>
      <c r="Z15">
        <v>120</v>
      </c>
      <c r="AA15">
        <v>440</v>
      </c>
      <c r="AE15">
        <f t="shared" si="6"/>
        <v>-1156484.8572717207</v>
      </c>
      <c r="AF15">
        <f t="shared" si="7"/>
        <v>-1767271.2415897564</v>
      </c>
      <c r="AG15">
        <f t="shared" si="8"/>
        <v>171467.76406035654</v>
      </c>
      <c r="AH15">
        <f t="shared" si="9"/>
        <v>121391031.22534887</v>
      </c>
      <c r="AI15">
        <f t="shared" si="10"/>
        <v>213667079.43431041</v>
      </c>
      <c r="AJ15">
        <f t="shared" si="11"/>
        <v>9525986.8922420293</v>
      </c>
      <c r="AM15" s="2" t="s">
        <v>40</v>
      </c>
      <c r="AN15" s="4">
        <v>7</v>
      </c>
      <c r="AO15" s="4"/>
      <c r="AP15" s="4">
        <v>2</v>
      </c>
      <c r="AQ15" s="4">
        <v>9</v>
      </c>
      <c r="AS15" s="2" t="s">
        <v>90</v>
      </c>
      <c r="AV15">
        <v>2</v>
      </c>
      <c r="AW15">
        <v>2</v>
      </c>
    </row>
    <row r="16" spans="1:49" x14ac:dyDescent="0.3">
      <c r="A16">
        <v>180</v>
      </c>
      <c r="B16">
        <v>1</v>
      </c>
      <c r="C16">
        <v>0.85940000000000005</v>
      </c>
      <c r="D16">
        <v>0</v>
      </c>
      <c r="F16" t="s">
        <v>16</v>
      </c>
      <c r="G16">
        <v>1.6541999999999999</v>
      </c>
      <c r="I16">
        <v>1.6541999999999999</v>
      </c>
      <c r="J16">
        <v>1.5969</v>
      </c>
      <c r="K16">
        <v>1.2226999999999999</v>
      </c>
      <c r="L16" t="s">
        <v>97</v>
      </c>
      <c r="O16">
        <f t="shared" si="0"/>
        <v>4.3962960773636225E-3</v>
      </c>
      <c r="P16">
        <f t="shared" si="1"/>
        <v>2.4263988771493217E-3</v>
      </c>
      <c r="Q16">
        <f t="shared" si="2"/>
        <v>-2.7616635645622208E-8</v>
      </c>
      <c r="R16">
        <f t="shared" si="3"/>
        <v>7.2019357766139761E-4</v>
      </c>
      <c r="S16">
        <f t="shared" si="4"/>
        <v>3.2604904195336496E-4</v>
      </c>
      <c r="T16">
        <f t="shared" si="5"/>
        <v>8.3475884011493243E-11</v>
      </c>
      <c r="V16" t="s">
        <v>16</v>
      </c>
      <c r="W16">
        <v>80</v>
      </c>
      <c r="Y16">
        <v>80</v>
      </c>
      <c r="Z16">
        <v>120</v>
      </c>
      <c r="AA16">
        <v>440</v>
      </c>
      <c r="AB16" t="s">
        <v>97</v>
      </c>
      <c r="AE16">
        <f t="shared" si="6"/>
        <v>-1951509.0665463936</v>
      </c>
      <c r="AF16">
        <f t="shared" si="7"/>
        <v>-1767271.2415897564</v>
      </c>
      <c r="AG16">
        <f t="shared" si="8"/>
        <v>171467.76406035654</v>
      </c>
      <c r="AH16">
        <f t="shared" si="9"/>
        <v>243871339.90221137</v>
      </c>
      <c r="AI16">
        <f t="shared" si="10"/>
        <v>213667079.43431041</v>
      </c>
      <c r="AJ16">
        <f t="shared" si="11"/>
        <v>9525986.8922420293</v>
      </c>
      <c r="AM16" s="2" t="s">
        <v>41</v>
      </c>
      <c r="AN16" s="4">
        <v>6</v>
      </c>
      <c r="AO16" s="4"/>
      <c r="AP16" s="4">
        <v>8</v>
      </c>
      <c r="AQ16" s="4">
        <v>14</v>
      </c>
      <c r="AS16" s="2" t="s">
        <v>28</v>
      </c>
      <c r="AT16">
        <v>172</v>
      </c>
      <c r="AU16">
        <v>75</v>
      </c>
      <c r="AV16">
        <v>230</v>
      </c>
      <c r="AW16">
        <v>477</v>
      </c>
    </row>
    <row r="17" spans="1:43" x14ac:dyDescent="0.3">
      <c r="A17">
        <v>200</v>
      </c>
      <c r="B17">
        <v>0.98770000000000002</v>
      </c>
      <c r="C17">
        <v>0.83779999999999999</v>
      </c>
      <c r="D17">
        <v>0</v>
      </c>
      <c r="F17" t="s">
        <v>16</v>
      </c>
      <c r="G17">
        <v>1.4508000000000001</v>
      </c>
      <c r="I17">
        <v>1.4508000000000001</v>
      </c>
      <c r="J17">
        <v>1.5666</v>
      </c>
      <c r="K17">
        <v>1.0304</v>
      </c>
      <c r="L17" t="s">
        <v>16</v>
      </c>
      <c r="M17">
        <f>SUM(O2:O231)</f>
        <v>0.88334016498825152</v>
      </c>
      <c r="O17">
        <f t="shared" si="0"/>
        <v>-6.2013267713232026E-5</v>
      </c>
      <c r="P17">
        <f t="shared" si="1"/>
        <v>1.127322026376307E-3</v>
      </c>
      <c r="Q17">
        <f t="shared" si="2"/>
        <v>-7.4517441401540053E-3</v>
      </c>
      <c r="R17">
        <f t="shared" si="3"/>
        <v>2.4545929852509873E-6</v>
      </c>
      <c r="S17">
        <f t="shared" si="4"/>
        <v>1.1732682639885299E-4</v>
      </c>
      <c r="T17">
        <f t="shared" si="5"/>
        <v>1.4554945367725846E-3</v>
      </c>
      <c r="V17" t="s">
        <v>16</v>
      </c>
      <c r="W17">
        <v>100</v>
      </c>
      <c r="Y17">
        <v>100</v>
      </c>
      <c r="Z17">
        <v>140</v>
      </c>
      <c r="AA17">
        <v>420</v>
      </c>
      <c r="AB17" t="s">
        <v>16</v>
      </c>
      <c r="AC17">
        <f>SUM(AE2:AE231)</f>
        <v>95121187.919144034</v>
      </c>
      <c r="AE17">
        <f t="shared" si="6"/>
        <v>-1156484.8572717207</v>
      </c>
      <c r="AF17">
        <f t="shared" si="7"/>
        <v>-1027312.6232393692</v>
      </c>
      <c r="AG17">
        <f t="shared" si="8"/>
        <v>44949.245541838085</v>
      </c>
      <c r="AH17">
        <f t="shared" si="9"/>
        <v>121391031.22534887</v>
      </c>
      <c r="AI17">
        <f t="shared" si="10"/>
        <v>103658160.93137094</v>
      </c>
      <c r="AJ17">
        <f t="shared" si="11"/>
        <v>1598195.3970431313</v>
      </c>
      <c r="AM17" s="2" t="s">
        <v>42</v>
      </c>
      <c r="AN17" s="4">
        <v>6</v>
      </c>
      <c r="AO17" s="4"/>
      <c r="AP17" s="4">
        <v>6</v>
      </c>
      <c r="AQ17" s="4">
        <v>12</v>
      </c>
    </row>
    <row r="18" spans="1:43" x14ac:dyDescent="0.3">
      <c r="A18">
        <v>220</v>
      </c>
      <c r="B18">
        <v>0.97750000000000004</v>
      </c>
      <c r="C18">
        <v>0.8831</v>
      </c>
      <c r="D18">
        <v>0</v>
      </c>
      <c r="F18" t="s">
        <v>16</v>
      </c>
      <c r="G18">
        <v>1.8426</v>
      </c>
      <c r="I18">
        <v>1.8426</v>
      </c>
      <c r="J18">
        <v>1.5637000000000001</v>
      </c>
      <c r="K18">
        <v>1.2846</v>
      </c>
      <c r="L18" t="s">
        <v>23</v>
      </c>
      <c r="M18">
        <f>SUM(P2:P173)</f>
        <v>4.0249642141338762E-2</v>
      </c>
      <c r="O18">
        <f t="shared" si="0"/>
        <v>4.3695388500269508E-2</v>
      </c>
      <c r="P18">
        <f t="shared" si="1"/>
        <v>1.0356872348648086E-3</v>
      </c>
      <c r="Q18">
        <f t="shared" si="2"/>
        <v>2.041006534928912E-4</v>
      </c>
      <c r="R18">
        <f t="shared" si="3"/>
        <v>1.5390313745584906E-2</v>
      </c>
      <c r="S18">
        <f t="shared" si="4"/>
        <v>1.0478637855993609E-4</v>
      </c>
      <c r="T18">
        <f t="shared" si="5"/>
        <v>1.2016902209252189E-5</v>
      </c>
      <c r="V18" t="s">
        <v>16</v>
      </c>
      <c r="W18">
        <v>80</v>
      </c>
      <c r="Y18">
        <v>80</v>
      </c>
      <c r="Z18">
        <v>180</v>
      </c>
      <c r="AA18">
        <v>400</v>
      </c>
      <c r="AB18" t="s">
        <v>23</v>
      </c>
      <c r="AC18">
        <f>SUM(AF2:AF134)</f>
        <v>54813308.157612033</v>
      </c>
      <c r="AE18">
        <f t="shared" si="6"/>
        <v>-1951509.0665463936</v>
      </c>
      <c r="AF18">
        <f t="shared" si="7"/>
        <v>-225891.62714009854</v>
      </c>
      <c r="AG18">
        <f t="shared" si="8"/>
        <v>3764.0603566529403</v>
      </c>
      <c r="AH18">
        <f t="shared" si="9"/>
        <v>243871339.90221137</v>
      </c>
      <c r="AI18">
        <f t="shared" si="10"/>
        <v>13757309.62281803</v>
      </c>
      <c r="AJ18">
        <f t="shared" si="11"/>
        <v>58552.049992379019</v>
      </c>
      <c r="AM18" s="2" t="s">
        <v>43</v>
      </c>
      <c r="AN18" s="4">
        <v>4</v>
      </c>
      <c r="AO18" s="4"/>
      <c r="AP18" s="4">
        <v>4</v>
      </c>
      <c r="AQ18" s="4">
        <v>8</v>
      </c>
    </row>
    <row r="19" spans="1:43" x14ac:dyDescent="0.3">
      <c r="A19">
        <v>240</v>
      </c>
      <c r="B19">
        <v>0.96840000000000004</v>
      </c>
      <c r="C19">
        <v>0.86750000000000005</v>
      </c>
      <c r="D19">
        <v>0</v>
      </c>
      <c r="F19" t="s">
        <v>16</v>
      </c>
      <c r="G19">
        <v>1.8431999999999999</v>
      </c>
      <c r="I19">
        <v>1.8431999999999999</v>
      </c>
      <c r="J19">
        <v>1.3960999999999999</v>
      </c>
      <c r="K19">
        <v>1.2615000000000001</v>
      </c>
      <c r="L19" t="s">
        <v>24</v>
      </c>
      <c r="M19">
        <f>SUM(Q2:Q76)</f>
        <v>1.6943773720707402E-2</v>
      </c>
      <c r="O19">
        <f t="shared" si="0"/>
        <v>4.3919072977913191E-2</v>
      </c>
      <c r="P19">
        <f t="shared" si="1"/>
        <v>-2.9307650560666962E-4</v>
      </c>
      <c r="Q19">
        <f t="shared" si="2"/>
        <v>4.5795615648089384E-5</v>
      </c>
      <c r="R19">
        <f t="shared" si="3"/>
        <v>1.5495450947070827E-2</v>
      </c>
      <c r="S19">
        <f t="shared" si="4"/>
        <v>1.9467402412942536E-5</v>
      </c>
      <c r="T19">
        <f t="shared" si="5"/>
        <v>1.6384450062469299E-6</v>
      </c>
      <c r="V19" t="s">
        <v>16</v>
      </c>
      <c r="W19">
        <v>100</v>
      </c>
      <c r="Y19">
        <v>100</v>
      </c>
      <c r="Z19">
        <v>140</v>
      </c>
      <c r="AA19">
        <v>360</v>
      </c>
      <c r="AB19" t="s">
        <v>24</v>
      </c>
      <c r="AC19">
        <f>SUM(AG2:AG19)</f>
        <v>-663506.17283950769</v>
      </c>
      <c r="AE19">
        <f t="shared" si="6"/>
        <v>-1156484.8572717207</v>
      </c>
      <c r="AF19">
        <f t="shared" si="7"/>
        <v>-1027312.6232393692</v>
      </c>
      <c r="AG19">
        <f t="shared" si="8"/>
        <v>-14606.310013717444</v>
      </c>
      <c r="AH19">
        <f t="shared" si="9"/>
        <v>121391031.22534887</v>
      </c>
      <c r="AI19">
        <f t="shared" si="10"/>
        <v>103658160.93137094</v>
      </c>
      <c r="AJ19">
        <f t="shared" si="11"/>
        <v>357043.13366864884</v>
      </c>
      <c r="AM19" s="2" t="s">
        <v>44</v>
      </c>
      <c r="AN19" s="4">
        <v>4</v>
      </c>
      <c r="AO19" s="4"/>
      <c r="AP19" s="4">
        <v>4</v>
      </c>
      <c r="AQ19" s="4">
        <v>8</v>
      </c>
    </row>
    <row r="20" spans="1:43" x14ac:dyDescent="0.3">
      <c r="A20">
        <v>260</v>
      </c>
      <c r="B20">
        <v>0.96940000000000004</v>
      </c>
      <c r="C20">
        <v>0.85389999999999999</v>
      </c>
      <c r="D20">
        <v>0</v>
      </c>
      <c r="F20" t="s">
        <v>16</v>
      </c>
      <c r="G20">
        <v>1.4789000000000001</v>
      </c>
      <c r="I20">
        <v>1.4789000000000001</v>
      </c>
      <c r="J20">
        <v>1.5167999999999999</v>
      </c>
      <c r="K20">
        <v>1.3542000000000001</v>
      </c>
      <c r="O20">
        <f t="shared" si="0"/>
        <v>-1.513641498258715E-6</v>
      </c>
      <c r="P20">
        <f t="shared" si="1"/>
        <v>1.5988813770301532E-4</v>
      </c>
      <c r="Q20">
        <f t="shared" si="2"/>
        <v>2.1207014900497096E-3</v>
      </c>
      <c r="R20">
        <f t="shared" si="3"/>
        <v>1.7379236820007582E-8</v>
      </c>
      <c r="S20">
        <f t="shared" si="4"/>
        <v>8.6780402236945878E-6</v>
      </c>
      <c r="T20">
        <f t="shared" si="5"/>
        <v>2.7246207223761412E-4</v>
      </c>
      <c r="V20" t="s">
        <v>16</v>
      </c>
      <c r="W20">
        <v>100</v>
      </c>
      <c r="Y20">
        <v>100</v>
      </c>
      <c r="Z20">
        <v>140</v>
      </c>
      <c r="AE20">
        <f t="shared" si="6"/>
        <v>-1156484.8572717207</v>
      </c>
      <c r="AF20">
        <f t="shared" si="7"/>
        <v>-1027312.6232393692</v>
      </c>
      <c r="AH20">
        <f t="shared" si="9"/>
        <v>121391031.22534887</v>
      </c>
      <c r="AI20">
        <f t="shared" si="10"/>
        <v>103658160.93137094</v>
      </c>
      <c r="AM20" s="2" t="s">
        <v>45</v>
      </c>
      <c r="AN20" s="4">
        <v>8</v>
      </c>
      <c r="AO20" s="4">
        <v>1</v>
      </c>
      <c r="AP20" s="4">
        <v>9</v>
      </c>
      <c r="AQ20" s="4">
        <v>18</v>
      </c>
    </row>
    <row r="21" spans="1:43" x14ac:dyDescent="0.3">
      <c r="A21">
        <v>280</v>
      </c>
      <c r="B21">
        <v>0.96189999999999998</v>
      </c>
      <c r="C21">
        <v>0.85109999999999997</v>
      </c>
      <c r="D21">
        <v>0</v>
      </c>
      <c r="F21" t="s">
        <v>16</v>
      </c>
      <c r="G21">
        <v>1.5536000000000001</v>
      </c>
      <c r="I21">
        <v>1.5536000000000001</v>
      </c>
      <c r="J21">
        <v>1.5144</v>
      </c>
      <c r="K21">
        <v>1.2642</v>
      </c>
      <c r="O21">
        <f t="shared" si="0"/>
        <v>2.5265484611693536E-4</v>
      </c>
      <c r="P21">
        <f t="shared" si="1"/>
        <v>1.396020679809068E-4</v>
      </c>
      <c r="Q21">
        <f t="shared" si="2"/>
        <v>5.6965891329689311E-5</v>
      </c>
      <c r="R21">
        <f t="shared" si="3"/>
        <v>1.5972399971780179E-5</v>
      </c>
      <c r="S21">
        <f t="shared" si="4"/>
        <v>7.2419546733010885E-6</v>
      </c>
      <c r="T21">
        <f t="shared" si="5"/>
        <v>2.1918955893229196E-6</v>
      </c>
      <c r="V21" t="s">
        <v>16</v>
      </c>
      <c r="W21">
        <v>100</v>
      </c>
      <c r="Y21">
        <v>100</v>
      </c>
      <c r="Z21">
        <v>120</v>
      </c>
      <c r="AE21">
        <f t="shared" si="6"/>
        <v>-1156484.8572717207</v>
      </c>
      <c r="AF21">
        <f t="shared" si="7"/>
        <v>-1767271.2415897564</v>
      </c>
      <c r="AH21">
        <f t="shared" si="9"/>
        <v>121391031.22534887</v>
      </c>
      <c r="AI21">
        <f t="shared" si="10"/>
        <v>213667079.43431041</v>
      </c>
      <c r="AM21" s="2" t="s">
        <v>46</v>
      </c>
      <c r="AN21" s="4">
        <v>4</v>
      </c>
      <c r="AO21" s="4">
        <v>2</v>
      </c>
      <c r="AP21" s="4">
        <v>7</v>
      </c>
      <c r="AQ21" s="4">
        <v>13</v>
      </c>
    </row>
    <row r="22" spans="1:43" x14ac:dyDescent="0.3">
      <c r="A22">
        <v>300</v>
      </c>
      <c r="B22">
        <v>0.98180000000000001</v>
      </c>
      <c r="C22">
        <v>0.88890000000000002</v>
      </c>
      <c r="D22">
        <v>2.5600000000000001E-2</v>
      </c>
      <c r="F22" t="s">
        <v>16</v>
      </c>
      <c r="G22">
        <v>1.5589999999999999</v>
      </c>
      <c r="I22">
        <v>1.5589999999999999</v>
      </c>
      <c r="J22">
        <v>1.4058999999999999</v>
      </c>
      <c r="K22">
        <v>1.2567999999999999</v>
      </c>
      <c r="L22" s="3" t="s">
        <v>91</v>
      </c>
      <c r="M22" s="3"/>
      <c r="N22" s="3"/>
      <c r="O22">
        <f t="shared" si="0"/>
        <v>3.2308672939723487E-4</v>
      </c>
      <c r="P22">
        <f t="shared" si="1"/>
        <v>-1.8155515817317087E-4</v>
      </c>
      <c r="Q22">
        <f t="shared" si="2"/>
        <v>3.001450864382188E-5</v>
      </c>
      <c r="R22">
        <f t="shared" si="3"/>
        <v>2.2169649481273915E-5</v>
      </c>
      <c r="S22">
        <f t="shared" si="4"/>
        <v>1.0280434165166472E-5</v>
      </c>
      <c r="T22">
        <f t="shared" si="5"/>
        <v>9.3277088996027591E-7</v>
      </c>
      <c r="V22" t="s">
        <v>16</v>
      </c>
      <c r="W22">
        <v>100</v>
      </c>
      <c r="Y22">
        <v>100</v>
      </c>
      <c r="Z22">
        <v>100</v>
      </c>
      <c r="AB22" s="3" t="s">
        <v>91</v>
      </c>
      <c r="AC22" s="3"/>
      <c r="AD22" s="3"/>
      <c r="AE22">
        <f t="shared" si="6"/>
        <v>-1156484.8572717207</v>
      </c>
      <c r="AF22">
        <f t="shared" si="7"/>
        <v>-2797395.2734739785</v>
      </c>
      <c r="AH22">
        <f t="shared" si="9"/>
        <v>121391031.22534887</v>
      </c>
      <c r="AI22">
        <f t="shared" si="10"/>
        <v>394159303.94663429</v>
      </c>
      <c r="AK22" s="3"/>
      <c r="AM22" s="2" t="s">
        <v>47</v>
      </c>
      <c r="AN22" s="4">
        <v>6</v>
      </c>
      <c r="AO22" s="4">
        <v>2</v>
      </c>
      <c r="AP22" s="4">
        <v>2</v>
      </c>
      <c r="AQ22" s="4">
        <v>10</v>
      </c>
    </row>
    <row r="23" spans="1:43" x14ac:dyDescent="0.3">
      <c r="A23">
        <v>320</v>
      </c>
      <c r="B23">
        <v>0.95830000000000004</v>
      </c>
      <c r="C23">
        <v>0.84399999999999997</v>
      </c>
      <c r="D23">
        <v>7.4999999999999997E-2</v>
      </c>
      <c r="F23" t="s">
        <v>16</v>
      </c>
      <c r="G23">
        <v>1.6391</v>
      </c>
      <c r="I23">
        <v>1.6391</v>
      </c>
      <c r="J23">
        <v>1.6059000000000001</v>
      </c>
      <c r="K23">
        <v>1.2641</v>
      </c>
      <c r="L23" s="3" t="s">
        <v>16</v>
      </c>
      <c r="M23" s="3">
        <f>(M17/M12)/M7^3</f>
        <v>0.83763601834629076</v>
      </c>
      <c r="N23" s="3" t="s">
        <v>104</v>
      </c>
      <c r="O23">
        <f t="shared" si="0"/>
        <v>3.2892197878231469E-3</v>
      </c>
      <c r="P23">
        <f t="shared" si="1"/>
        <v>2.9473155310723513E-3</v>
      </c>
      <c r="Q23">
        <f t="shared" si="2"/>
        <v>5.6522893095556018E-5</v>
      </c>
      <c r="R23">
        <f t="shared" si="3"/>
        <v>4.8916704646281709E-4</v>
      </c>
      <c r="S23">
        <f t="shared" si="4"/>
        <v>4.2257342053414693E-4</v>
      </c>
      <c r="T23">
        <f t="shared" si="5"/>
        <v>2.1691979092925396E-6</v>
      </c>
      <c r="V23" t="s">
        <v>16</v>
      </c>
      <c r="W23">
        <v>100</v>
      </c>
      <c r="Y23">
        <v>100</v>
      </c>
      <c r="Z23">
        <v>100</v>
      </c>
      <c r="AB23" s="3" t="s">
        <v>16</v>
      </c>
      <c r="AC23" s="3">
        <f>(AC17/AC12)/AC7^3</f>
        <v>0.46267474449497126</v>
      </c>
      <c r="AD23" s="3" t="s">
        <v>105</v>
      </c>
      <c r="AE23">
        <f t="shared" si="6"/>
        <v>-1156484.8572717207</v>
      </c>
      <c r="AF23">
        <f t="shared" si="7"/>
        <v>-2797395.2734739785</v>
      </c>
      <c r="AH23">
        <f t="shared" si="9"/>
        <v>121391031.22534887</v>
      </c>
      <c r="AI23">
        <f t="shared" si="10"/>
        <v>394159303.94663429</v>
      </c>
      <c r="AK23" s="3"/>
      <c r="AM23" s="2" t="s">
        <v>48</v>
      </c>
      <c r="AN23" s="4">
        <v>6</v>
      </c>
      <c r="AO23" s="4">
        <v>1</v>
      </c>
      <c r="AP23" s="4">
        <v>8</v>
      </c>
      <c r="AQ23" s="4">
        <v>15</v>
      </c>
    </row>
    <row r="24" spans="1:43" x14ac:dyDescent="0.3">
      <c r="A24">
        <v>340</v>
      </c>
      <c r="B24">
        <v>0.92800000000000005</v>
      </c>
      <c r="C24">
        <v>0.89090000000000003</v>
      </c>
      <c r="D24">
        <v>0.1163</v>
      </c>
      <c r="F24" t="s">
        <v>16</v>
      </c>
      <c r="G24">
        <v>1.6142000000000001</v>
      </c>
      <c r="I24">
        <v>1.6142000000000001</v>
      </c>
      <c r="J24">
        <v>1.4951000000000001</v>
      </c>
      <c r="K24">
        <v>1.2936000000000001</v>
      </c>
      <c r="L24" s="3" t="s">
        <v>23</v>
      </c>
      <c r="M24" s="3">
        <f>(M18/M13)/M8^3</f>
        <v>0.13257136297620092</v>
      </c>
      <c r="N24" s="3" t="s">
        <v>105</v>
      </c>
      <c r="O24">
        <f t="shared" si="0"/>
        <v>1.8982530182180938E-3</v>
      </c>
      <c r="P24">
        <f t="shared" si="1"/>
        <v>3.4568551128017421E-5</v>
      </c>
      <c r="Q24">
        <f t="shared" si="2"/>
        <v>3.1273343576489399E-4</v>
      </c>
      <c r="R24">
        <f t="shared" si="3"/>
        <v>2.3503838740616671E-4</v>
      </c>
      <c r="S24">
        <f t="shared" si="4"/>
        <v>1.1260946705889658E-6</v>
      </c>
      <c r="T24">
        <f t="shared" si="5"/>
        <v>2.122751166389244E-5</v>
      </c>
      <c r="V24" t="s">
        <v>16</v>
      </c>
      <c r="W24">
        <v>120</v>
      </c>
      <c r="Y24">
        <v>120</v>
      </c>
      <c r="Z24">
        <v>120</v>
      </c>
      <c r="AB24" s="3" t="s">
        <v>23</v>
      </c>
      <c r="AC24" s="3">
        <f>(AC18/AC13)/AC8^3</f>
        <v>0.26746951623169513</v>
      </c>
      <c r="AD24" s="3" t="s">
        <v>105</v>
      </c>
      <c r="AE24">
        <f t="shared" si="6"/>
        <v>-613377.88937635801</v>
      </c>
      <c r="AF24">
        <f t="shared" si="7"/>
        <v>-1767271.2415897564</v>
      </c>
      <c r="AH24">
        <f t="shared" si="9"/>
        <v>52115969.635287799</v>
      </c>
      <c r="AI24">
        <f t="shared" si="10"/>
        <v>213667079.43431041</v>
      </c>
      <c r="AK24" s="3"/>
      <c r="AM24" s="2" t="s">
        <v>49</v>
      </c>
      <c r="AN24" s="4">
        <v>9</v>
      </c>
      <c r="AO24" s="4">
        <v>2</v>
      </c>
      <c r="AP24" s="4">
        <v>9</v>
      </c>
      <c r="AQ24" s="4">
        <v>20</v>
      </c>
    </row>
    <row r="25" spans="1:43" x14ac:dyDescent="0.3">
      <c r="A25">
        <v>360</v>
      </c>
      <c r="B25">
        <v>0.95350000000000001</v>
      </c>
      <c r="C25">
        <v>0.83609999999999995</v>
      </c>
      <c r="D25">
        <v>0.1087</v>
      </c>
      <c r="F25" t="s">
        <v>16</v>
      </c>
      <c r="G25">
        <v>1.7161999999999999</v>
      </c>
      <c r="I25">
        <v>1.7161999999999999</v>
      </c>
      <c r="J25">
        <v>1.4300999999999999</v>
      </c>
      <c r="K25">
        <v>1.2441</v>
      </c>
      <c r="L25" s="3" t="s">
        <v>24</v>
      </c>
      <c r="M25" s="3">
        <f t="shared" ref="M25" si="12">(M19/M14)/M9^3</f>
        <v>0.4022057515642749</v>
      </c>
      <c r="N25" s="3" t="s">
        <v>105</v>
      </c>
      <c r="O25">
        <f t="shared" si="0"/>
        <v>1.1515350864256596E-2</v>
      </c>
      <c r="P25">
        <f t="shared" si="1"/>
        <v>-3.4088816248876015E-5</v>
      </c>
      <c r="Q25">
        <f t="shared" si="2"/>
        <v>6.2065102688880651E-6</v>
      </c>
      <c r="R25">
        <f t="shared" si="3"/>
        <v>2.600376505469263E-3</v>
      </c>
      <c r="S25">
        <f t="shared" si="4"/>
        <v>1.1053060839747648E-6</v>
      </c>
      <c r="T25">
        <f t="shared" si="5"/>
        <v>1.1405910804811449E-7</v>
      </c>
      <c r="V25" t="s">
        <v>16</v>
      </c>
      <c r="W25">
        <v>80</v>
      </c>
      <c r="Y25">
        <v>80</v>
      </c>
      <c r="Z25">
        <v>120</v>
      </c>
      <c r="AB25" s="3" t="s">
        <v>24</v>
      </c>
      <c r="AC25" s="3">
        <f>(AC19/AC14)/AC9^3</f>
        <v>-0.44813807355175433</v>
      </c>
      <c r="AD25" s="3" t="s">
        <v>108</v>
      </c>
      <c r="AE25">
        <f t="shared" si="6"/>
        <v>-1951509.0665463936</v>
      </c>
      <c r="AF25">
        <f t="shared" si="7"/>
        <v>-1767271.2415897564</v>
      </c>
      <c r="AH25">
        <f t="shared" si="9"/>
        <v>243871339.90221137</v>
      </c>
      <c r="AI25">
        <f t="shared" si="10"/>
        <v>213667079.43431041</v>
      </c>
      <c r="AK25" s="3"/>
      <c r="AM25" s="2" t="s">
        <v>50</v>
      </c>
      <c r="AN25" s="4">
        <v>2</v>
      </c>
      <c r="AO25" s="4">
        <v>4</v>
      </c>
      <c r="AP25" s="4">
        <v>3</v>
      </c>
      <c r="AQ25" s="4">
        <v>9</v>
      </c>
    </row>
    <row r="26" spans="1:43" x14ac:dyDescent="0.3">
      <c r="A26">
        <v>380</v>
      </c>
      <c r="B26">
        <v>0.96299999999999997</v>
      </c>
      <c r="C26">
        <v>0.874</v>
      </c>
      <c r="D26">
        <v>0.12239999999999999</v>
      </c>
      <c r="F26" t="s">
        <v>16</v>
      </c>
      <c r="G26">
        <v>1.5136000000000001</v>
      </c>
      <c r="I26">
        <v>1.5136000000000001</v>
      </c>
      <c r="J26">
        <v>1.373</v>
      </c>
      <c r="K26">
        <v>1.2428999999999999</v>
      </c>
      <c r="O26">
        <f t="shared" si="0"/>
        <v>1.2516677406164198E-5</v>
      </c>
      <c r="P26">
        <f t="shared" si="1"/>
        <v>-7.1750153670174202E-4</v>
      </c>
      <c r="Q26">
        <f t="shared" si="2"/>
        <v>5.0683573792879397E-6</v>
      </c>
      <c r="R26">
        <f t="shared" si="3"/>
        <v>2.9061548123650807E-7</v>
      </c>
      <c r="S26">
        <f t="shared" si="4"/>
        <v>6.4233824490756301E-5</v>
      </c>
      <c r="T26">
        <f t="shared" si="5"/>
        <v>8.7060864156490062E-8</v>
      </c>
      <c r="V26" t="s">
        <v>16</v>
      </c>
      <c r="W26">
        <v>100</v>
      </c>
      <c r="Y26">
        <v>100</v>
      </c>
      <c r="Z26">
        <v>120</v>
      </c>
      <c r="AE26">
        <f t="shared" si="6"/>
        <v>-1156484.8572717207</v>
      </c>
      <c r="AF26">
        <f t="shared" si="7"/>
        <v>-1767271.2415897564</v>
      </c>
      <c r="AH26">
        <f t="shared" si="9"/>
        <v>121391031.22534887</v>
      </c>
      <c r="AI26">
        <f t="shared" si="10"/>
        <v>213667079.43431041</v>
      </c>
      <c r="AM26" s="2" t="s">
        <v>51</v>
      </c>
      <c r="AN26" s="4">
        <v>6</v>
      </c>
      <c r="AO26" s="4">
        <v>3</v>
      </c>
      <c r="AP26" s="4">
        <v>4</v>
      </c>
      <c r="AQ26" s="4">
        <v>13</v>
      </c>
    </row>
    <row r="27" spans="1:43" x14ac:dyDescent="0.3">
      <c r="A27">
        <v>400</v>
      </c>
      <c r="B27">
        <v>0.94889999999999997</v>
      </c>
      <c r="C27">
        <v>0.84619999999999995</v>
      </c>
      <c r="D27">
        <v>0.1961</v>
      </c>
      <c r="F27" t="s">
        <v>16</v>
      </c>
      <c r="G27">
        <v>1.6961999999999999</v>
      </c>
      <c r="I27">
        <v>1.6961999999999999</v>
      </c>
      <c r="J27">
        <v>1.5232000000000001</v>
      </c>
      <c r="K27">
        <v>1.2777000000000001</v>
      </c>
      <c r="O27">
        <f t="shared" si="0"/>
        <v>8.7186995607707839E-3</v>
      </c>
      <c r="P27">
        <f t="shared" si="1"/>
        <v>2.2338002550771063E-4</v>
      </c>
      <c r="Q27">
        <f t="shared" si="2"/>
        <v>1.4042420813769119E-4</v>
      </c>
      <c r="R27">
        <f t="shared" si="3"/>
        <v>1.7944675806420801E-3</v>
      </c>
      <c r="S27">
        <f t="shared" si="4"/>
        <v>1.3553738894209692E-5</v>
      </c>
      <c r="T27">
        <f t="shared" si="5"/>
        <v>7.2988758744422156E-6</v>
      </c>
      <c r="V27" t="s">
        <v>16</v>
      </c>
      <c r="W27">
        <v>100</v>
      </c>
      <c r="Y27">
        <v>100</v>
      </c>
      <c r="Z27">
        <v>120</v>
      </c>
      <c r="AE27">
        <f t="shared" si="6"/>
        <v>-1156484.8572717207</v>
      </c>
      <c r="AF27">
        <f t="shared" si="7"/>
        <v>-1767271.2415897564</v>
      </c>
      <c r="AH27">
        <f t="shared" si="9"/>
        <v>121391031.22534887</v>
      </c>
      <c r="AI27">
        <f t="shared" si="10"/>
        <v>213667079.43431041</v>
      </c>
      <c r="AM27" s="2" t="s">
        <v>52</v>
      </c>
      <c r="AN27" s="4">
        <v>9</v>
      </c>
      <c r="AO27" s="4">
        <v>3</v>
      </c>
      <c r="AP27" s="4">
        <v>1</v>
      </c>
      <c r="AQ27" s="4">
        <v>13</v>
      </c>
    </row>
    <row r="28" spans="1:43" x14ac:dyDescent="0.3">
      <c r="A28">
        <v>420</v>
      </c>
      <c r="B28">
        <v>0.90969999999999995</v>
      </c>
      <c r="C28">
        <v>0.87219999999999998</v>
      </c>
      <c r="D28">
        <v>0.25490000000000002</v>
      </c>
      <c r="F28" t="s">
        <v>16</v>
      </c>
      <c r="G28">
        <v>1.2257</v>
      </c>
      <c r="I28">
        <v>1.2257</v>
      </c>
      <c r="J28">
        <v>1.4439</v>
      </c>
      <c r="K28">
        <v>1.2213000000000001</v>
      </c>
      <c r="L28" t="s">
        <v>102</v>
      </c>
      <c r="O28">
        <f t="shared" si="0"/>
        <v>-1.8542655884602778E-2</v>
      </c>
      <c r="P28">
        <f t="shared" si="1"/>
        <v>-6.4601118676769455E-6</v>
      </c>
      <c r="Q28">
        <f t="shared" si="2"/>
        <v>-8.6507273512271358E-8</v>
      </c>
      <c r="R28">
        <f t="shared" si="3"/>
        <v>4.9079024076338629E-3</v>
      </c>
      <c r="S28">
        <f t="shared" si="4"/>
        <v>1.2031507648069484E-7</v>
      </c>
      <c r="T28">
        <f t="shared" si="5"/>
        <v>3.8259283498690204E-10</v>
      </c>
      <c r="V28" t="s">
        <v>16</v>
      </c>
      <c r="W28">
        <v>160</v>
      </c>
      <c r="Y28">
        <v>160</v>
      </c>
      <c r="Z28">
        <v>120</v>
      </c>
      <c r="AB28" t="s">
        <v>102</v>
      </c>
      <c r="AE28">
        <f t="shared" si="6"/>
        <v>-90915.677723563844</v>
      </c>
      <c r="AF28">
        <f t="shared" si="7"/>
        <v>-1767271.2415897564</v>
      </c>
      <c r="AH28">
        <f t="shared" si="9"/>
        <v>4088070.4741905942</v>
      </c>
      <c r="AI28">
        <f t="shared" si="10"/>
        <v>213667079.43431041</v>
      </c>
      <c r="AM28" s="2" t="s">
        <v>60</v>
      </c>
      <c r="AN28" s="4"/>
      <c r="AO28" s="4"/>
      <c r="AP28" s="4"/>
      <c r="AQ28" s="4"/>
    </row>
    <row r="29" spans="1:43" x14ac:dyDescent="0.3">
      <c r="A29">
        <v>440</v>
      </c>
      <c r="B29">
        <v>0.85140000000000005</v>
      </c>
      <c r="C29">
        <v>0.89780000000000004</v>
      </c>
      <c r="D29">
        <v>0.29089999999999999</v>
      </c>
      <c r="F29" t="s">
        <v>16</v>
      </c>
      <c r="G29">
        <v>2.0301999999999998</v>
      </c>
      <c r="I29">
        <v>2.0301999999999998</v>
      </c>
      <c r="J29">
        <v>1.5003</v>
      </c>
      <c r="K29">
        <v>1.3173999999999999</v>
      </c>
      <c r="L29" t="s">
        <v>16</v>
      </c>
      <c r="M29">
        <f>SUM(R2:R231)</f>
        <v>0.60071431423595967</v>
      </c>
      <c r="O29">
        <f t="shared" si="0"/>
        <v>0.15730506810985304</v>
      </c>
      <c r="P29">
        <f t="shared" si="1"/>
        <v>5.3906046555377224E-5</v>
      </c>
      <c r="Q29">
        <f t="shared" si="2"/>
        <v>7.7052354980862805E-4</v>
      </c>
      <c r="R29">
        <f t="shared" si="3"/>
        <v>8.4916148293029264E-2</v>
      </c>
      <c r="S29">
        <f t="shared" si="4"/>
        <v>2.0363385174990385E-6</v>
      </c>
      <c r="T29">
        <f t="shared" si="5"/>
        <v>7.0639544316989064E-5</v>
      </c>
      <c r="V29" t="s">
        <v>16</v>
      </c>
      <c r="W29">
        <v>60</v>
      </c>
      <c r="Y29">
        <v>60</v>
      </c>
      <c r="Z29">
        <v>140</v>
      </c>
      <c r="AB29" t="s">
        <v>16</v>
      </c>
      <c r="AC29">
        <f>SUM(AH2:AH146)</f>
        <v>41661957732.78775</v>
      </c>
      <c r="AE29">
        <f t="shared" si="6"/>
        <v>-3046450.5172003768</v>
      </c>
      <c r="AF29">
        <f t="shared" si="7"/>
        <v>-1027312.6232393692</v>
      </c>
      <c r="AH29">
        <f t="shared" si="9"/>
        <v>441630274.97622013</v>
      </c>
      <c r="AI29">
        <f t="shared" si="10"/>
        <v>103658160.93137094</v>
      </c>
      <c r="AM29" s="2" t="s">
        <v>61</v>
      </c>
      <c r="AN29" s="4"/>
      <c r="AO29" s="4"/>
      <c r="AP29" s="4"/>
      <c r="AQ29" s="4"/>
    </row>
    <row r="30" spans="1:43" x14ac:dyDescent="0.3">
      <c r="A30">
        <v>460</v>
      </c>
      <c r="B30">
        <v>0.80249999999999999</v>
      </c>
      <c r="C30">
        <v>0.91610000000000003</v>
      </c>
      <c r="D30">
        <v>0.35589999999999999</v>
      </c>
      <c r="F30" t="s">
        <v>16</v>
      </c>
      <c r="G30">
        <v>1.5076000000000001</v>
      </c>
      <c r="I30">
        <v>1.5076000000000001</v>
      </c>
      <c r="J30">
        <v>1.4034</v>
      </c>
      <c r="K30">
        <v>1.1714</v>
      </c>
      <c r="L30" t="s">
        <v>23</v>
      </c>
      <c r="M30">
        <f>SUM(S2:S173)</f>
        <v>8.6803203028869874E-2</v>
      </c>
      <c r="O30">
        <f t="shared" si="0"/>
        <v>5.1046720995482388E-6</v>
      </c>
      <c r="P30">
        <f t="shared" si="1"/>
        <v>-2.0667982594571669E-4</v>
      </c>
      <c r="Q30">
        <f t="shared" si="2"/>
        <v>-1.6030358802604237E-4</v>
      </c>
      <c r="R30">
        <f t="shared" si="3"/>
        <v>8.7893575863610586E-8</v>
      </c>
      <c r="S30">
        <f t="shared" si="4"/>
        <v>1.2219800513813191E-5</v>
      </c>
      <c r="T30">
        <f t="shared" si="5"/>
        <v>8.7081183778092982E-6</v>
      </c>
      <c r="V30" t="s">
        <v>16</v>
      </c>
      <c r="W30">
        <v>120</v>
      </c>
      <c r="Y30">
        <v>120</v>
      </c>
      <c r="Z30">
        <v>120</v>
      </c>
      <c r="AB30" t="s">
        <v>23</v>
      </c>
      <c r="AC30">
        <f>SUM(AI2:AI134)</f>
        <v>41070951111.012886</v>
      </c>
      <c r="AE30">
        <f t="shared" si="6"/>
        <v>-613377.88937635801</v>
      </c>
      <c r="AF30">
        <f t="shared" si="7"/>
        <v>-1767271.2415897564</v>
      </c>
      <c r="AH30">
        <f t="shared" si="9"/>
        <v>52115969.635287799</v>
      </c>
      <c r="AI30">
        <f t="shared" si="10"/>
        <v>213667079.43431041</v>
      </c>
      <c r="AM30" s="2" t="s">
        <v>28</v>
      </c>
      <c r="AN30" s="4">
        <v>133</v>
      </c>
      <c r="AO30" s="4">
        <v>18</v>
      </c>
      <c r="AP30" s="4">
        <v>145</v>
      </c>
      <c r="AQ30" s="4">
        <v>296</v>
      </c>
    </row>
    <row r="31" spans="1:43" x14ac:dyDescent="0.3">
      <c r="A31">
        <v>480</v>
      </c>
      <c r="B31">
        <v>0.7278</v>
      </c>
      <c r="C31">
        <v>0.89470000000000005</v>
      </c>
      <c r="D31">
        <v>0.41270000000000001</v>
      </c>
      <c r="F31" t="s">
        <v>16</v>
      </c>
      <c r="G31">
        <v>1.663</v>
      </c>
      <c r="I31">
        <v>1.663</v>
      </c>
      <c r="J31">
        <v>1.4303999999999999</v>
      </c>
      <c r="K31">
        <v>1.2754000000000001</v>
      </c>
      <c r="L31" t="s">
        <v>24</v>
      </c>
      <c r="M31">
        <f>SUM(T2:T76)</f>
        <v>9.5364015100562801E-3</v>
      </c>
      <c r="O31">
        <f t="shared" si="0"/>
        <v>5.1435173642191316E-3</v>
      </c>
      <c r="P31">
        <f t="shared" si="1"/>
        <v>-3.3151341967333358E-5</v>
      </c>
      <c r="Q31">
        <f t="shared" si="2"/>
        <v>1.2259558347262446E-4</v>
      </c>
      <c r="R31">
        <f t="shared" si="3"/>
        <v>8.878650221639142E-4</v>
      </c>
      <c r="S31">
        <f t="shared" si="4"/>
        <v>1.0649637318573693E-6</v>
      </c>
      <c r="T31">
        <f t="shared" si="5"/>
        <v>6.0902216653641139E-6</v>
      </c>
      <c r="V31" t="s">
        <v>16</v>
      </c>
      <c r="W31">
        <v>100</v>
      </c>
      <c r="Y31">
        <v>100</v>
      </c>
      <c r="Z31">
        <v>80</v>
      </c>
      <c r="AB31" t="s">
        <v>24</v>
      </c>
      <c r="AC31">
        <f>SUM(AJ2:AJ19)</f>
        <v>127113744.85596712</v>
      </c>
      <c r="AE31">
        <f t="shared" si="6"/>
        <v>-1156484.8572717207</v>
      </c>
      <c r="AF31">
        <f t="shared" si="7"/>
        <v>-4165684.7188920346</v>
      </c>
      <c r="AH31">
        <f t="shared" si="9"/>
        <v>121391031.22534887</v>
      </c>
      <c r="AI31">
        <f t="shared" si="10"/>
        <v>670268067.55104911</v>
      </c>
    </row>
    <row r="32" spans="1:43" x14ac:dyDescent="0.3">
      <c r="A32">
        <v>500</v>
      </c>
      <c r="B32">
        <v>0.66049999999999998</v>
      </c>
      <c r="C32">
        <v>0.89610000000000001</v>
      </c>
      <c r="D32">
        <v>0.52170000000000005</v>
      </c>
      <c r="F32" t="s">
        <v>16</v>
      </c>
      <c r="G32">
        <v>1.4490000000000001</v>
      </c>
      <c r="I32">
        <v>1.4490000000000001</v>
      </c>
      <c r="J32">
        <v>1.4453</v>
      </c>
      <c r="K32">
        <v>1.1714</v>
      </c>
      <c r="O32">
        <f t="shared" si="0"/>
        <v>-7.0864090209565015E-5</v>
      </c>
      <c r="P32">
        <f t="shared" si="1"/>
        <v>-5.1100472894696731E-6</v>
      </c>
      <c r="Q32">
        <f t="shared" si="2"/>
        <v>-1.6030358802604237E-4</v>
      </c>
      <c r="R32">
        <f t="shared" si="3"/>
        <v>2.9324792947678459E-6</v>
      </c>
      <c r="S32">
        <f t="shared" si="4"/>
        <v>8.8016999411845507E-8</v>
      </c>
      <c r="T32">
        <f t="shared" si="5"/>
        <v>8.7081183778092982E-6</v>
      </c>
      <c r="V32" t="s">
        <v>16</v>
      </c>
      <c r="W32">
        <v>100</v>
      </c>
      <c r="Y32">
        <v>100</v>
      </c>
      <c r="Z32">
        <v>100</v>
      </c>
      <c r="AE32">
        <f t="shared" si="6"/>
        <v>-1156484.8572717207</v>
      </c>
      <c r="AF32">
        <f t="shared" si="7"/>
        <v>-2797395.2734739785</v>
      </c>
      <c r="AH32">
        <f t="shared" si="9"/>
        <v>121391031.22534887</v>
      </c>
      <c r="AI32">
        <f t="shared" si="10"/>
        <v>394159303.94663429</v>
      </c>
    </row>
    <row r="33" spans="1:35" x14ac:dyDescent="0.3">
      <c r="A33">
        <v>520</v>
      </c>
      <c r="B33">
        <v>0.55630000000000002</v>
      </c>
      <c r="C33">
        <v>0.88959999999999995</v>
      </c>
      <c r="D33">
        <v>0.61109999999999998</v>
      </c>
      <c r="F33" t="s">
        <v>16</v>
      </c>
      <c r="G33">
        <v>2.0575000000000001</v>
      </c>
      <c r="I33">
        <v>2.0575000000000001</v>
      </c>
      <c r="J33">
        <v>1.5770999999999999</v>
      </c>
      <c r="K33">
        <v>1.2037</v>
      </c>
      <c r="O33">
        <f t="shared" si="0"/>
        <v>0.18239834549730274</v>
      </c>
      <c r="P33">
        <f t="shared" si="1"/>
        <v>1.504102840044251E-3</v>
      </c>
      <c r="Q33">
        <f t="shared" si="2"/>
        <v>-1.0680945920978432E-5</v>
      </c>
      <c r="R33">
        <f t="shared" si="3"/>
        <v>0.10344143248391637</v>
      </c>
      <c r="S33">
        <f t="shared" si="4"/>
        <v>1.7233363227214379E-4</v>
      </c>
      <c r="T33">
        <f t="shared" si="5"/>
        <v>2.3522291170239713E-7</v>
      </c>
      <c r="V33" t="s">
        <v>16</v>
      </c>
      <c r="W33">
        <v>100</v>
      </c>
      <c r="Y33">
        <v>100</v>
      </c>
      <c r="Z33">
        <v>180</v>
      </c>
      <c r="AE33">
        <f t="shared" si="6"/>
        <v>-1156484.8572717207</v>
      </c>
      <c r="AF33">
        <f t="shared" si="7"/>
        <v>-225891.62714009854</v>
      </c>
      <c r="AH33">
        <f t="shared" si="9"/>
        <v>121391031.22534887</v>
      </c>
      <c r="AI33">
        <f t="shared" si="10"/>
        <v>13757309.62281803</v>
      </c>
    </row>
    <row r="34" spans="1:35" x14ac:dyDescent="0.3">
      <c r="A34">
        <v>540</v>
      </c>
      <c r="B34">
        <v>0.43790000000000001</v>
      </c>
      <c r="C34">
        <v>0.871</v>
      </c>
      <c r="D34">
        <v>0.66669999999999996</v>
      </c>
      <c r="F34" t="s">
        <v>16</v>
      </c>
      <c r="G34">
        <v>1.359</v>
      </c>
      <c r="I34">
        <v>1.359</v>
      </c>
      <c r="J34">
        <v>1.3806</v>
      </c>
      <c r="K34">
        <v>1.2892999999999999</v>
      </c>
      <c r="L34" s="3" t="s">
        <v>101</v>
      </c>
      <c r="M34" s="3"/>
      <c r="O34">
        <f t="shared" si="0"/>
        <v>-2.2678014011131798E-3</v>
      </c>
      <c r="P34">
        <f t="shared" si="1"/>
        <v>-5.4984243569180418E-4</v>
      </c>
      <c r="Q34">
        <f t="shared" si="2"/>
        <v>2.5698449673715752E-4</v>
      </c>
      <c r="R34">
        <f t="shared" si="3"/>
        <v>2.9794769208068737E-4</v>
      </c>
      <c r="S34">
        <f t="shared" si="4"/>
        <v>4.5045457933049621E-5</v>
      </c>
      <c r="T34">
        <f t="shared" si="5"/>
        <v>1.6338389010557242E-5</v>
      </c>
      <c r="V34" t="s">
        <v>16</v>
      </c>
      <c r="W34">
        <v>100</v>
      </c>
      <c r="Y34">
        <v>100</v>
      </c>
      <c r="Z34">
        <v>160</v>
      </c>
      <c r="AB34" s="3" t="s">
        <v>101</v>
      </c>
      <c r="AC34" s="3"/>
      <c r="AD34" s="3"/>
      <c r="AE34">
        <f t="shared" si="6"/>
        <v>-1156484.8572717207</v>
      </c>
      <c r="AF34">
        <f t="shared" si="7"/>
        <v>-529519.41842281667</v>
      </c>
      <c r="AH34">
        <f t="shared" si="9"/>
        <v>121391031.22534887</v>
      </c>
      <c r="AI34">
        <f t="shared" si="10"/>
        <v>42839315.355109073</v>
      </c>
    </row>
    <row r="35" spans="1:35" x14ac:dyDescent="0.3">
      <c r="A35">
        <v>560</v>
      </c>
      <c r="B35">
        <v>0.29749999999999999</v>
      </c>
      <c r="C35">
        <v>0.86450000000000005</v>
      </c>
      <c r="D35">
        <v>0.67120000000000002</v>
      </c>
      <c r="F35" t="s">
        <v>16</v>
      </c>
      <c r="G35">
        <v>1.4984999999999999</v>
      </c>
      <c r="I35">
        <v>1.4984999999999999</v>
      </c>
      <c r="J35">
        <v>1.6153999999999999</v>
      </c>
      <c r="K35">
        <v>1.1608000000000001</v>
      </c>
      <c r="L35" s="3" t="s">
        <v>16</v>
      </c>
      <c r="M35" s="3">
        <f>(M29/M12)/M7^4</f>
        <v>3.428838896808851</v>
      </c>
      <c r="N35" s="3" t="s">
        <v>107</v>
      </c>
      <c r="O35">
        <f t="shared" si="0"/>
        <v>5.3504339610805646E-7</v>
      </c>
      <c r="P35">
        <f t="shared" si="1"/>
        <v>3.5728547107010352E-3</v>
      </c>
      <c r="Q35">
        <f t="shared" si="2"/>
        <v>-2.7364596572417358E-4</v>
      </c>
      <c r="R35">
        <f t="shared" si="3"/>
        <v>4.3436218661430336E-9</v>
      </c>
      <c r="S35">
        <f t="shared" si="4"/>
        <v>5.4620265658775202E-4</v>
      </c>
      <c r="T35">
        <f t="shared" si="5"/>
        <v>1.7765825817388495E-5</v>
      </c>
      <c r="V35" t="s">
        <v>16</v>
      </c>
      <c r="W35">
        <v>80</v>
      </c>
      <c r="Y35">
        <v>80</v>
      </c>
      <c r="Z35">
        <v>80</v>
      </c>
      <c r="AB35" s="3" t="s">
        <v>16</v>
      </c>
      <c r="AC35" s="3">
        <f>(AC29/AC12)/AC7^4</f>
        <v>1.8038221382217012</v>
      </c>
      <c r="AD35" s="3" t="s">
        <v>106</v>
      </c>
      <c r="AE35">
        <f t="shared" si="6"/>
        <v>-1951509.0665463936</v>
      </c>
      <c r="AF35">
        <f t="shared" si="7"/>
        <v>-4165684.7188920346</v>
      </c>
      <c r="AH35">
        <f t="shared" si="9"/>
        <v>243871339.90221137</v>
      </c>
      <c r="AI35">
        <f t="shared" si="10"/>
        <v>670268067.55104911</v>
      </c>
    </row>
    <row r="36" spans="1:35" x14ac:dyDescent="0.3">
      <c r="A36">
        <v>580</v>
      </c>
      <c r="B36">
        <v>0.15720000000000001</v>
      </c>
      <c r="C36">
        <v>0.8165</v>
      </c>
      <c r="D36">
        <v>0.65749999999999997</v>
      </c>
      <c r="F36" t="s">
        <v>16</v>
      </c>
      <c r="G36">
        <v>1.5203</v>
      </c>
      <c r="I36">
        <v>1.5203</v>
      </c>
      <c r="J36">
        <v>1.6924999999999999</v>
      </c>
      <c r="K36">
        <v>1.3653999999999999</v>
      </c>
      <c r="L36" s="3" t="s">
        <v>23</v>
      </c>
      <c r="M36" s="3">
        <f>(M30/M13)/M8^4</f>
        <v>2.3657135846199893</v>
      </c>
      <c r="N36" s="3" t="s">
        <v>106</v>
      </c>
      <c r="O36">
        <f t="shared" si="0"/>
        <v>2.6779905117392293E-5</v>
      </c>
      <c r="P36">
        <f t="shared" si="1"/>
        <v>1.2163143628431882E-2</v>
      </c>
      <c r="Q36">
        <f t="shared" si="2"/>
        <v>2.7250708941926401E-3</v>
      </c>
      <c r="R36">
        <f t="shared" si="3"/>
        <v>8.0120818736433407E-7</v>
      </c>
      <c r="S36">
        <f t="shared" si="4"/>
        <v>2.7972274418627749E-3</v>
      </c>
      <c r="T36">
        <f t="shared" si="5"/>
        <v>3.80630635645111E-4</v>
      </c>
      <c r="V36" t="s">
        <v>16</v>
      </c>
      <c r="W36">
        <v>100</v>
      </c>
      <c r="Y36">
        <v>100</v>
      </c>
      <c r="Z36">
        <v>100</v>
      </c>
      <c r="AB36" s="3" t="s">
        <v>23</v>
      </c>
      <c r="AC36" s="3">
        <f>(AC30/AC13)/AC8^4</f>
        <v>1.7351472846895311</v>
      </c>
      <c r="AD36" s="3" t="s">
        <v>106</v>
      </c>
      <c r="AE36">
        <f t="shared" si="6"/>
        <v>-1156484.8572717207</v>
      </c>
      <c r="AF36">
        <f t="shared" si="7"/>
        <v>-2797395.2734739785</v>
      </c>
      <c r="AH36">
        <f t="shared" si="9"/>
        <v>121391031.22534887</v>
      </c>
      <c r="AI36">
        <f t="shared" si="10"/>
        <v>394159303.94663429</v>
      </c>
    </row>
    <row r="37" spans="1:35" x14ac:dyDescent="0.3">
      <c r="A37">
        <v>600</v>
      </c>
      <c r="B37">
        <v>0.1046</v>
      </c>
      <c r="C37">
        <v>0.75780000000000003</v>
      </c>
      <c r="D37">
        <v>0.66220000000000001</v>
      </c>
      <c r="F37" t="s">
        <v>16</v>
      </c>
      <c r="G37">
        <v>1.5409999999999999</v>
      </c>
      <c r="I37">
        <v>1.5409999999999999</v>
      </c>
      <c r="J37">
        <v>1.5193000000000001</v>
      </c>
      <c r="K37">
        <v>1.1996</v>
      </c>
      <c r="L37" s="3" t="s">
        <v>24</v>
      </c>
      <c r="M37" s="3">
        <f>(M31/M14)/M9^4</f>
        <v>2.7436105281383685</v>
      </c>
      <c r="N37" s="3" t="s">
        <v>106</v>
      </c>
      <c r="O37">
        <f t="shared" si="0"/>
        <v>1.2969452982521546E-4</v>
      </c>
      <c r="P37">
        <f t="shared" si="1"/>
        <v>1.8301531721974854E-4</v>
      </c>
      <c r="Q37">
        <f t="shared" si="2"/>
        <v>-1.7825943520444869E-5</v>
      </c>
      <c r="R37">
        <f t="shared" si="3"/>
        <v>6.5649115440482919E-6</v>
      </c>
      <c r="S37">
        <f t="shared" si="4"/>
        <v>1.0390822320256195E-5</v>
      </c>
      <c r="T37">
        <f t="shared" si="5"/>
        <v>4.6566118060340117E-7</v>
      </c>
      <c r="V37" t="s">
        <v>16</v>
      </c>
      <c r="W37">
        <v>80</v>
      </c>
      <c r="Y37">
        <v>80</v>
      </c>
      <c r="Z37">
        <v>160</v>
      </c>
      <c r="AB37" s="3" t="s">
        <v>24</v>
      </c>
      <c r="AC37" s="3">
        <f>(AC31/AC14)/AC9^4</f>
        <v>1.9741153051694407</v>
      </c>
      <c r="AD37" s="3" t="s">
        <v>106</v>
      </c>
      <c r="AE37">
        <f t="shared" si="6"/>
        <v>-1951509.0665463936</v>
      </c>
      <c r="AF37">
        <f t="shared" si="7"/>
        <v>-529519.41842281667</v>
      </c>
      <c r="AH37">
        <f t="shared" si="9"/>
        <v>243871339.90221137</v>
      </c>
      <c r="AI37">
        <f t="shared" si="10"/>
        <v>42839315.355109073</v>
      </c>
    </row>
    <row r="38" spans="1:35" x14ac:dyDescent="0.3">
      <c r="A38">
        <v>620</v>
      </c>
      <c r="B38">
        <v>4.8500000000000001E-2</v>
      </c>
      <c r="C38">
        <v>0.72330000000000005</v>
      </c>
      <c r="D38">
        <v>0.59460000000000002</v>
      </c>
      <c r="F38" t="s">
        <v>16</v>
      </c>
      <c r="G38">
        <v>1.5874999999999999</v>
      </c>
      <c r="I38">
        <v>1.5874999999999999</v>
      </c>
      <c r="J38">
        <v>1.6733</v>
      </c>
      <c r="K38">
        <v>1.2887</v>
      </c>
      <c r="O38">
        <f t="shared" si="0"/>
        <v>9.1601522103843631E-4</v>
      </c>
      <c r="P38">
        <f t="shared" si="1"/>
        <v>9.3640043444038739E-3</v>
      </c>
      <c r="Q38">
        <f t="shared" si="2"/>
        <v>2.4977720509235832E-4</v>
      </c>
      <c r="R38">
        <f t="shared" si="3"/>
        <v>8.8961805197302786E-5</v>
      </c>
      <c r="S38">
        <f t="shared" si="4"/>
        <v>1.9737045487180096E-3</v>
      </c>
      <c r="T38">
        <f t="shared" si="5"/>
        <v>1.5730302304169893E-5</v>
      </c>
      <c r="V38" t="s">
        <v>16</v>
      </c>
      <c r="W38">
        <v>100</v>
      </c>
      <c r="Y38">
        <v>100</v>
      </c>
      <c r="Z38">
        <v>60</v>
      </c>
      <c r="AE38">
        <f t="shared" si="6"/>
        <v>-1156484.8572717207</v>
      </c>
      <c r="AF38">
        <f t="shared" si="7"/>
        <v>-5920139.5778439259</v>
      </c>
      <c r="AH38">
        <f t="shared" si="9"/>
        <v>121391031.22534887</v>
      </c>
      <c r="AI38">
        <f t="shared" si="10"/>
        <v>1070966603.3302622</v>
      </c>
    </row>
    <row r="39" spans="1:35" x14ac:dyDescent="0.3">
      <c r="A39">
        <v>640</v>
      </c>
      <c r="B39">
        <v>2.35E-2</v>
      </c>
      <c r="C39">
        <v>0.67310000000000003</v>
      </c>
      <c r="D39">
        <v>0.55259999999999998</v>
      </c>
      <c r="F39" t="s">
        <v>16</v>
      </c>
      <c r="G39">
        <v>1.3808</v>
      </c>
      <c r="I39">
        <v>1.3808</v>
      </c>
      <c r="J39">
        <v>1.3749</v>
      </c>
      <c r="K39">
        <v>1.2132000000000001</v>
      </c>
      <c r="O39">
        <f t="shared" si="0"/>
        <v>-1.3158747881744939E-3</v>
      </c>
      <c r="P39">
        <f t="shared" si="1"/>
        <v>-6.7278100186669929E-4</v>
      </c>
      <c r="Q39">
        <f t="shared" si="2"/>
        <v>-1.9637692783120947E-6</v>
      </c>
      <c r="R39">
        <f t="shared" si="3"/>
        <v>1.4419584776605412E-4</v>
      </c>
      <c r="S39">
        <f t="shared" si="4"/>
        <v>5.8951965906475488E-5</v>
      </c>
      <c r="T39">
        <f t="shared" si="5"/>
        <v>2.4591628082542084E-8</v>
      </c>
      <c r="V39" t="s">
        <v>16</v>
      </c>
      <c r="W39">
        <v>80</v>
      </c>
      <c r="Y39">
        <v>80</v>
      </c>
      <c r="Z39">
        <v>80</v>
      </c>
      <c r="AB39" s="3" t="s">
        <v>103</v>
      </c>
      <c r="AE39">
        <f t="shared" si="6"/>
        <v>-1951509.0665463936</v>
      </c>
      <c r="AF39">
        <f t="shared" si="7"/>
        <v>-4165684.7188920346</v>
      </c>
      <c r="AH39">
        <f t="shared" si="9"/>
        <v>243871339.90221137</v>
      </c>
      <c r="AI39">
        <f t="shared" si="10"/>
        <v>670268067.55104911</v>
      </c>
    </row>
    <row r="40" spans="1:35" x14ac:dyDescent="0.3">
      <c r="A40">
        <v>660</v>
      </c>
      <c r="B40">
        <v>1.7000000000000001E-2</v>
      </c>
      <c r="C40">
        <v>0.59489999999999998</v>
      </c>
      <c r="D40">
        <v>0.49330000000000002</v>
      </c>
      <c r="F40" t="s">
        <v>16</v>
      </c>
      <c r="G40">
        <v>1.5406</v>
      </c>
      <c r="I40">
        <v>1.5406</v>
      </c>
      <c r="J40">
        <v>1.5209999999999999</v>
      </c>
      <c r="K40">
        <v>1.1305000000000001</v>
      </c>
      <c r="L40" s="3" t="s">
        <v>103</v>
      </c>
      <c r="O40">
        <f t="shared" si="0"/>
        <v>1.2664411259028204E-4</v>
      </c>
      <c r="P40">
        <f t="shared" si="1"/>
        <v>1.9995222273531024E-4</v>
      </c>
      <c r="Q40">
        <f t="shared" si="2"/>
        <v>-8.6341784146656711E-4</v>
      </c>
      <c r="R40">
        <f t="shared" si="3"/>
        <v>6.3598470836533083E-6</v>
      </c>
      <c r="S40">
        <f t="shared" si="4"/>
        <v>1.1692345725997905E-5</v>
      </c>
      <c r="T40">
        <f t="shared" si="5"/>
        <v>8.2216949312023386E-5</v>
      </c>
      <c r="V40" t="s">
        <v>16</v>
      </c>
      <c r="W40">
        <v>100</v>
      </c>
      <c r="Y40">
        <v>100</v>
      </c>
      <c r="Z40">
        <v>180</v>
      </c>
      <c r="AB40" s="3" t="s">
        <v>16</v>
      </c>
      <c r="AC40" s="3">
        <f>AC35-3</f>
        <v>-1.1961778617782988</v>
      </c>
      <c r="AD40" s="3" t="s">
        <v>106</v>
      </c>
      <c r="AE40">
        <f t="shared" si="6"/>
        <v>-1156484.8572717207</v>
      </c>
      <c r="AF40">
        <f t="shared" si="7"/>
        <v>-225891.62714009854</v>
      </c>
      <c r="AH40">
        <f t="shared" si="9"/>
        <v>121391031.22534887</v>
      </c>
      <c r="AI40">
        <f t="shared" si="10"/>
        <v>13757309.62281803</v>
      </c>
    </row>
    <row r="41" spans="1:35" x14ac:dyDescent="0.3">
      <c r="A41">
        <v>680</v>
      </c>
      <c r="B41">
        <v>1.8100000000000002E-2</v>
      </c>
      <c r="C41">
        <v>0.53590000000000004</v>
      </c>
      <c r="D41">
        <v>0.41099999999999998</v>
      </c>
      <c r="F41" t="s">
        <v>16</v>
      </c>
      <c r="G41">
        <v>1.2865</v>
      </c>
      <c r="I41">
        <v>1.2865</v>
      </c>
      <c r="J41">
        <v>1.5184</v>
      </c>
      <c r="K41">
        <v>1.2112000000000001</v>
      </c>
      <c r="L41" s="3" t="s">
        <v>16</v>
      </c>
      <c r="M41">
        <f>M35-3</f>
        <v>0.42883889680885101</v>
      </c>
      <c r="N41" s="3" t="s">
        <v>107</v>
      </c>
      <c r="O41">
        <f t="shared" si="0"/>
        <v>-8.4749079245101926E-3</v>
      </c>
      <c r="P41">
        <f t="shared" si="1"/>
        <v>1.7444915757977046E-4</v>
      </c>
      <c r="Q41">
        <f t="shared" si="2"/>
        <v>-3.0629443609786931E-6</v>
      </c>
      <c r="R41">
        <f t="shared" si="3"/>
        <v>1.7278789666194457E-3</v>
      </c>
      <c r="S41">
        <f t="shared" si="4"/>
        <v>9.7474683884841839E-6</v>
      </c>
      <c r="T41">
        <f t="shared" si="5"/>
        <v>4.448211997303859E-8</v>
      </c>
      <c r="V41" t="s">
        <v>16</v>
      </c>
      <c r="W41">
        <v>140</v>
      </c>
      <c r="Y41">
        <v>140</v>
      </c>
      <c r="Z41">
        <v>180</v>
      </c>
      <c r="AB41" s="3" t="s">
        <v>23</v>
      </c>
      <c r="AC41" s="3">
        <f>AC36-3</f>
        <v>-1.2648527153104689</v>
      </c>
      <c r="AD41" s="3" t="s">
        <v>106</v>
      </c>
      <c r="AE41">
        <f t="shared" si="6"/>
        <v>-274188.16286030581</v>
      </c>
      <c r="AF41">
        <f t="shared" si="7"/>
        <v>-225891.62714009854</v>
      </c>
      <c r="AH41">
        <f t="shared" si="9"/>
        <v>17812775.821683314</v>
      </c>
      <c r="AI41">
        <f t="shared" si="10"/>
        <v>13757309.62281803</v>
      </c>
    </row>
    <row r="42" spans="1:35" x14ac:dyDescent="0.3">
      <c r="A42">
        <v>700</v>
      </c>
      <c r="B42">
        <v>5.8999999999999999E-3</v>
      </c>
      <c r="C42">
        <v>0.43919999999999998</v>
      </c>
      <c r="D42">
        <v>0.27029999999999998</v>
      </c>
      <c r="F42" t="s">
        <v>16</v>
      </c>
      <c r="G42">
        <v>1.3166</v>
      </c>
      <c r="I42">
        <v>1.3166</v>
      </c>
      <c r="J42">
        <v>1.7677</v>
      </c>
      <c r="K42">
        <v>1.1733</v>
      </c>
      <c r="L42" s="3" t="s">
        <v>23</v>
      </c>
      <c r="M42">
        <f>M36-3</f>
        <v>-0.63428641538001074</v>
      </c>
      <c r="N42" s="3" t="s">
        <v>106</v>
      </c>
      <c r="O42">
        <f t="shared" si="0"/>
        <v>-5.2482246582770545E-3</v>
      </c>
      <c r="P42">
        <f t="shared" si="1"/>
        <v>2.8421686079662598E-2</v>
      </c>
      <c r="Q42">
        <f t="shared" si="2"/>
        <v>-1.4406461645750915E-4</v>
      </c>
      <c r="R42">
        <f t="shared" si="3"/>
        <v>9.1204560846262089E-4</v>
      </c>
      <c r="S42">
        <f t="shared" si="4"/>
        <v>8.6736078784443327E-3</v>
      </c>
      <c r="T42">
        <f t="shared" si="5"/>
        <v>7.552251367013129E-6</v>
      </c>
      <c r="V42" t="s">
        <v>16</v>
      </c>
      <c r="W42">
        <v>100</v>
      </c>
      <c r="Y42">
        <v>100</v>
      </c>
      <c r="Z42">
        <v>80</v>
      </c>
      <c r="AB42" s="3" t="s">
        <v>24</v>
      </c>
      <c r="AC42" s="3">
        <f>AC37-3</f>
        <v>-1.0258846948305593</v>
      </c>
      <c r="AD42" s="3" t="s">
        <v>106</v>
      </c>
      <c r="AE42">
        <f t="shared" si="6"/>
        <v>-1156484.8572717207</v>
      </c>
      <c r="AF42">
        <f t="shared" si="7"/>
        <v>-4165684.7188920346</v>
      </c>
      <c r="AH42">
        <f t="shared" si="9"/>
        <v>121391031.22534887</v>
      </c>
      <c r="AI42">
        <f t="shared" si="10"/>
        <v>670268067.55104911</v>
      </c>
    </row>
    <row r="43" spans="1:35" x14ac:dyDescent="0.3">
      <c r="A43">
        <v>720</v>
      </c>
      <c r="B43">
        <v>0</v>
      </c>
      <c r="C43">
        <v>0.34439999999999998</v>
      </c>
      <c r="D43">
        <v>0.16900000000000001</v>
      </c>
      <c r="F43" t="s">
        <v>16</v>
      </c>
      <c r="G43">
        <v>1.3643000000000001</v>
      </c>
      <c r="I43">
        <v>1.3643000000000001</v>
      </c>
      <c r="J43">
        <v>1.5478000000000001</v>
      </c>
      <c r="K43">
        <v>1.3528</v>
      </c>
      <c r="L43" s="3" t="s">
        <v>24</v>
      </c>
      <c r="M43">
        <f>M37-3</f>
        <v>-0.25638947186163152</v>
      </c>
      <c r="N43" s="3" t="s">
        <v>106</v>
      </c>
      <c r="O43">
        <f t="shared" si="0"/>
        <v>-2.0042715973763877E-3</v>
      </c>
      <c r="P43">
        <f t="shared" si="1"/>
        <v>6.2012015039653512E-4</v>
      </c>
      <c r="Q43">
        <f t="shared" si="2"/>
        <v>2.052127207011839E-3</v>
      </c>
      <c r="R43">
        <f t="shared" si="3"/>
        <v>2.5270204868695035E-4</v>
      </c>
      <c r="S43">
        <f t="shared" si="4"/>
        <v>5.2881178467029692E-5</v>
      </c>
      <c r="T43">
        <f t="shared" si="5"/>
        <v>2.6077885312784661E-4</v>
      </c>
      <c r="V43" t="s">
        <v>16</v>
      </c>
      <c r="W43">
        <v>80</v>
      </c>
      <c r="Y43">
        <v>80</v>
      </c>
      <c r="Z43">
        <v>220</v>
      </c>
      <c r="AE43">
        <f t="shared" si="6"/>
        <v>-1951509.0665463936</v>
      </c>
      <c r="AF43">
        <f t="shared" si="7"/>
        <v>-9132.2851761661495</v>
      </c>
      <c r="AH43">
        <f t="shared" si="9"/>
        <v>243871339.90221137</v>
      </c>
      <c r="AI43">
        <f t="shared" si="10"/>
        <v>190885.35932136766</v>
      </c>
    </row>
    <row r="44" spans="1:35" x14ac:dyDescent="0.3">
      <c r="A44">
        <v>740</v>
      </c>
      <c r="B44">
        <v>0</v>
      </c>
      <c r="C44">
        <v>0.21920000000000001</v>
      </c>
      <c r="D44">
        <v>8.3299999999999999E-2</v>
      </c>
      <c r="F44" t="s">
        <v>16</v>
      </c>
      <c r="G44">
        <v>1.4873000000000001</v>
      </c>
      <c r="I44">
        <v>1.4873000000000001</v>
      </c>
      <c r="J44">
        <v>1.5699000000000001</v>
      </c>
      <c r="K44">
        <v>1.2363999999999999</v>
      </c>
      <c r="O44">
        <f t="shared" si="0"/>
        <v>-2.9267634213211256E-8</v>
      </c>
      <c r="P44">
        <f t="shared" si="1"/>
        <v>1.2379924497988603E-3</v>
      </c>
      <c r="Q44">
        <f t="shared" si="2"/>
        <v>1.2172741606211452E-6</v>
      </c>
      <c r="R44">
        <f t="shared" si="3"/>
        <v>9.019521361011687E-11</v>
      </c>
      <c r="S44">
        <f t="shared" si="4"/>
        <v>1.3293030301281483E-4</v>
      </c>
      <c r="T44">
        <f t="shared" si="5"/>
        <v>1.2997241971005893E-8</v>
      </c>
      <c r="V44" t="s">
        <v>16</v>
      </c>
      <c r="W44">
        <v>40</v>
      </c>
      <c r="Y44">
        <v>40</v>
      </c>
      <c r="Z44">
        <v>100</v>
      </c>
      <c r="AE44">
        <f t="shared" si="6"/>
        <v>-4489309.2092336705</v>
      </c>
      <c r="AF44">
        <f t="shared" si="7"/>
        <v>-2797395.2734739785</v>
      </c>
      <c r="AH44">
        <f t="shared" si="9"/>
        <v>740581215.75771987</v>
      </c>
      <c r="AI44">
        <f t="shared" si="10"/>
        <v>394159303.94663429</v>
      </c>
    </row>
    <row r="45" spans="1:35" x14ac:dyDescent="0.3">
      <c r="A45">
        <v>760</v>
      </c>
      <c r="B45">
        <v>0</v>
      </c>
      <c r="C45">
        <v>0.10879999999999999</v>
      </c>
      <c r="D45">
        <v>6.6699999999999995E-2</v>
      </c>
      <c r="F45" t="s">
        <v>16</v>
      </c>
      <c r="G45">
        <v>1.5845</v>
      </c>
      <c r="I45">
        <v>1.5845</v>
      </c>
      <c r="J45">
        <v>1.5704</v>
      </c>
      <c r="K45">
        <v>1.2245999999999999</v>
      </c>
      <c r="O45">
        <f t="shared" si="0"/>
        <v>8.3372280473295807E-4</v>
      </c>
      <c r="P45">
        <f t="shared" si="1"/>
        <v>1.2553674172487163E-3</v>
      </c>
      <c r="Q45">
        <f t="shared" si="2"/>
        <v>-1.4149871122952242E-9</v>
      </c>
      <c r="R45">
        <f t="shared" si="3"/>
        <v>7.8468540428761754E-5</v>
      </c>
      <c r="S45">
        <f t="shared" si="4"/>
        <v>1.354236359734377E-4</v>
      </c>
      <c r="T45">
        <f t="shared" si="5"/>
        <v>1.5885588647363704E-12</v>
      </c>
      <c r="V45" t="s">
        <v>16</v>
      </c>
      <c r="W45">
        <v>40</v>
      </c>
      <c r="Y45">
        <v>40</v>
      </c>
      <c r="Z45">
        <v>200</v>
      </c>
      <c r="AE45">
        <f t="shared" si="6"/>
        <v>-4489309.2092336705</v>
      </c>
      <c r="AF45">
        <f t="shared" si="7"/>
        <v>-68429.249391215053</v>
      </c>
      <c r="AH45">
        <f t="shared" si="9"/>
        <v>740581215.75771987</v>
      </c>
      <c r="AI45">
        <f t="shared" si="10"/>
        <v>2798910.6517910524</v>
      </c>
    </row>
    <row r="46" spans="1:35" x14ac:dyDescent="0.3">
      <c r="A46">
        <v>780</v>
      </c>
      <c r="B46">
        <v>0</v>
      </c>
      <c r="C46">
        <v>4.9299999999999997E-2</v>
      </c>
      <c r="D46">
        <v>4.3499999999999997E-2</v>
      </c>
      <c r="F46" t="s">
        <v>16</v>
      </c>
      <c r="G46">
        <v>1.8285</v>
      </c>
      <c r="I46">
        <v>1.8285</v>
      </c>
      <c r="J46">
        <v>1.4117999999999999</v>
      </c>
      <c r="K46">
        <v>1.1369</v>
      </c>
      <c r="O46">
        <f t="shared" si="0"/>
        <v>3.8655017967433758E-2</v>
      </c>
      <c r="P46">
        <f t="shared" si="1"/>
        <v>-1.3051133949972869E-4</v>
      </c>
      <c r="Q46">
        <f t="shared" si="2"/>
        <v>-7.0076341880203621E-4</v>
      </c>
      <c r="R46">
        <f t="shared" si="3"/>
        <v>1.306996744903048E-2</v>
      </c>
      <c r="S46">
        <f t="shared" si="4"/>
        <v>6.6200966417008956E-6</v>
      </c>
      <c r="T46">
        <f t="shared" si="5"/>
        <v>6.2243675560446715E-5</v>
      </c>
      <c r="V46" t="s">
        <v>16</v>
      </c>
      <c r="W46">
        <v>60</v>
      </c>
      <c r="Y46">
        <v>60</v>
      </c>
      <c r="Z46">
        <v>200</v>
      </c>
      <c r="AE46">
        <f t="shared" si="6"/>
        <v>-3046450.5172003768</v>
      </c>
      <c r="AF46">
        <f t="shared" si="7"/>
        <v>-68429.249391215053</v>
      </c>
      <c r="AH46">
        <f t="shared" si="9"/>
        <v>441630274.97622013</v>
      </c>
      <c r="AI46">
        <f t="shared" si="10"/>
        <v>2798910.6517910524</v>
      </c>
    </row>
    <row r="47" spans="1:35" x14ac:dyDescent="0.3">
      <c r="A47">
        <v>800</v>
      </c>
      <c r="B47">
        <v>0</v>
      </c>
      <c r="C47">
        <v>2.86E-2</v>
      </c>
      <c r="D47">
        <v>4.3499999999999997E-2</v>
      </c>
      <c r="F47" t="s">
        <v>16</v>
      </c>
      <c r="G47">
        <v>1.3022</v>
      </c>
      <c r="I47">
        <v>1.3022</v>
      </c>
      <c r="J47">
        <v>1.6223000000000001</v>
      </c>
      <c r="K47">
        <v>1.3718999999999999</v>
      </c>
      <c r="O47">
        <f t="shared" si="0"/>
        <v>-6.6639607978998946E-3</v>
      </c>
      <c r="P47">
        <f t="shared" si="1"/>
        <v>4.0787977196462925E-3</v>
      </c>
      <c r="Q47">
        <f t="shared" si="2"/>
        <v>3.1234898914113051E-3</v>
      </c>
      <c r="R47">
        <f t="shared" si="3"/>
        <v>1.254035732445845E-3</v>
      </c>
      <c r="S47">
        <f t="shared" si="4"/>
        <v>6.5169275132931251E-4</v>
      </c>
      <c r="T47">
        <f t="shared" si="5"/>
        <v>4.5658342302012836E-4</v>
      </c>
      <c r="V47" t="s">
        <v>16</v>
      </c>
      <c r="W47">
        <v>120</v>
      </c>
      <c r="Y47">
        <v>120</v>
      </c>
      <c r="Z47">
        <v>120</v>
      </c>
      <c r="AE47">
        <f t="shared" si="6"/>
        <v>-613377.88937635801</v>
      </c>
      <c r="AF47">
        <f t="shared" si="7"/>
        <v>-1767271.2415897564</v>
      </c>
      <c r="AH47">
        <f t="shared" si="9"/>
        <v>52115969.635287799</v>
      </c>
      <c r="AI47">
        <f t="shared" si="10"/>
        <v>213667079.43431041</v>
      </c>
    </row>
    <row r="48" spans="1:35" x14ac:dyDescent="0.3">
      <c r="A48">
        <v>820</v>
      </c>
      <c r="B48">
        <v>0</v>
      </c>
      <c r="C48">
        <v>2.24E-2</v>
      </c>
      <c r="D48">
        <v>2.8199999999999999E-2</v>
      </c>
      <c r="F48" t="s">
        <v>16</v>
      </c>
      <c r="G48">
        <v>1.3071999999999999</v>
      </c>
      <c r="I48">
        <v>1.3071999999999999</v>
      </c>
      <c r="J48">
        <v>1.327</v>
      </c>
      <c r="K48">
        <v>1.1606000000000001</v>
      </c>
      <c r="O48">
        <f t="shared" si="0"/>
        <v>-6.1467639242023609E-3</v>
      </c>
      <c r="P48">
        <f t="shared" si="1"/>
        <v>-2.4891527054142783E-3</v>
      </c>
      <c r="Q48">
        <f t="shared" si="2"/>
        <v>-2.7618273603243989E-4</v>
      </c>
      <c r="R48">
        <f t="shared" si="3"/>
        <v>1.1259749056596079E-3</v>
      </c>
      <c r="S48">
        <f t="shared" si="4"/>
        <v>3.3734068378310473E-4</v>
      </c>
      <c r="T48">
        <f t="shared" si="5"/>
        <v>1.7985756257728446E-5</v>
      </c>
      <c r="V48" t="s">
        <v>16</v>
      </c>
      <c r="W48">
        <v>100</v>
      </c>
      <c r="Y48">
        <v>100</v>
      </c>
      <c r="Z48">
        <v>120</v>
      </c>
      <c r="AE48">
        <f t="shared" si="6"/>
        <v>-1156484.8572717207</v>
      </c>
      <c r="AF48">
        <f t="shared" si="7"/>
        <v>-1767271.2415897564</v>
      </c>
      <c r="AH48">
        <f t="shared" si="9"/>
        <v>121391031.22534887</v>
      </c>
      <c r="AI48">
        <f t="shared" si="10"/>
        <v>213667079.43431041</v>
      </c>
    </row>
    <row r="49" spans="1:35" x14ac:dyDescent="0.3">
      <c r="A49">
        <v>840</v>
      </c>
      <c r="B49">
        <v>0</v>
      </c>
      <c r="C49">
        <v>1.5299999999999999E-2</v>
      </c>
      <c r="D49">
        <v>0</v>
      </c>
      <c r="F49" t="s">
        <v>16</v>
      </c>
      <c r="G49">
        <v>1.4124000000000001</v>
      </c>
      <c r="I49">
        <v>1.4124000000000001</v>
      </c>
      <c r="J49">
        <v>1.4985999999999999</v>
      </c>
      <c r="K49">
        <v>1.2010000000000001</v>
      </c>
      <c r="O49">
        <f t="shared" si="0"/>
        <v>-4.7421878063210284E-4</v>
      </c>
      <c r="P49">
        <f t="shared" si="1"/>
        <v>4.6950931846790197E-5</v>
      </c>
      <c r="Q49">
        <f t="shared" si="2"/>
        <v>-1.5110747202578156E-5</v>
      </c>
      <c r="R49">
        <f t="shared" si="3"/>
        <v>3.6980405242005698E-5</v>
      </c>
      <c r="S49">
        <f t="shared" si="4"/>
        <v>1.6937876228370115E-6</v>
      </c>
      <c r="T49">
        <f t="shared" si="5"/>
        <v>3.7357796617359889E-7</v>
      </c>
      <c r="V49" t="s">
        <v>16</v>
      </c>
      <c r="W49">
        <v>80</v>
      </c>
      <c r="Y49">
        <v>80</v>
      </c>
      <c r="Z49">
        <v>120</v>
      </c>
      <c r="AE49">
        <f t="shared" si="6"/>
        <v>-1951509.0665463936</v>
      </c>
      <c r="AF49">
        <f t="shared" si="7"/>
        <v>-1767271.2415897564</v>
      </c>
      <c r="AH49">
        <f t="shared" si="9"/>
        <v>243871339.90221137</v>
      </c>
      <c r="AI49">
        <f t="shared" si="10"/>
        <v>213667079.43431041</v>
      </c>
    </row>
    <row r="50" spans="1:35" x14ac:dyDescent="0.3">
      <c r="A50">
        <v>860</v>
      </c>
      <c r="B50">
        <v>1.2800000000000001E-2</v>
      </c>
      <c r="C50">
        <v>2.1700000000000001E-2</v>
      </c>
      <c r="D50">
        <v>0</v>
      </c>
      <c r="F50" t="s">
        <v>16</v>
      </c>
      <c r="G50">
        <v>1.5291999999999999</v>
      </c>
      <c r="I50">
        <v>1.5291999999999999</v>
      </c>
      <c r="J50">
        <v>1.4971000000000001</v>
      </c>
      <c r="K50">
        <v>1.1802999999999999</v>
      </c>
      <c r="O50">
        <f t="shared" si="0"/>
        <v>5.8493582751190603E-5</v>
      </c>
      <c r="P50">
        <f t="shared" si="1"/>
        <v>4.1334515973961041E-5</v>
      </c>
      <c r="Q50">
        <f t="shared" si="2"/>
        <v>-9.3716892868177243E-5</v>
      </c>
      <c r="R50">
        <f t="shared" si="3"/>
        <v>2.2706191544311831E-6</v>
      </c>
      <c r="S50">
        <f t="shared" si="4"/>
        <v>1.429169727834089E-6</v>
      </c>
      <c r="T50">
        <f t="shared" si="5"/>
        <v>4.2568711857869002E-6</v>
      </c>
      <c r="V50" t="s">
        <v>16</v>
      </c>
      <c r="W50">
        <v>80</v>
      </c>
      <c r="Y50">
        <v>80</v>
      </c>
      <c r="Z50">
        <v>120</v>
      </c>
      <c r="AE50">
        <f t="shared" si="6"/>
        <v>-1951509.0665463936</v>
      </c>
      <c r="AF50">
        <f t="shared" si="7"/>
        <v>-1767271.2415897564</v>
      </c>
      <c r="AH50">
        <f t="shared" si="9"/>
        <v>243871339.90221137</v>
      </c>
      <c r="AI50">
        <f t="shared" si="10"/>
        <v>213667079.43431041</v>
      </c>
    </row>
    <row r="51" spans="1:35" x14ac:dyDescent="0.3">
      <c r="A51">
        <v>880</v>
      </c>
      <c r="B51">
        <v>1.6899999999999998E-2</v>
      </c>
      <c r="C51">
        <v>7.7999999999999996E-3</v>
      </c>
      <c r="D51">
        <v>0</v>
      </c>
      <c r="F51" t="s">
        <v>16</v>
      </c>
      <c r="G51">
        <v>1.5673999999999999</v>
      </c>
      <c r="I51">
        <v>1.5673999999999999</v>
      </c>
      <c r="J51">
        <v>1.2598</v>
      </c>
      <c r="K51">
        <v>1.2157</v>
      </c>
      <c r="O51">
        <f t="shared" si="0"/>
        <v>4.5685788312214721E-4</v>
      </c>
      <c r="P51">
        <f t="shared" si="1"/>
        <v>-8.3313895922566168E-3</v>
      </c>
      <c r="Q51">
        <f t="shared" si="2"/>
        <v>-1.0068154249788498E-6</v>
      </c>
      <c r="R51">
        <f t="shared" si="3"/>
        <v>3.5186399622618611E-5</v>
      </c>
      <c r="S51">
        <f t="shared" si="4"/>
        <v>1.688975142492836E-3</v>
      </c>
      <c r="T51">
        <f t="shared" si="5"/>
        <v>1.0090975399420975E-8</v>
      </c>
      <c r="V51" t="s">
        <v>16</v>
      </c>
      <c r="W51">
        <v>80</v>
      </c>
      <c r="Y51">
        <v>80</v>
      </c>
      <c r="Z51">
        <v>180</v>
      </c>
      <c r="AE51">
        <f t="shared" si="6"/>
        <v>-1951509.0665463936</v>
      </c>
      <c r="AF51">
        <f t="shared" si="7"/>
        <v>-225891.62714009854</v>
      </c>
      <c r="AH51">
        <f t="shared" si="9"/>
        <v>243871339.90221137</v>
      </c>
      <c r="AI51">
        <f t="shared" si="10"/>
        <v>13757309.62281803</v>
      </c>
    </row>
    <row r="52" spans="1:35" x14ac:dyDescent="0.3">
      <c r="A52">
        <v>900</v>
      </c>
      <c r="B52">
        <v>2.1299999999999999E-2</v>
      </c>
      <c r="C52">
        <v>7.7000000000000002E-3</v>
      </c>
      <c r="D52">
        <v>0</v>
      </c>
      <c r="F52" t="s">
        <v>16</v>
      </c>
      <c r="G52">
        <v>1.4499</v>
      </c>
      <c r="I52">
        <v>1.4499</v>
      </c>
      <c r="J52">
        <v>1.3258000000000001</v>
      </c>
      <c r="K52">
        <v>1.1127</v>
      </c>
      <c r="O52">
        <f t="shared" si="0"/>
        <v>-6.6340308335312108E-5</v>
      </c>
      <c r="P52">
        <f t="shared" si="1"/>
        <v>-2.5558605098753261E-3</v>
      </c>
      <c r="Q52">
        <f t="shared" si="2"/>
        <v>-1.4437654661822973E-3</v>
      </c>
      <c r="R52">
        <f t="shared" si="3"/>
        <v>2.6855710558627466E-6</v>
      </c>
      <c r="S52">
        <f t="shared" si="4"/>
        <v>3.4944824505420965E-4</v>
      </c>
      <c r="T52">
        <f t="shared" si="5"/>
        <v>1.6317822302916582E-4</v>
      </c>
      <c r="V52" t="s">
        <v>16</v>
      </c>
      <c r="W52">
        <v>100</v>
      </c>
      <c r="Y52">
        <v>100</v>
      </c>
      <c r="Z52">
        <v>120</v>
      </c>
      <c r="AE52">
        <f t="shared" si="6"/>
        <v>-1156484.8572717207</v>
      </c>
      <c r="AF52">
        <f t="shared" si="7"/>
        <v>-1767271.2415897564</v>
      </c>
      <c r="AH52">
        <f t="shared" si="9"/>
        <v>121391031.22534887</v>
      </c>
      <c r="AI52">
        <f t="shared" si="10"/>
        <v>213667079.43431041</v>
      </c>
    </row>
    <row r="53" spans="1:35" x14ac:dyDescent="0.3">
      <c r="A53">
        <v>920</v>
      </c>
      <c r="B53">
        <v>3.2300000000000002E-2</v>
      </c>
      <c r="C53">
        <v>0</v>
      </c>
      <c r="D53">
        <v>0</v>
      </c>
      <c r="F53" t="s">
        <v>16</v>
      </c>
      <c r="G53">
        <v>1.3923000000000001</v>
      </c>
      <c r="I53">
        <v>1.3923000000000001</v>
      </c>
      <c r="J53">
        <v>1.3903000000000001</v>
      </c>
      <c r="K53">
        <v>1.2233000000000001</v>
      </c>
      <c r="O53">
        <f t="shared" si="0"/>
        <v>-9.4354903267014102E-4</v>
      </c>
      <c r="P53">
        <f t="shared" si="1"/>
        <v>-3.7674722834362572E-4</v>
      </c>
      <c r="Q53">
        <f t="shared" si="2"/>
        <v>-1.4219390845622116E-8</v>
      </c>
      <c r="R53">
        <f t="shared" si="3"/>
        <v>9.2544930079127213E-5</v>
      </c>
      <c r="S53">
        <f t="shared" si="4"/>
        <v>2.7210305720215005E-5</v>
      </c>
      <c r="T53">
        <f t="shared" si="5"/>
        <v>3.4448844221987779E-11</v>
      </c>
      <c r="V53" t="s">
        <v>16</v>
      </c>
      <c r="W53">
        <v>100</v>
      </c>
      <c r="Y53">
        <v>100</v>
      </c>
      <c r="Z53">
        <v>120</v>
      </c>
      <c r="AE53">
        <f t="shared" si="6"/>
        <v>-1156484.8572717207</v>
      </c>
      <c r="AF53">
        <f t="shared" si="7"/>
        <v>-1767271.2415897564</v>
      </c>
      <c r="AH53">
        <f t="shared" si="9"/>
        <v>121391031.22534887</v>
      </c>
      <c r="AI53">
        <f t="shared" si="10"/>
        <v>213667079.43431041</v>
      </c>
    </row>
    <row r="54" spans="1:35" x14ac:dyDescent="0.3">
      <c r="F54" t="s">
        <v>16</v>
      </c>
      <c r="G54">
        <v>1.7093</v>
      </c>
      <c r="I54">
        <v>1.7093</v>
      </c>
      <c r="J54">
        <v>1.6402000000000001</v>
      </c>
      <c r="K54">
        <v>1.2450000000000001</v>
      </c>
      <c r="O54">
        <f t="shared" si="0"/>
        <v>1.0491702517754003E-2</v>
      </c>
      <c r="P54">
        <f t="shared" si="1"/>
        <v>5.6089825430884147E-3</v>
      </c>
      <c r="Q54">
        <f t="shared" si="2"/>
        <v>7.1637574160882384E-6</v>
      </c>
      <c r="R54">
        <f t="shared" si="3"/>
        <v>2.2968252687475404E-3</v>
      </c>
      <c r="S54">
        <f t="shared" si="4"/>
        <v>9.965798865868669E-4</v>
      </c>
      <c r="T54">
        <f t="shared" si="5"/>
        <v>1.3809813962907512E-7</v>
      </c>
      <c r="V54" t="s">
        <v>16</v>
      </c>
      <c r="W54">
        <v>100</v>
      </c>
      <c r="Y54">
        <v>100</v>
      </c>
      <c r="Z54">
        <v>140</v>
      </c>
      <c r="AE54">
        <f t="shared" si="6"/>
        <v>-1156484.8572717207</v>
      </c>
      <c r="AF54">
        <f t="shared" si="7"/>
        <v>-1027312.6232393692</v>
      </c>
      <c r="AH54">
        <f t="shared" si="9"/>
        <v>121391031.22534887</v>
      </c>
      <c r="AI54">
        <f t="shared" si="10"/>
        <v>103658160.93137094</v>
      </c>
    </row>
    <row r="55" spans="1:35" x14ac:dyDescent="0.3">
      <c r="F55" t="s">
        <v>16</v>
      </c>
      <c r="G55">
        <v>1.4910000000000001</v>
      </c>
      <c r="I55">
        <v>1.4910000000000001</v>
      </c>
      <c r="J55">
        <v>1.5709</v>
      </c>
      <c r="K55">
        <v>1.2292000000000001</v>
      </c>
      <c r="O55">
        <f t="shared" si="0"/>
        <v>2.3632805523093784E-10</v>
      </c>
      <c r="P55">
        <f t="shared" si="1"/>
        <v>1.272904198245084E-3</v>
      </c>
      <c r="Q55">
        <f t="shared" si="2"/>
        <v>4.2047383021053109E-8</v>
      </c>
      <c r="R55">
        <f t="shared" si="3"/>
        <v>1.4611238892964862E-13</v>
      </c>
      <c r="S55">
        <f t="shared" si="4"/>
        <v>1.3795188055750683E-4</v>
      </c>
      <c r="T55">
        <f t="shared" si="5"/>
        <v>1.4621276655856065E-10</v>
      </c>
      <c r="V55" t="s">
        <v>16</v>
      </c>
      <c r="W55">
        <v>120</v>
      </c>
      <c r="Y55">
        <v>120</v>
      </c>
      <c r="Z55">
        <v>260</v>
      </c>
      <c r="AE55">
        <f t="shared" si="6"/>
        <v>-613377.88937635801</v>
      </c>
      <c r="AF55">
        <f t="shared" si="7"/>
        <v>6965.4026524278906</v>
      </c>
      <c r="AH55">
        <f t="shared" si="9"/>
        <v>52115969.635287799</v>
      </c>
      <c r="AI55">
        <f t="shared" si="10"/>
        <v>133023.47922681834</v>
      </c>
    </row>
    <row r="56" spans="1:35" x14ac:dyDescent="0.3">
      <c r="F56" t="s">
        <v>16</v>
      </c>
      <c r="G56">
        <v>1.7351000000000001</v>
      </c>
      <c r="I56">
        <v>1.7351000000000001</v>
      </c>
      <c r="J56">
        <v>1.4429000000000001</v>
      </c>
      <c r="K56">
        <v>1.1593</v>
      </c>
      <c r="O56">
        <f t="shared" si="0"/>
        <v>1.4655449145772447E-2</v>
      </c>
      <c r="P56">
        <f t="shared" si="1"/>
        <v>-7.5575786859975879E-6</v>
      </c>
      <c r="Q56">
        <f t="shared" si="2"/>
        <v>-2.9305485563617406E-4</v>
      </c>
      <c r="R56">
        <f t="shared" si="3"/>
        <v>3.5864560272157826E-3</v>
      </c>
      <c r="S56">
        <f t="shared" si="4"/>
        <v>1.4831220898338966E-7</v>
      </c>
      <c r="T56">
        <f t="shared" si="5"/>
        <v>1.9465484990969603E-5</v>
      </c>
      <c r="V56" t="s">
        <v>16</v>
      </c>
      <c r="W56">
        <v>120</v>
      </c>
      <c r="Y56">
        <v>120</v>
      </c>
      <c r="Z56">
        <v>160</v>
      </c>
      <c r="AE56">
        <f t="shared" si="6"/>
        <v>-613377.88937635801</v>
      </c>
      <c r="AF56">
        <f t="shared" si="7"/>
        <v>-529519.41842281667</v>
      </c>
      <c r="AH56">
        <f t="shared" si="9"/>
        <v>52115969.635287799</v>
      </c>
      <c r="AI56">
        <f t="shared" si="10"/>
        <v>42839315.355109073</v>
      </c>
    </row>
    <row r="57" spans="1:35" x14ac:dyDescent="0.3">
      <c r="F57" t="s">
        <v>16</v>
      </c>
      <c r="G57">
        <v>1.3253999999999999</v>
      </c>
      <c r="I57">
        <v>1.3253999999999999</v>
      </c>
      <c r="J57">
        <v>1.6068</v>
      </c>
      <c r="K57">
        <v>1.1926000000000001</v>
      </c>
      <c r="O57">
        <f t="shared" si="0"/>
        <v>-4.4906337085345999E-3</v>
      </c>
      <c r="P57">
        <f t="shared" si="1"/>
        <v>3.0031674578634847E-3</v>
      </c>
      <c r="Q57">
        <f t="shared" si="2"/>
        <v>-3.6339243509777398E-5</v>
      </c>
      <c r="R57">
        <f t="shared" si="3"/>
        <v>7.4087255903179476E-4</v>
      </c>
      <c r="S57">
        <f t="shared" si="4"/>
        <v>4.332840802163631E-4</v>
      </c>
      <c r="T57">
        <f t="shared" si="5"/>
        <v>1.2036526496931695E-6</v>
      </c>
      <c r="V57" t="s">
        <v>16</v>
      </c>
      <c r="W57">
        <v>120</v>
      </c>
      <c r="Y57">
        <v>120</v>
      </c>
      <c r="Z57">
        <v>140</v>
      </c>
      <c r="AE57">
        <f t="shared" si="6"/>
        <v>-613377.88937635801</v>
      </c>
      <c r="AF57">
        <f t="shared" si="7"/>
        <v>-1027312.6232393692</v>
      </c>
      <c r="AH57">
        <f t="shared" si="9"/>
        <v>52115969.635287799</v>
      </c>
      <c r="AI57">
        <f t="shared" si="10"/>
        <v>103658160.93137094</v>
      </c>
    </row>
    <row r="58" spans="1:35" x14ac:dyDescent="0.3">
      <c r="F58" t="s">
        <v>16</v>
      </c>
      <c r="G58">
        <v>1.2867999999999999</v>
      </c>
      <c r="I58">
        <v>1.2867999999999999</v>
      </c>
      <c r="J58">
        <v>1.3602000000000001</v>
      </c>
      <c r="K58">
        <v>1.093</v>
      </c>
      <c r="O58">
        <f t="shared" si="0"/>
        <v>-8.4375519583839952E-3</v>
      </c>
      <c r="P58">
        <f t="shared" si="1"/>
        <v>-1.0713623409250852E-3</v>
      </c>
      <c r="Q58">
        <f t="shared" si="2"/>
        <v>-2.3379504192665608E-3</v>
      </c>
      <c r="R58">
        <f t="shared" si="3"/>
        <v>1.7177315016912238E-3</v>
      </c>
      <c r="S58">
        <f t="shared" si="4"/>
        <v>1.0962640407306141E-4</v>
      </c>
      <c r="T58">
        <f t="shared" si="5"/>
        <v>3.1029901417950852E-4</v>
      </c>
      <c r="V58" t="s">
        <v>16</v>
      </c>
      <c r="W58">
        <v>160</v>
      </c>
      <c r="Y58">
        <v>160</v>
      </c>
      <c r="Z58">
        <v>160</v>
      </c>
      <c r="AE58">
        <f t="shared" si="6"/>
        <v>-90915.677723563844</v>
      </c>
      <c r="AF58">
        <f t="shared" si="7"/>
        <v>-529519.41842281667</v>
      </c>
      <c r="AH58">
        <f t="shared" si="9"/>
        <v>4088070.4741905942</v>
      </c>
      <c r="AI58">
        <f t="shared" si="10"/>
        <v>42839315.355109073</v>
      </c>
    </row>
    <row r="59" spans="1:35" x14ac:dyDescent="0.3">
      <c r="F59" t="s">
        <v>16</v>
      </c>
      <c r="G59">
        <v>1.7454000000000001</v>
      </c>
      <c r="I59">
        <v>1.7454000000000001</v>
      </c>
      <c r="J59">
        <v>1.6332</v>
      </c>
      <c r="K59">
        <v>1.1555</v>
      </c>
      <c r="O59">
        <f t="shared" si="0"/>
        <v>1.6584937494232854E-2</v>
      </c>
      <c r="P59">
        <f t="shared" si="1"/>
        <v>4.9718161462206272E-3</v>
      </c>
      <c r="Q59">
        <f t="shared" si="2"/>
        <v>-3.4628362293324054E-4</v>
      </c>
      <c r="R59">
        <f t="shared" si="3"/>
        <v>4.2294619164097002E-3</v>
      </c>
      <c r="S59">
        <f t="shared" si="4"/>
        <v>8.4856818946514264E-4</v>
      </c>
      <c r="T59">
        <f t="shared" si="5"/>
        <v>2.4316959425366521E-5</v>
      </c>
      <c r="V59" t="s">
        <v>16</v>
      </c>
      <c r="W59">
        <v>140</v>
      </c>
      <c r="Y59">
        <v>140</v>
      </c>
      <c r="Z59">
        <v>300</v>
      </c>
      <c r="AE59">
        <f t="shared" si="6"/>
        <v>-274188.16286030581</v>
      </c>
      <c r="AF59">
        <f t="shared" si="7"/>
        <v>206401.43634568356</v>
      </c>
      <c r="AH59">
        <f t="shared" si="9"/>
        <v>17812775.821683314</v>
      </c>
      <c r="AI59">
        <f t="shared" si="10"/>
        <v>12197859.320880245</v>
      </c>
    </row>
    <row r="60" spans="1:35" x14ac:dyDescent="0.3">
      <c r="F60" t="s">
        <v>16</v>
      </c>
      <c r="G60">
        <v>1.3660000000000001</v>
      </c>
      <c r="I60">
        <v>1.3660000000000001</v>
      </c>
      <c r="J60">
        <v>1.5024999999999999</v>
      </c>
      <c r="K60">
        <v>1.1317999999999999</v>
      </c>
      <c r="O60">
        <f t="shared" si="0"/>
        <v>-1.9242871278496558E-3</v>
      </c>
      <c r="P60">
        <f t="shared" si="1"/>
        <v>6.3883419695217339E-5</v>
      </c>
      <c r="Q60">
        <f t="shared" si="2"/>
        <v>-8.2853573402283799E-4</v>
      </c>
      <c r="R60">
        <f t="shared" si="3"/>
        <v>2.3934617954825022E-4</v>
      </c>
      <c r="S60">
        <f t="shared" si="4"/>
        <v>2.5537842721439754E-6</v>
      </c>
      <c r="T60">
        <f t="shared" si="5"/>
        <v>7.7818285568048774E-5</v>
      </c>
      <c r="V60" t="s">
        <v>16</v>
      </c>
      <c r="W60">
        <v>140</v>
      </c>
      <c r="Y60">
        <v>140</v>
      </c>
      <c r="Z60">
        <v>160</v>
      </c>
      <c r="AE60">
        <f t="shared" si="6"/>
        <v>-274188.16286030581</v>
      </c>
      <c r="AF60">
        <f t="shared" si="7"/>
        <v>-529519.41842281667</v>
      </c>
      <c r="AH60">
        <f t="shared" si="9"/>
        <v>17812775.821683314</v>
      </c>
      <c r="AI60">
        <f t="shared" si="10"/>
        <v>42839315.355109073</v>
      </c>
    </row>
    <row r="61" spans="1:35" x14ac:dyDescent="0.3">
      <c r="F61" t="s">
        <v>16</v>
      </c>
      <c r="G61">
        <v>1.3536999999999999</v>
      </c>
      <c r="I61">
        <v>1.3536999999999999</v>
      </c>
      <c r="J61">
        <v>1.4154</v>
      </c>
      <c r="K61">
        <v>1.1326000000000001</v>
      </c>
      <c r="O61">
        <f t="shared" si="0"/>
        <v>-2.5534742831630161E-3</v>
      </c>
      <c r="P61">
        <f t="shared" si="1"/>
        <v>-1.0464893203284305E-4</v>
      </c>
      <c r="Q61">
        <f t="shared" si="2"/>
        <v>-8.0754403198976792E-4</v>
      </c>
      <c r="R61">
        <f t="shared" si="3"/>
        <v>3.4901330584756278E-4</v>
      </c>
      <c r="S61">
        <f t="shared" si="4"/>
        <v>4.9315079111649619E-6</v>
      </c>
      <c r="T61">
        <f t="shared" si="5"/>
        <v>7.5200653709638814E-5</v>
      </c>
      <c r="V61" t="s">
        <v>16</v>
      </c>
      <c r="W61">
        <v>140</v>
      </c>
      <c r="Y61">
        <v>140</v>
      </c>
      <c r="Z61">
        <v>220</v>
      </c>
      <c r="AE61">
        <f t="shared" si="6"/>
        <v>-274188.16286030581</v>
      </c>
      <c r="AF61">
        <f t="shared" si="7"/>
        <v>-9132.2851761661495</v>
      </c>
      <c r="AH61">
        <f t="shared" si="9"/>
        <v>17812775.821683314</v>
      </c>
      <c r="AI61">
        <f t="shared" si="10"/>
        <v>190885.35932136766</v>
      </c>
    </row>
    <row r="62" spans="1:35" x14ac:dyDescent="0.3">
      <c r="F62" t="s">
        <v>16</v>
      </c>
      <c r="G62">
        <v>1.8163</v>
      </c>
      <c r="I62">
        <v>1.8163</v>
      </c>
      <c r="J62">
        <v>1.4517</v>
      </c>
      <c r="K62">
        <v>1.2244999999999999</v>
      </c>
      <c r="O62">
        <f t="shared" si="0"/>
        <v>3.4619921810272639E-2</v>
      </c>
      <c r="P62">
        <f t="shared" si="1"/>
        <v>-1.2682350196587564E-6</v>
      </c>
      <c r="Q62">
        <f t="shared" si="2"/>
        <v>-1.8277812456283087E-9</v>
      </c>
      <c r="R62">
        <f t="shared" si="3"/>
        <v>1.1283264707844373E-2</v>
      </c>
      <c r="S62">
        <f t="shared" si="4"/>
        <v>1.3727759272676616E-8</v>
      </c>
      <c r="T62">
        <f t="shared" si="5"/>
        <v>2.234767202987674E-12</v>
      </c>
      <c r="V62" t="s">
        <v>16</v>
      </c>
      <c r="W62">
        <v>140</v>
      </c>
      <c r="Y62">
        <v>140</v>
      </c>
      <c r="Z62">
        <v>160</v>
      </c>
      <c r="AE62">
        <f t="shared" si="6"/>
        <v>-274188.16286030581</v>
      </c>
      <c r="AF62">
        <f t="shared" si="7"/>
        <v>-529519.41842281667</v>
      </c>
      <c r="AH62">
        <f t="shared" si="9"/>
        <v>17812775.821683314</v>
      </c>
      <c r="AI62">
        <f t="shared" si="10"/>
        <v>42839315.355109073</v>
      </c>
    </row>
    <row r="63" spans="1:35" x14ac:dyDescent="0.3">
      <c r="F63" t="s">
        <v>16</v>
      </c>
      <c r="G63">
        <v>1.5206</v>
      </c>
      <c r="I63">
        <v>1.5206</v>
      </c>
      <c r="J63">
        <v>1.4807999999999999</v>
      </c>
      <c r="K63">
        <v>1.137</v>
      </c>
      <c r="O63">
        <f t="shared" si="0"/>
        <v>2.7593602147940377E-5</v>
      </c>
      <c r="P63">
        <f t="shared" si="1"/>
        <v>6.1041035923108374E-6</v>
      </c>
      <c r="Q63">
        <f t="shared" si="2"/>
        <v>-6.9839924264790323E-4</v>
      </c>
      <c r="R63">
        <f t="shared" si="3"/>
        <v>8.3383066803744302E-7</v>
      </c>
      <c r="S63">
        <f t="shared" si="4"/>
        <v>1.1155675182640208E-7</v>
      </c>
      <c r="T63">
        <f t="shared" si="5"/>
        <v>6.1963843205702109E-5</v>
      </c>
      <c r="V63" t="s">
        <v>16</v>
      </c>
      <c r="W63">
        <v>140</v>
      </c>
      <c r="Y63">
        <v>140</v>
      </c>
      <c r="Z63">
        <v>180</v>
      </c>
      <c r="AE63">
        <f t="shared" si="6"/>
        <v>-274188.16286030581</v>
      </c>
      <c r="AF63">
        <f t="shared" si="7"/>
        <v>-225891.62714009854</v>
      </c>
      <c r="AH63">
        <f t="shared" si="9"/>
        <v>17812775.821683314</v>
      </c>
      <c r="AI63">
        <f t="shared" si="10"/>
        <v>13757309.62281803</v>
      </c>
    </row>
    <row r="64" spans="1:35" x14ac:dyDescent="0.3">
      <c r="F64" t="s">
        <v>16</v>
      </c>
      <c r="G64">
        <v>1.6817</v>
      </c>
      <c r="I64">
        <v>1.6817</v>
      </c>
      <c r="J64">
        <v>1.3705000000000001</v>
      </c>
      <c r="K64">
        <v>1.1486000000000001</v>
      </c>
      <c r="O64">
        <f t="shared" si="0"/>
        <v>7.0027604957435775E-3</v>
      </c>
      <c r="P64">
        <f t="shared" si="1"/>
        <v>-7.7930524767196171E-4</v>
      </c>
      <c r="Q64">
        <f t="shared" si="2"/>
        <v>-4.5871834972843783E-4</v>
      </c>
      <c r="R64">
        <f t="shared" si="3"/>
        <v>1.339755959331752E-3</v>
      </c>
      <c r="S64">
        <f t="shared" si="4"/>
        <v>7.1715021715677E-5</v>
      </c>
      <c r="T64">
        <f t="shared" si="5"/>
        <v>3.5377582379989533E-5</v>
      </c>
      <c r="V64" t="s">
        <v>16</v>
      </c>
      <c r="W64">
        <v>140</v>
      </c>
      <c r="Y64">
        <v>140</v>
      </c>
      <c r="Z64">
        <v>220</v>
      </c>
      <c r="AE64">
        <f t="shared" si="6"/>
        <v>-274188.16286030581</v>
      </c>
      <c r="AF64">
        <f t="shared" si="7"/>
        <v>-9132.2851761661495</v>
      </c>
      <c r="AH64">
        <f t="shared" si="9"/>
        <v>17812775.821683314</v>
      </c>
      <c r="AI64">
        <f t="shared" si="10"/>
        <v>190885.35932136766</v>
      </c>
    </row>
    <row r="65" spans="6:35" x14ac:dyDescent="0.3">
      <c r="F65" t="s">
        <v>16</v>
      </c>
      <c r="G65">
        <v>1.3462000000000001</v>
      </c>
      <c r="I65">
        <v>1.3462000000000001</v>
      </c>
      <c r="J65">
        <v>1.6890000000000001</v>
      </c>
      <c r="K65">
        <v>1.2676000000000001</v>
      </c>
      <c r="O65">
        <f t="shared" si="0"/>
        <v>-2.997303902404976E-3</v>
      </c>
      <c r="P65">
        <f t="shared" si="1"/>
        <v>1.1616219734352671E-2</v>
      </c>
      <c r="Q65">
        <f t="shared" si="2"/>
        <v>7.3440742090223312E-5</v>
      </c>
      <c r="R65">
        <f t="shared" si="3"/>
        <v>4.3215648935118967E-4</v>
      </c>
      <c r="S65">
        <f t="shared" si="4"/>
        <v>2.6307914686768659E-3</v>
      </c>
      <c r="T65">
        <f t="shared" si="5"/>
        <v>3.0755024367596767E-6</v>
      </c>
      <c r="V65" t="s">
        <v>16</v>
      </c>
      <c r="W65">
        <v>140</v>
      </c>
      <c r="Y65">
        <v>140</v>
      </c>
      <c r="Z65">
        <v>240</v>
      </c>
      <c r="AE65">
        <f t="shared" si="6"/>
        <v>-274188.16286030581</v>
      </c>
      <c r="AF65">
        <f t="shared" si="7"/>
        <v>-0.73449495183490165</v>
      </c>
      <c r="AH65">
        <f t="shared" si="9"/>
        <v>17812775.821683314</v>
      </c>
      <c r="AI65">
        <f t="shared" si="10"/>
        <v>0.66270221218186709</v>
      </c>
    </row>
    <row r="66" spans="6:35" x14ac:dyDescent="0.3">
      <c r="F66" t="s">
        <v>16</v>
      </c>
      <c r="G66">
        <v>1.2908999999999999</v>
      </c>
      <c r="I66">
        <v>1.2908999999999999</v>
      </c>
      <c r="J66">
        <v>1.4702999999999999</v>
      </c>
      <c r="K66">
        <v>1.1685000000000001</v>
      </c>
      <c r="O66">
        <f t="shared" si="0"/>
        <v>-7.9379697130476604E-3</v>
      </c>
      <c r="P66">
        <f t="shared" si="1"/>
        <v>4.7013014529263632E-7</v>
      </c>
      <c r="Q66">
        <f t="shared" si="2"/>
        <v>-1.8737182129590773E-4</v>
      </c>
      <c r="R66">
        <f t="shared" si="3"/>
        <v>1.5834800035234699E-3</v>
      </c>
      <c r="S66">
        <f t="shared" si="4"/>
        <v>3.6555898774257971E-9</v>
      </c>
      <c r="T66">
        <f t="shared" si="5"/>
        <v>1.0721915272741874E-5</v>
      </c>
      <c r="V66" t="s">
        <v>16</v>
      </c>
      <c r="W66">
        <v>140</v>
      </c>
      <c r="Y66">
        <v>140</v>
      </c>
      <c r="Z66">
        <v>180</v>
      </c>
      <c r="AE66">
        <f t="shared" si="6"/>
        <v>-274188.16286030581</v>
      </c>
      <c r="AF66">
        <f t="shared" si="7"/>
        <v>-225891.62714009854</v>
      </c>
      <c r="AH66">
        <f t="shared" si="9"/>
        <v>17812775.821683314</v>
      </c>
      <c r="AI66">
        <f t="shared" si="10"/>
        <v>13757309.62281803</v>
      </c>
    </row>
    <row r="67" spans="6:35" x14ac:dyDescent="0.3">
      <c r="F67" t="s">
        <v>16</v>
      </c>
      <c r="G67">
        <v>1.3451</v>
      </c>
      <c r="I67">
        <v>1.3451</v>
      </c>
      <c r="J67">
        <v>1.4790000000000001</v>
      </c>
      <c r="K67">
        <v>1.2612000000000001</v>
      </c>
      <c r="O67">
        <f t="shared" ref="O67:O130" si="13">(I67-$M$2)^3</f>
        <v>-3.0664302469836594E-3</v>
      </c>
      <c r="P67">
        <f t="shared" ref="P67:P130" si="14">(J67-$M$3)^3</f>
        <v>4.4723052960780025E-6</v>
      </c>
      <c r="Q67">
        <f t="shared" ref="Q67:Q76" si="15">(K67-$M$4)^3</f>
        <v>4.4653232705689483E-5</v>
      </c>
      <c r="R67">
        <f t="shared" ref="R67:R130" si="16">(I67-$M$2)^4</f>
        <v>4.4549631920395627E-4</v>
      </c>
      <c r="S67">
        <f t="shared" ref="S67:S130" si="17">(J67-$M$3)^4</f>
        <v>7.3684349965880784E-8</v>
      </c>
      <c r="T67">
        <f t="shared" ref="T67:T76" si="18">(K67-$M$4)^4</f>
        <v>1.5841776211106689E-6</v>
      </c>
      <c r="V67" t="s">
        <v>16</v>
      </c>
      <c r="W67">
        <v>140</v>
      </c>
      <c r="Y67">
        <v>140</v>
      </c>
      <c r="Z67">
        <v>380</v>
      </c>
      <c r="AE67">
        <f t="shared" ref="AE67:AE130" si="19">(Y67-$AC$2)^3</f>
        <v>-274188.16286030581</v>
      </c>
      <c r="AF67">
        <f t="shared" ref="AF67:AF130" si="20">(Z67-$AC$3)^3</f>
        <v>2691288.5413261801</v>
      </c>
      <c r="AH67">
        <f t="shared" ref="AH67:AH130" si="21">(Y67-$AC$2)^4</f>
        <v>17812775.821683314</v>
      </c>
      <c r="AI67">
        <f t="shared" ref="AI67:AI130" si="22">(Z67-$AC$3)^4</f>
        <v>374352165.52281451</v>
      </c>
    </row>
    <row r="68" spans="6:35" x14ac:dyDescent="0.3">
      <c r="F68" t="s">
        <v>16</v>
      </c>
      <c r="G68">
        <v>1.6355</v>
      </c>
      <c r="I68">
        <v>1.6355</v>
      </c>
      <c r="J68">
        <v>1.5331999999999999</v>
      </c>
      <c r="K68">
        <v>1.1393</v>
      </c>
      <c r="O68">
        <f t="shared" si="13"/>
        <v>3.0560903897522188E-3</v>
      </c>
      <c r="P68">
        <f t="shared" si="14"/>
        <v>3.5302894345835514E-4</v>
      </c>
      <c r="Q68">
        <f t="shared" si="15"/>
        <v>-6.4548029446283772E-4</v>
      </c>
      <c r="R68">
        <f t="shared" si="16"/>
        <v>4.4349452242103211E-4</v>
      </c>
      <c r="S68">
        <f t="shared" si="17"/>
        <v>2.4950566878181935E-5</v>
      </c>
      <c r="T68">
        <f t="shared" si="18"/>
        <v>5.5784128328263448E-5</v>
      </c>
      <c r="V68" t="s">
        <v>16</v>
      </c>
      <c r="W68">
        <v>140</v>
      </c>
      <c r="Y68">
        <v>140</v>
      </c>
      <c r="Z68">
        <v>200</v>
      </c>
      <c r="AE68">
        <f t="shared" si="19"/>
        <v>-274188.16286030581</v>
      </c>
      <c r="AF68">
        <f t="shared" si="20"/>
        <v>-68429.249391215053</v>
      </c>
      <c r="AH68">
        <f t="shared" si="21"/>
        <v>17812775.821683314</v>
      </c>
      <c r="AI68">
        <f t="shared" si="22"/>
        <v>2798910.6517910524</v>
      </c>
    </row>
    <row r="69" spans="6:35" x14ac:dyDescent="0.3">
      <c r="F69" t="s">
        <v>16</v>
      </c>
      <c r="G69">
        <v>1.4635</v>
      </c>
      <c r="I69">
        <v>1.4635</v>
      </c>
      <c r="J69">
        <v>1.5106999999999999</v>
      </c>
      <c r="K69">
        <v>1.1667000000000001</v>
      </c>
      <c r="O69">
        <f t="shared" si="13"/>
        <v>-1.9425494660603593E-5</v>
      </c>
      <c r="P69">
        <f t="shared" si="14"/>
        <v>1.1181087298219019E-4</v>
      </c>
      <c r="Q69">
        <f t="shared" si="15"/>
        <v>-2.0561579895030766E-4</v>
      </c>
      <c r="R69">
        <f t="shared" si="16"/>
        <v>5.2219107994600831E-7</v>
      </c>
      <c r="S69">
        <f t="shared" si="17"/>
        <v>5.3865668135027564E-6</v>
      </c>
      <c r="T69">
        <f t="shared" si="18"/>
        <v>1.2135992762844268E-5</v>
      </c>
      <c r="V69" t="s">
        <v>16</v>
      </c>
      <c r="W69">
        <v>140</v>
      </c>
      <c r="Y69">
        <v>140</v>
      </c>
      <c r="Z69">
        <v>200</v>
      </c>
      <c r="AE69">
        <f t="shared" si="19"/>
        <v>-274188.16286030581</v>
      </c>
      <c r="AF69">
        <f t="shared" si="20"/>
        <v>-68429.249391215053</v>
      </c>
      <c r="AH69">
        <f t="shared" si="21"/>
        <v>17812775.821683314</v>
      </c>
      <c r="AI69">
        <f t="shared" si="22"/>
        <v>2798910.6517910524</v>
      </c>
    </row>
    <row r="70" spans="6:35" x14ac:dyDescent="0.3">
      <c r="F70" t="s">
        <v>16</v>
      </c>
      <c r="G70">
        <v>1.7914000000000001</v>
      </c>
      <c r="I70">
        <v>1.7914000000000001</v>
      </c>
      <c r="J70">
        <v>1.2748999999999999</v>
      </c>
      <c r="K70">
        <v>1.1442000000000001</v>
      </c>
      <c r="O70">
        <f t="shared" si="13"/>
        <v>2.7275864660250223E-2</v>
      </c>
      <c r="P70">
        <f t="shared" si="14"/>
        <v>-6.604915579047653E-3</v>
      </c>
      <c r="Q70">
        <f t="shared" si="15"/>
        <v>-5.4179517363030271E-4</v>
      </c>
      <c r="R70">
        <f t="shared" si="16"/>
        <v>8.2105333437421466E-3</v>
      </c>
      <c r="S70">
        <f t="shared" si="17"/>
        <v>1.239242677438183E-3</v>
      </c>
      <c r="T70">
        <f t="shared" si="18"/>
        <v>4.4168587341471704E-5</v>
      </c>
      <c r="V70" t="s">
        <v>16</v>
      </c>
      <c r="W70">
        <v>160</v>
      </c>
      <c r="Y70">
        <v>160</v>
      </c>
      <c r="Z70">
        <v>320</v>
      </c>
      <c r="AE70">
        <f t="shared" si="19"/>
        <v>-90915.677723563844</v>
      </c>
      <c r="AF70">
        <f t="shared" si="20"/>
        <v>494871.33289155952</v>
      </c>
      <c r="AH70">
        <f t="shared" si="21"/>
        <v>4088070.4741905942</v>
      </c>
      <c r="AI70">
        <f t="shared" si="22"/>
        <v>39143206.180595532</v>
      </c>
    </row>
    <row r="71" spans="6:35" x14ac:dyDescent="0.3">
      <c r="F71" t="s">
        <v>16</v>
      </c>
      <c r="G71">
        <v>1.9134</v>
      </c>
      <c r="I71">
        <v>1.9134</v>
      </c>
      <c r="J71">
        <v>1.3552</v>
      </c>
      <c r="K71">
        <v>1.4129</v>
      </c>
      <c r="O71">
        <f t="shared" si="13"/>
        <v>7.5696769620557047E-2</v>
      </c>
      <c r="P71">
        <f t="shared" si="14"/>
        <v>-1.2362156062957637E-3</v>
      </c>
      <c r="Q71">
        <f t="shared" si="15"/>
        <v>6.5578241554059983E-3</v>
      </c>
      <c r="R71">
        <f t="shared" si="16"/>
        <v>3.2021115838332143E-2</v>
      </c>
      <c r="S71">
        <f t="shared" si="17"/>
        <v>1.3267597746968905E-4</v>
      </c>
      <c r="T71">
        <f t="shared" si="18"/>
        <v>1.2274760378778165E-3</v>
      </c>
      <c r="V71" t="s">
        <v>16</v>
      </c>
      <c r="W71">
        <v>160</v>
      </c>
      <c r="Y71">
        <v>160</v>
      </c>
      <c r="Z71">
        <v>200</v>
      </c>
      <c r="AE71">
        <f t="shared" si="19"/>
        <v>-90915.677723563844</v>
      </c>
      <c r="AF71">
        <f t="shared" si="20"/>
        <v>-68429.249391215053</v>
      </c>
      <c r="AH71">
        <f t="shared" si="21"/>
        <v>4088070.4741905942</v>
      </c>
      <c r="AI71">
        <f t="shared" si="22"/>
        <v>2798910.6517910524</v>
      </c>
    </row>
    <row r="72" spans="6:35" x14ac:dyDescent="0.3">
      <c r="F72" t="s">
        <v>16</v>
      </c>
      <c r="G72">
        <v>1.4131</v>
      </c>
      <c r="I72">
        <v>1.4131</v>
      </c>
      <c r="J72">
        <v>1.4383999999999999</v>
      </c>
      <c r="K72">
        <v>1.2404999999999999</v>
      </c>
      <c r="O72">
        <f t="shared" si="13"/>
        <v>-4.6156265234923073E-4</v>
      </c>
      <c r="P72">
        <f t="shared" si="14"/>
        <v>-1.4039908816115734E-5</v>
      </c>
      <c r="Q72">
        <f t="shared" si="15"/>
        <v>3.2269200800879059E-6</v>
      </c>
      <c r="R72">
        <f t="shared" si="16"/>
        <v>3.5670364491205016E-5</v>
      </c>
      <c r="S72">
        <f t="shared" si="17"/>
        <v>3.3870300490357909E-7</v>
      </c>
      <c r="T72">
        <f t="shared" si="18"/>
        <v>4.7685273663486676E-8</v>
      </c>
      <c r="V72" t="s">
        <v>16</v>
      </c>
      <c r="W72">
        <v>160</v>
      </c>
      <c r="Y72">
        <v>160</v>
      </c>
      <c r="Z72">
        <v>200</v>
      </c>
      <c r="AE72">
        <f t="shared" si="19"/>
        <v>-90915.677723563844</v>
      </c>
      <c r="AF72">
        <f t="shared" si="20"/>
        <v>-68429.249391215053</v>
      </c>
      <c r="AH72">
        <f t="shared" si="21"/>
        <v>4088070.4741905942</v>
      </c>
      <c r="AI72">
        <f t="shared" si="22"/>
        <v>2798910.6517910524</v>
      </c>
    </row>
    <row r="73" spans="6:35" x14ac:dyDescent="0.3">
      <c r="F73" t="s">
        <v>16</v>
      </c>
      <c r="G73">
        <v>1.3157000000000001</v>
      </c>
      <c r="I73">
        <v>1.3157000000000001</v>
      </c>
      <c r="J73">
        <v>1.4477</v>
      </c>
      <c r="K73">
        <v>1.3353999999999999</v>
      </c>
      <c r="O73">
        <f t="shared" si="13"/>
        <v>-5.3301879276121686E-3</v>
      </c>
      <c r="P73">
        <f t="shared" si="14"/>
        <v>-3.2577877813138465E-6</v>
      </c>
      <c r="Q73">
        <f t="shared" si="15"/>
        <v>1.3193215239526315E-3</v>
      </c>
      <c r="R73">
        <f t="shared" si="16"/>
        <v>9.3108649708734375E-4</v>
      </c>
      <c r="S73">
        <f t="shared" si="17"/>
        <v>4.8294430982782987E-8</v>
      </c>
      <c r="T73">
        <f t="shared" si="18"/>
        <v>1.4469966655639448E-4</v>
      </c>
      <c r="V73" t="s">
        <v>16</v>
      </c>
      <c r="W73">
        <v>160</v>
      </c>
      <c r="Y73">
        <v>160</v>
      </c>
      <c r="Z73">
        <v>300</v>
      </c>
      <c r="AE73">
        <f t="shared" si="19"/>
        <v>-90915.677723563844</v>
      </c>
      <c r="AF73">
        <f t="shared" si="20"/>
        <v>206401.43634568356</v>
      </c>
      <c r="AH73">
        <f t="shared" si="21"/>
        <v>4088070.4741905942</v>
      </c>
      <c r="AI73">
        <f t="shared" si="22"/>
        <v>12197859.320880245</v>
      </c>
    </row>
    <row r="74" spans="6:35" x14ac:dyDescent="0.3">
      <c r="F74" t="s">
        <v>16</v>
      </c>
      <c r="G74">
        <v>1.3421000000000001</v>
      </c>
      <c r="I74">
        <v>1.3421000000000001</v>
      </c>
      <c r="J74">
        <v>1.6001000000000001</v>
      </c>
      <c r="K74">
        <v>1.1737</v>
      </c>
      <c r="O74">
        <f t="shared" si="13"/>
        <v>-3.2603409074630492E-3</v>
      </c>
      <c r="P74">
        <f t="shared" si="14"/>
        <v>2.6039052165865565E-3</v>
      </c>
      <c r="Q74">
        <f t="shared" si="15"/>
        <v>-1.4079195216097623E-4</v>
      </c>
      <c r="R74">
        <f t="shared" si="16"/>
        <v>4.8344901991672219E-4</v>
      </c>
      <c r="S74">
        <f t="shared" si="17"/>
        <v>3.5823407684995259E-4</v>
      </c>
      <c r="T74">
        <f t="shared" si="18"/>
        <v>7.3243727966196992E-6</v>
      </c>
      <c r="V74" t="s">
        <v>16</v>
      </c>
      <c r="W74">
        <v>160</v>
      </c>
      <c r="Y74">
        <v>160</v>
      </c>
      <c r="Z74">
        <v>220</v>
      </c>
      <c r="AE74">
        <f t="shared" si="19"/>
        <v>-90915.677723563844</v>
      </c>
      <c r="AF74">
        <f t="shared" si="20"/>
        <v>-9132.2851761661495</v>
      </c>
      <c r="AH74">
        <f t="shared" si="21"/>
        <v>4088070.4741905942</v>
      </c>
      <c r="AI74">
        <f t="shared" si="22"/>
        <v>190885.35932136766</v>
      </c>
    </row>
    <row r="75" spans="6:35" x14ac:dyDescent="0.3">
      <c r="F75" t="s">
        <v>16</v>
      </c>
      <c r="G75">
        <v>1.7346999999999999</v>
      </c>
      <c r="I75">
        <v>1.7346999999999999</v>
      </c>
      <c r="J75">
        <v>1.4616</v>
      </c>
      <c r="K75">
        <v>1.0790999999999999</v>
      </c>
      <c r="O75">
        <f t="shared" si="13"/>
        <v>1.4583702113894004E-2</v>
      </c>
      <c r="P75">
        <f t="shared" si="14"/>
        <v>-7.8966363236838279E-10</v>
      </c>
      <c r="Q75">
        <f t="shared" si="15"/>
        <v>-3.1521243480510919E-3</v>
      </c>
      <c r="R75">
        <f t="shared" si="16"/>
        <v>3.5630647375063766E-3</v>
      </c>
      <c r="S75">
        <f t="shared" si="17"/>
        <v>7.2988793182548935E-13</v>
      </c>
      <c r="T75">
        <f t="shared" si="18"/>
        <v>4.6217287757617824E-4</v>
      </c>
      <c r="V75" t="s">
        <v>16</v>
      </c>
      <c r="W75">
        <v>160</v>
      </c>
      <c r="Y75">
        <v>160</v>
      </c>
      <c r="Z75">
        <v>280</v>
      </c>
      <c r="AE75">
        <f t="shared" si="19"/>
        <v>-90915.677723563844</v>
      </c>
      <c r="AF75">
        <f t="shared" si="20"/>
        <v>59766.126265973035</v>
      </c>
      <c r="AH75">
        <f t="shared" si="21"/>
        <v>4088070.4741905942</v>
      </c>
      <c r="AI75">
        <f t="shared" si="22"/>
        <v>2336720.7261884194</v>
      </c>
    </row>
    <row r="76" spans="6:35" x14ac:dyDescent="0.3">
      <c r="F76" t="s">
        <v>16</v>
      </c>
      <c r="G76">
        <v>1.5031000000000001</v>
      </c>
      <c r="I76">
        <v>1.5031000000000001</v>
      </c>
      <c r="J76">
        <v>1.2558</v>
      </c>
      <c r="K76">
        <v>1.1801999999999999</v>
      </c>
      <c r="O76">
        <f t="shared" si="13"/>
        <v>2.0572315978471114E-6</v>
      </c>
      <c r="P76">
        <f t="shared" si="14"/>
        <v>-8.8343500718089715E-3</v>
      </c>
      <c r="Q76">
        <f t="shared" si="15"/>
        <v>-9.4337222142310502E-5</v>
      </c>
      <c r="R76">
        <f t="shared" si="16"/>
        <v>2.6164408130531281E-8</v>
      </c>
      <c r="S76">
        <f t="shared" si="17"/>
        <v>1.8262748550946632E-3</v>
      </c>
      <c r="T76">
        <f t="shared" si="18"/>
        <v>4.2944819178436597E-6</v>
      </c>
      <c r="V76" t="s">
        <v>16</v>
      </c>
      <c r="W76">
        <v>160</v>
      </c>
      <c r="Y76">
        <v>160</v>
      </c>
      <c r="Z76">
        <v>220</v>
      </c>
      <c r="AE76">
        <f t="shared" si="19"/>
        <v>-90915.677723563844</v>
      </c>
      <c r="AF76">
        <f t="shared" si="20"/>
        <v>-9132.2851761661495</v>
      </c>
      <c r="AH76">
        <f t="shared" si="21"/>
        <v>4088070.4741905942</v>
      </c>
      <c r="AI76">
        <f t="shared" si="22"/>
        <v>190885.35932136766</v>
      </c>
    </row>
    <row r="77" spans="6:35" x14ac:dyDescent="0.3">
      <c r="F77" t="s">
        <v>16</v>
      </c>
      <c r="G77">
        <v>1.2551000000000001</v>
      </c>
      <c r="I77">
        <v>1.2551000000000001</v>
      </c>
      <c r="J77">
        <v>1.3979999999999999</v>
      </c>
      <c r="O77">
        <f t="shared" si="13"/>
        <v>-1.3024608113539456E-2</v>
      </c>
      <c r="P77">
        <f t="shared" si="14"/>
        <v>-2.686395505460457E-4</v>
      </c>
      <c r="R77">
        <f t="shared" si="16"/>
        <v>3.0644524484459393E-3</v>
      </c>
      <c r="S77">
        <f t="shared" si="17"/>
        <v>1.7333779576041499E-5</v>
      </c>
      <c r="V77" t="s">
        <v>16</v>
      </c>
      <c r="W77">
        <v>160</v>
      </c>
      <c r="Y77">
        <v>160</v>
      </c>
      <c r="Z77">
        <v>300</v>
      </c>
      <c r="AE77">
        <f t="shared" si="19"/>
        <v>-90915.677723563844</v>
      </c>
      <c r="AF77">
        <f t="shared" si="20"/>
        <v>206401.43634568356</v>
      </c>
      <c r="AH77">
        <f t="shared" si="21"/>
        <v>4088070.4741905942</v>
      </c>
      <c r="AI77">
        <f t="shared" si="22"/>
        <v>12197859.320880245</v>
      </c>
    </row>
    <row r="78" spans="6:35" x14ac:dyDescent="0.3">
      <c r="F78" t="s">
        <v>16</v>
      </c>
      <c r="G78">
        <v>1.4881</v>
      </c>
      <c r="I78">
        <v>1.4881</v>
      </c>
      <c r="J78">
        <v>1.5101</v>
      </c>
      <c r="O78">
        <f t="shared" si="13"/>
        <v>-1.1879494780315134E-8</v>
      </c>
      <c r="P78">
        <f t="shared" si="14"/>
        <v>1.0768507061212855E-4</v>
      </c>
      <c r="R78">
        <f t="shared" si="16"/>
        <v>2.7105908090046685E-11</v>
      </c>
      <c r="S78">
        <f t="shared" si="17"/>
        <v>5.1231923634910003E-6</v>
      </c>
      <c r="V78" t="s">
        <v>16</v>
      </c>
      <c r="W78">
        <v>180</v>
      </c>
      <c r="Y78">
        <v>180</v>
      </c>
      <c r="Z78">
        <v>220</v>
      </c>
      <c r="AE78">
        <f t="shared" si="19"/>
        <v>-15560.433966132259</v>
      </c>
      <c r="AF78">
        <f t="shared" si="20"/>
        <v>-9132.2851761661495</v>
      </c>
      <c r="AH78">
        <f t="shared" si="21"/>
        <v>388474.28246481903</v>
      </c>
      <c r="AI78">
        <f t="shared" si="22"/>
        <v>190885.35932136766</v>
      </c>
    </row>
    <row r="79" spans="6:35" x14ac:dyDescent="0.3">
      <c r="F79" t="s">
        <v>16</v>
      </c>
      <c r="G79">
        <v>1.9077</v>
      </c>
      <c r="I79">
        <v>1.9077</v>
      </c>
      <c r="J79">
        <v>1.3198000000000001</v>
      </c>
      <c r="O79">
        <f t="shared" si="13"/>
        <v>7.2677865939046196E-2</v>
      </c>
      <c r="P79">
        <f t="shared" si="14"/>
        <v>-2.9073263617619967E-3</v>
      </c>
      <c r="R79">
        <f t="shared" si="16"/>
        <v>3.0329800617394129E-2</v>
      </c>
      <c r="S79">
        <f t="shared" si="17"/>
        <v>4.1494612661525286E-4</v>
      </c>
      <c r="V79" t="s">
        <v>16</v>
      </c>
      <c r="W79">
        <v>180</v>
      </c>
      <c r="Y79">
        <v>180</v>
      </c>
      <c r="Z79">
        <v>240</v>
      </c>
      <c r="AE79">
        <f t="shared" si="19"/>
        <v>-15560.433966132259</v>
      </c>
      <c r="AF79">
        <f t="shared" si="20"/>
        <v>-0.73449495183490165</v>
      </c>
      <c r="AH79">
        <f t="shared" si="21"/>
        <v>388474.28246481903</v>
      </c>
      <c r="AI79">
        <f t="shared" si="22"/>
        <v>0.66270221218186709</v>
      </c>
    </row>
    <row r="80" spans="6:35" x14ac:dyDescent="0.3">
      <c r="F80" t="s">
        <v>16</v>
      </c>
      <c r="G80">
        <v>1.6043000000000001</v>
      </c>
      <c r="I80">
        <v>1.6043000000000001</v>
      </c>
      <c r="J80">
        <v>1.5969</v>
      </c>
      <c r="O80">
        <f t="shared" si="13"/>
        <v>1.478359439236092E-3</v>
      </c>
      <c r="P80">
        <f t="shared" si="14"/>
        <v>2.4263988771493217E-3</v>
      </c>
      <c r="R80">
        <f t="shared" si="16"/>
        <v>1.6841213625788066E-4</v>
      </c>
      <c r="S80">
        <f t="shared" si="17"/>
        <v>3.2604904195336496E-4</v>
      </c>
      <c r="V80" t="s">
        <v>16</v>
      </c>
      <c r="W80">
        <v>260</v>
      </c>
      <c r="Y80">
        <v>260</v>
      </c>
      <c r="Z80">
        <v>240</v>
      </c>
      <c r="AE80">
        <f t="shared" si="19"/>
        <v>166688.12727049086</v>
      </c>
      <c r="AF80">
        <f t="shared" si="20"/>
        <v>-0.73449495183490165</v>
      </c>
      <c r="AH80">
        <f t="shared" si="21"/>
        <v>9173594.8663346022</v>
      </c>
      <c r="AI80">
        <f t="shared" si="22"/>
        <v>0.66270221218186709</v>
      </c>
    </row>
    <row r="81" spans="6:35" x14ac:dyDescent="0.3">
      <c r="F81" t="s">
        <v>16</v>
      </c>
      <c r="G81">
        <v>1.3304</v>
      </c>
      <c r="I81">
        <v>1.3304</v>
      </c>
      <c r="J81">
        <v>1.4141999999999999</v>
      </c>
      <c r="O81">
        <f t="shared" si="13"/>
        <v>-4.094597725271828E-3</v>
      </c>
      <c r="P81">
        <f t="shared" si="14"/>
        <v>-1.128487565497124E-4</v>
      </c>
      <c r="R81">
        <f t="shared" si="16"/>
        <v>6.550608651285111E-4</v>
      </c>
      <c r="S81">
        <f t="shared" si="17"/>
        <v>5.4533374285742974E-6</v>
      </c>
      <c r="V81" t="s">
        <v>16</v>
      </c>
      <c r="W81">
        <v>200</v>
      </c>
      <c r="Y81">
        <v>200</v>
      </c>
      <c r="Z81">
        <v>240</v>
      </c>
      <c r="AE81">
        <f t="shared" si="19"/>
        <v>-122.43158801098798</v>
      </c>
      <c r="AF81">
        <f t="shared" si="20"/>
        <v>-0.73449495183490165</v>
      </c>
      <c r="AH81">
        <f t="shared" si="21"/>
        <v>607.93616115800842</v>
      </c>
      <c r="AI81">
        <f t="shared" si="22"/>
        <v>0.66270221218186709</v>
      </c>
    </row>
    <row r="82" spans="6:35" x14ac:dyDescent="0.3">
      <c r="F82" t="s">
        <v>16</v>
      </c>
      <c r="G82">
        <v>1.4021999999999999</v>
      </c>
      <c r="I82">
        <v>1.4021999999999999</v>
      </c>
      <c r="J82">
        <v>1.5725</v>
      </c>
      <c r="O82">
        <f t="shared" si="13"/>
        <v>-6.8570288916640072E-4</v>
      </c>
      <c r="P82">
        <f t="shared" si="14"/>
        <v>1.3301180204660259E-3</v>
      </c>
      <c r="R82">
        <f t="shared" si="16"/>
        <v>6.0466473293457377E-5</v>
      </c>
      <c r="S82">
        <f t="shared" si="17"/>
        <v>1.4628065729006722E-4</v>
      </c>
      <c r="V82" t="s">
        <v>16</v>
      </c>
      <c r="W82">
        <v>200</v>
      </c>
      <c r="Y82">
        <v>200</v>
      </c>
      <c r="Z82">
        <v>240</v>
      </c>
      <c r="AE82">
        <f t="shared" si="19"/>
        <v>-122.43158801098798</v>
      </c>
      <c r="AF82">
        <f t="shared" si="20"/>
        <v>-0.73449495183490165</v>
      </c>
      <c r="AH82">
        <f t="shared" si="21"/>
        <v>607.93616115800842</v>
      </c>
      <c r="AI82">
        <f t="shared" si="22"/>
        <v>0.66270221218186709</v>
      </c>
    </row>
    <row r="83" spans="6:35" x14ac:dyDescent="0.3">
      <c r="F83" t="s">
        <v>16</v>
      </c>
      <c r="G83">
        <v>1.7081</v>
      </c>
      <c r="I83">
        <v>1.7081</v>
      </c>
      <c r="J83">
        <v>1.6961999999999999</v>
      </c>
      <c r="O83">
        <f t="shared" si="13"/>
        <v>1.0320115778849191E-2</v>
      </c>
      <c r="P83">
        <f t="shared" si="14"/>
        <v>1.2759705302216649E-2</v>
      </c>
      <c r="R83">
        <f t="shared" si="16"/>
        <v>2.2468776593435988E-3</v>
      </c>
      <c r="S83">
        <f t="shared" si="17"/>
        <v>2.9816330386154468E-3</v>
      </c>
      <c r="V83" t="s">
        <v>16</v>
      </c>
      <c r="W83">
        <v>220</v>
      </c>
      <c r="Y83">
        <v>220</v>
      </c>
      <c r="Z83">
        <v>440</v>
      </c>
      <c r="AE83">
        <f t="shared" si="19"/>
        <v>3398.3294107999563</v>
      </c>
      <c r="AF83">
        <f t="shared" si="20"/>
        <v>7892217.0279562892</v>
      </c>
      <c r="AH83">
        <f t="shared" si="21"/>
        <v>51092.124934785577</v>
      </c>
      <c r="AI83">
        <f t="shared" si="22"/>
        <v>1571322608.2728012</v>
      </c>
    </row>
    <row r="84" spans="6:35" x14ac:dyDescent="0.3">
      <c r="F84" t="s">
        <v>16</v>
      </c>
      <c r="G84">
        <v>1.5135000000000001</v>
      </c>
      <c r="I84">
        <v>1.5135000000000001</v>
      </c>
      <c r="J84">
        <v>1.3556999999999999</v>
      </c>
      <c r="O84">
        <f t="shared" si="13"/>
        <v>1.2355646662648152E-5</v>
      </c>
      <c r="P84">
        <f t="shared" si="14"/>
        <v>-1.2190182157180004E-3</v>
      </c>
      <c r="R84">
        <f t="shared" si="16"/>
        <v>2.8564106275926778E-7</v>
      </c>
      <c r="S84">
        <f t="shared" si="17"/>
        <v>1.3022077041625115E-4</v>
      </c>
      <c r="V84" t="s">
        <v>16</v>
      </c>
      <c r="W84">
        <v>220</v>
      </c>
      <c r="Y84">
        <v>220</v>
      </c>
      <c r="Z84">
        <v>240</v>
      </c>
      <c r="AE84">
        <f t="shared" si="19"/>
        <v>3398.3294107999563</v>
      </c>
      <c r="AF84">
        <f t="shared" si="20"/>
        <v>-0.73449495183490165</v>
      </c>
      <c r="AH84">
        <f t="shared" si="21"/>
        <v>51092.124934785577</v>
      </c>
      <c r="AI84">
        <f t="shared" si="22"/>
        <v>0.66270221218186709</v>
      </c>
    </row>
    <row r="85" spans="6:35" x14ac:dyDescent="0.3">
      <c r="F85" t="s">
        <v>16</v>
      </c>
      <c r="G85">
        <v>1.4730000000000001</v>
      </c>
      <c r="I85">
        <v>1.4730000000000001</v>
      </c>
      <c r="J85">
        <v>1.2871999999999999</v>
      </c>
      <c r="O85">
        <f t="shared" si="13"/>
        <v>-5.2514554178808473E-6</v>
      </c>
      <c r="P85">
        <f t="shared" si="14"/>
        <v>-5.3892255255695125E-3</v>
      </c>
      <c r="R85">
        <f t="shared" si="16"/>
        <v>9.1279428128715309E-8</v>
      </c>
      <c r="S85">
        <f t="shared" si="17"/>
        <v>9.4486220534569236E-4</v>
      </c>
      <c r="V85" t="s">
        <v>16</v>
      </c>
      <c r="W85">
        <v>220</v>
      </c>
      <c r="Y85">
        <v>220</v>
      </c>
      <c r="Z85">
        <v>300</v>
      </c>
      <c r="AE85">
        <f t="shared" si="19"/>
        <v>3398.3294107999563</v>
      </c>
      <c r="AF85">
        <f t="shared" si="20"/>
        <v>206401.43634568356</v>
      </c>
      <c r="AH85">
        <f t="shared" si="21"/>
        <v>51092.124934785577</v>
      </c>
      <c r="AI85">
        <f t="shared" si="22"/>
        <v>12197859.320880245</v>
      </c>
    </row>
    <row r="86" spans="6:35" x14ac:dyDescent="0.3">
      <c r="F86" t="s">
        <v>16</v>
      </c>
      <c r="G86">
        <v>1.4369000000000001</v>
      </c>
      <c r="I86">
        <v>1.4369000000000001</v>
      </c>
      <c r="J86">
        <v>1.4741</v>
      </c>
      <c r="O86">
        <f t="shared" si="13"/>
        <v>-1.5297362699240194E-4</v>
      </c>
      <c r="P86">
        <f t="shared" si="14"/>
        <v>1.5511061758414814E-6</v>
      </c>
      <c r="R86">
        <f t="shared" si="16"/>
        <v>8.1812956126441403E-6</v>
      </c>
      <c r="S86">
        <f t="shared" si="17"/>
        <v>1.7955136152463834E-8</v>
      </c>
      <c r="V86" t="s">
        <v>16</v>
      </c>
      <c r="W86">
        <v>220</v>
      </c>
      <c r="Y86">
        <v>220</v>
      </c>
      <c r="Z86">
        <v>260</v>
      </c>
      <c r="AE86">
        <f t="shared" si="19"/>
        <v>3398.3294107999563</v>
      </c>
      <c r="AF86">
        <f t="shared" si="20"/>
        <v>6965.4026524278906</v>
      </c>
      <c r="AH86">
        <f t="shared" si="21"/>
        <v>51092.124934785577</v>
      </c>
      <c r="AI86">
        <f t="shared" si="22"/>
        <v>133023.47922681834</v>
      </c>
    </row>
    <row r="87" spans="6:35" x14ac:dyDescent="0.3">
      <c r="F87" t="s">
        <v>16</v>
      </c>
      <c r="G87">
        <v>1.4649000000000001</v>
      </c>
      <c r="I87">
        <v>1.4649000000000001</v>
      </c>
      <c r="J87">
        <v>1.6497999999999999</v>
      </c>
      <c r="O87">
        <f t="shared" si="13"/>
        <v>-1.6545778112247973E-5</v>
      </c>
      <c r="P87">
        <f t="shared" si="14"/>
        <v>6.5681682780512488E-3</v>
      </c>
      <c r="R87">
        <f t="shared" si="16"/>
        <v>4.2161520156636683E-7</v>
      </c>
      <c r="S87">
        <f t="shared" si="17"/>
        <v>1.2300582967150289E-3</v>
      </c>
      <c r="V87" t="s">
        <v>16</v>
      </c>
      <c r="W87">
        <v>220</v>
      </c>
      <c r="Y87">
        <v>220</v>
      </c>
      <c r="Z87">
        <v>260</v>
      </c>
      <c r="AE87">
        <f t="shared" si="19"/>
        <v>3398.3294107999563</v>
      </c>
      <c r="AF87">
        <f t="shared" si="20"/>
        <v>6965.4026524278906</v>
      </c>
      <c r="AH87">
        <f t="shared" si="21"/>
        <v>51092.124934785577</v>
      </c>
      <c r="AI87">
        <f t="shared" si="22"/>
        <v>133023.47922681834</v>
      </c>
    </row>
    <row r="88" spans="6:35" x14ac:dyDescent="0.3">
      <c r="F88" t="s">
        <v>16</v>
      </c>
      <c r="G88">
        <v>1.3239000000000001</v>
      </c>
      <c r="I88">
        <v>1.3239000000000001</v>
      </c>
      <c r="J88">
        <v>1.5758000000000001</v>
      </c>
      <c r="O88">
        <f t="shared" si="13"/>
        <v>-4.6142360943829796E-3</v>
      </c>
      <c r="P88">
        <f t="shared" si="14"/>
        <v>1.4534839388909051E-3</v>
      </c>
      <c r="R88">
        <f t="shared" si="16"/>
        <v>7.6818604975130531E-4</v>
      </c>
      <c r="S88">
        <f t="shared" si="17"/>
        <v>1.6464440723642877E-4</v>
      </c>
      <c r="V88" t="s">
        <v>16</v>
      </c>
      <c r="W88">
        <v>220</v>
      </c>
      <c r="Y88">
        <v>220</v>
      </c>
      <c r="Z88">
        <v>260</v>
      </c>
      <c r="AE88">
        <f t="shared" si="19"/>
        <v>3398.3294107999563</v>
      </c>
      <c r="AF88">
        <f t="shared" si="20"/>
        <v>6965.4026524278906</v>
      </c>
      <c r="AH88">
        <f t="shared" si="21"/>
        <v>51092.124934785577</v>
      </c>
      <c r="AI88">
        <f t="shared" si="22"/>
        <v>133023.47922681834</v>
      </c>
    </row>
    <row r="89" spans="6:35" x14ac:dyDescent="0.3">
      <c r="F89" t="s">
        <v>16</v>
      </c>
      <c r="G89">
        <v>1.43</v>
      </c>
      <c r="I89">
        <v>1.43</v>
      </c>
      <c r="J89">
        <v>1.5431999999999999</v>
      </c>
      <c r="O89">
        <f t="shared" si="13"/>
        <v>-2.20149068695013E-4</v>
      </c>
      <c r="P89">
        <f t="shared" si="14"/>
        <v>5.2508328001365297E-4</v>
      </c>
      <c r="R89">
        <f t="shared" si="16"/>
        <v>1.329298363575056E-5</v>
      </c>
      <c r="S89">
        <f t="shared" si="17"/>
        <v>4.2361459952273273E-5</v>
      </c>
      <c r="V89" t="s">
        <v>16</v>
      </c>
      <c r="W89">
        <v>220</v>
      </c>
      <c r="Y89">
        <v>220</v>
      </c>
      <c r="Z89">
        <v>320</v>
      </c>
      <c r="AE89">
        <f t="shared" si="19"/>
        <v>3398.3294107999563</v>
      </c>
      <c r="AF89">
        <f t="shared" si="20"/>
        <v>494871.33289155952</v>
      </c>
      <c r="AH89">
        <f t="shared" si="21"/>
        <v>51092.124934785577</v>
      </c>
      <c r="AI89">
        <f t="shared" si="22"/>
        <v>39143206.180595532</v>
      </c>
    </row>
    <row r="90" spans="6:35" x14ac:dyDescent="0.3">
      <c r="F90" t="s">
        <v>16</v>
      </c>
      <c r="G90">
        <v>1.4379999999999999</v>
      </c>
      <c r="I90">
        <v>1.4379999999999999</v>
      </c>
      <c r="J90">
        <v>1.3239000000000001</v>
      </c>
      <c r="O90">
        <f t="shared" si="13"/>
        <v>-1.4372745651807387E-4</v>
      </c>
      <c r="P90">
        <f t="shared" si="14"/>
        <v>-2.6639012416940903E-3</v>
      </c>
      <c r="R90">
        <f t="shared" si="16"/>
        <v>7.5286941332107302E-6</v>
      </c>
      <c r="S90">
        <f t="shared" si="17"/>
        <v>3.6928145109409421E-4</v>
      </c>
      <c r="V90" t="s">
        <v>16</v>
      </c>
      <c r="W90">
        <v>220</v>
      </c>
      <c r="Y90">
        <v>220</v>
      </c>
      <c r="Z90">
        <v>380</v>
      </c>
      <c r="AE90">
        <f t="shared" si="19"/>
        <v>3398.3294107999563</v>
      </c>
      <c r="AF90">
        <f t="shared" si="20"/>
        <v>2691288.5413261801</v>
      </c>
      <c r="AH90">
        <f t="shared" si="21"/>
        <v>51092.124934785577</v>
      </c>
      <c r="AI90">
        <f t="shared" si="22"/>
        <v>374352165.52281451</v>
      </c>
    </row>
    <row r="91" spans="6:35" x14ac:dyDescent="0.3">
      <c r="F91" t="s">
        <v>16</v>
      </c>
      <c r="G91">
        <v>1.4715</v>
      </c>
      <c r="I91">
        <v>1.4715</v>
      </c>
      <c r="J91">
        <v>1.4567000000000001</v>
      </c>
      <c r="O91">
        <f t="shared" si="13"/>
        <v>-6.731719005404601E-6</v>
      </c>
      <c r="P91">
        <f t="shared" si="14"/>
        <v>-1.9757488154343451E-7</v>
      </c>
      <c r="R91">
        <f t="shared" si="16"/>
        <v>1.2710656215944254E-7</v>
      </c>
      <c r="S91">
        <f t="shared" si="17"/>
        <v>1.1507358420499609E-9</v>
      </c>
      <c r="V91" t="s">
        <v>16</v>
      </c>
      <c r="W91">
        <v>240</v>
      </c>
      <c r="Y91">
        <v>240</v>
      </c>
      <c r="Z91">
        <v>380</v>
      </c>
      <c r="AE91">
        <f t="shared" si="19"/>
        <v>43001.849030300567</v>
      </c>
      <c r="AF91">
        <f t="shared" si="20"/>
        <v>2691288.5413261801</v>
      </c>
      <c r="AH91">
        <f t="shared" si="21"/>
        <v>1506547.5384408755</v>
      </c>
      <c r="AI91">
        <f t="shared" si="22"/>
        <v>374352165.52281451</v>
      </c>
    </row>
    <row r="92" spans="6:35" x14ac:dyDescent="0.3">
      <c r="F92" t="s">
        <v>16</v>
      </c>
      <c r="G92">
        <v>1.827</v>
      </c>
      <c r="I92">
        <v>1.827</v>
      </c>
      <c r="J92">
        <v>1.2781</v>
      </c>
      <c r="O92">
        <f t="shared" si="13"/>
        <v>3.8142839078194039E-2</v>
      </c>
      <c r="P92">
        <f t="shared" si="14"/>
        <v>-6.2726989929127366E-3</v>
      </c>
      <c r="R92">
        <f t="shared" si="16"/>
        <v>1.2839576155129349E-2</v>
      </c>
      <c r="S92">
        <f t="shared" si="17"/>
        <v>1.1568381354663112E-3</v>
      </c>
      <c r="V92" t="s">
        <v>16</v>
      </c>
      <c r="W92">
        <v>240</v>
      </c>
      <c r="Y92">
        <v>240</v>
      </c>
      <c r="Z92">
        <v>280</v>
      </c>
      <c r="AE92">
        <f t="shared" si="19"/>
        <v>43001.849030300567</v>
      </c>
      <c r="AF92">
        <f t="shared" si="20"/>
        <v>59766.126265973035</v>
      </c>
      <c r="AH92">
        <f t="shared" si="21"/>
        <v>1506547.5384408755</v>
      </c>
      <c r="AI92">
        <f t="shared" si="22"/>
        <v>2336720.7261884194</v>
      </c>
    </row>
    <row r="93" spans="6:35" x14ac:dyDescent="0.3">
      <c r="F93" t="s">
        <v>16</v>
      </c>
      <c r="G93">
        <v>1.5028999999999999</v>
      </c>
      <c r="I93">
        <v>1.5028999999999999</v>
      </c>
      <c r="J93">
        <v>1.6067</v>
      </c>
      <c r="O93">
        <f t="shared" si="13"/>
        <v>1.9616972934235826E-6</v>
      </c>
      <c r="P93">
        <f t="shared" si="14"/>
        <v>2.9969271420525836E-3</v>
      </c>
      <c r="R93">
        <f t="shared" si="16"/>
        <v>2.4557038466195309E-8</v>
      </c>
      <c r="S93">
        <f t="shared" si="17"/>
        <v>4.3208406158483142E-4</v>
      </c>
      <c r="V93" t="s">
        <v>16</v>
      </c>
      <c r="W93">
        <v>240</v>
      </c>
      <c r="Y93">
        <v>240</v>
      </c>
      <c r="Z93">
        <v>280</v>
      </c>
      <c r="AE93">
        <f t="shared" si="19"/>
        <v>43001.849030300567</v>
      </c>
      <c r="AF93">
        <f t="shared" si="20"/>
        <v>59766.126265973035</v>
      </c>
      <c r="AH93">
        <f t="shared" si="21"/>
        <v>1506547.5384408755</v>
      </c>
      <c r="AI93">
        <f t="shared" si="22"/>
        <v>2336720.7261884194</v>
      </c>
    </row>
    <row r="94" spans="6:35" x14ac:dyDescent="0.3">
      <c r="F94" t="s">
        <v>16</v>
      </c>
      <c r="G94">
        <v>1.5101</v>
      </c>
      <c r="I94">
        <v>1.5101</v>
      </c>
      <c r="J94">
        <v>1.3546</v>
      </c>
      <c r="O94">
        <f t="shared" si="13"/>
        <v>7.6666532961454142E-6</v>
      </c>
      <c r="P94">
        <f t="shared" si="14"/>
        <v>-1.2570650431076842E-3</v>
      </c>
      <c r="R94">
        <f t="shared" si="16"/>
        <v>1.5117306968990366E-7</v>
      </c>
      <c r="S94">
        <f t="shared" si="17"/>
        <v>1.3566786775527425E-4</v>
      </c>
      <c r="V94" t="s">
        <v>16</v>
      </c>
      <c r="W94">
        <v>240</v>
      </c>
      <c r="Y94">
        <v>240</v>
      </c>
      <c r="Z94">
        <v>280</v>
      </c>
      <c r="AE94">
        <f t="shared" si="19"/>
        <v>43001.849030300567</v>
      </c>
      <c r="AF94">
        <f t="shared" si="20"/>
        <v>59766.126265973035</v>
      </c>
      <c r="AH94">
        <f t="shared" si="21"/>
        <v>1506547.5384408755</v>
      </c>
      <c r="AI94">
        <f t="shared" si="22"/>
        <v>2336720.7261884194</v>
      </c>
    </row>
    <row r="95" spans="6:35" x14ac:dyDescent="0.3">
      <c r="F95" t="s">
        <v>16</v>
      </c>
      <c r="G95">
        <v>1.4461999999999999</v>
      </c>
      <c r="I95">
        <v>1.4461999999999999</v>
      </c>
      <c r="J95">
        <v>1.3872</v>
      </c>
      <c r="O95">
        <f t="shared" si="13"/>
        <v>-8.6243906714972534E-5</v>
      </c>
      <c r="P95">
        <f t="shared" si="14"/>
        <v>-4.2737129955135238E-4</v>
      </c>
      <c r="R95">
        <f t="shared" si="16"/>
        <v>3.8104057880705157E-6</v>
      </c>
      <c r="S95">
        <f t="shared" si="17"/>
        <v>3.2191444972682863E-5</v>
      </c>
      <c r="V95" t="s">
        <v>16</v>
      </c>
      <c r="W95">
        <v>240</v>
      </c>
      <c r="Y95">
        <v>240</v>
      </c>
      <c r="Z95">
        <v>340</v>
      </c>
      <c r="AE95">
        <f t="shared" si="19"/>
        <v>43001.849030300567</v>
      </c>
      <c r="AF95">
        <f t="shared" si="20"/>
        <v>973175.81590360089</v>
      </c>
      <c r="AH95">
        <f t="shared" si="21"/>
        <v>1506547.5384408755</v>
      </c>
      <c r="AI95">
        <f t="shared" si="22"/>
        <v>96439528.222627521</v>
      </c>
    </row>
    <row r="96" spans="6:35" x14ac:dyDescent="0.3">
      <c r="F96" t="s">
        <v>16</v>
      </c>
      <c r="G96">
        <v>1.2155</v>
      </c>
      <c r="I96">
        <v>1.2155</v>
      </c>
      <c r="J96">
        <v>1.4511000000000001</v>
      </c>
      <c r="O96">
        <f t="shared" si="13"/>
        <v>-2.0770056101710989E-2</v>
      </c>
      <c r="P96">
        <f t="shared" si="14"/>
        <v>-1.4910392036744331E-6</v>
      </c>
      <c r="R96">
        <f t="shared" si="16"/>
        <v>5.7093091430750241E-3</v>
      </c>
      <c r="S96">
        <f t="shared" si="17"/>
        <v>1.7034082642071434E-8</v>
      </c>
      <c r="V96" t="s">
        <v>16</v>
      </c>
      <c r="W96">
        <v>240</v>
      </c>
      <c r="Y96">
        <v>240</v>
      </c>
      <c r="Z96">
        <v>380</v>
      </c>
      <c r="AE96">
        <f t="shared" si="19"/>
        <v>43001.849030300567</v>
      </c>
      <c r="AF96">
        <f t="shared" si="20"/>
        <v>2691288.5413261801</v>
      </c>
      <c r="AH96">
        <f t="shared" si="21"/>
        <v>1506547.5384408755</v>
      </c>
      <c r="AI96">
        <f t="shared" si="22"/>
        <v>374352165.52281451</v>
      </c>
    </row>
    <row r="97" spans="6:35" x14ac:dyDescent="0.3">
      <c r="F97" t="s">
        <v>16</v>
      </c>
      <c r="G97">
        <v>1.6843999999999999</v>
      </c>
      <c r="I97">
        <v>1.6843999999999999</v>
      </c>
      <c r="J97">
        <v>1.4685999999999999</v>
      </c>
      <c r="O97">
        <f t="shared" si="13"/>
        <v>7.303445992340239E-3</v>
      </c>
      <c r="P97">
        <f t="shared" si="14"/>
        <v>2.2427892507768686E-7</v>
      </c>
      <c r="R97">
        <f t="shared" si="16"/>
        <v>1.4170018897886447E-3</v>
      </c>
      <c r="S97">
        <f t="shared" si="17"/>
        <v>1.3626509435154861E-9</v>
      </c>
      <c r="V97" t="s">
        <v>16</v>
      </c>
      <c r="W97">
        <v>300</v>
      </c>
      <c r="Y97">
        <v>300</v>
      </c>
      <c r="Z97">
        <v>300</v>
      </c>
      <c r="AE97">
        <f t="shared" si="19"/>
        <v>858308.95961294055</v>
      </c>
      <c r="AF97">
        <f t="shared" si="20"/>
        <v>206401.43634568356</v>
      </c>
      <c r="AH97">
        <f t="shared" si="21"/>
        <v>81568948.023905665</v>
      </c>
      <c r="AI97">
        <f t="shared" si="22"/>
        <v>12197859.320880245</v>
      </c>
    </row>
    <row r="98" spans="6:35" x14ac:dyDescent="0.3">
      <c r="F98" t="s">
        <v>16</v>
      </c>
      <c r="G98">
        <v>1.3609</v>
      </c>
      <c r="I98">
        <v>1.3609</v>
      </c>
      <c r="J98">
        <v>1.5173000000000001</v>
      </c>
      <c r="O98">
        <f t="shared" si="13"/>
        <v>-2.1708287864994169E-3</v>
      </c>
      <c r="P98">
        <f t="shared" si="14"/>
        <v>1.6434774651333988E-4</v>
      </c>
      <c r="R98">
        <f t="shared" si="16"/>
        <v>2.8108268663035684E-4</v>
      </c>
      <c r="S98">
        <f t="shared" si="17"/>
        <v>9.0022624764866306E-6</v>
      </c>
      <c r="V98" t="s">
        <v>16</v>
      </c>
      <c r="W98">
        <v>260</v>
      </c>
      <c r="Y98">
        <v>260</v>
      </c>
      <c r="Z98">
        <v>300</v>
      </c>
      <c r="AE98">
        <f t="shared" si="19"/>
        <v>166688.12727049086</v>
      </c>
      <c r="AF98">
        <f t="shared" si="20"/>
        <v>206401.43634568356</v>
      </c>
      <c r="AH98">
        <f t="shared" si="21"/>
        <v>9173594.8663346022</v>
      </c>
      <c r="AI98">
        <f t="shared" si="22"/>
        <v>12197859.320880245</v>
      </c>
    </row>
    <row r="99" spans="6:35" x14ac:dyDescent="0.3">
      <c r="F99" t="s">
        <v>16</v>
      </c>
      <c r="G99">
        <v>1.5642</v>
      </c>
      <c r="I99">
        <v>1.5642</v>
      </c>
      <c r="J99">
        <v>1.4622999999999999</v>
      </c>
      <c r="O99">
        <f t="shared" si="13"/>
        <v>4.0224571602528813E-4</v>
      </c>
      <c r="P99">
        <f t="shared" si="14"/>
        <v>-1.1284993914134703E-11</v>
      </c>
      <c r="R99">
        <f t="shared" si="16"/>
        <v>2.9693079199219592E-5</v>
      </c>
      <c r="S99">
        <f t="shared" si="17"/>
        <v>2.5312503791180509E-15</v>
      </c>
      <c r="V99" t="s">
        <v>16</v>
      </c>
      <c r="W99">
        <v>260</v>
      </c>
      <c r="Y99">
        <v>260</v>
      </c>
      <c r="Z99">
        <v>300</v>
      </c>
      <c r="AE99">
        <f t="shared" si="19"/>
        <v>166688.12727049086</v>
      </c>
      <c r="AF99">
        <f t="shared" si="20"/>
        <v>206401.43634568356</v>
      </c>
      <c r="AH99">
        <f t="shared" si="21"/>
        <v>9173594.8663346022</v>
      </c>
      <c r="AI99">
        <f t="shared" si="22"/>
        <v>12197859.320880245</v>
      </c>
    </row>
    <row r="100" spans="6:35" x14ac:dyDescent="0.3">
      <c r="F100" t="s">
        <v>16</v>
      </c>
      <c r="G100">
        <v>1.4696</v>
      </c>
      <c r="I100">
        <v>1.4696</v>
      </c>
      <c r="J100">
        <v>1.5183</v>
      </c>
      <c r="O100">
        <f t="shared" si="13"/>
        <v>-8.9752316539491407E-6</v>
      </c>
      <c r="P100">
        <f t="shared" si="14"/>
        <v>1.7351420477351991E-4</v>
      </c>
      <c r="R100">
        <f t="shared" si="16"/>
        <v>1.8652092286759585E-7</v>
      </c>
      <c r="S100">
        <f t="shared" si="17"/>
        <v>9.6778758276649283E-6</v>
      </c>
      <c r="V100" t="s">
        <v>16</v>
      </c>
      <c r="W100">
        <v>260</v>
      </c>
      <c r="Y100">
        <v>260</v>
      </c>
      <c r="Z100">
        <v>300</v>
      </c>
      <c r="AE100">
        <f t="shared" si="19"/>
        <v>166688.12727049086</v>
      </c>
      <c r="AF100">
        <f t="shared" si="20"/>
        <v>206401.43634568356</v>
      </c>
      <c r="AH100">
        <f t="shared" si="21"/>
        <v>9173594.8663346022</v>
      </c>
      <c r="AI100">
        <f t="shared" si="22"/>
        <v>12197859.320880245</v>
      </c>
    </row>
    <row r="101" spans="6:35" x14ac:dyDescent="0.3">
      <c r="F101" t="s">
        <v>16</v>
      </c>
      <c r="G101">
        <v>1.6195999999999999</v>
      </c>
      <c r="I101">
        <v>1.6195999999999999</v>
      </c>
      <c r="J101">
        <v>1.4025000000000001</v>
      </c>
      <c r="O101">
        <f t="shared" si="13"/>
        <v>2.1576036836201259E-3</v>
      </c>
      <c r="P101">
        <f t="shared" si="14"/>
        <v>-2.1626257143918118E-4</v>
      </c>
      <c r="R101">
        <f t="shared" si="16"/>
        <v>2.7880179564315912E-4</v>
      </c>
      <c r="S101">
        <f t="shared" si="17"/>
        <v>1.2981009969773134E-5</v>
      </c>
      <c r="V101" t="s">
        <v>16</v>
      </c>
      <c r="W101">
        <v>300</v>
      </c>
      <c r="Y101">
        <v>300</v>
      </c>
      <c r="Z101">
        <v>320</v>
      </c>
      <c r="AE101">
        <f t="shared" si="19"/>
        <v>858308.95961294055</v>
      </c>
      <c r="AF101">
        <f t="shared" si="20"/>
        <v>494871.33289155952</v>
      </c>
      <c r="AH101">
        <f t="shared" si="21"/>
        <v>81568948.023905665</v>
      </c>
      <c r="AI101">
        <f t="shared" si="22"/>
        <v>39143206.180595532</v>
      </c>
    </row>
    <row r="102" spans="6:35" x14ac:dyDescent="0.3">
      <c r="F102" t="s">
        <v>16</v>
      </c>
      <c r="G102">
        <v>1.9315</v>
      </c>
      <c r="I102">
        <v>1.9315</v>
      </c>
      <c r="J102">
        <v>1.4079999999999999</v>
      </c>
      <c r="O102">
        <f t="shared" si="13"/>
        <v>8.5835137981168222E-2</v>
      </c>
      <c r="P102">
        <f t="shared" si="14"/>
        <v>-1.6209527352562729E-4</v>
      </c>
      <c r="R102">
        <f t="shared" si="16"/>
        <v>3.7863446787752046E-2</v>
      </c>
      <c r="S102">
        <f t="shared" si="17"/>
        <v>8.8381316992591972E-6</v>
      </c>
      <c r="V102" t="s">
        <v>16</v>
      </c>
      <c r="W102">
        <v>280</v>
      </c>
      <c r="Y102">
        <v>280</v>
      </c>
      <c r="Z102">
        <v>380</v>
      </c>
      <c r="AE102">
        <f t="shared" si="19"/>
        <v>422457.16413137084</v>
      </c>
      <c r="AF102">
        <f t="shared" si="20"/>
        <v>2691288.5413261801</v>
      </c>
      <c r="AH102">
        <f t="shared" si="21"/>
        <v>31698854.798271142</v>
      </c>
      <c r="AI102">
        <f t="shared" si="22"/>
        <v>374352165.52281451</v>
      </c>
    </row>
    <row r="103" spans="6:35" x14ac:dyDescent="0.3">
      <c r="F103" t="s">
        <v>16</v>
      </c>
      <c r="G103">
        <v>1.6040000000000001</v>
      </c>
      <c r="I103">
        <v>1.6040000000000001</v>
      </c>
      <c r="J103">
        <v>1.4408000000000001</v>
      </c>
      <c r="O103">
        <f t="shared" si="13"/>
        <v>1.4667105370229365E-3</v>
      </c>
      <c r="P103">
        <f t="shared" si="14"/>
        <v>-1.0252682628889774E-5</v>
      </c>
      <c r="R103">
        <f t="shared" si="16"/>
        <v>1.6664510041561152E-4</v>
      </c>
      <c r="S103">
        <f t="shared" si="17"/>
        <v>2.2273237707824179E-7</v>
      </c>
      <c r="V103" t="s">
        <v>16</v>
      </c>
      <c r="W103">
        <v>280</v>
      </c>
      <c r="Y103">
        <v>280</v>
      </c>
      <c r="Z103">
        <v>420</v>
      </c>
      <c r="AE103">
        <f t="shared" si="19"/>
        <v>422457.16413137084</v>
      </c>
      <c r="AF103">
        <f t="shared" si="20"/>
        <v>5744739.6126134209</v>
      </c>
      <c r="AH103">
        <f t="shared" si="21"/>
        <v>31698854.798271142</v>
      </c>
      <c r="AI103">
        <f t="shared" si="22"/>
        <v>1028869906.559787</v>
      </c>
    </row>
    <row r="104" spans="6:35" x14ac:dyDescent="0.3">
      <c r="F104" t="s">
        <v>16</v>
      </c>
      <c r="G104">
        <v>1.6675</v>
      </c>
      <c r="I104">
        <v>1.6675</v>
      </c>
      <c r="J104">
        <v>1.4442999999999999</v>
      </c>
      <c r="O104">
        <f t="shared" si="13"/>
        <v>5.5563554123729993E-3</v>
      </c>
      <c r="P104">
        <f t="shared" si="14"/>
        <v>-6.0527499682556596E-6</v>
      </c>
      <c r="R104">
        <f t="shared" si="16"/>
        <v>9.8413200741269869E-4</v>
      </c>
      <c r="S104">
        <f t="shared" si="17"/>
        <v>1.1030714532264751E-7</v>
      </c>
      <c r="V104" t="s">
        <v>16</v>
      </c>
      <c r="W104">
        <v>280</v>
      </c>
      <c r="Y104">
        <v>280</v>
      </c>
      <c r="Z104">
        <v>380</v>
      </c>
      <c r="AE104">
        <f t="shared" si="19"/>
        <v>422457.16413137084</v>
      </c>
      <c r="AF104">
        <f t="shared" si="20"/>
        <v>2691288.5413261801</v>
      </c>
      <c r="AH104">
        <f t="shared" si="21"/>
        <v>31698854.798271142</v>
      </c>
      <c r="AI104">
        <f t="shared" si="22"/>
        <v>374352165.52281451</v>
      </c>
    </row>
    <row r="105" spans="6:35" x14ac:dyDescent="0.3">
      <c r="F105" t="s">
        <v>16</v>
      </c>
      <c r="G105">
        <v>1.4257</v>
      </c>
      <c r="I105">
        <v>1.4257</v>
      </c>
      <c r="J105">
        <v>1.4453</v>
      </c>
      <c r="O105">
        <f t="shared" si="13"/>
        <v>-2.7061076278794361E-4</v>
      </c>
      <c r="P105">
        <f t="shared" si="14"/>
        <v>-5.1100472894696731E-6</v>
      </c>
      <c r="R105">
        <f t="shared" si="16"/>
        <v>1.7503574764537876E-5</v>
      </c>
      <c r="S105">
        <f t="shared" si="17"/>
        <v>8.8016999411845507E-8</v>
      </c>
      <c r="V105" t="s">
        <v>16</v>
      </c>
      <c r="W105">
        <v>280</v>
      </c>
      <c r="Y105">
        <v>280</v>
      </c>
      <c r="Z105">
        <v>360</v>
      </c>
      <c r="AE105">
        <f t="shared" si="19"/>
        <v>422457.16413137084</v>
      </c>
      <c r="AF105">
        <f t="shared" si="20"/>
        <v>1689314.8853818076</v>
      </c>
      <c r="AH105">
        <f t="shared" si="21"/>
        <v>31698854.798271142</v>
      </c>
      <c r="AI105">
        <f t="shared" si="22"/>
        <v>201193592.36426941</v>
      </c>
    </row>
    <row r="106" spans="6:35" x14ac:dyDescent="0.3">
      <c r="F106" t="s">
        <v>16</v>
      </c>
      <c r="G106">
        <v>1.3668</v>
      </c>
      <c r="I106">
        <v>1.3668</v>
      </c>
      <c r="J106">
        <v>1.5183</v>
      </c>
      <c r="O106">
        <f t="shared" si="13"/>
        <v>-1.8873954679189222E-3</v>
      </c>
      <c r="P106">
        <f t="shared" si="14"/>
        <v>1.7351420477351991E-4</v>
      </c>
      <c r="R106">
        <f t="shared" si="16"/>
        <v>2.3324761435232201E-4</v>
      </c>
      <c r="S106">
        <f t="shared" si="17"/>
        <v>9.6778758276649283E-6</v>
      </c>
      <c r="V106" t="s">
        <v>16</v>
      </c>
      <c r="W106">
        <v>300</v>
      </c>
      <c r="Y106">
        <v>300</v>
      </c>
      <c r="Z106">
        <v>340</v>
      </c>
      <c r="AE106">
        <f t="shared" si="19"/>
        <v>858308.95961294055</v>
      </c>
      <c r="AF106">
        <f t="shared" si="20"/>
        <v>973175.81590360089</v>
      </c>
      <c r="AH106">
        <f t="shared" si="21"/>
        <v>81568948.023905665</v>
      </c>
      <c r="AI106">
        <f t="shared" si="22"/>
        <v>96439528.222627521</v>
      </c>
    </row>
    <row r="107" spans="6:35" x14ac:dyDescent="0.3">
      <c r="F107" t="s">
        <v>16</v>
      </c>
      <c r="G107">
        <v>1.3250999999999999</v>
      </c>
      <c r="I107">
        <v>1.3250999999999999</v>
      </c>
      <c r="J107">
        <v>1.5103</v>
      </c>
      <c r="O107">
        <f t="shared" si="13"/>
        <v>-4.5151753574260147E-3</v>
      </c>
      <c r="P107">
        <f t="shared" si="14"/>
        <v>1.0904885590137391E-4</v>
      </c>
      <c r="R107">
        <f t="shared" si="16"/>
        <v>7.4627603555425651E-4</v>
      </c>
      <c r="S107">
        <f t="shared" si="17"/>
        <v>5.2098851712852286E-6</v>
      </c>
      <c r="V107" t="s">
        <v>16</v>
      </c>
      <c r="W107">
        <v>300</v>
      </c>
      <c r="Y107">
        <v>300</v>
      </c>
      <c r="Z107">
        <v>340</v>
      </c>
      <c r="AE107">
        <f t="shared" si="19"/>
        <v>858308.95961294055</v>
      </c>
      <c r="AF107">
        <f t="shared" si="20"/>
        <v>973175.81590360089</v>
      </c>
      <c r="AH107">
        <f t="shared" si="21"/>
        <v>81568948.023905665</v>
      </c>
      <c r="AI107">
        <f t="shared" si="22"/>
        <v>96439528.222627521</v>
      </c>
    </row>
    <row r="108" spans="6:35" x14ac:dyDescent="0.3">
      <c r="F108" t="s">
        <v>16</v>
      </c>
      <c r="G108">
        <v>1.5286999999999999</v>
      </c>
      <c r="I108">
        <v>1.5286999999999999</v>
      </c>
      <c r="J108">
        <v>1.3481000000000001</v>
      </c>
      <c r="O108">
        <f t="shared" si="13"/>
        <v>5.626228538143666E-5</v>
      </c>
      <c r="P108">
        <f t="shared" si="14"/>
        <v>-1.4981483465604897E-3</v>
      </c>
      <c r="R108">
        <f t="shared" si="16"/>
        <v>2.1558729283637859E-6</v>
      </c>
      <c r="S108">
        <f t="shared" si="17"/>
        <v>1.714245793354079E-4</v>
      </c>
      <c r="V108" t="s">
        <v>16</v>
      </c>
      <c r="W108">
        <v>300</v>
      </c>
      <c r="Y108">
        <v>300</v>
      </c>
      <c r="Z108">
        <v>320</v>
      </c>
      <c r="AE108">
        <f t="shared" si="19"/>
        <v>858308.95961294055</v>
      </c>
      <c r="AF108">
        <f t="shared" si="20"/>
        <v>494871.33289155952</v>
      </c>
      <c r="AH108">
        <f t="shared" si="21"/>
        <v>81568948.023905665</v>
      </c>
      <c r="AI108">
        <f t="shared" si="22"/>
        <v>39143206.180595532</v>
      </c>
    </row>
    <row r="109" spans="6:35" x14ac:dyDescent="0.3">
      <c r="F109" t="s">
        <v>16</v>
      </c>
      <c r="G109">
        <v>1.4607000000000001</v>
      </c>
      <c r="I109">
        <v>1.4607000000000001</v>
      </c>
      <c r="J109">
        <v>1.359</v>
      </c>
      <c r="O109">
        <f t="shared" si="13"/>
        <v>-2.6149779513836089E-5</v>
      </c>
      <c r="P109">
        <f t="shared" si="14"/>
        <v>-1.1094990561582359E-3</v>
      </c>
      <c r="R109">
        <f t="shared" si="16"/>
        <v>7.7617093384808008E-7</v>
      </c>
      <c r="S109">
        <f t="shared" si="17"/>
        <v>1.1486011571967293E-4</v>
      </c>
      <c r="V109" t="s">
        <v>16</v>
      </c>
      <c r="W109">
        <v>300</v>
      </c>
      <c r="Y109">
        <v>300</v>
      </c>
      <c r="Z109">
        <v>340</v>
      </c>
      <c r="AE109">
        <f t="shared" si="19"/>
        <v>858308.95961294055</v>
      </c>
      <c r="AF109">
        <f t="shared" si="20"/>
        <v>973175.81590360089</v>
      </c>
      <c r="AH109">
        <f t="shared" si="21"/>
        <v>81568948.023905665</v>
      </c>
      <c r="AI109">
        <f t="shared" si="22"/>
        <v>96439528.222627521</v>
      </c>
    </row>
    <row r="110" spans="6:35" x14ac:dyDescent="0.3">
      <c r="F110" t="s">
        <v>16</v>
      </c>
      <c r="G110">
        <v>1.4173</v>
      </c>
      <c r="I110">
        <v>1.4173</v>
      </c>
      <c r="J110">
        <v>1.2605999999999999</v>
      </c>
      <c r="O110">
        <f t="shared" si="13"/>
        <v>-3.9032522722590315E-4</v>
      </c>
      <c r="P110">
        <f t="shared" si="14"/>
        <v>-8.2331451683089474E-3</v>
      </c>
      <c r="R110">
        <f t="shared" si="16"/>
        <v>2.8525646432151316E-5</v>
      </c>
      <c r="S110">
        <f t="shared" si="17"/>
        <v>1.6624720940560196E-3</v>
      </c>
      <c r="V110" t="s">
        <v>16</v>
      </c>
      <c r="W110">
        <v>300</v>
      </c>
      <c r="Y110">
        <v>300</v>
      </c>
      <c r="Z110">
        <v>420</v>
      </c>
      <c r="AE110">
        <f t="shared" si="19"/>
        <v>858308.95961294055</v>
      </c>
      <c r="AF110">
        <f t="shared" si="20"/>
        <v>5744739.6126134209</v>
      </c>
      <c r="AH110">
        <f t="shared" si="21"/>
        <v>81568948.023905665</v>
      </c>
      <c r="AI110">
        <f t="shared" si="22"/>
        <v>1028869906.559787</v>
      </c>
    </row>
    <row r="111" spans="6:35" x14ac:dyDescent="0.3">
      <c r="F111" t="s">
        <v>16</v>
      </c>
      <c r="G111">
        <v>1.2513000000000001</v>
      </c>
      <c r="I111">
        <v>1.2513000000000001</v>
      </c>
      <c r="J111">
        <v>1.3130999999999999</v>
      </c>
      <c r="O111">
        <f t="shared" si="13"/>
        <v>-1.366593085363655E-2</v>
      </c>
      <c r="P111">
        <f t="shared" si="14"/>
        <v>-3.3362893586901064E-3</v>
      </c>
      <c r="R111">
        <f t="shared" si="16"/>
        <v>3.2672745153236988E-3</v>
      </c>
      <c r="S111">
        <f t="shared" si="17"/>
        <v>4.9852270977853222E-4</v>
      </c>
      <c r="V111" t="s">
        <v>16</v>
      </c>
      <c r="W111">
        <v>300</v>
      </c>
      <c r="Y111">
        <v>300</v>
      </c>
      <c r="Z111">
        <v>340</v>
      </c>
      <c r="AE111">
        <f t="shared" si="19"/>
        <v>858308.95961294055</v>
      </c>
      <c r="AF111">
        <f t="shared" si="20"/>
        <v>973175.81590360089</v>
      </c>
      <c r="AH111">
        <f t="shared" si="21"/>
        <v>81568948.023905665</v>
      </c>
      <c r="AI111">
        <f t="shared" si="22"/>
        <v>96439528.222627521</v>
      </c>
    </row>
    <row r="112" spans="6:35" x14ac:dyDescent="0.3">
      <c r="F112" t="s">
        <v>16</v>
      </c>
      <c r="G112">
        <v>1.3515999999999999</v>
      </c>
      <c r="I112">
        <v>1.3515999999999999</v>
      </c>
      <c r="J112">
        <v>1.5091000000000001</v>
      </c>
      <c r="O112">
        <f t="shared" si="13"/>
        <v>-2.6729877997855502E-3</v>
      </c>
      <c r="P112">
        <f t="shared" si="14"/>
        <v>1.010364566775296E-4</v>
      </c>
      <c r="R112">
        <f t="shared" si="16"/>
        <v>3.7096189552867455E-4</v>
      </c>
      <c r="S112">
        <f t="shared" si="17"/>
        <v>4.705843460307077E-6</v>
      </c>
      <c r="V112" t="s">
        <v>16</v>
      </c>
      <c r="W112">
        <v>300</v>
      </c>
      <c r="Y112">
        <v>300</v>
      </c>
      <c r="Z112">
        <v>340</v>
      </c>
      <c r="AE112">
        <f t="shared" si="19"/>
        <v>858308.95961294055</v>
      </c>
      <c r="AF112">
        <f t="shared" si="20"/>
        <v>973175.81590360089</v>
      </c>
      <c r="AH112">
        <f t="shared" si="21"/>
        <v>81568948.023905665</v>
      </c>
      <c r="AI112">
        <f t="shared" si="22"/>
        <v>96439528.222627521</v>
      </c>
    </row>
    <row r="113" spans="6:35" x14ac:dyDescent="0.3">
      <c r="F113" t="s">
        <v>16</v>
      </c>
      <c r="G113">
        <v>1.4478</v>
      </c>
      <c r="I113">
        <v>1.4478</v>
      </c>
      <c r="J113">
        <v>1.2861</v>
      </c>
      <c r="O113">
        <f t="shared" si="13"/>
        <v>-7.7209401323062794E-5</v>
      </c>
      <c r="P113">
        <f t="shared" si="14"/>
        <v>-5.4913007000405847E-3</v>
      </c>
      <c r="R113">
        <f t="shared" si="16"/>
        <v>3.2877105855557443E-6</v>
      </c>
      <c r="S113">
        <f t="shared" si="17"/>
        <v>9.6879889486463919E-4</v>
      </c>
      <c r="V113" t="s">
        <v>16</v>
      </c>
      <c r="W113">
        <v>360</v>
      </c>
      <c r="Y113">
        <v>360</v>
      </c>
      <c r="Z113">
        <v>360</v>
      </c>
      <c r="AE113">
        <f t="shared" si="19"/>
        <v>3726360.8977817874</v>
      </c>
      <c r="AF113">
        <f t="shared" si="20"/>
        <v>1689314.8853818076</v>
      </c>
      <c r="AH113">
        <f t="shared" si="21"/>
        <v>577714434.35954881</v>
      </c>
      <c r="AI113">
        <f t="shared" si="22"/>
        <v>201193592.36426941</v>
      </c>
    </row>
    <row r="114" spans="6:35" x14ac:dyDescent="0.3">
      <c r="F114" t="s">
        <v>16</v>
      </c>
      <c r="G114">
        <v>1.5618000000000001</v>
      </c>
      <c r="I114">
        <v>1.5618000000000001</v>
      </c>
      <c r="J114">
        <v>1.5558000000000001</v>
      </c>
      <c r="O114">
        <f t="shared" si="13"/>
        <v>3.6427369498090358E-4</v>
      </c>
      <c r="P114">
        <f t="shared" si="14"/>
        <v>8.1153175508263422E-4</v>
      </c>
      <c r="R114">
        <f t="shared" si="16"/>
        <v>2.6015793776066457E-5</v>
      </c>
      <c r="S114">
        <f t="shared" si="17"/>
        <v>7.5696190640277803E-5</v>
      </c>
      <c r="V114" t="s">
        <v>16</v>
      </c>
      <c r="W114">
        <v>320</v>
      </c>
      <c r="Y114">
        <v>320</v>
      </c>
      <c r="Z114">
        <v>360</v>
      </c>
      <c r="AE114">
        <f t="shared" si="19"/>
        <v>1522243.5137151999</v>
      </c>
      <c r="AF114">
        <f t="shared" si="20"/>
        <v>1689314.8853818076</v>
      </c>
      <c r="AH114">
        <f t="shared" si="21"/>
        <v>175110495.23289335</v>
      </c>
      <c r="AI114">
        <f t="shared" si="22"/>
        <v>201193592.36426941</v>
      </c>
    </row>
    <row r="115" spans="6:35" x14ac:dyDescent="0.3">
      <c r="F115" t="s">
        <v>16</v>
      </c>
      <c r="G115">
        <v>1.5268999999999999</v>
      </c>
      <c r="I115">
        <v>1.5268999999999999</v>
      </c>
      <c r="J115">
        <v>1.4997</v>
      </c>
      <c r="O115">
        <f t="shared" si="13"/>
        <v>4.8700145650321459E-5</v>
      </c>
      <c r="P115">
        <f t="shared" si="14"/>
        <v>5.1378022306245604E-5</v>
      </c>
      <c r="R115">
        <f t="shared" si="16"/>
        <v>1.7784446232442339E-6</v>
      </c>
      <c r="S115">
        <f t="shared" si="17"/>
        <v>1.9100138243665007E-6</v>
      </c>
      <c r="V115" t="s">
        <v>16</v>
      </c>
      <c r="W115">
        <v>320</v>
      </c>
      <c r="Y115">
        <v>320</v>
      </c>
      <c r="Z115">
        <v>440</v>
      </c>
      <c r="AE115">
        <f t="shared" si="19"/>
        <v>1522243.5137151999</v>
      </c>
      <c r="AF115">
        <f t="shared" si="20"/>
        <v>7892217.0279562892</v>
      </c>
      <c r="AH115">
        <f t="shared" si="21"/>
        <v>175110495.23289335</v>
      </c>
      <c r="AI115">
        <f t="shared" si="22"/>
        <v>1571322608.2728012</v>
      </c>
    </row>
    <row r="116" spans="6:35" x14ac:dyDescent="0.3">
      <c r="F116" t="s">
        <v>16</v>
      </c>
      <c r="G116">
        <v>1.3547</v>
      </c>
      <c r="I116">
        <v>1.3547</v>
      </c>
      <c r="J116">
        <v>1.3738999999999999</v>
      </c>
      <c r="O116">
        <f t="shared" si="13"/>
        <v>-2.4978376349452402E-3</v>
      </c>
      <c r="P116">
        <f t="shared" si="14"/>
        <v>-6.960789298478137E-4</v>
      </c>
      <c r="R116">
        <f t="shared" si="16"/>
        <v>3.3891095437482341E-4</v>
      </c>
      <c r="S116">
        <f t="shared" si="17"/>
        <v>6.1689509521300191E-5</v>
      </c>
      <c r="V116" t="s">
        <v>16</v>
      </c>
      <c r="Y116">
        <v>320</v>
      </c>
      <c r="Z116">
        <v>360</v>
      </c>
      <c r="AE116">
        <f t="shared" si="19"/>
        <v>1522243.5137151999</v>
      </c>
      <c r="AF116">
        <f t="shared" si="20"/>
        <v>1689314.8853818076</v>
      </c>
      <c r="AH116">
        <f t="shared" si="21"/>
        <v>175110495.23289335</v>
      </c>
      <c r="AI116">
        <f t="shared" si="22"/>
        <v>201193592.36426941</v>
      </c>
    </row>
    <row r="117" spans="6:35" x14ac:dyDescent="0.3">
      <c r="F117" t="s">
        <v>16</v>
      </c>
      <c r="G117">
        <v>1.5802</v>
      </c>
      <c r="I117">
        <v>1.5802</v>
      </c>
      <c r="J117">
        <v>1.5213000000000001</v>
      </c>
      <c r="O117">
        <f t="shared" si="13"/>
        <v>7.2459265098785599E-4</v>
      </c>
      <c r="P117">
        <f t="shared" si="14"/>
        <v>2.0304550467034325E-4</v>
      </c>
      <c r="R117">
        <f t="shared" si="16"/>
        <v>6.5081651750596766E-5</v>
      </c>
      <c r="S117">
        <f t="shared" si="17"/>
        <v>1.1934141196653776E-5</v>
      </c>
      <c r="V117" t="s">
        <v>16</v>
      </c>
      <c r="W117">
        <v>320</v>
      </c>
      <c r="Y117">
        <v>320</v>
      </c>
      <c r="Z117">
        <v>360</v>
      </c>
      <c r="AE117">
        <f t="shared" si="19"/>
        <v>1522243.5137151999</v>
      </c>
      <c r="AF117">
        <f t="shared" si="20"/>
        <v>1689314.8853818076</v>
      </c>
      <c r="AH117">
        <f t="shared" si="21"/>
        <v>175110495.23289335</v>
      </c>
      <c r="AI117">
        <f t="shared" si="22"/>
        <v>201193592.36426941</v>
      </c>
    </row>
    <row r="118" spans="6:35" x14ac:dyDescent="0.3">
      <c r="F118" t="s">
        <v>16</v>
      </c>
      <c r="G118">
        <v>1.8418000000000001</v>
      </c>
      <c r="I118">
        <v>1.8418000000000001</v>
      </c>
      <c r="J118">
        <v>1.2903</v>
      </c>
      <c r="O118">
        <f t="shared" si="13"/>
        <v>4.3398325759434461E-2</v>
      </c>
      <c r="P118">
        <f t="shared" si="14"/>
        <v>-5.1083812520361961E-3</v>
      </c>
      <c r="R118">
        <f t="shared" si="16"/>
        <v>1.5250964163031296E-2</v>
      </c>
      <c r="S118">
        <f t="shared" si="17"/>
        <v>8.7978739714501613E-4</v>
      </c>
      <c r="V118" t="s">
        <v>16</v>
      </c>
      <c r="W118">
        <v>320</v>
      </c>
      <c r="Y118">
        <v>320</v>
      </c>
      <c r="Z118">
        <v>440</v>
      </c>
      <c r="AE118">
        <f t="shared" si="19"/>
        <v>1522243.5137151999</v>
      </c>
      <c r="AF118">
        <f t="shared" si="20"/>
        <v>7892217.0279562892</v>
      </c>
      <c r="AH118">
        <f t="shared" si="21"/>
        <v>175110495.23289335</v>
      </c>
      <c r="AI118">
        <f t="shared" si="22"/>
        <v>1571322608.2728012</v>
      </c>
    </row>
    <row r="119" spans="6:35" x14ac:dyDescent="0.3">
      <c r="F119" t="s">
        <v>16</v>
      </c>
      <c r="G119">
        <v>1.7000999999999999</v>
      </c>
      <c r="I119">
        <v>1.7000999999999999</v>
      </c>
      <c r="J119">
        <v>1.4939</v>
      </c>
      <c r="O119">
        <f t="shared" si="13"/>
        <v>9.2237758981505175E-3</v>
      </c>
      <c r="P119">
        <f t="shared" si="14"/>
        <v>3.0887316257660282E-5</v>
      </c>
      <c r="R119">
        <f t="shared" si="16"/>
        <v>1.9343942400107336E-3</v>
      </c>
      <c r="S119">
        <f t="shared" si="17"/>
        <v>9.6911109687449035E-7</v>
      </c>
      <c r="V119" t="s">
        <v>16</v>
      </c>
      <c r="W119">
        <v>320</v>
      </c>
      <c r="Y119">
        <v>320</v>
      </c>
      <c r="Z119">
        <v>360</v>
      </c>
      <c r="AE119">
        <f t="shared" si="19"/>
        <v>1522243.5137151999</v>
      </c>
      <c r="AF119">
        <f t="shared" si="20"/>
        <v>1689314.8853818076</v>
      </c>
      <c r="AH119">
        <f t="shared" si="21"/>
        <v>175110495.23289335</v>
      </c>
      <c r="AI119">
        <f t="shared" si="22"/>
        <v>201193592.36426941</v>
      </c>
    </row>
    <row r="120" spans="6:35" x14ac:dyDescent="0.3">
      <c r="F120" t="s">
        <v>16</v>
      </c>
      <c r="G120">
        <v>1.4071</v>
      </c>
      <c r="I120">
        <v>1.4071</v>
      </c>
      <c r="J120">
        <v>1.3894</v>
      </c>
      <c r="O120">
        <f t="shared" si="13"/>
        <v>-5.7762948982976146E-4</v>
      </c>
      <c r="P120">
        <f t="shared" si="14"/>
        <v>-3.9100760698360484E-4</v>
      </c>
      <c r="R120">
        <f t="shared" si="16"/>
        <v>4.8105988486048583E-5</v>
      </c>
      <c r="S120">
        <f t="shared" si="17"/>
        <v>2.8592158464671415E-5</v>
      </c>
      <c r="V120" t="s">
        <v>16</v>
      </c>
      <c r="W120">
        <v>320</v>
      </c>
      <c r="Y120">
        <v>360</v>
      </c>
      <c r="Z120">
        <v>420</v>
      </c>
      <c r="AE120">
        <f t="shared" si="19"/>
        <v>3726360.8977817874</v>
      </c>
      <c r="AF120">
        <f t="shared" si="20"/>
        <v>5744739.6126134209</v>
      </c>
      <c r="AH120">
        <f t="shared" si="21"/>
        <v>577714434.35954881</v>
      </c>
      <c r="AI120">
        <f t="shared" si="22"/>
        <v>1028869906.559787</v>
      </c>
    </row>
    <row r="121" spans="6:35" x14ac:dyDescent="0.3">
      <c r="F121" t="s">
        <v>16</v>
      </c>
      <c r="G121">
        <v>1.3543000000000001</v>
      </c>
      <c r="I121">
        <v>1.3543000000000001</v>
      </c>
      <c r="J121">
        <v>1.5546</v>
      </c>
      <c r="O121">
        <f t="shared" si="13"/>
        <v>-2.519994267380172E-3</v>
      </c>
      <c r="P121">
        <f t="shared" si="14"/>
        <v>7.8061169730064752E-4</v>
      </c>
      <c r="R121">
        <f t="shared" si="16"/>
        <v>3.4292520250382068E-4</v>
      </c>
      <c r="S121">
        <f t="shared" si="17"/>
        <v>7.1875366641768838E-5</v>
      </c>
      <c r="V121" t="s">
        <v>16</v>
      </c>
      <c r="W121">
        <v>360</v>
      </c>
      <c r="Y121">
        <v>320</v>
      </c>
      <c r="Z121">
        <v>440</v>
      </c>
      <c r="AE121">
        <f t="shared" si="19"/>
        <v>1522243.5137151999</v>
      </c>
      <c r="AF121">
        <f t="shared" si="20"/>
        <v>7892217.0279562892</v>
      </c>
      <c r="AH121">
        <f t="shared" si="21"/>
        <v>175110495.23289335</v>
      </c>
      <c r="AI121">
        <f t="shared" si="22"/>
        <v>1571322608.2728012</v>
      </c>
    </row>
    <row r="122" spans="6:35" x14ac:dyDescent="0.3">
      <c r="F122" t="s">
        <v>16</v>
      </c>
      <c r="G122">
        <v>1.3633999999999999</v>
      </c>
      <c r="I122">
        <v>1.3633999999999999</v>
      </c>
      <c r="J122">
        <v>1.6870000000000001</v>
      </c>
      <c r="O122">
        <f t="shared" si="13"/>
        <v>-2.0474995383462993E-3</v>
      </c>
      <c r="P122">
        <f t="shared" si="14"/>
        <v>1.1311181992902078E-2</v>
      </c>
      <c r="R122">
        <f t="shared" si="16"/>
        <v>2.5999505224797651E-4</v>
      </c>
      <c r="S122">
        <f t="shared" si="17"/>
        <v>2.53908546937901E-3</v>
      </c>
      <c r="V122" t="s">
        <v>16</v>
      </c>
      <c r="W122">
        <v>320</v>
      </c>
      <c r="Y122">
        <v>380</v>
      </c>
      <c r="Z122">
        <v>380</v>
      </c>
      <c r="AE122">
        <f t="shared" si="19"/>
        <v>5362543.727746116</v>
      </c>
      <c r="AF122">
        <f t="shared" si="20"/>
        <v>2691288.5413261801</v>
      </c>
      <c r="AH122">
        <f t="shared" si="21"/>
        <v>938630067.65652704</v>
      </c>
      <c r="AI122">
        <f t="shared" si="22"/>
        <v>374352165.52281451</v>
      </c>
    </row>
    <row r="123" spans="6:35" x14ac:dyDescent="0.3">
      <c r="F123" t="s">
        <v>16</v>
      </c>
      <c r="G123">
        <v>1.3531</v>
      </c>
      <c r="I123">
        <v>1.3531</v>
      </c>
      <c r="J123">
        <v>1.3544</v>
      </c>
      <c r="O123">
        <f t="shared" si="13"/>
        <v>-2.5872495315023701E-3</v>
      </c>
      <c r="P123">
        <f t="shared" si="14"/>
        <v>-1.2640665950434406E-3</v>
      </c>
      <c r="R123">
        <f t="shared" si="16"/>
        <v>3.5518211524904924E-4</v>
      </c>
      <c r="S123">
        <f t="shared" si="17"/>
        <v>1.3667631868214574E-4</v>
      </c>
      <c r="V123" t="s">
        <v>16</v>
      </c>
      <c r="W123">
        <v>380</v>
      </c>
      <c r="Y123">
        <v>340</v>
      </c>
      <c r="Z123">
        <v>380</v>
      </c>
      <c r="AE123">
        <f t="shared" si="19"/>
        <v>2462260.826438149</v>
      </c>
      <c r="AF123">
        <f t="shared" si="20"/>
        <v>2691288.5413261801</v>
      </c>
      <c r="AH123">
        <f t="shared" si="21"/>
        <v>332490117.11488938</v>
      </c>
      <c r="AI123">
        <f t="shared" si="22"/>
        <v>374352165.52281451</v>
      </c>
    </row>
    <row r="124" spans="6:35" x14ac:dyDescent="0.3">
      <c r="F124" t="s">
        <v>16</v>
      </c>
      <c r="G124">
        <v>1.2665</v>
      </c>
      <c r="I124">
        <v>1.2665</v>
      </c>
      <c r="J124">
        <v>1.3488</v>
      </c>
      <c r="O124">
        <f t="shared" si="13"/>
        <v>-1.1221631824517769E-2</v>
      </c>
      <c r="P124">
        <f t="shared" si="14"/>
        <v>-1.4708210732632494E-3</v>
      </c>
      <c r="R124">
        <f t="shared" si="16"/>
        <v>2.512318448754478E-3</v>
      </c>
      <c r="S124">
        <f t="shared" si="17"/>
        <v>1.6726810040262652E-4</v>
      </c>
      <c r="V124" t="s">
        <v>16</v>
      </c>
      <c r="W124">
        <v>340</v>
      </c>
      <c r="Y124">
        <v>340</v>
      </c>
      <c r="Z124">
        <v>380</v>
      </c>
      <c r="AE124">
        <f t="shared" si="19"/>
        <v>2462260.826438149</v>
      </c>
      <c r="AF124">
        <f t="shared" si="20"/>
        <v>2691288.5413261801</v>
      </c>
      <c r="AH124">
        <f t="shared" si="21"/>
        <v>332490117.11488938</v>
      </c>
      <c r="AI124">
        <f t="shared" si="22"/>
        <v>374352165.52281451</v>
      </c>
    </row>
    <row r="125" spans="6:35" x14ac:dyDescent="0.3">
      <c r="F125" t="s">
        <v>16</v>
      </c>
      <c r="G125">
        <v>1.3944000000000001</v>
      </c>
      <c r="I125">
        <v>1.3944000000000001</v>
      </c>
      <c r="J125">
        <v>1.2522</v>
      </c>
      <c r="O125">
        <f t="shared" si="13"/>
        <v>-8.8423121950847723E-4</v>
      </c>
      <c r="P125">
        <f t="shared" si="14"/>
        <v>-9.3039714901409828E-3</v>
      </c>
      <c r="R125">
        <f t="shared" si="16"/>
        <v>8.487005024184922E-5</v>
      </c>
      <c r="S125">
        <f t="shared" si="17"/>
        <v>1.9568513125210064E-3</v>
      </c>
      <c r="V125" t="s">
        <v>16</v>
      </c>
      <c r="W125">
        <v>340</v>
      </c>
      <c r="Y125">
        <v>360</v>
      </c>
      <c r="Z125">
        <v>420</v>
      </c>
      <c r="AE125">
        <f t="shared" si="19"/>
        <v>3726360.8977817874</v>
      </c>
      <c r="AF125">
        <f t="shared" si="20"/>
        <v>5744739.6126134209</v>
      </c>
      <c r="AH125">
        <f t="shared" si="21"/>
        <v>577714434.35954881</v>
      </c>
      <c r="AI125">
        <f t="shared" si="22"/>
        <v>1028869906.559787</v>
      </c>
    </row>
    <row r="126" spans="6:35" x14ac:dyDescent="0.3">
      <c r="F126" t="s">
        <v>16</v>
      </c>
      <c r="G126">
        <v>1.3015000000000001</v>
      </c>
      <c r="I126">
        <v>1.3015000000000001</v>
      </c>
      <c r="J126">
        <v>1.38</v>
      </c>
      <c r="O126">
        <f t="shared" si="13"/>
        <v>-6.7386037386349337E-3</v>
      </c>
      <c r="P126">
        <f t="shared" si="14"/>
        <v>-5.620119942990789E-4</v>
      </c>
      <c r="R126">
        <f t="shared" si="16"/>
        <v>1.2727991934642186E-3</v>
      </c>
      <c r="S126">
        <f t="shared" si="17"/>
        <v>4.6379647728140422E-5</v>
      </c>
      <c r="V126" t="s">
        <v>16</v>
      </c>
      <c r="W126">
        <v>360</v>
      </c>
      <c r="Y126">
        <v>380</v>
      </c>
      <c r="Z126">
        <v>400</v>
      </c>
      <c r="AE126">
        <f t="shared" si="19"/>
        <v>5362543.727746116</v>
      </c>
      <c r="AF126">
        <f t="shared" si="20"/>
        <v>4027096.7837367174</v>
      </c>
      <c r="AH126">
        <f t="shared" si="21"/>
        <v>938630067.65652704</v>
      </c>
      <c r="AI126">
        <f t="shared" si="22"/>
        <v>640702014.61555588</v>
      </c>
    </row>
    <row r="127" spans="6:35" x14ac:dyDescent="0.3">
      <c r="F127" t="s">
        <v>16</v>
      </c>
      <c r="G127">
        <v>1.4349000000000001</v>
      </c>
      <c r="I127">
        <v>1.4349000000000001</v>
      </c>
      <c r="J127">
        <v>1.2505999999999999</v>
      </c>
      <c r="O127">
        <f t="shared" si="13"/>
        <v>-1.7078518638446273E-4</v>
      </c>
      <c r="P127">
        <f t="shared" si="14"/>
        <v>-9.5179251750968138E-3</v>
      </c>
      <c r="R127">
        <f t="shared" si="16"/>
        <v>9.4754591583255135E-6</v>
      </c>
      <c r="S127">
        <f t="shared" si="17"/>
        <v>2.0170796523194842E-3</v>
      </c>
      <c r="V127" t="s">
        <v>16</v>
      </c>
      <c r="W127">
        <v>380</v>
      </c>
      <c r="Y127">
        <v>360</v>
      </c>
      <c r="Z127">
        <v>400</v>
      </c>
      <c r="AE127">
        <f t="shared" si="19"/>
        <v>3726360.8977817874</v>
      </c>
      <c r="AF127">
        <f t="shared" si="20"/>
        <v>4027096.7837367174</v>
      </c>
      <c r="AH127">
        <f t="shared" si="21"/>
        <v>577714434.35954881</v>
      </c>
      <c r="AI127">
        <f t="shared" si="22"/>
        <v>640702014.61555588</v>
      </c>
    </row>
    <row r="128" spans="6:35" x14ac:dyDescent="0.3">
      <c r="F128" t="s">
        <v>16</v>
      </c>
      <c r="G128">
        <v>1.2676000000000001</v>
      </c>
      <c r="I128">
        <v>1.2676000000000001</v>
      </c>
      <c r="J128">
        <v>1.3568800000000001</v>
      </c>
      <c r="O128">
        <f t="shared" si="13"/>
        <v>-1.1057037174947772E-2</v>
      </c>
      <c r="P128">
        <f t="shared" si="14"/>
        <v>-1.1790663314132593E-3</v>
      </c>
      <c r="R128">
        <f t="shared" si="16"/>
        <v>2.4633059714647388E-3</v>
      </c>
      <c r="S128">
        <f t="shared" si="17"/>
        <v>1.2456163997773693E-4</v>
      </c>
      <c r="V128" t="s">
        <v>16</v>
      </c>
      <c r="Y128">
        <v>360</v>
      </c>
      <c r="Z128">
        <v>420</v>
      </c>
      <c r="AE128">
        <f t="shared" si="19"/>
        <v>3726360.8977817874</v>
      </c>
      <c r="AF128">
        <f t="shared" si="20"/>
        <v>5744739.6126134209</v>
      </c>
      <c r="AH128">
        <f t="shared" si="21"/>
        <v>577714434.35954881</v>
      </c>
      <c r="AI128">
        <f t="shared" si="22"/>
        <v>1028869906.559787</v>
      </c>
    </row>
    <row r="129" spans="6:35" x14ac:dyDescent="0.3">
      <c r="F129" t="s">
        <v>16</v>
      </c>
      <c r="G129">
        <v>1.5755999999999999</v>
      </c>
      <c r="I129">
        <v>1.5755999999999999</v>
      </c>
      <c r="J129">
        <v>1.5061</v>
      </c>
      <c r="O129">
        <f t="shared" si="13"/>
        <v>6.1886796238611432E-4</v>
      </c>
      <c r="P129">
        <f t="shared" si="14"/>
        <v>8.2743339990008942E-5</v>
      </c>
      <c r="R129">
        <f t="shared" si="16"/>
        <v>5.2738851462435798E-5</v>
      </c>
      <c r="S129">
        <f t="shared" si="17"/>
        <v>3.6055987679762234E-6</v>
      </c>
      <c r="V129" t="s">
        <v>16</v>
      </c>
      <c r="W129">
        <v>360</v>
      </c>
      <c r="Y129">
        <v>360</v>
      </c>
      <c r="Z129">
        <v>420</v>
      </c>
      <c r="AE129">
        <f t="shared" si="19"/>
        <v>3726360.8977817874</v>
      </c>
      <c r="AF129">
        <f t="shared" si="20"/>
        <v>5744739.6126134209</v>
      </c>
      <c r="AH129">
        <f t="shared" si="21"/>
        <v>577714434.35954881</v>
      </c>
      <c r="AI129">
        <f t="shared" si="22"/>
        <v>1028869906.559787</v>
      </c>
    </row>
    <row r="130" spans="6:35" x14ac:dyDescent="0.3">
      <c r="F130" t="s">
        <v>16</v>
      </c>
      <c r="G130">
        <v>1.4611000000000001</v>
      </c>
      <c r="I130">
        <v>1.4611000000000001</v>
      </c>
      <c r="J130">
        <v>1.4257</v>
      </c>
      <c r="O130">
        <f t="shared" si="13"/>
        <v>-2.5106755983250169E-5</v>
      </c>
      <c r="P130">
        <f t="shared" si="14"/>
        <v>-4.993483076111537E-5</v>
      </c>
      <c r="R130">
        <f t="shared" si="16"/>
        <v>7.3516947911302427E-7</v>
      </c>
      <c r="S130">
        <f t="shared" si="17"/>
        <v>1.838815304524078E-6</v>
      </c>
      <c r="V130" t="s">
        <v>16</v>
      </c>
      <c r="W130">
        <v>360</v>
      </c>
      <c r="Y130">
        <v>360</v>
      </c>
      <c r="Z130">
        <v>440</v>
      </c>
      <c r="AE130">
        <f t="shared" si="19"/>
        <v>3726360.8977817874</v>
      </c>
      <c r="AF130">
        <f t="shared" si="20"/>
        <v>7892217.0279562892</v>
      </c>
      <c r="AH130">
        <f t="shared" si="21"/>
        <v>577714434.35954881</v>
      </c>
      <c r="AI130">
        <f t="shared" si="22"/>
        <v>1571322608.2728012</v>
      </c>
    </row>
    <row r="131" spans="6:35" x14ac:dyDescent="0.3">
      <c r="F131" t="s">
        <v>16</v>
      </c>
      <c r="G131">
        <v>1.8769</v>
      </c>
      <c r="I131">
        <v>1.8769</v>
      </c>
      <c r="J131">
        <v>1.3353999999999999</v>
      </c>
      <c r="O131">
        <f t="shared" ref="O131:O194" si="23">(I131-$M$2)^3</f>
        <v>5.7744423560999833E-2</v>
      </c>
      <c r="P131">
        <f t="shared" ref="P131:P173" si="24">(J131-$M$3)^3</f>
        <v>-2.0544035054054989E-3</v>
      </c>
      <c r="R131">
        <f t="shared" ref="R131:R194" si="25">(I131-$M$2)^4</f>
        <v>2.2319274169713174E-2</v>
      </c>
      <c r="S131">
        <f t="shared" ref="S131:S173" si="26">(J131-$M$3)^4</f>
        <v>2.6116461231990391E-4</v>
      </c>
      <c r="V131" t="s">
        <v>16</v>
      </c>
      <c r="W131">
        <v>360</v>
      </c>
      <c r="Y131">
        <v>360</v>
      </c>
      <c r="Z131">
        <v>440</v>
      </c>
      <c r="AE131">
        <f t="shared" ref="AE131:AE146" si="27">(Y131-$AC$2)^3</f>
        <v>3726360.8977817874</v>
      </c>
      <c r="AF131">
        <f t="shared" ref="AF131:AF134" si="28">(Z131-$AC$3)^3</f>
        <v>7892217.0279562892</v>
      </c>
      <c r="AH131">
        <f t="shared" ref="AH131:AH146" si="29">(Y131-$AC$2)^4</f>
        <v>577714434.35954881</v>
      </c>
      <c r="AI131">
        <f t="shared" ref="AI131:AI134" si="30">(Z131-$AC$3)^4</f>
        <v>1571322608.2728012</v>
      </c>
    </row>
    <row r="132" spans="6:35" x14ac:dyDescent="0.3">
      <c r="F132" t="s">
        <v>16</v>
      </c>
      <c r="G132">
        <v>1.7963</v>
      </c>
      <c r="I132">
        <v>1.7963</v>
      </c>
      <c r="J132">
        <v>1.2712000000000001</v>
      </c>
      <c r="O132">
        <f t="shared" si="23"/>
        <v>2.8629660957221612E-2</v>
      </c>
      <c r="P132">
        <f t="shared" si="24"/>
        <v>-7.0034239170812347E-3</v>
      </c>
      <c r="R132">
        <f t="shared" si="25"/>
        <v>8.7583360893185146E-3</v>
      </c>
      <c r="S132">
        <f t="shared" si="26"/>
        <v>1.3399251948258599E-3</v>
      </c>
      <c r="V132" t="s">
        <v>16</v>
      </c>
      <c r="W132">
        <v>360</v>
      </c>
      <c r="Y132">
        <v>380</v>
      </c>
      <c r="Z132">
        <v>440</v>
      </c>
      <c r="AE132">
        <f t="shared" si="27"/>
        <v>5362543.727746116</v>
      </c>
      <c r="AF132">
        <f t="shared" si="28"/>
        <v>7892217.0279562892</v>
      </c>
      <c r="AH132">
        <f t="shared" si="29"/>
        <v>938630067.65652704</v>
      </c>
      <c r="AI132">
        <f t="shared" si="30"/>
        <v>1571322608.2728012</v>
      </c>
    </row>
    <row r="133" spans="6:35" x14ac:dyDescent="0.3">
      <c r="F133" t="s">
        <v>16</v>
      </c>
      <c r="G133">
        <v>1.5058</v>
      </c>
      <c r="I133">
        <v>1.5058</v>
      </c>
      <c r="J133">
        <v>1.2825</v>
      </c>
      <c r="O133">
        <f t="shared" si="23"/>
        <v>3.6652716553895065E-6</v>
      </c>
      <c r="P133">
        <f t="shared" si="24"/>
        <v>-5.8343625049865457E-3</v>
      </c>
      <c r="R133">
        <f t="shared" si="25"/>
        <v>5.6512114540616919E-8</v>
      </c>
      <c r="S133">
        <f t="shared" si="26"/>
        <v>1.0503270394747371E-3</v>
      </c>
      <c r="V133" t="s">
        <v>16</v>
      </c>
      <c r="W133">
        <v>360</v>
      </c>
      <c r="Y133">
        <v>380</v>
      </c>
      <c r="Z133">
        <v>440</v>
      </c>
      <c r="AE133">
        <f t="shared" si="27"/>
        <v>5362543.727746116</v>
      </c>
      <c r="AF133">
        <f t="shared" si="28"/>
        <v>7892217.0279562892</v>
      </c>
      <c r="AH133">
        <f t="shared" si="29"/>
        <v>938630067.65652704</v>
      </c>
      <c r="AI133">
        <f t="shared" si="30"/>
        <v>1571322608.2728012</v>
      </c>
    </row>
    <row r="134" spans="6:35" x14ac:dyDescent="0.3">
      <c r="F134" t="s">
        <v>16</v>
      </c>
      <c r="G134">
        <v>1.3815999999999999</v>
      </c>
      <c r="I134">
        <v>1.3815999999999999</v>
      </c>
      <c r="J134">
        <v>1.3688</v>
      </c>
      <c r="O134">
        <f t="shared" si="23"/>
        <v>-1.2872650949915857E-3</v>
      </c>
      <c r="P134">
        <f t="shared" si="24"/>
        <v>-8.232972196875267E-4</v>
      </c>
      <c r="R134">
        <f t="shared" si="25"/>
        <v>1.4003093575508971E-4</v>
      </c>
      <c r="S134">
        <f t="shared" si="26"/>
        <v>7.7162957521804702E-5</v>
      </c>
      <c r="V134" t="s">
        <v>16</v>
      </c>
      <c r="Y134">
        <v>380</v>
      </c>
      <c r="Z134">
        <v>440</v>
      </c>
      <c r="AE134">
        <f t="shared" si="27"/>
        <v>5362543.727746116</v>
      </c>
      <c r="AF134">
        <f t="shared" si="28"/>
        <v>7892217.0279562892</v>
      </c>
      <c r="AH134">
        <f t="shared" si="29"/>
        <v>938630067.65652704</v>
      </c>
      <c r="AI134">
        <f t="shared" si="30"/>
        <v>1571322608.2728012</v>
      </c>
    </row>
    <row r="135" spans="6:35" x14ac:dyDescent="0.3">
      <c r="F135" t="s">
        <v>16</v>
      </c>
      <c r="G135">
        <v>1.3148</v>
      </c>
      <c r="I135">
        <v>1.3148</v>
      </c>
      <c r="J135">
        <v>1.3084</v>
      </c>
      <c r="O135">
        <f t="shared" si="23"/>
        <v>-5.4130001501994773E-3</v>
      </c>
      <c r="P135">
        <f t="shared" si="24"/>
        <v>-3.6611150021745829E-3</v>
      </c>
      <c r="R135">
        <f t="shared" si="25"/>
        <v>9.5042398028533169E-4</v>
      </c>
      <c r="S135">
        <f t="shared" si="26"/>
        <v>5.6426679544387852E-4</v>
      </c>
      <c r="V135" t="s">
        <v>16</v>
      </c>
      <c r="Y135">
        <v>380</v>
      </c>
      <c r="AE135">
        <f t="shared" si="27"/>
        <v>5362543.727746116</v>
      </c>
      <c r="AH135">
        <f t="shared" si="29"/>
        <v>938630067.65652704</v>
      </c>
    </row>
    <row r="136" spans="6:35" x14ac:dyDescent="0.3">
      <c r="F136" t="s">
        <v>16</v>
      </c>
      <c r="G136">
        <v>1.4519</v>
      </c>
      <c r="I136">
        <v>1.4519</v>
      </c>
      <c r="J136">
        <v>1.4419</v>
      </c>
      <c r="O136">
        <f t="shared" si="23"/>
        <v>-5.6985461986729631E-5</v>
      </c>
      <c r="P136">
        <f t="shared" si="24"/>
        <v>-8.7727913182719765E-6</v>
      </c>
      <c r="R136">
        <f t="shared" si="25"/>
        <v>2.1928996824006662E-6</v>
      </c>
      <c r="S136">
        <f t="shared" si="26"/>
        <v>1.8093270038728124E-7</v>
      </c>
      <c r="V136" t="s">
        <v>16</v>
      </c>
      <c r="W136">
        <v>380</v>
      </c>
      <c r="Y136">
        <v>380</v>
      </c>
      <c r="AE136">
        <f t="shared" si="27"/>
        <v>5362543.727746116</v>
      </c>
      <c r="AH136">
        <f t="shared" si="29"/>
        <v>938630067.65652704</v>
      </c>
    </row>
    <row r="137" spans="6:35" x14ac:dyDescent="0.3">
      <c r="F137" t="s">
        <v>16</v>
      </c>
      <c r="G137">
        <v>1.3966000000000001</v>
      </c>
      <c r="I137">
        <v>1.3966000000000001</v>
      </c>
      <c r="J137">
        <v>1.3280000000000001</v>
      </c>
      <c r="O137">
        <f t="shared" si="23"/>
        <v>-8.2481176433373254E-4</v>
      </c>
      <c r="P137">
        <f t="shared" si="24"/>
        <v>-2.4344577687587417E-3</v>
      </c>
      <c r="R137">
        <f t="shared" si="25"/>
        <v>7.7352281714460097E-5</v>
      </c>
      <c r="S137">
        <f t="shared" si="26"/>
        <v>3.2749373288336217E-4</v>
      </c>
      <c r="V137" t="s">
        <v>16</v>
      </c>
      <c r="W137">
        <v>380</v>
      </c>
      <c r="Y137">
        <v>380</v>
      </c>
      <c r="AE137">
        <f t="shared" si="27"/>
        <v>5362543.727746116</v>
      </c>
      <c r="AH137">
        <f t="shared" si="29"/>
        <v>938630067.65652704</v>
      </c>
    </row>
    <row r="138" spans="6:35" x14ac:dyDescent="0.3">
      <c r="F138" t="s">
        <v>16</v>
      </c>
      <c r="G138">
        <v>1.5933999999999999</v>
      </c>
      <c r="I138">
        <v>1.5933999999999999</v>
      </c>
      <c r="J138">
        <v>1.4961</v>
      </c>
      <c r="O138">
        <f t="shared" si="23"/>
        <v>1.0933082917406653E-3</v>
      </c>
      <c r="P138">
        <f t="shared" si="24"/>
        <v>3.7850806457965605E-5</v>
      </c>
      <c r="R138">
        <f t="shared" si="25"/>
        <v>1.1263071880939797E-4</v>
      </c>
      <c r="S138">
        <f t="shared" si="26"/>
        <v>1.2708672343655671E-6</v>
      </c>
      <c r="V138" t="s">
        <v>16</v>
      </c>
      <c r="W138">
        <v>380</v>
      </c>
      <c r="Y138">
        <v>380</v>
      </c>
      <c r="AE138">
        <f t="shared" si="27"/>
        <v>5362543.727746116</v>
      </c>
      <c r="AH138">
        <f t="shared" si="29"/>
        <v>938630067.65652704</v>
      </c>
    </row>
    <row r="139" spans="6:35" x14ac:dyDescent="0.3">
      <c r="F139" t="s">
        <v>16</v>
      </c>
      <c r="G139">
        <v>1.4922</v>
      </c>
      <c r="I139">
        <v>1.4922</v>
      </c>
      <c r="J139">
        <v>1.5631999999999999</v>
      </c>
      <c r="O139">
        <f t="shared" si="23"/>
        <v>6.0113024219560499E-9</v>
      </c>
      <c r="P139">
        <f t="shared" si="24"/>
        <v>1.0204082089382016E-3</v>
      </c>
      <c r="R139">
        <f t="shared" si="25"/>
        <v>1.0930115968962279E-11</v>
      </c>
      <c r="S139">
        <f t="shared" si="26"/>
        <v>1.0273030834755683E-4</v>
      </c>
      <c r="V139" t="s">
        <v>16</v>
      </c>
      <c r="W139">
        <v>380</v>
      </c>
      <c r="Y139">
        <v>400</v>
      </c>
      <c r="AE139">
        <f t="shared" si="27"/>
        <v>7418809.3163311332</v>
      </c>
      <c r="AH139">
        <f t="shared" si="29"/>
        <v>1446923637.6954789</v>
      </c>
    </row>
    <row r="140" spans="6:35" x14ac:dyDescent="0.3">
      <c r="F140" t="s">
        <v>16</v>
      </c>
      <c r="G140">
        <v>1.4460999999999999</v>
      </c>
      <c r="I140">
        <v>1.4460999999999999</v>
      </c>
      <c r="J140">
        <v>1.4009</v>
      </c>
      <c r="O140">
        <f t="shared" si="23"/>
        <v>-8.6830840988923338E-5</v>
      </c>
      <c r="P140">
        <f t="shared" si="24"/>
        <v>-2.3402165505547178E-4</v>
      </c>
      <c r="R140">
        <f t="shared" si="25"/>
        <v>3.8450206491478126E-6</v>
      </c>
      <c r="S140">
        <f t="shared" si="26"/>
        <v>1.4421421221871412E-5</v>
      </c>
      <c r="V140" t="s">
        <v>16</v>
      </c>
      <c r="W140">
        <v>380</v>
      </c>
      <c r="Y140">
        <v>400</v>
      </c>
      <c r="AE140">
        <f t="shared" si="27"/>
        <v>7418809.3163311332</v>
      </c>
      <c r="AH140">
        <f t="shared" si="29"/>
        <v>1446923637.6954789</v>
      </c>
    </row>
    <row r="141" spans="6:35" x14ac:dyDescent="0.3">
      <c r="F141" t="s">
        <v>16</v>
      </c>
      <c r="G141">
        <v>1.708</v>
      </c>
      <c r="I141">
        <v>1.708</v>
      </c>
      <c r="J141">
        <v>1.2767999999999999</v>
      </c>
      <c r="O141">
        <f t="shared" si="23"/>
        <v>1.0305901937062198E-2</v>
      </c>
      <c r="P141">
        <f t="shared" si="24"/>
        <v>-6.4062842819498176E-3</v>
      </c>
      <c r="R141">
        <f t="shared" si="25"/>
        <v>2.2427524562357534E-3</v>
      </c>
      <c r="S141">
        <f t="shared" si="26"/>
        <v>1.1898026787644711E-3</v>
      </c>
      <c r="V141" t="s">
        <v>16</v>
      </c>
      <c r="W141">
        <v>380</v>
      </c>
      <c r="Y141">
        <v>400</v>
      </c>
      <c r="AE141">
        <f t="shared" si="27"/>
        <v>7418809.3163311332</v>
      </c>
      <c r="AH141">
        <f t="shared" si="29"/>
        <v>1446923637.6954789</v>
      </c>
    </row>
    <row r="142" spans="6:35" x14ac:dyDescent="0.3">
      <c r="F142" t="s">
        <v>16</v>
      </c>
      <c r="G142">
        <v>1.4452</v>
      </c>
      <c r="I142">
        <v>1.4452</v>
      </c>
      <c r="J142">
        <v>1.4633</v>
      </c>
      <c r="O142">
        <f t="shared" si="23"/>
        <v>-9.2233530150132679E-5</v>
      </c>
      <c r="P142">
        <f t="shared" si="24"/>
        <v>4.6674262912470613E-10</v>
      </c>
      <c r="R142">
        <f t="shared" si="25"/>
        <v>4.1672712983224262E-6</v>
      </c>
      <c r="S142">
        <f t="shared" si="26"/>
        <v>3.6205117196387449E-13</v>
      </c>
      <c r="V142" t="s">
        <v>16</v>
      </c>
      <c r="W142">
        <v>380</v>
      </c>
      <c r="Y142">
        <v>420</v>
      </c>
      <c r="AE142">
        <f t="shared" si="27"/>
        <v>9943157.663536841</v>
      </c>
      <c r="AH142">
        <f t="shared" si="29"/>
        <v>2138121765.16606</v>
      </c>
    </row>
    <row r="143" spans="6:35" x14ac:dyDescent="0.3">
      <c r="F143" t="s">
        <v>16</v>
      </c>
      <c r="G143">
        <v>1.5996999999999999</v>
      </c>
      <c r="I143">
        <v>1.5996999999999999</v>
      </c>
      <c r="J143">
        <v>1.7185999999999999</v>
      </c>
      <c r="O143">
        <f t="shared" si="23"/>
        <v>1.3064059262343486E-3</v>
      </c>
      <c r="P143">
        <f t="shared" si="24"/>
        <v>1.6792103169551664E-2</v>
      </c>
      <c r="R143">
        <f t="shared" si="25"/>
        <v>1.4281402384563175E-4</v>
      </c>
      <c r="S143">
        <f t="shared" si="26"/>
        <v>4.3000495345637494E-3</v>
      </c>
      <c r="V143" t="s">
        <v>16</v>
      </c>
      <c r="W143">
        <v>400</v>
      </c>
      <c r="Y143">
        <v>420</v>
      </c>
      <c r="AE143">
        <f t="shared" si="27"/>
        <v>9943157.663536841</v>
      </c>
      <c r="AH143">
        <f t="shared" si="29"/>
        <v>2138121765.16606</v>
      </c>
    </row>
    <row r="144" spans="6:35" x14ac:dyDescent="0.3">
      <c r="F144" t="s">
        <v>16</v>
      </c>
      <c r="G144">
        <v>1.823</v>
      </c>
      <c r="I144">
        <v>1.823</v>
      </c>
      <c r="J144">
        <v>1.2242999999999999</v>
      </c>
      <c r="O144">
        <f t="shared" si="23"/>
        <v>3.6799190512105576E-2</v>
      </c>
      <c r="P144">
        <f t="shared" si="24"/>
        <v>-1.3519424076510526E-2</v>
      </c>
      <c r="R144">
        <f t="shared" si="25"/>
        <v>1.2240082749544341E-2</v>
      </c>
      <c r="S144">
        <f t="shared" si="26"/>
        <v>3.2206553684703946E-3</v>
      </c>
      <c r="V144" t="s">
        <v>16</v>
      </c>
      <c r="Y144">
        <v>420</v>
      </c>
      <c r="AE144">
        <f t="shared" si="27"/>
        <v>9943157.663536841</v>
      </c>
      <c r="AH144">
        <f t="shared" si="29"/>
        <v>2138121765.16606</v>
      </c>
    </row>
    <row r="145" spans="6:34" x14ac:dyDescent="0.3">
      <c r="F145" t="s">
        <v>16</v>
      </c>
      <c r="G145">
        <v>1.5825</v>
      </c>
      <c r="I145">
        <v>1.5825</v>
      </c>
      <c r="J145">
        <v>1.4754</v>
      </c>
      <c r="O145">
        <f t="shared" si="23"/>
        <v>7.816947416887242E-4</v>
      </c>
      <c r="P145">
        <f t="shared" si="24"/>
        <v>2.1345793919839844E-6</v>
      </c>
      <c r="R145">
        <f t="shared" si="25"/>
        <v>7.2008360135248939E-5</v>
      </c>
      <c r="S145">
        <f t="shared" si="26"/>
        <v>2.7484198913229217E-8</v>
      </c>
      <c r="V145" t="s">
        <v>16</v>
      </c>
      <c r="W145">
        <v>400</v>
      </c>
      <c r="Y145">
        <v>420</v>
      </c>
      <c r="AE145">
        <f t="shared" si="27"/>
        <v>9943157.663536841</v>
      </c>
      <c r="AH145">
        <f t="shared" si="29"/>
        <v>2138121765.16606</v>
      </c>
    </row>
    <row r="146" spans="6:34" x14ac:dyDescent="0.3">
      <c r="F146" t="s">
        <v>16</v>
      </c>
      <c r="G146">
        <v>1.4021999999999999</v>
      </c>
      <c r="I146">
        <v>1.4021999999999999</v>
      </c>
      <c r="J146">
        <v>1.3504</v>
      </c>
      <c r="O146">
        <f t="shared" si="23"/>
        <v>-6.8570288916640072E-4</v>
      </c>
      <c r="P146">
        <f t="shared" si="24"/>
        <v>-1.4096109385957946E-3</v>
      </c>
      <c r="R146">
        <f t="shared" si="25"/>
        <v>6.0466473293457377E-5</v>
      </c>
      <c r="S146">
        <f t="shared" si="26"/>
        <v>1.5805164304056197E-4</v>
      </c>
      <c r="V146" t="s">
        <v>16</v>
      </c>
      <c r="W146">
        <v>400</v>
      </c>
      <c r="Y146">
        <v>440</v>
      </c>
      <c r="AE146">
        <f t="shared" si="27"/>
        <v>12983588.769363239</v>
      </c>
      <c r="AH146">
        <f t="shared" si="29"/>
        <v>3051591070.7579255</v>
      </c>
    </row>
    <row r="147" spans="6:34" x14ac:dyDescent="0.3">
      <c r="F147" t="s">
        <v>16</v>
      </c>
      <c r="G147">
        <v>1.4353</v>
      </c>
      <c r="I147">
        <v>1.4353</v>
      </c>
      <c r="J147">
        <v>1.5802</v>
      </c>
      <c r="O147">
        <f t="shared" si="23"/>
        <v>-1.6711788556692054E-4</v>
      </c>
      <c r="P147">
        <f t="shared" si="24"/>
        <v>1.6295224400356997E-3</v>
      </c>
      <c r="R147">
        <f t="shared" si="25"/>
        <v>9.2051437768270452E-6</v>
      </c>
      <c r="S147">
        <f t="shared" si="26"/>
        <v>1.9175519000732129E-4</v>
      </c>
      <c r="V147" t="s">
        <v>16</v>
      </c>
    </row>
    <row r="148" spans="6:34" x14ac:dyDescent="0.3">
      <c r="F148" t="s">
        <v>16</v>
      </c>
      <c r="G148">
        <v>1.4631000000000001</v>
      </c>
      <c r="I148">
        <v>1.4631000000000001</v>
      </c>
      <c r="J148">
        <v>1.7164999999999999</v>
      </c>
      <c r="O148">
        <f t="shared" si="23"/>
        <v>-2.030561537379823E-5</v>
      </c>
      <c r="P148">
        <f t="shared" si="24"/>
        <v>1.6382360783513423E-2</v>
      </c>
      <c r="R148">
        <f t="shared" si="25"/>
        <v>5.5397250151091746E-7</v>
      </c>
      <c r="S148">
        <f t="shared" si="26"/>
        <v>4.1607215095468475E-3</v>
      </c>
      <c r="V148" t="s">
        <v>16</v>
      </c>
    </row>
    <row r="149" spans="6:34" x14ac:dyDescent="0.3">
      <c r="F149" t="s">
        <v>16</v>
      </c>
      <c r="G149">
        <v>1.3502000000000001</v>
      </c>
      <c r="I149">
        <v>1.3502000000000001</v>
      </c>
      <c r="J149">
        <v>1.6007</v>
      </c>
      <c r="O149">
        <f t="shared" si="23"/>
        <v>-2.7547001390991143E-3</v>
      </c>
      <c r="P149">
        <f t="shared" si="24"/>
        <v>2.6381227450031266E-3</v>
      </c>
      <c r="R149">
        <f t="shared" si="25"/>
        <v>3.8615865628176553E-4</v>
      </c>
      <c r="S149">
        <f t="shared" si="26"/>
        <v>3.6452445084155823E-4</v>
      </c>
      <c r="V149" t="s">
        <v>16</v>
      </c>
      <c r="W149">
        <v>420</v>
      </c>
    </row>
    <row r="150" spans="6:34" x14ac:dyDescent="0.3">
      <c r="F150" t="s">
        <v>16</v>
      </c>
      <c r="G150">
        <v>1.5354000000000001</v>
      </c>
      <c r="I150">
        <v>1.5354000000000001</v>
      </c>
      <c r="J150">
        <v>1.4279999999999999</v>
      </c>
      <c r="O150">
        <f t="shared" si="23"/>
        <v>9.1235979805708901E-5</v>
      </c>
      <c r="P150">
        <f t="shared" si="24"/>
        <v>-4.115046367083807E-5</v>
      </c>
      <c r="R150">
        <f t="shared" si="25"/>
        <v>4.1072851395837531E-6</v>
      </c>
      <c r="S150">
        <f t="shared" si="26"/>
        <v>1.4206910486098884E-6</v>
      </c>
      <c r="V150" t="s">
        <v>16</v>
      </c>
      <c r="W150">
        <v>420</v>
      </c>
    </row>
    <row r="151" spans="6:34" x14ac:dyDescent="0.3">
      <c r="F151" t="s">
        <v>16</v>
      </c>
      <c r="G151">
        <v>1.4791000000000001</v>
      </c>
      <c r="I151">
        <v>1.4791000000000001</v>
      </c>
      <c r="J151">
        <v>1.556</v>
      </c>
      <c r="O151">
        <f t="shared" si="23"/>
        <v>-1.435913106878756E-6</v>
      </c>
      <c r="P151">
        <f t="shared" si="24"/>
        <v>8.1676316963234439E-4</v>
      </c>
      <c r="R151">
        <f t="shared" si="25"/>
        <v>1.6199597085778808E-8</v>
      </c>
      <c r="S151">
        <f t="shared" si="26"/>
        <v>7.6347507116152584E-5</v>
      </c>
      <c r="V151" t="s">
        <v>16</v>
      </c>
    </row>
    <row r="152" spans="6:34" x14ac:dyDescent="0.3">
      <c r="F152" t="s">
        <v>16</v>
      </c>
      <c r="G152">
        <v>1.4837</v>
      </c>
      <c r="I152">
        <v>1.4837</v>
      </c>
      <c r="J152">
        <v>1.4334</v>
      </c>
      <c r="O152">
        <f t="shared" si="23"/>
        <v>-2.9831050513953662E-7</v>
      </c>
      <c r="P152">
        <f t="shared" si="24"/>
        <v>-2.4703960930975278E-5</v>
      </c>
      <c r="R152">
        <f t="shared" si="25"/>
        <v>1.993232975210744E-9</v>
      </c>
      <c r="S152">
        <f t="shared" si="26"/>
        <v>7.1948562679308596E-7</v>
      </c>
      <c r="V152" t="s">
        <v>16</v>
      </c>
    </row>
    <row r="153" spans="6:34" x14ac:dyDescent="0.3">
      <c r="F153" t="s">
        <v>16</v>
      </c>
      <c r="G153">
        <v>1.3882000000000001</v>
      </c>
      <c r="I153">
        <v>1.3882000000000001</v>
      </c>
      <c r="J153">
        <v>1.3357000000000001</v>
      </c>
      <c r="O153">
        <f t="shared" si="23"/>
        <v>-1.0668905546499527E-3</v>
      </c>
      <c r="P153">
        <f t="shared" si="24"/>
        <v>-2.0398932725495286E-3</v>
      </c>
      <c r="R153">
        <f t="shared" si="25"/>
        <v>1.0901673233596675E-4</v>
      </c>
      <c r="S153">
        <f t="shared" si="26"/>
        <v>2.5870804110974166E-4</v>
      </c>
      <c r="V153" t="s">
        <v>16</v>
      </c>
      <c r="W153">
        <v>420</v>
      </c>
    </row>
    <row r="154" spans="6:34" x14ac:dyDescent="0.3">
      <c r="F154" t="s">
        <v>16</v>
      </c>
      <c r="G154">
        <v>1.3917999999999999</v>
      </c>
      <c r="I154">
        <v>1.3917999999999999</v>
      </c>
      <c r="J154">
        <v>1.3187</v>
      </c>
      <c r="O154">
        <f t="shared" si="23"/>
        <v>-9.5805276030076986E-4</v>
      </c>
      <c r="P154">
        <f t="shared" si="24"/>
        <v>-2.9750675293447144E-3</v>
      </c>
      <c r="R154">
        <f t="shared" si="25"/>
        <v>9.4446507289163987E-5</v>
      </c>
      <c r="S154">
        <f t="shared" si="26"/>
        <v>4.2788701177949606E-4</v>
      </c>
      <c r="V154" t="s">
        <v>16</v>
      </c>
      <c r="W154">
        <v>420</v>
      </c>
    </row>
    <row r="155" spans="6:34" x14ac:dyDescent="0.3">
      <c r="F155" t="s">
        <v>16</v>
      </c>
      <c r="G155">
        <v>1.3381000000000001</v>
      </c>
      <c r="I155">
        <v>1.3381000000000001</v>
      </c>
      <c r="J155">
        <v>1.3647</v>
      </c>
      <c r="O155">
        <f t="shared" si="23"/>
        <v>-3.5313721208558675E-3</v>
      </c>
      <c r="P155">
        <f t="shared" si="24"/>
        <v>-9.3613886886473557E-4</v>
      </c>
      <c r="R155">
        <f t="shared" si="25"/>
        <v>5.3776348808066488E-4</v>
      </c>
      <c r="S155">
        <f t="shared" si="26"/>
        <v>9.1577131726552078E-5</v>
      </c>
      <c r="V155" t="s">
        <v>16</v>
      </c>
    </row>
    <row r="156" spans="6:34" x14ac:dyDescent="0.3">
      <c r="F156" t="s">
        <v>16</v>
      </c>
      <c r="G156">
        <v>1.5192000000000001</v>
      </c>
      <c r="I156">
        <v>1.5192000000000001</v>
      </c>
      <c r="J156">
        <v>1.3011999999999999</v>
      </c>
      <c r="O156">
        <f t="shared" si="23"/>
        <v>2.3933339703933331E-5</v>
      </c>
      <c r="P156">
        <f t="shared" si="24"/>
        <v>-4.1985505539269673E-3</v>
      </c>
      <c r="R156">
        <f t="shared" si="25"/>
        <v>6.8971722706786466E-7</v>
      </c>
      <c r="S156">
        <f t="shared" si="26"/>
        <v>6.7732823889095361E-4</v>
      </c>
      <c r="V156" t="s">
        <v>16</v>
      </c>
      <c r="W156">
        <v>440</v>
      </c>
    </row>
    <row r="157" spans="6:34" x14ac:dyDescent="0.3">
      <c r="F157" t="s">
        <v>16</v>
      </c>
      <c r="G157">
        <v>1.3188</v>
      </c>
      <c r="I157">
        <v>1.3188</v>
      </c>
      <c r="J157">
        <v>1.4973000000000001</v>
      </c>
      <c r="O157">
        <f t="shared" si="23"/>
        <v>-5.051416708284919E-3</v>
      </c>
      <c r="P157">
        <f t="shared" si="24"/>
        <v>4.2055960379485555E-5</v>
      </c>
      <c r="R157">
        <f t="shared" si="25"/>
        <v>8.6673086388006505E-4</v>
      </c>
      <c r="S157">
        <f t="shared" si="26"/>
        <v>1.4625253635643014E-6</v>
      </c>
      <c r="V157" t="s">
        <v>23</v>
      </c>
      <c r="W157">
        <v>100</v>
      </c>
    </row>
    <row r="158" spans="6:34" x14ac:dyDescent="0.3">
      <c r="F158" t="s">
        <v>16</v>
      </c>
      <c r="G158">
        <v>1.3556999999999999</v>
      </c>
      <c r="I158">
        <v>1.3556999999999999</v>
      </c>
      <c r="J158">
        <v>1.3301000000000001</v>
      </c>
      <c r="O158">
        <f t="shared" si="23"/>
        <v>-2.4430150771622594E-3</v>
      </c>
      <c r="P158">
        <f t="shared" si="24"/>
        <v>-2.3222185004065474E-3</v>
      </c>
      <c r="R158">
        <f t="shared" si="25"/>
        <v>3.2902951931408777E-4</v>
      </c>
      <c r="S158">
        <f t="shared" si="26"/>
        <v>3.0751816476389578E-4</v>
      </c>
      <c r="V158" t="s">
        <v>23</v>
      </c>
      <c r="W158">
        <v>80</v>
      </c>
    </row>
    <row r="159" spans="6:34" x14ac:dyDescent="0.3">
      <c r="F159" t="s">
        <v>16</v>
      </c>
      <c r="G159">
        <v>1.2645</v>
      </c>
      <c r="I159">
        <v>1.2645</v>
      </c>
      <c r="J159">
        <v>1.6535</v>
      </c>
      <c r="O159">
        <f t="shared" si="23"/>
        <v>-1.1525064604083745E-2</v>
      </c>
      <c r="P159">
        <f t="shared" si="24"/>
        <v>6.9652116189825256E-3</v>
      </c>
      <c r="R159">
        <f t="shared" si="25"/>
        <v>2.6033016363610577E-3</v>
      </c>
      <c r="S159">
        <f t="shared" si="26"/>
        <v>1.3301861483851511E-3</v>
      </c>
      <c r="V159" t="s">
        <v>23</v>
      </c>
      <c r="W159">
        <v>140</v>
      </c>
    </row>
    <row r="160" spans="6:34" x14ac:dyDescent="0.3">
      <c r="F160" t="s">
        <v>16</v>
      </c>
      <c r="G160">
        <v>1.6222000000000001</v>
      </c>
      <c r="I160">
        <v>1.6222000000000001</v>
      </c>
      <c r="J160">
        <v>1.5793999999999999</v>
      </c>
      <c r="O160">
        <f t="shared" si="23"/>
        <v>2.2904812056993773E-3</v>
      </c>
      <c r="P160">
        <f t="shared" si="24"/>
        <v>1.5965136977996424E-3</v>
      </c>
      <c r="R160">
        <f t="shared" si="25"/>
        <v>3.0192724908971588E-4</v>
      </c>
      <c r="S160">
        <f t="shared" si="26"/>
        <v>1.8659365227709825E-4</v>
      </c>
      <c r="V160" t="s">
        <v>23</v>
      </c>
      <c r="W160">
        <v>180</v>
      </c>
    </row>
    <row r="161" spans="6:23" x14ac:dyDescent="0.3">
      <c r="F161" t="s">
        <v>16</v>
      </c>
      <c r="G161">
        <v>1.4032</v>
      </c>
      <c r="I161">
        <v>1.4032</v>
      </c>
      <c r="J161">
        <v>1.2164999999999999</v>
      </c>
      <c r="O161">
        <f t="shared" si="23"/>
        <v>-6.6263837703558505E-4</v>
      </c>
      <c r="P161">
        <f t="shared" si="24"/>
        <v>-1.4891348474484135E-2</v>
      </c>
      <c r="R161">
        <f t="shared" si="25"/>
        <v>5.7769966124531371E-5</v>
      </c>
      <c r="S161">
        <f t="shared" si="26"/>
        <v>3.6636336191220782E-3</v>
      </c>
      <c r="V161" t="s">
        <v>23</v>
      </c>
      <c r="W161">
        <v>80</v>
      </c>
    </row>
    <row r="162" spans="6:23" x14ac:dyDescent="0.3">
      <c r="F162" t="s">
        <v>16</v>
      </c>
      <c r="G162">
        <v>1.3420000000000001</v>
      </c>
      <c r="I162">
        <v>1.3420000000000001</v>
      </c>
      <c r="J162">
        <v>1.4721</v>
      </c>
      <c r="O162">
        <f t="shared" si="23"/>
        <v>-3.2669415991630861E-3</v>
      </c>
      <c r="P162">
        <f t="shared" si="24"/>
        <v>8.7803388803732271E-7</v>
      </c>
      <c r="R162">
        <f t="shared" si="25"/>
        <v>4.8475447612138369E-4</v>
      </c>
      <c r="S162">
        <f t="shared" si="26"/>
        <v>8.4077870597392964E-9</v>
      </c>
      <c r="V162" t="s">
        <v>23</v>
      </c>
      <c r="W162">
        <v>120</v>
      </c>
    </row>
    <row r="163" spans="6:23" x14ac:dyDescent="0.3">
      <c r="F163" t="s">
        <v>16</v>
      </c>
      <c r="G163">
        <v>1.3587</v>
      </c>
      <c r="I163">
        <v>1.3587</v>
      </c>
      <c r="J163">
        <v>1.6929000000000001</v>
      </c>
      <c r="O163">
        <f t="shared" si="23"/>
        <v>-2.2833719464219874E-3</v>
      </c>
      <c r="P163">
        <f t="shared" si="24"/>
        <v>1.2226720666591797E-2</v>
      </c>
      <c r="R163">
        <f t="shared" si="25"/>
        <v>3.0067838898649424E-4</v>
      </c>
      <c r="S163">
        <f t="shared" si="26"/>
        <v>2.8167393038363133E-3</v>
      </c>
      <c r="V163" t="s">
        <v>23</v>
      </c>
      <c r="W163">
        <v>120</v>
      </c>
    </row>
    <row r="164" spans="6:23" x14ac:dyDescent="0.3">
      <c r="F164" t="s">
        <v>16</v>
      </c>
      <c r="G164">
        <v>1.3932</v>
      </c>
      <c r="I164">
        <v>1.3932</v>
      </c>
      <c r="J164">
        <v>1.4484999999999999</v>
      </c>
      <c r="O164">
        <f t="shared" si="23"/>
        <v>-9.178125679089338E-4</v>
      </c>
      <c r="P164">
        <f t="shared" si="24"/>
        <v>-2.7583145871224119E-6</v>
      </c>
      <c r="R164">
        <f t="shared" si="25"/>
        <v>8.9194621545160893E-5</v>
      </c>
      <c r="S164">
        <f t="shared" si="26"/>
        <v>3.8683437678867427E-8</v>
      </c>
      <c r="V164" t="s">
        <v>23</v>
      </c>
      <c r="W164">
        <v>200</v>
      </c>
    </row>
    <row r="165" spans="6:23" x14ac:dyDescent="0.3">
      <c r="F165" t="s">
        <v>16</v>
      </c>
      <c r="G165">
        <v>1.3241000000000001</v>
      </c>
      <c r="I165">
        <v>1.3241000000000001</v>
      </c>
      <c r="J165">
        <v>1.6292</v>
      </c>
      <c r="O165">
        <f t="shared" si="23"/>
        <v>-4.597626362513341E-3</v>
      </c>
      <c r="P165">
        <f t="shared" si="24"/>
        <v>4.6303822543892065E-3</v>
      </c>
      <c r="R165">
        <f t="shared" si="25"/>
        <v>7.6450130743065516E-4</v>
      </c>
      <c r="S165">
        <f t="shared" si="26"/>
        <v>7.717721927495662E-4</v>
      </c>
      <c r="V165" t="s">
        <v>23</v>
      </c>
      <c r="W165">
        <v>80</v>
      </c>
    </row>
    <row r="166" spans="6:23" x14ac:dyDescent="0.3">
      <c r="F166" t="s">
        <v>16</v>
      </c>
      <c r="G166">
        <v>1.4877</v>
      </c>
      <c r="I166">
        <v>1.4877</v>
      </c>
      <c r="J166">
        <v>1.3251999999999999</v>
      </c>
      <c r="O166">
        <f t="shared" si="23"/>
        <v>-1.9286329714154568E-8</v>
      </c>
      <c r="P166">
        <f t="shared" si="24"/>
        <v>-2.5896567508453972E-3</v>
      </c>
      <c r="R166">
        <f t="shared" si="25"/>
        <v>5.1720905076924096E-11</v>
      </c>
      <c r="S166">
        <f t="shared" si="26"/>
        <v>3.5562280657257749E-4</v>
      </c>
      <c r="V166" t="s">
        <v>23</v>
      </c>
      <c r="W166">
        <v>140</v>
      </c>
    </row>
    <row r="167" spans="6:23" x14ac:dyDescent="0.3">
      <c r="F167" t="s">
        <v>16</v>
      </c>
      <c r="G167">
        <v>1.3673</v>
      </c>
      <c r="I167">
        <v>1.3673</v>
      </c>
      <c r="J167">
        <v>1.5447</v>
      </c>
      <c r="O167">
        <f t="shared" si="23"/>
        <v>-1.8645793598535182E-3</v>
      </c>
      <c r="P167">
        <f t="shared" si="24"/>
        <v>5.5491977285159995E-4</v>
      </c>
      <c r="R167">
        <f t="shared" si="25"/>
        <v>2.2949567035748477E-4</v>
      </c>
      <c r="S167">
        <f t="shared" si="26"/>
        <v>4.5600919487409854E-5</v>
      </c>
      <c r="V167" t="s">
        <v>23</v>
      </c>
      <c r="W167">
        <v>180</v>
      </c>
    </row>
    <row r="168" spans="6:23" x14ac:dyDescent="0.3">
      <c r="F168" t="s">
        <v>16</v>
      </c>
      <c r="G168">
        <v>1.409</v>
      </c>
      <c r="I168">
        <v>1.409</v>
      </c>
      <c r="J168">
        <v>1.2178</v>
      </c>
      <c r="O168">
        <f t="shared" si="23"/>
        <v>-5.389902380507816E-4</v>
      </c>
      <c r="P168">
        <f t="shared" si="24"/>
        <v>-1.4656534587091234E-2</v>
      </c>
      <c r="R168">
        <f t="shared" si="25"/>
        <v>4.3863962946899888E-5</v>
      </c>
      <c r="S168">
        <f t="shared" si="26"/>
        <v>3.5868102013366619E-3</v>
      </c>
      <c r="V168" t="s">
        <v>23</v>
      </c>
      <c r="W168">
        <v>80</v>
      </c>
    </row>
    <row r="169" spans="6:23" x14ac:dyDescent="0.3">
      <c r="F169" t="s">
        <v>16</v>
      </c>
      <c r="G169">
        <v>1.3038000000000001</v>
      </c>
      <c r="I169">
        <v>1.3038000000000001</v>
      </c>
      <c r="J169">
        <v>1.3134999999999999</v>
      </c>
      <c r="O169">
        <f t="shared" si="23"/>
        <v>-6.4954225763340671E-3</v>
      </c>
      <c r="P169">
        <f t="shared" si="24"/>
        <v>-3.3095678718046413E-3</v>
      </c>
      <c r="R169">
        <f t="shared" si="25"/>
        <v>1.2119272406795022E-3</v>
      </c>
      <c r="S169">
        <f t="shared" si="26"/>
        <v>4.9320604309484773E-4</v>
      </c>
      <c r="V169" t="s">
        <v>23</v>
      </c>
      <c r="W169">
        <v>100</v>
      </c>
    </row>
    <row r="170" spans="6:23" x14ac:dyDescent="0.3">
      <c r="F170" t="s">
        <v>16</v>
      </c>
      <c r="G170">
        <v>1.7665999999999999</v>
      </c>
      <c r="I170">
        <v>1.7665999999999999</v>
      </c>
      <c r="J170">
        <v>1.7081999999999999</v>
      </c>
      <c r="O170">
        <f t="shared" si="23"/>
        <v>2.1074494174501697E-2</v>
      </c>
      <c r="P170">
        <f t="shared" si="24"/>
        <v>1.4828137144222538E-2</v>
      </c>
      <c r="R170">
        <f t="shared" si="25"/>
        <v>5.8211601295866311E-3</v>
      </c>
      <c r="S170">
        <f t="shared" si="26"/>
        <v>3.6429129381188256E-3</v>
      </c>
      <c r="V170" t="s">
        <v>23</v>
      </c>
      <c r="W170">
        <v>120</v>
      </c>
    </row>
    <row r="171" spans="6:23" x14ac:dyDescent="0.3">
      <c r="F171" t="s">
        <v>16</v>
      </c>
      <c r="G171">
        <v>1.7000999999999999</v>
      </c>
      <c r="I171">
        <v>1.7000999999999999</v>
      </c>
      <c r="J171">
        <v>1.5820000000000001</v>
      </c>
      <c r="O171">
        <f t="shared" si="23"/>
        <v>9.2237758981505175E-3</v>
      </c>
      <c r="P171">
        <f t="shared" si="24"/>
        <v>1.7054489568621657E-3</v>
      </c>
      <c r="R171">
        <f t="shared" si="25"/>
        <v>1.9343942400107336E-3</v>
      </c>
      <c r="S171">
        <f t="shared" si="26"/>
        <v>2.0375970396921606E-4</v>
      </c>
      <c r="V171" t="s">
        <v>23</v>
      </c>
      <c r="W171">
        <v>120</v>
      </c>
    </row>
    <row r="172" spans="6:23" x14ac:dyDescent="0.3">
      <c r="F172" t="s">
        <v>16</v>
      </c>
      <c r="G172">
        <v>1.2676000000000001</v>
      </c>
      <c r="I172">
        <v>1.2676000000000001</v>
      </c>
      <c r="J172">
        <v>1.4718</v>
      </c>
      <c r="O172">
        <f t="shared" si="23"/>
        <v>-1.1057037174947772E-2</v>
      </c>
      <c r="P172">
        <f t="shared" si="24"/>
        <v>7.9806773905275311E-7</v>
      </c>
      <c r="R172">
        <f t="shared" si="25"/>
        <v>2.4633059714647388E-3</v>
      </c>
      <c r="S172">
        <f t="shared" si="26"/>
        <v>7.4026350711597802E-9</v>
      </c>
      <c r="V172" t="s">
        <v>23</v>
      </c>
      <c r="W172">
        <v>140</v>
      </c>
    </row>
    <row r="173" spans="6:23" x14ac:dyDescent="0.3">
      <c r="F173" t="s">
        <v>16</v>
      </c>
      <c r="G173">
        <v>1.2839</v>
      </c>
      <c r="I173">
        <v>1.2839</v>
      </c>
      <c r="J173">
        <v>1.5759000000000001</v>
      </c>
      <c r="O173">
        <f t="shared" si="23"/>
        <v>-8.803288777876386E-3</v>
      </c>
      <c r="P173">
        <f t="shared" si="24"/>
        <v>1.4573367532669228E-3</v>
      </c>
      <c r="R173">
        <f t="shared" si="25"/>
        <v>1.8177183769233596E-3</v>
      </c>
      <c r="S173">
        <f t="shared" si="26"/>
        <v>1.6522657114820889E-4</v>
      </c>
      <c r="V173" t="s">
        <v>23</v>
      </c>
      <c r="W173">
        <v>180</v>
      </c>
    </row>
    <row r="174" spans="6:23" x14ac:dyDescent="0.3">
      <c r="F174" t="s">
        <v>16</v>
      </c>
      <c r="G174">
        <v>1.4617</v>
      </c>
      <c r="I174">
        <v>1.4617</v>
      </c>
      <c r="O174">
        <f t="shared" si="23"/>
        <v>-2.3594807817806054E-5</v>
      </c>
      <c r="R174">
        <f t="shared" si="25"/>
        <v>6.7674012266306764E-7</v>
      </c>
      <c r="V174" t="s">
        <v>23</v>
      </c>
      <c r="W174">
        <v>140</v>
      </c>
    </row>
    <row r="175" spans="6:23" x14ac:dyDescent="0.3">
      <c r="F175" t="s">
        <v>16</v>
      </c>
      <c r="G175">
        <v>1.3008999999999999</v>
      </c>
      <c r="I175">
        <v>1.3008999999999999</v>
      </c>
      <c r="O175">
        <f t="shared" si="23"/>
        <v>-6.8030253073916988E-3</v>
      </c>
      <c r="R175">
        <f t="shared" si="25"/>
        <v>1.2890490665929432E-3</v>
      </c>
      <c r="V175" t="s">
        <v>23</v>
      </c>
      <c r="W175">
        <v>140</v>
      </c>
    </row>
    <row r="176" spans="6:23" x14ac:dyDescent="0.3">
      <c r="F176" t="s">
        <v>16</v>
      </c>
      <c r="G176">
        <v>1.2754000000000001</v>
      </c>
      <c r="I176">
        <v>1.2754000000000001</v>
      </c>
      <c r="O176">
        <f t="shared" si="23"/>
        <v>-9.935842888988293E-3</v>
      </c>
      <c r="R176">
        <f t="shared" si="25"/>
        <v>2.1360247840014708E-3</v>
      </c>
      <c r="V176" t="s">
        <v>23</v>
      </c>
      <c r="W176">
        <v>120</v>
      </c>
    </row>
    <row r="177" spans="6:23" x14ac:dyDescent="0.3">
      <c r="F177" t="s">
        <v>16</v>
      </c>
      <c r="G177">
        <v>1.4216</v>
      </c>
      <c r="I177">
        <v>1.4216</v>
      </c>
      <c r="O177">
        <f t="shared" si="23"/>
        <v>-3.2540143062862478E-4</v>
      </c>
      <c r="R177">
        <f t="shared" si="25"/>
        <v>2.2381676314168502E-5</v>
      </c>
      <c r="V177" t="s">
        <v>23</v>
      </c>
      <c r="W177">
        <v>100</v>
      </c>
    </row>
    <row r="178" spans="6:23" x14ac:dyDescent="0.3">
      <c r="F178" t="s">
        <v>16</v>
      </c>
      <c r="G178">
        <v>1.3004</v>
      </c>
      <c r="I178">
        <v>1.3004</v>
      </c>
      <c r="O178">
        <f t="shared" si="23"/>
        <v>-6.857022537891882E-3</v>
      </c>
      <c r="R178">
        <f t="shared" si="25"/>
        <v>1.3027090670052906E-3</v>
      </c>
      <c r="V178" t="s">
        <v>23</v>
      </c>
      <c r="W178">
        <v>100</v>
      </c>
    </row>
    <row r="179" spans="6:23" x14ac:dyDescent="0.3">
      <c r="F179" t="s">
        <v>16</v>
      </c>
      <c r="G179">
        <v>1.4412</v>
      </c>
      <c r="I179">
        <v>1.4412</v>
      </c>
      <c r="O179">
        <f t="shared" si="23"/>
        <v>-1.1896292823860201E-4</v>
      </c>
      <c r="R179">
        <f t="shared" si="25"/>
        <v>5.85080370282361E-6</v>
      </c>
      <c r="V179" t="s">
        <v>23</v>
      </c>
      <c r="W179">
        <v>120</v>
      </c>
    </row>
    <row r="180" spans="6:23" x14ac:dyDescent="0.3">
      <c r="F180" t="s">
        <v>16</v>
      </c>
      <c r="G180">
        <v>1.3866000000000001</v>
      </c>
      <c r="I180">
        <v>1.3866000000000001</v>
      </c>
      <c r="O180">
        <f t="shared" si="23"/>
        <v>-1.1177967239027334E-3</v>
      </c>
      <c r="R180">
        <f t="shared" si="25"/>
        <v>1.1600688800092858E-4</v>
      </c>
      <c r="V180" t="s">
        <v>23</v>
      </c>
      <c r="W180">
        <v>120</v>
      </c>
    </row>
    <row r="181" spans="6:23" x14ac:dyDescent="0.3">
      <c r="F181" t="s">
        <v>16</v>
      </c>
      <c r="G181">
        <v>1.2730999999999999</v>
      </c>
      <c r="I181">
        <v>1.2730999999999999</v>
      </c>
      <c r="O181">
        <f t="shared" si="23"/>
        <v>-1.0258165138489192E-2</v>
      </c>
      <c r="R181">
        <f t="shared" si="25"/>
        <v>2.2289119615781349E-3</v>
      </c>
      <c r="V181" t="s">
        <v>23</v>
      </c>
      <c r="W181">
        <v>120</v>
      </c>
    </row>
    <row r="182" spans="6:23" x14ac:dyDescent="0.3">
      <c r="F182" t="s">
        <v>16</v>
      </c>
      <c r="G182">
        <v>1.2952999999999999</v>
      </c>
      <c r="I182">
        <v>1.2952999999999999</v>
      </c>
      <c r="O182">
        <f t="shared" si="23"/>
        <v>-7.4242033004025213E-3</v>
      </c>
      <c r="R182">
        <f t="shared" si="25"/>
        <v>1.4483264915004419E-3</v>
      </c>
      <c r="V182" t="s">
        <v>23</v>
      </c>
      <c r="W182">
        <v>120</v>
      </c>
    </row>
    <row r="183" spans="6:23" x14ac:dyDescent="0.3">
      <c r="F183" t="s">
        <v>16</v>
      </c>
      <c r="G183">
        <v>1.3926000000000001</v>
      </c>
      <c r="I183">
        <v>1.3926000000000001</v>
      </c>
      <c r="O183">
        <f t="shared" si="23"/>
        <v>-9.349174629439416E-4</v>
      </c>
      <c r="R183">
        <f t="shared" si="25"/>
        <v>9.1417855470072814E-5</v>
      </c>
      <c r="V183" t="s">
        <v>23</v>
      </c>
      <c r="W183">
        <v>120</v>
      </c>
    </row>
    <row r="184" spans="6:23" x14ac:dyDescent="0.3">
      <c r="F184" t="s">
        <v>16</v>
      </c>
      <c r="G184">
        <v>1.3259000000000001</v>
      </c>
      <c r="I184">
        <v>1.3259000000000001</v>
      </c>
      <c r="O184">
        <f t="shared" si="23"/>
        <v>-4.4499288584691791E-3</v>
      </c>
      <c r="R184">
        <f t="shared" si="25"/>
        <v>7.3193203764772275E-4</v>
      </c>
      <c r="V184" t="s">
        <v>23</v>
      </c>
      <c r="W184">
        <v>140</v>
      </c>
    </row>
    <row r="185" spans="6:23" x14ac:dyDescent="0.3">
      <c r="F185" t="s">
        <v>16</v>
      </c>
      <c r="G185">
        <v>1.5287999999999999</v>
      </c>
      <c r="I185">
        <v>1.5287999999999999</v>
      </c>
      <c r="O185">
        <f t="shared" si="23"/>
        <v>5.6703922664083098E-5</v>
      </c>
      <c r="R185">
        <f t="shared" si="25"/>
        <v>2.1784660932363655E-6</v>
      </c>
      <c r="V185" t="s">
        <v>23</v>
      </c>
      <c r="W185">
        <v>120</v>
      </c>
    </row>
    <row r="186" spans="6:23" x14ac:dyDescent="0.3">
      <c r="F186" t="s">
        <v>16</v>
      </c>
      <c r="G186">
        <v>1.4761</v>
      </c>
      <c r="I186">
        <v>1.4761</v>
      </c>
      <c r="O186">
        <f t="shared" si="23"/>
        <v>-2.9130188036653059E-6</v>
      </c>
      <c r="R186">
        <f t="shared" si="25"/>
        <v>4.1602974636000595E-8</v>
      </c>
      <c r="V186" t="s">
        <v>23</v>
      </c>
      <c r="W186">
        <v>80</v>
      </c>
    </row>
    <row r="187" spans="6:23" x14ac:dyDescent="0.3">
      <c r="F187" t="s">
        <v>16</v>
      </c>
      <c r="G187">
        <v>1.4517</v>
      </c>
      <c r="I187">
        <v>1.4517</v>
      </c>
      <c r="O187">
        <f t="shared" si="23"/>
        <v>-5.7878594343326904E-5</v>
      </c>
      <c r="R187">
        <f t="shared" si="25"/>
        <v>2.2388446876248575E-6</v>
      </c>
      <c r="V187" t="s">
        <v>23</v>
      </c>
      <c r="W187">
        <v>100</v>
      </c>
    </row>
    <row r="188" spans="6:23" x14ac:dyDescent="0.3">
      <c r="F188" t="s">
        <v>16</v>
      </c>
      <c r="G188">
        <v>1.4990000000000001</v>
      </c>
      <c r="I188">
        <v>1.4990000000000001</v>
      </c>
      <c r="O188">
        <f t="shared" si="23"/>
        <v>6.4011633107972493E-7</v>
      </c>
      <c r="R188">
        <f t="shared" si="25"/>
        <v>5.5166895281138136E-9</v>
      </c>
      <c r="V188" t="s">
        <v>23</v>
      </c>
      <c r="W188">
        <v>180</v>
      </c>
    </row>
    <row r="189" spans="6:23" x14ac:dyDescent="0.3">
      <c r="F189" t="s">
        <v>16</v>
      </c>
      <c r="G189">
        <v>1.3858999999999999</v>
      </c>
      <c r="I189">
        <v>1.3858999999999999</v>
      </c>
      <c r="O189">
        <f t="shared" si="23"/>
        <v>-1.1405679897508291E-3</v>
      </c>
      <c r="R189">
        <f t="shared" si="25"/>
        <v>1.1916852716567118E-4</v>
      </c>
      <c r="V189" t="s">
        <v>23</v>
      </c>
      <c r="W189">
        <v>160</v>
      </c>
    </row>
    <row r="190" spans="6:23" x14ac:dyDescent="0.3">
      <c r="F190" t="s">
        <v>16</v>
      </c>
      <c r="G190">
        <v>1.4817</v>
      </c>
      <c r="I190">
        <v>1.4817</v>
      </c>
      <c r="O190">
        <f t="shared" si="23"/>
        <v>-6.543652015478966E-7</v>
      </c>
      <c r="R190">
        <f t="shared" si="25"/>
        <v>5.6810279758735167E-9</v>
      </c>
      <c r="V190" t="s">
        <v>23</v>
      </c>
      <c r="W190">
        <v>80</v>
      </c>
    </row>
    <row r="191" spans="6:23" x14ac:dyDescent="0.3">
      <c r="F191" t="s">
        <v>16</v>
      </c>
      <c r="G191">
        <v>1.4757</v>
      </c>
      <c r="I191">
        <v>1.4757</v>
      </c>
      <c r="O191">
        <f t="shared" si="23"/>
        <v>-3.1646997255556537E-6</v>
      </c>
      <c r="R191">
        <f t="shared" si="25"/>
        <v>4.6463295796768128E-8</v>
      </c>
      <c r="V191" t="s">
        <v>23</v>
      </c>
      <c r="W191">
        <v>100</v>
      </c>
    </row>
    <row r="192" spans="6:23" x14ac:dyDescent="0.3">
      <c r="F192" t="s">
        <v>16</v>
      </c>
      <c r="G192">
        <v>1.5879000000000001</v>
      </c>
      <c r="I192">
        <v>1.5879000000000001</v>
      </c>
      <c r="O192">
        <f t="shared" si="23"/>
        <v>9.2738024971685332E-4</v>
      </c>
      <c r="R192">
        <f t="shared" si="25"/>
        <v>9.0436509117170283E-5</v>
      </c>
      <c r="V192" t="s">
        <v>23</v>
      </c>
      <c r="W192">
        <v>160</v>
      </c>
    </row>
    <row r="193" spans="6:23" x14ac:dyDescent="0.3">
      <c r="F193" t="s">
        <v>16</v>
      </c>
      <c r="G193">
        <v>1.2548999999999999</v>
      </c>
      <c r="I193">
        <v>1.2548999999999999</v>
      </c>
      <c r="O193">
        <f t="shared" si="23"/>
        <v>-1.3057850853409129E-2</v>
      </c>
      <c r="R193">
        <f t="shared" si="25"/>
        <v>3.0748854282666208E-3</v>
      </c>
      <c r="V193" t="s">
        <v>23</v>
      </c>
      <c r="W193">
        <v>60</v>
      </c>
    </row>
    <row r="194" spans="6:23" x14ac:dyDescent="0.3">
      <c r="F194" t="s">
        <v>16</v>
      </c>
      <c r="G194">
        <v>1.3687</v>
      </c>
      <c r="I194">
        <v>1.3687</v>
      </c>
      <c r="O194">
        <f t="shared" si="23"/>
        <v>-1.8016740555486376E-3</v>
      </c>
      <c r="R194">
        <f t="shared" si="25"/>
        <v>2.192308324253426E-4</v>
      </c>
      <c r="V194" t="s">
        <v>23</v>
      </c>
      <c r="W194">
        <v>80</v>
      </c>
    </row>
    <row r="195" spans="6:23" x14ac:dyDescent="0.3">
      <c r="F195" t="s">
        <v>16</v>
      </c>
      <c r="G195">
        <v>1.3279000000000001</v>
      </c>
      <c r="I195">
        <v>1.3279000000000001</v>
      </c>
      <c r="O195">
        <f t="shared" ref="O195:O231" si="31">(I195-$M$2)^3</f>
        <v>-4.2895691842945094E-3</v>
      </c>
      <c r="R195">
        <f t="shared" ref="R195:R231" si="32">(I195-$M$2)^4</f>
        <v>6.9697666118449396E-4</v>
      </c>
      <c r="V195" t="s">
        <v>23</v>
      </c>
      <c r="W195">
        <v>180</v>
      </c>
    </row>
    <row r="196" spans="6:23" x14ac:dyDescent="0.3">
      <c r="F196" t="s">
        <v>16</v>
      </c>
      <c r="G196">
        <v>1.4302999999999999</v>
      </c>
      <c r="I196">
        <v>1.4302999999999999</v>
      </c>
      <c r="O196">
        <f t="shared" si="31"/>
        <v>-2.1688398578620423E-4</v>
      </c>
      <c r="R196">
        <f t="shared" si="32"/>
        <v>1.3030767055575772E-5</v>
      </c>
      <c r="V196" t="s">
        <v>23</v>
      </c>
      <c r="W196">
        <v>180</v>
      </c>
    </row>
    <row r="197" spans="6:23" x14ac:dyDescent="0.3">
      <c r="F197" t="s">
        <v>16</v>
      </c>
      <c r="G197">
        <v>1.4596</v>
      </c>
      <c r="I197">
        <v>1.4596</v>
      </c>
      <c r="O197">
        <f t="shared" si="31"/>
        <v>-2.9166173831643634E-5</v>
      </c>
      <c r="R197">
        <f t="shared" si="32"/>
        <v>8.9778555431858139E-7</v>
      </c>
      <c r="V197" t="s">
        <v>23</v>
      </c>
      <c r="W197">
        <v>80</v>
      </c>
    </row>
    <row r="198" spans="6:23" x14ac:dyDescent="0.3">
      <c r="F198" t="s">
        <v>16</v>
      </c>
      <c r="G198">
        <v>1.3821000000000001</v>
      </c>
      <c r="I198">
        <v>1.3821000000000001</v>
      </c>
      <c r="O198">
        <f t="shared" si="31"/>
        <v>-1.2695963561435645E-3</v>
      </c>
      <c r="R198">
        <f t="shared" si="32"/>
        <v>1.3747410143688849E-4</v>
      </c>
      <c r="V198" t="s">
        <v>23</v>
      </c>
      <c r="W198">
        <v>220</v>
      </c>
    </row>
    <row r="199" spans="6:23" x14ac:dyDescent="0.3">
      <c r="F199" t="s">
        <v>16</v>
      </c>
      <c r="G199">
        <v>1.7117</v>
      </c>
      <c r="I199">
        <v>1.7117</v>
      </c>
      <c r="O199">
        <f t="shared" si="31"/>
        <v>1.0840560724885338E-2</v>
      </c>
      <c r="R199">
        <f t="shared" si="32"/>
        <v>2.3992140464825311E-3</v>
      </c>
      <c r="V199" t="s">
        <v>23</v>
      </c>
      <c r="W199">
        <v>100</v>
      </c>
    </row>
    <row r="200" spans="6:23" x14ac:dyDescent="0.3">
      <c r="F200" t="s">
        <v>16</v>
      </c>
      <c r="G200">
        <v>1.2423999999999999</v>
      </c>
      <c r="I200">
        <v>1.2423999999999999</v>
      </c>
      <c r="O200">
        <f t="shared" si="31"/>
        <v>-1.5249622898522551E-2</v>
      </c>
      <c r="R200">
        <f t="shared" si="32"/>
        <v>3.7816280074589319E-3</v>
      </c>
      <c r="V200" t="s">
        <v>23</v>
      </c>
      <c r="W200">
        <v>200</v>
      </c>
    </row>
    <row r="201" spans="6:23" x14ac:dyDescent="0.3">
      <c r="F201" t="s">
        <v>16</v>
      </c>
      <c r="G201">
        <v>1.5626</v>
      </c>
      <c r="I201">
        <v>1.5626</v>
      </c>
      <c r="O201">
        <f t="shared" si="31"/>
        <v>3.7665269320729153E-4</v>
      </c>
      <c r="R201">
        <f t="shared" si="32"/>
        <v>2.7201202455268312E-5</v>
      </c>
      <c r="V201" t="s">
        <v>23</v>
      </c>
      <c r="W201">
        <v>200</v>
      </c>
    </row>
    <row r="202" spans="6:23" x14ac:dyDescent="0.3">
      <c r="F202" t="s">
        <v>16</v>
      </c>
      <c r="G202">
        <v>1.6357999999999999</v>
      </c>
      <c r="I202">
        <v>1.6357999999999999</v>
      </c>
      <c r="O202">
        <f t="shared" si="31"/>
        <v>3.0750829773566776E-3</v>
      </c>
      <c r="R202">
        <f t="shared" si="32"/>
        <v>4.4717321859681094E-4</v>
      </c>
      <c r="V202" t="s">
        <v>23</v>
      </c>
      <c r="W202">
        <v>120</v>
      </c>
    </row>
    <row r="203" spans="6:23" x14ac:dyDescent="0.3">
      <c r="F203" t="s">
        <v>16</v>
      </c>
      <c r="G203">
        <v>1.2961</v>
      </c>
      <c r="I203">
        <v>1.2961</v>
      </c>
      <c r="O203">
        <f t="shared" si="31"/>
        <v>-7.3332408214804639E-3</v>
      </c>
      <c r="R203">
        <f t="shared" si="32"/>
        <v>1.4247147802595261E-3</v>
      </c>
      <c r="V203" t="s">
        <v>23</v>
      </c>
      <c r="W203">
        <v>120</v>
      </c>
    </row>
    <row r="204" spans="6:23" x14ac:dyDescent="0.3">
      <c r="F204" t="s">
        <v>16</v>
      </c>
      <c r="G204">
        <v>1.6133</v>
      </c>
      <c r="I204">
        <v>1.6133</v>
      </c>
      <c r="O204">
        <f t="shared" si="31"/>
        <v>1.8571595709351396E-3</v>
      </c>
      <c r="R204">
        <f t="shared" si="32"/>
        <v>2.2827882461661433E-4</v>
      </c>
      <c r="V204" t="s">
        <v>23</v>
      </c>
      <c r="W204">
        <v>120</v>
      </c>
    </row>
    <row r="205" spans="6:23" x14ac:dyDescent="0.3">
      <c r="F205" t="s">
        <v>16</v>
      </c>
      <c r="G205">
        <v>1.4708000000000001</v>
      </c>
      <c r="I205">
        <v>1.4708000000000001</v>
      </c>
      <c r="O205">
        <f t="shared" si="31"/>
        <v>-7.5085103143648503E-6</v>
      </c>
      <c r="R205">
        <f t="shared" si="32"/>
        <v>1.4702969023407411E-7</v>
      </c>
      <c r="V205" t="s">
        <v>23</v>
      </c>
      <c r="W205">
        <v>120</v>
      </c>
    </row>
    <row r="206" spans="6:23" x14ac:dyDescent="0.3">
      <c r="F206" t="s">
        <v>16</v>
      </c>
      <c r="G206">
        <v>1.5181</v>
      </c>
      <c r="I206">
        <v>1.5181</v>
      </c>
      <c r="O206">
        <f t="shared" si="31"/>
        <v>2.1295994864386851E-5</v>
      </c>
      <c r="R206">
        <f t="shared" si="32"/>
        <v>5.9028794112798591E-7</v>
      </c>
      <c r="V206" t="s">
        <v>23</v>
      </c>
      <c r="W206">
        <v>180</v>
      </c>
    </row>
    <row r="207" spans="6:23" x14ac:dyDescent="0.3">
      <c r="F207" t="s">
        <v>16</v>
      </c>
      <c r="G207">
        <v>1.7535000000000001</v>
      </c>
      <c r="I207">
        <v>1.7535000000000001</v>
      </c>
      <c r="O207">
        <f t="shared" si="31"/>
        <v>1.8215997994579389E-2</v>
      </c>
      <c r="R207">
        <f t="shared" si="32"/>
        <v>4.7929617123372084E-3</v>
      </c>
      <c r="V207" t="s">
        <v>23</v>
      </c>
      <c r="W207">
        <v>120</v>
      </c>
    </row>
    <row r="208" spans="6:23" x14ac:dyDescent="0.3">
      <c r="F208" t="s">
        <v>16</v>
      </c>
      <c r="G208">
        <v>1.4415</v>
      </c>
      <c r="I208">
        <v>1.4415</v>
      </c>
      <c r="O208">
        <f t="shared" si="31"/>
        <v>-1.167992211906627E-4</v>
      </c>
      <c r="R208">
        <f t="shared" si="32"/>
        <v>5.7093490608799794E-6</v>
      </c>
      <c r="V208" t="s">
        <v>23</v>
      </c>
      <c r="W208">
        <v>120</v>
      </c>
    </row>
    <row r="209" spans="6:23" x14ac:dyDescent="0.3">
      <c r="F209" t="s">
        <v>16</v>
      </c>
      <c r="G209">
        <v>1.8623000000000001</v>
      </c>
      <c r="I209">
        <v>1.8623000000000001</v>
      </c>
      <c r="O209">
        <f t="shared" si="31"/>
        <v>5.1444921292290009E-2</v>
      </c>
      <c r="R209">
        <f t="shared" si="32"/>
        <v>1.9133305657600148E-2</v>
      </c>
      <c r="V209" t="s">
        <v>23</v>
      </c>
      <c r="W209">
        <v>140</v>
      </c>
    </row>
    <row r="210" spans="6:23" x14ac:dyDescent="0.3">
      <c r="F210" t="s">
        <v>16</v>
      </c>
      <c r="G210">
        <v>1.5055000000000001</v>
      </c>
      <c r="I210">
        <v>1.5055000000000001</v>
      </c>
      <c r="O210">
        <f t="shared" si="31"/>
        <v>3.4554570944065544E-6</v>
      </c>
      <c r="R210">
        <f t="shared" si="32"/>
        <v>5.2240501776826702E-8</v>
      </c>
      <c r="V210" t="s">
        <v>23</v>
      </c>
      <c r="W210">
        <v>260</v>
      </c>
    </row>
    <row r="211" spans="6:23" x14ac:dyDescent="0.3">
      <c r="F211" t="s">
        <v>16</v>
      </c>
      <c r="G211">
        <v>1.3028</v>
      </c>
      <c r="I211">
        <v>1.3028</v>
      </c>
      <c r="O211">
        <f t="shared" si="31"/>
        <v>-6.6004215576822827E-3</v>
      </c>
      <c r="R211">
        <f t="shared" si="32"/>
        <v>1.2381185547840593E-3</v>
      </c>
      <c r="V211" t="s">
        <v>23</v>
      </c>
      <c r="W211">
        <v>160</v>
      </c>
    </row>
    <row r="212" spans="6:23" x14ac:dyDescent="0.3">
      <c r="F212" t="s">
        <v>16</v>
      </c>
      <c r="G212">
        <v>1.7461</v>
      </c>
      <c r="I212">
        <v>1.7461</v>
      </c>
      <c r="O212">
        <f t="shared" si="31"/>
        <v>1.6721884772167885E-2</v>
      </c>
      <c r="R212">
        <f t="shared" si="32"/>
        <v>4.2760912924000288E-3</v>
      </c>
      <c r="V212" t="s">
        <v>23</v>
      </c>
      <c r="W212">
        <v>140</v>
      </c>
    </row>
    <row r="213" spans="6:23" x14ac:dyDescent="0.3">
      <c r="F213" t="s">
        <v>16</v>
      </c>
      <c r="G213">
        <v>1.3062</v>
      </c>
      <c r="I213">
        <v>1.3062</v>
      </c>
      <c r="O213">
        <f t="shared" si="31"/>
        <v>-6.2479811180722929E-3</v>
      </c>
      <c r="R213">
        <f t="shared" si="32"/>
        <v>1.1507640283806761E-3</v>
      </c>
      <c r="V213" t="s">
        <v>23</v>
      </c>
      <c r="W213">
        <v>160</v>
      </c>
    </row>
    <row r="214" spans="6:23" x14ac:dyDescent="0.3">
      <c r="F214" t="s">
        <v>16</v>
      </c>
      <c r="G214">
        <v>1.5135000000000001</v>
      </c>
      <c r="I214">
        <v>1.5135000000000001</v>
      </c>
      <c r="O214">
        <f t="shared" si="31"/>
        <v>1.2355646662648152E-5</v>
      </c>
      <c r="R214">
        <f t="shared" si="32"/>
        <v>2.8564106275926778E-7</v>
      </c>
      <c r="V214" t="s">
        <v>23</v>
      </c>
      <c r="W214">
        <v>300</v>
      </c>
    </row>
    <row r="215" spans="6:23" x14ac:dyDescent="0.3">
      <c r="F215" t="s">
        <v>16</v>
      </c>
      <c r="G215">
        <v>1.3955</v>
      </c>
      <c r="I215">
        <v>1.3955</v>
      </c>
      <c r="O215">
        <f t="shared" si="31"/>
        <v>-8.5417707120806442E-4</v>
      </c>
      <c r="R215">
        <f t="shared" si="32"/>
        <v>8.1045806041562821E-5</v>
      </c>
      <c r="V215" t="s">
        <v>23</v>
      </c>
      <c r="W215">
        <v>160</v>
      </c>
    </row>
    <row r="216" spans="6:23" x14ac:dyDescent="0.3">
      <c r="F216" t="s">
        <v>16</v>
      </c>
      <c r="G216">
        <v>1.3467</v>
      </c>
      <c r="I216">
        <v>1.3467</v>
      </c>
      <c r="O216">
        <f t="shared" si="31"/>
        <v>-2.9662293528613121E-3</v>
      </c>
      <c r="R216">
        <f t="shared" si="32"/>
        <v>4.2619299207885883E-4</v>
      </c>
      <c r="V216" t="s">
        <v>23</v>
      </c>
      <c r="W216">
        <v>220</v>
      </c>
    </row>
    <row r="217" spans="6:23" x14ac:dyDescent="0.3">
      <c r="F217" t="s">
        <v>16</v>
      </c>
      <c r="G217">
        <v>1.5156000000000001</v>
      </c>
      <c r="I217">
        <v>1.5156000000000001</v>
      </c>
      <c r="O217">
        <f t="shared" si="31"/>
        <v>1.6037822363441961E-5</v>
      </c>
      <c r="R217">
        <f t="shared" si="32"/>
        <v>4.0444598814101966E-7</v>
      </c>
      <c r="V217" t="s">
        <v>23</v>
      </c>
      <c r="W217">
        <v>160</v>
      </c>
    </row>
    <row r="218" spans="6:23" x14ac:dyDescent="0.3">
      <c r="F218" t="s">
        <v>16</v>
      </c>
      <c r="G218">
        <v>1.25</v>
      </c>
      <c r="I218">
        <v>1.25</v>
      </c>
      <c r="O218">
        <f t="shared" si="31"/>
        <v>-1.3890069499197924E-2</v>
      </c>
      <c r="R218">
        <f t="shared" si="32"/>
        <v>3.3389190628598108E-3</v>
      </c>
      <c r="V218" t="s">
        <v>23</v>
      </c>
      <c r="W218">
        <v>180</v>
      </c>
    </row>
    <row r="219" spans="6:23" x14ac:dyDescent="0.3">
      <c r="F219" t="s">
        <v>16</v>
      </c>
      <c r="G219">
        <v>1.3714999999999999</v>
      </c>
      <c r="I219">
        <v>1.3714999999999999</v>
      </c>
      <c r="O219">
        <f t="shared" si="31"/>
        <v>-1.6801399146954077E-3</v>
      </c>
      <c r="R219">
        <f t="shared" si="32"/>
        <v>1.9973795504145129E-4</v>
      </c>
      <c r="V219" t="s">
        <v>23</v>
      </c>
      <c r="W219">
        <v>220</v>
      </c>
    </row>
    <row r="220" spans="6:23" x14ac:dyDescent="0.3">
      <c r="F220" t="s">
        <v>16</v>
      </c>
      <c r="G220">
        <v>1.2592000000000001</v>
      </c>
      <c r="I220">
        <v>1.2592000000000001</v>
      </c>
      <c r="O220">
        <f t="shared" si="31"/>
        <v>-1.2355507240394425E-2</v>
      </c>
      <c r="R220">
        <f t="shared" si="32"/>
        <v>2.8563676516730669E-3</v>
      </c>
      <c r="V220" t="s">
        <v>23</v>
      </c>
      <c r="W220">
        <v>240</v>
      </c>
    </row>
    <row r="221" spans="6:23" x14ac:dyDescent="0.3">
      <c r="F221" t="s">
        <v>16</v>
      </c>
      <c r="G221">
        <v>1.4322999999999999</v>
      </c>
      <c r="I221">
        <v>1.4322999999999999</v>
      </c>
      <c r="O221">
        <f t="shared" si="31"/>
        <v>-1.9593807439414335E-4</v>
      </c>
      <c r="R221">
        <f t="shared" si="32"/>
        <v>1.1380424122680469E-5</v>
      </c>
      <c r="V221" t="s">
        <v>23</v>
      </c>
      <c r="W221">
        <v>180</v>
      </c>
    </row>
    <row r="222" spans="6:23" x14ac:dyDescent="0.3">
      <c r="F222" t="s">
        <v>16</v>
      </c>
      <c r="G222">
        <v>1.8308</v>
      </c>
      <c r="I222">
        <v>1.8308</v>
      </c>
      <c r="O222">
        <f t="shared" si="31"/>
        <v>3.9449231383734615E-2</v>
      </c>
      <c r="R222">
        <f t="shared" si="32"/>
        <v>1.3429238740291989E-2</v>
      </c>
      <c r="V222" t="s">
        <v>23</v>
      </c>
      <c r="W222">
        <v>380</v>
      </c>
    </row>
    <row r="223" spans="6:23" x14ac:dyDescent="0.3">
      <c r="F223" t="s">
        <v>16</v>
      </c>
      <c r="G223">
        <v>1.5345</v>
      </c>
      <c r="I223">
        <v>1.5345</v>
      </c>
      <c r="O223">
        <f t="shared" si="31"/>
        <v>8.5872706887976709E-5</v>
      </c>
      <c r="R223">
        <f t="shared" si="32"/>
        <v>3.7885544840594237E-6</v>
      </c>
      <c r="V223" t="s">
        <v>23</v>
      </c>
      <c r="W223">
        <v>200</v>
      </c>
    </row>
    <row r="224" spans="6:23" x14ac:dyDescent="0.3">
      <c r="F224" t="s">
        <v>16</v>
      </c>
      <c r="G224">
        <v>1.5274000000000001</v>
      </c>
      <c r="I224">
        <v>1.5274000000000001</v>
      </c>
      <c r="O224">
        <f t="shared" si="31"/>
        <v>5.0728034411380693E-5</v>
      </c>
      <c r="R224">
        <f t="shared" si="32"/>
        <v>1.8778636112407523E-6</v>
      </c>
      <c r="V224" t="s">
        <v>23</v>
      </c>
      <c r="W224">
        <v>200</v>
      </c>
    </row>
    <row r="225" spans="6:23" x14ac:dyDescent="0.3">
      <c r="F225" t="s">
        <v>16</v>
      </c>
      <c r="G225">
        <v>1.3656999999999999</v>
      </c>
      <c r="I225">
        <v>1.3656999999999999</v>
      </c>
      <c r="O225">
        <f t="shared" si="31"/>
        <v>-1.9382444732454302E-3</v>
      </c>
      <c r="R225">
        <f t="shared" si="32"/>
        <v>2.4166369178419477E-4</v>
      </c>
      <c r="V225" t="s">
        <v>23</v>
      </c>
      <c r="W225">
        <v>320</v>
      </c>
    </row>
    <row r="226" spans="6:23" x14ac:dyDescent="0.3">
      <c r="F226" t="s">
        <v>16</v>
      </c>
      <c r="G226">
        <v>1.5125</v>
      </c>
      <c r="I226">
        <v>1.5125</v>
      </c>
      <c r="O226">
        <f t="shared" si="31"/>
        <v>1.0820639488356928E-5</v>
      </c>
      <c r="R226">
        <f t="shared" si="32"/>
        <v>2.393337269789916E-7</v>
      </c>
      <c r="V226" t="s">
        <v>23</v>
      </c>
      <c r="W226">
        <v>200</v>
      </c>
    </row>
    <row r="227" spans="6:23" x14ac:dyDescent="0.3">
      <c r="F227" t="s">
        <v>16</v>
      </c>
      <c r="G227">
        <v>1.3599000000000001</v>
      </c>
      <c r="I227">
        <v>1.3599000000000001</v>
      </c>
      <c r="O227">
        <f t="shared" si="31"/>
        <v>-2.2215147940215286E-3</v>
      </c>
      <c r="R227">
        <f t="shared" si="32"/>
        <v>2.8986711382791944E-4</v>
      </c>
      <c r="V227" t="s">
        <v>23</v>
      </c>
      <c r="W227">
        <v>200</v>
      </c>
    </row>
    <row r="228" spans="6:23" x14ac:dyDescent="0.3">
      <c r="F228" t="s">
        <v>16</v>
      </c>
      <c r="G228">
        <v>1.2535000000000001</v>
      </c>
      <c r="I228">
        <v>1.2535000000000001</v>
      </c>
      <c r="O228">
        <f t="shared" si="31"/>
        <v>-1.3292135157783547E-2</v>
      </c>
      <c r="R228">
        <f t="shared" si="32"/>
        <v>3.1486640929325681E-3</v>
      </c>
      <c r="V228" t="s">
        <v>23</v>
      </c>
      <c r="W228">
        <v>300</v>
      </c>
    </row>
    <row r="229" spans="6:23" x14ac:dyDescent="0.3">
      <c r="F229" t="s">
        <v>16</v>
      </c>
      <c r="G229">
        <v>1.5108999999999999</v>
      </c>
      <c r="I229">
        <v>1.5108999999999999</v>
      </c>
      <c r="O229">
        <f t="shared" si="31"/>
        <v>8.6381679051433659E-6</v>
      </c>
      <c r="R229">
        <f t="shared" si="32"/>
        <v>1.7724018251283241E-7</v>
      </c>
      <c r="V229" t="s">
        <v>23</v>
      </c>
      <c r="W229">
        <v>220</v>
      </c>
    </row>
    <row r="230" spans="6:23" x14ac:dyDescent="0.3">
      <c r="F230" t="s">
        <v>16</v>
      </c>
      <c r="G230">
        <v>1.512</v>
      </c>
      <c r="I230">
        <v>1.512</v>
      </c>
      <c r="O230">
        <f t="shared" si="31"/>
        <v>1.0103276988168002E-5</v>
      </c>
      <c r="R230">
        <f t="shared" si="32"/>
        <v>2.1841527756768636E-7</v>
      </c>
      <c r="V230" t="s">
        <v>23</v>
      </c>
      <c r="W230">
        <v>280</v>
      </c>
    </row>
    <row r="231" spans="6:23" x14ac:dyDescent="0.3">
      <c r="F231" t="s">
        <v>16</v>
      </c>
      <c r="G231">
        <v>1.5783</v>
      </c>
      <c r="I231">
        <v>1.5783</v>
      </c>
      <c r="O231">
        <f t="shared" si="31"/>
        <v>6.7957479983496373E-4</v>
      </c>
      <c r="R231">
        <f t="shared" si="32"/>
        <v>5.9747034532272613E-5</v>
      </c>
      <c r="V231" t="s">
        <v>23</v>
      </c>
    </row>
    <row r="232" spans="6:23" x14ac:dyDescent="0.3">
      <c r="F232" t="s">
        <v>23</v>
      </c>
      <c r="G232">
        <v>1.5797000000000001</v>
      </c>
      <c r="V232" t="s">
        <v>23</v>
      </c>
      <c r="W232">
        <v>220</v>
      </c>
    </row>
    <row r="233" spans="6:23" x14ac:dyDescent="0.3">
      <c r="F233" t="s">
        <v>23</v>
      </c>
      <c r="G233">
        <v>1.4809000000000001</v>
      </c>
      <c r="V233" t="s">
        <v>23</v>
      </c>
      <c r="W233">
        <v>300</v>
      </c>
    </row>
    <row r="234" spans="6:23" x14ac:dyDescent="0.3">
      <c r="F234" t="s">
        <v>23</v>
      </c>
      <c r="G234">
        <v>1.5179</v>
      </c>
      <c r="V234" t="s">
        <v>23</v>
      </c>
      <c r="W234">
        <v>220</v>
      </c>
    </row>
    <row r="235" spans="6:23" x14ac:dyDescent="0.3">
      <c r="F235" t="s">
        <v>23</v>
      </c>
      <c r="G235">
        <v>1.3992</v>
      </c>
      <c r="V235" t="s">
        <v>23</v>
      </c>
      <c r="W235">
        <v>240</v>
      </c>
    </row>
    <row r="236" spans="6:23" x14ac:dyDescent="0.3">
      <c r="F236" t="s">
        <v>23</v>
      </c>
      <c r="G236">
        <v>1.4281999999999999</v>
      </c>
      <c r="V236" t="s">
        <v>23</v>
      </c>
      <c r="W236">
        <v>240</v>
      </c>
    </row>
    <row r="237" spans="6:23" x14ac:dyDescent="0.3">
      <c r="F237" t="s">
        <v>23</v>
      </c>
      <c r="G237">
        <v>1.3837999999999999</v>
      </c>
      <c r="V237" t="s">
        <v>23</v>
      </c>
      <c r="W237">
        <v>240</v>
      </c>
    </row>
    <row r="238" spans="6:23" x14ac:dyDescent="0.3">
      <c r="F238" t="s">
        <v>23</v>
      </c>
      <c r="G238">
        <v>1.5246999999999999</v>
      </c>
      <c r="V238" t="s">
        <v>23</v>
      </c>
      <c r="W238">
        <v>240</v>
      </c>
    </row>
    <row r="239" spans="6:23" x14ac:dyDescent="0.3">
      <c r="F239" t="s">
        <v>23</v>
      </c>
      <c r="G239">
        <v>1.3489</v>
      </c>
      <c r="V239" t="s">
        <v>23</v>
      </c>
      <c r="W239">
        <v>440</v>
      </c>
    </row>
    <row r="240" spans="6:23" x14ac:dyDescent="0.3">
      <c r="F240" t="s">
        <v>23</v>
      </c>
      <c r="G240">
        <v>1.3863000000000001</v>
      </c>
      <c r="V240" t="s">
        <v>23</v>
      </c>
      <c r="W240">
        <v>240</v>
      </c>
    </row>
    <row r="241" spans="6:23" x14ac:dyDescent="0.3">
      <c r="F241" t="s">
        <v>23</v>
      </c>
      <c r="G241">
        <v>1.3661000000000001</v>
      </c>
      <c r="V241" t="s">
        <v>23</v>
      </c>
      <c r="W241">
        <v>300</v>
      </c>
    </row>
    <row r="242" spans="6:23" x14ac:dyDescent="0.3">
      <c r="F242" t="s">
        <v>23</v>
      </c>
      <c r="G242">
        <v>1.5157</v>
      </c>
      <c r="V242" t="s">
        <v>23</v>
      </c>
      <c r="W242">
        <v>260</v>
      </c>
    </row>
    <row r="243" spans="6:23" x14ac:dyDescent="0.3">
      <c r="F243" t="s">
        <v>23</v>
      </c>
      <c r="G243">
        <v>1.5881000000000001</v>
      </c>
      <c r="V243" t="s">
        <v>23</v>
      </c>
      <c r="W243">
        <v>260</v>
      </c>
    </row>
    <row r="244" spans="6:23" x14ac:dyDescent="0.3">
      <c r="F244" t="s">
        <v>23</v>
      </c>
      <c r="G244">
        <v>1.6478999999999999</v>
      </c>
      <c r="V244" t="s">
        <v>23</v>
      </c>
      <c r="W244">
        <v>260</v>
      </c>
    </row>
    <row r="245" spans="6:23" x14ac:dyDescent="0.3">
      <c r="F245" t="s">
        <v>23</v>
      </c>
      <c r="G245">
        <v>1.6205000000000001</v>
      </c>
      <c r="V245" t="s">
        <v>23</v>
      </c>
      <c r="W245">
        <v>320</v>
      </c>
    </row>
    <row r="246" spans="6:23" x14ac:dyDescent="0.3">
      <c r="F246" t="s">
        <v>23</v>
      </c>
      <c r="G246">
        <v>1.5969</v>
      </c>
      <c r="V246" t="s">
        <v>23</v>
      </c>
      <c r="W246">
        <v>380</v>
      </c>
    </row>
    <row r="247" spans="6:23" x14ac:dyDescent="0.3">
      <c r="F247" t="s">
        <v>23</v>
      </c>
      <c r="G247">
        <v>1.5666</v>
      </c>
      <c r="V247" t="s">
        <v>23</v>
      </c>
      <c r="W247">
        <v>380</v>
      </c>
    </row>
    <row r="248" spans="6:23" x14ac:dyDescent="0.3">
      <c r="F248" t="s">
        <v>23</v>
      </c>
      <c r="G248">
        <v>1.5637000000000001</v>
      </c>
      <c r="V248" t="s">
        <v>23</v>
      </c>
      <c r="W248">
        <v>280</v>
      </c>
    </row>
    <row r="249" spans="6:23" x14ac:dyDescent="0.3">
      <c r="F249" t="s">
        <v>23</v>
      </c>
      <c r="G249">
        <v>1.3960999999999999</v>
      </c>
      <c r="V249" t="s">
        <v>23</v>
      </c>
      <c r="W249">
        <v>280</v>
      </c>
    </row>
    <row r="250" spans="6:23" x14ac:dyDescent="0.3">
      <c r="F250" t="s">
        <v>23</v>
      </c>
      <c r="G250">
        <v>1.5167999999999999</v>
      </c>
      <c r="V250" t="s">
        <v>23</v>
      </c>
      <c r="W250">
        <v>280</v>
      </c>
    </row>
    <row r="251" spans="6:23" x14ac:dyDescent="0.3">
      <c r="F251" t="s">
        <v>23</v>
      </c>
      <c r="G251">
        <v>1.5144</v>
      </c>
      <c r="V251" t="s">
        <v>23</v>
      </c>
      <c r="W251">
        <v>340</v>
      </c>
    </row>
    <row r="252" spans="6:23" x14ac:dyDescent="0.3">
      <c r="F252" t="s">
        <v>23</v>
      </c>
      <c r="G252">
        <v>1.4058999999999999</v>
      </c>
      <c r="V252" t="s">
        <v>23</v>
      </c>
      <c r="W252">
        <v>380</v>
      </c>
    </row>
    <row r="253" spans="6:23" x14ac:dyDescent="0.3">
      <c r="F253" t="s">
        <v>23</v>
      </c>
      <c r="G253">
        <v>1.6059000000000001</v>
      </c>
      <c r="V253" t="s">
        <v>23</v>
      </c>
      <c r="W253">
        <v>300</v>
      </c>
    </row>
    <row r="254" spans="6:23" x14ac:dyDescent="0.3">
      <c r="F254" t="s">
        <v>23</v>
      </c>
      <c r="G254">
        <v>1.4951000000000001</v>
      </c>
      <c r="V254" t="s">
        <v>23</v>
      </c>
      <c r="W254">
        <v>300</v>
      </c>
    </row>
    <row r="255" spans="6:23" x14ac:dyDescent="0.3">
      <c r="F255" t="s">
        <v>23</v>
      </c>
      <c r="G255">
        <v>1.4300999999999999</v>
      </c>
      <c r="V255" t="s">
        <v>23</v>
      </c>
      <c r="W255">
        <v>300</v>
      </c>
    </row>
    <row r="256" spans="6:23" x14ac:dyDescent="0.3">
      <c r="F256" t="s">
        <v>23</v>
      </c>
      <c r="G256">
        <v>1.373</v>
      </c>
      <c r="V256" t="s">
        <v>23</v>
      </c>
      <c r="W256">
        <v>300</v>
      </c>
    </row>
    <row r="257" spans="6:23" x14ac:dyDescent="0.3">
      <c r="F257" t="s">
        <v>23</v>
      </c>
      <c r="G257">
        <v>1.5232000000000001</v>
      </c>
      <c r="V257" t="s">
        <v>23</v>
      </c>
      <c r="W257">
        <v>320</v>
      </c>
    </row>
    <row r="258" spans="6:23" x14ac:dyDescent="0.3">
      <c r="F258" t="s">
        <v>23</v>
      </c>
      <c r="G258">
        <v>1.4439</v>
      </c>
      <c r="V258" t="s">
        <v>23</v>
      </c>
      <c r="W258">
        <v>380</v>
      </c>
    </row>
    <row r="259" spans="6:23" x14ac:dyDescent="0.3">
      <c r="F259" t="s">
        <v>23</v>
      </c>
      <c r="G259">
        <v>1.5003</v>
      </c>
      <c r="V259" t="s">
        <v>23</v>
      </c>
      <c r="W259">
        <v>420</v>
      </c>
    </row>
    <row r="260" spans="6:23" x14ac:dyDescent="0.3">
      <c r="F260" t="s">
        <v>23</v>
      </c>
      <c r="G260">
        <v>1.4034</v>
      </c>
      <c r="V260" t="s">
        <v>23</v>
      </c>
      <c r="W260">
        <v>380</v>
      </c>
    </row>
    <row r="261" spans="6:23" x14ac:dyDescent="0.3">
      <c r="F261" t="s">
        <v>23</v>
      </c>
      <c r="G261">
        <v>1.4303999999999999</v>
      </c>
      <c r="V261" t="s">
        <v>23</v>
      </c>
      <c r="W261">
        <v>360</v>
      </c>
    </row>
    <row r="262" spans="6:23" x14ac:dyDescent="0.3">
      <c r="F262" t="s">
        <v>23</v>
      </c>
      <c r="G262">
        <v>1.4453</v>
      </c>
      <c r="V262" t="s">
        <v>23</v>
      </c>
      <c r="W262">
        <v>340</v>
      </c>
    </row>
    <row r="263" spans="6:23" x14ac:dyDescent="0.3">
      <c r="F263" t="s">
        <v>23</v>
      </c>
      <c r="G263">
        <v>1.5770999999999999</v>
      </c>
      <c r="V263" t="s">
        <v>23</v>
      </c>
      <c r="W263">
        <v>340</v>
      </c>
    </row>
    <row r="264" spans="6:23" x14ac:dyDescent="0.3">
      <c r="F264" t="s">
        <v>23</v>
      </c>
      <c r="G264">
        <v>1.3806</v>
      </c>
      <c r="V264" t="s">
        <v>23</v>
      </c>
      <c r="W264">
        <v>320</v>
      </c>
    </row>
    <row r="265" spans="6:23" x14ac:dyDescent="0.3">
      <c r="F265" t="s">
        <v>23</v>
      </c>
      <c r="G265">
        <v>1.6153999999999999</v>
      </c>
      <c r="V265" t="s">
        <v>23</v>
      </c>
      <c r="W265">
        <v>340</v>
      </c>
    </row>
    <row r="266" spans="6:23" x14ac:dyDescent="0.3">
      <c r="F266" t="s">
        <v>23</v>
      </c>
      <c r="G266">
        <v>1.6924999999999999</v>
      </c>
      <c r="V266" t="s">
        <v>23</v>
      </c>
      <c r="W266">
        <v>420</v>
      </c>
    </row>
    <row r="267" spans="6:23" x14ac:dyDescent="0.3">
      <c r="F267" t="s">
        <v>23</v>
      </c>
      <c r="G267">
        <v>1.5193000000000001</v>
      </c>
      <c r="V267" t="s">
        <v>23</v>
      </c>
      <c r="W267">
        <v>340</v>
      </c>
    </row>
    <row r="268" spans="6:23" x14ac:dyDescent="0.3">
      <c r="F268" t="s">
        <v>23</v>
      </c>
      <c r="G268">
        <v>1.6733</v>
      </c>
      <c r="V268" t="s">
        <v>23</v>
      </c>
      <c r="W268">
        <v>340</v>
      </c>
    </row>
    <row r="269" spans="6:23" x14ac:dyDescent="0.3">
      <c r="F269" t="s">
        <v>23</v>
      </c>
      <c r="G269">
        <v>1.3749</v>
      </c>
      <c r="V269" t="s">
        <v>23</v>
      </c>
      <c r="W269">
        <v>360</v>
      </c>
    </row>
    <row r="270" spans="6:23" x14ac:dyDescent="0.3">
      <c r="F270" t="s">
        <v>23</v>
      </c>
      <c r="G270">
        <v>1.5209999999999999</v>
      </c>
      <c r="V270" t="s">
        <v>23</v>
      </c>
      <c r="W270">
        <v>360</v>
      </c>
    </row>
    <row r="271" spans="6:23" x14ac:dyDescent="0.3">
      <c r="F271" t="s">
        <v>23</v>
      </c>
      <c r="G271">
        <v>1.5184</v>
      </c>
      <c r="V271" t="s">
        <v>23</v>
      </c>
      <c r="W271">
        <v>440</v>
      </c>
    </row>
    <row r="272" spans="6:23" x14ac:dyDescent="0.3">
      <c r="F272" t="s">
        <v>23</v>
      </c>
      <c r="G272">
        <v>1.7677</v>
      </c>
      <c r="V272" t="s">
        <v>23</v>
      </c>
      <c r="W272">
        <v>360</v>
      </c>
    </row>
    <row r="273" spans="6:23" x14ac:dyDescent="0.3">
      <c r="F273" t="s">
        <v>23</v>
      </c>
      <c r="G273">
        <v>1.5478000000000001</v>
      </c>
      <c r="V273" t="s">
        <v>23</v>
      </c>
      <c r="W273">
        <v>360</v>
      </c>
    </row>
    <row r="274" spans="6:23" x14ac:dyDescent="0.3">
      <c r="F274" t="s">
        <v>23</v>
      </c>
      <c r="G274">
        <v>1.5699000000000001</v>
      </c>
      <c r="V274" t="s">
        <v>23</v>
      </c>
    </row>
    <row r="275" spans="6:23" x14ac:dyDescent="0.3">
      <c r="F275" t="s">
        <v>23</v>
      </c>
      <c r="G275">
        <v>1.5704</v>
      </c>
      <c r="V275" t="s">
        <v>23</v>
      </c>
      <c r="W275">
        <v>440</v>
      </c>
    </row>
    <row r="276" spans="6:23" x14ac:dyDescent="0.3">
      <c r="F276" t="s">
        <v>23</v>
      </c>
      <c r="G276">
        <v>1.4117999999999999</v>
      </c>
      <c r="V276" t="s">
        <v>23</v>
      </c>
      <c r="W276">
        <v>360</v>
      </c>
    </row>
    <row r="277" spans="6:23" x14ac:dyDescent="0.3">
      <c r="F277" t="s">
        <v>23</v>
      </c>
      <c r="G277">
        <v>1.6223000000000001</v>
      </c>
      <c r="V277" t="s">
        <v>23</v>
      </c>
      <c r="W277">
        <v>420</v>
      </c>
    </row>
    <row r="278" spans="6:23" x14ac:dyDescent="0.3">
      <c r="F278" t="s">
        <v>23</v>
      </c>
      <c r="G278">
        <v>1.327</v>
      </c>
      <c r="V278" t="s">
        <v>23</v>
      </c>
    </row>
    <row r="279" spans="6:23" x14ac:dyDescent="0.3">
      <c r="F279" t="s">
        <v>23</v>
      </c>
      <c r="G279">
        <v>1.4985999999999999</v>
      </c>
      <c r="V279" t="s">
        <v>23</v>
      </c>
      <c r="W279">
        <v>440</v>
      </c>
    </row>
    <row r="280" spans="6:23" x14ac:dyDescent="0.3">
      <c r="F280" t="s">
        <v>23</v>
      </c>
      <c r="G280">
        <v>1.4971000000000001</v>
      </c>
      <c r="V280" t="s">
        <v>23</v>
      </c>
    </row>
    <row r="281" spans="6:23" x14ac:dyDescent="0.3">
      <c r="F281" t="s">
        <v>23</v>
      </c>
      <c r="G281">
        <v>1.2598</v>
      </c>
      <c r="V281" t="s">
        <v>23</v>
      </c>
      <c r="W281">
        <v>380</v>
      </c>
    </row>
    <row r="282" spans="6:23" x14ac:dyDescent="0.3">
      <c r="F282" t="s">
        <v>23</v>
      </c>
      <c r="G282">
        <v>1.3258000000000001</v>
      </c>
      <c r="V282" t="s">
        <v>23</v>
      </c>
      <c r="W282">
        <v>380</v>
      </c>
    </row>
    <row r="283" spans="6:23" x14ac:dyDescent="0.3">
      <c r="F283" t="s">
        <v>23</v>
      </c>
      <c r="G283">
        <v>1.3903000000000001</v>
      </c>
      <c r="V283" t="s">
        <v>23</v>
      </c>
      <c r="W283">
        <v>380</v>
      </c>
    </row>
    <row r="284" spans="6:23" x14ac:dyDescent="0.3">
      <c r="F284" t="s">
        <v>23</v>
      </c>
      <c r="G284">
        <v>1.6402000000000001</v>
      </c>
      <c r="V284" t="s">
        <v>23</v>
      </c>
    </row>
    <row r="285" spans="6:23" x14ac:dyDescent="0.3">
      <c r="F285" t="s">
        <v>23</v>
      </c>
      <c r="G285">
        <v>1.5709</v>
      </c>
      <c r="V285" t="s">
        <v>23</v>
      </c>
      <c r="W285">
        <v>420</v>
      </c>
    </row>
    <row r="286" spans="6:23" x14ac:dyDescent="0.3">
      <c r="F286" t="s">
        <v>23</v>
      </c>
      <c r="G286">
        <v>1.4429000000000001</v>
      </c>
      <c r="V286" t="s">
        <v>23</v>
      </c>
      <c r="W286">
        <v>400</v>
      </c>
    </row>
    <row r="287" spans="6:23" x14ac:dyDescent="0.3">
      <c r="F287" t="s">
        <v>23</v>
      </c>
      <c r="G287">
        <v>1.6068</v>
      </c>
      <c r="V287" t="s">
        <v>23</v>
      </c>
    </row>
    <row r="288" spans="6:23" x14ac:dyDescent="0.3">
      <c r="F288" t="s">
        <v>23</v>
      </c>
      <c r="G288">
        <v>1.3602000000000001</v>
      </c>
      <c r="V288" t="s">
        <v>23</v>
      </c>
    </row>
    <row r="289" spans="6:23" x14ac:dyDescent="0.3">
      <c r="F289" t="s">
        <v>23</v>
      </c>
      <c r="G289">
        <v>1.6332</v>
      </c>
      <c r="V289" t="s">
        <v>23</v>
      </c>
      <c r="W289">
        <v>400</v>
      </c>
    </row>
    <row r="290" spans="6:23" x14ac:dyDescent="0.3">
      <c r="F290" t="s">
        <v>23</v>
      </c>
      <c r="G290">
        <v>1.5024999999999999</v>
      </c>
      <c r="V290" t="s">
        <v>23</v>
      </c>
    </row>
    <row r="291" spans="6:23" x14ac:dyDescent="0.3">
      <c r="F291" t="s">
        <v>23</v>
      </c>
      <c r="G291">
        <v>1.4154</v>
      </c>
      <c r="V291" t="s">
        <v>23</v>
      </c>
      <c r="W291">
        <v>420</v>
      </c>
    </row>
    <row r="292" spans="6:23" x14ac:dyDescent="0.3">
      <c r="F292" t="s">
        <v>23</v>
      </c>
      <c r="G292">
        <v>1.4517</v>
      </c>
      <c r="V292" t="s">
        <v>23</v>
      </c>
    </row>
    <row r="293" spans="6:23" x14ac:dyDescent="0.3">
      <c r="F293" t="s">
        <v>23</v>
      </c>
      <c r="G293">
        <v>1.4807999999999999</v>
      </c>
      <c r="V293" t="s">
        <v>23</v>
      </c>
      <c r="W293">
        <v>420</v>
      </c>
    </row>
    <row r="294" spans="6:23" x14ac:dyDescent="0.3">
      <c r="F294" t="s">
        <v>23</v>
      </c>
      <c r="G294">
        <v>1.3705000000000001</v>
      </c>
      <c r="V294" t="s">
        <v>23</v>
      </c>
      <c r="W294">
        <v>440</v>
      </c>
    </row>
    <row r="295" spans="6:23" x14ac:dyDescent="0.3">
      <c r="F295" t="s">
        <v>23</v>
      </c>
      <c r="G295">
        <v>1.6890000000000001</v>
      </c>
      <c r="V295" t="s">
        <v>23</v>
      </c>
      <c r="W295">
        <v>440</v>
      </c>
    </row>
    <row r="296" spans="6:23" x14ac:dyDescent="0.3">
      <c r="F296" t="s">
        <v>23</v>
      </c>
      <c r="G296">
        <v>1.4702999999999999</v>
      </c>
      <c r="V296" t="s">
        <v>23</v>
      </c>
    </row>
    <row r="297" spans="6:23" x14ac:dyDescent="0.3">
      <c r="F297" t="s">
        <v>23</v>
      </c>
      <c r="G297">
        <v>1.4790000000000001</v>
      </c>
      <c r="V297" t="s">
        <v>23</v>
      </c>
    </row>
    <row r="298" spans="6:23" x14ac:dyDescent="0.3">
      <c r="F298" t="s">
        <v>23</v>
      </c>
      <c r="G298">
        <v>1.5331999999999999</v>
      </c>
      <c r="V298" t="s">
        <v>23</v>
      </c>
      <c r="W298">
        <v>440</v>
      </c>
    </row>
    <row r="299" spans="6:23" x14ac:dyDescent="0.3">
      <c r="F299" t="s">
        <v>23</v>
      </c>
      <c r="G299">
        <v>1.5106999999999999</v>
      </c>
      <c r="V299" t="s">
        <v>23</v>
      </c>
      <c r="W299">
        <v>440</v>
      </c>
    </row>
    <row r="300" spans="6:23" x14ac:dyDescent="0.3">
      <c r="F300" t="s">
        <v>23</v>
      </c>
      <c r="G300">
        <v>1.2748999999999999</v>
      </c>
      <c r="V300" t="s">
        <v>23</v>
      </c>
      <c r="W300">
        <v>440</v>
      </c>
    </row>
    <row r="301" spans="6:23" x14ac:dyDescent="0.3">
      <c r="F301" t="s">
        <v>23</v>
      </c>
      <c r="G301">
        <v>1.3552</v>
      </c>
      <c r="V301" t="s">
        <v>24</v>
      </c>
    </row>
    <row r="302" spans="6:23" x14ac:dyDescent="0.3">
      <c r="F302" t="s">
        <v>23</v>
      </c>
      <c r="G302">
        <v>1.4383999999999999</v>
      </c>
      <c r="V302" t="s">
        <v>24</v>
      </c>
    </row>
    <row r="303" spans="6:23" x14ac:dyDescent="0.3">
      <c r="F303" t="s">
        <v>23</v>
      </c>
      <c r="G303">
        <v>1.4477</v>
      </c>
      <c r="V303" t="s">
        <v>24</v>
      </c>
    </row>
    <row r="304" spans="6:23" x14ac:dyDescent="0.3">
      <c r="F304" t="s">
        <v>23</v>
      </c>
      <c r="G304">
        <v>1.6001000000000001</v>
      </c>
      <c r="V304" t="s">
        <v>24</v>
      </c>
      <c r="W304">
        <v>300</v>
      </c>
    </row>
    <row r="305" spans="6:23" x14ac:dyDescent="0.3">
      <c r="F305" t="s">
        <v>23</v>
      </c>
      <c r="G305">
        <v>1.4616</v>
      </c>
      <c r="V305" t="s">
        <v>24</v>
      </c>
    </row>
    <row r="306" spans="6:23" x14ac:dyDescent="0.3">
      <c r="F306" t="s">
        <v>23</v>
      </c>
      <c r="G306">
        <v>1.2558</v>
      </c>
      <c r="V306" t="s">
        <v>24</v>
      </c>
      <c r="W306">
        <v>340</v>
      </c>
    </row>
    <row r="307" spans="6:23" x14ac:dyDescent="0.3">
      <c r="F307" t="s">
        <v>23</v>
      </c>
      <c r="G307">
        <v>1.3979999999999999</v>
      </c>
      <c r="V307" t="s">
        <v>24</v>
      </c>
    </row>
    <row r="308" spans="6:23" x14ac:dyDescent="0.3">
      <c r="F308" t="s">
        <v>23</v>
      </c>
      <c r="G308">
        <v>1.5101</v>
      </c>
      <c r="V308" t="s">
        <v>24</v>
      </c>
      <c r="W308">
        <v>320</v>
      </c>
    </row>
    <row r="309" spans="6:23" x14ac:dyDescent="0.3">
      <c r="F309" t="s">
        <v>23</v>
      </c>
      <c r="G309">
        <v>1.3198000000000001</v>
      </c>
      <c r="V309" t="s">
        <v>24</v>
      </c>
      <c r="W309">
        <v>400</v>
      </c>
    </row>
    <row r="310" spans="6:23" x14ac:dyDescent="0.3">
      <c r="F310" t="s">
        <v>23</v>
      </c>
      <c r="G310">
        <v>1.5969</v>
      </c>
      <c r="V310" t="s">
        <v>24</v>
      </c>
    </row>
    <row r="311" spans="6:23" x14ac:dyDescent="0.3">
      <c r="F311" t="s">
        <v>23</v>
      </c>
      <c r="G311">
        <v>1.4141999999999999</v>
      </c>
      <c r="V311" t="s">
        <v>24</v>
      </c>
      <c r="W311">
        <v>340</v>
      </c>
    </row>
    <row r="312" spans="6:23" x14ac:dyDescent="0.3">
      <c r="F312" t="s">
        <v>23</v>
      </c>
      <c r="G312">
        <v>1.5725</v>
      </c>
      <c r="V312" t="s">
        <v>24</v>
      </c>
    </row>
    <row r="313" spans="6:23" x14ac:dyDescent="0.3">
      <c r="F313" t="s">
        <v>23</v>
      </c>
      <c r="G313">
        <v>1.6961999999999999</v>
      </c>
      <c r="V313" t="s">
        <v>24</v>
      </c>
      <c r="W313">
        <v>320</v>
      </c>
    </row>
    <row r="314" spans="6:23" x14ac:dyDescent="0.3">
      <c r="F314" t="s">
        <v>23</v>
      </c>
      <c r="G314">
        <v>1.3556999999999999</v>
      </c>
      <c r="V314" t="s">
        <v>24</v>
      </c>
      <c r="W314">
        <v>440</v>
      </c>
    </row>
    <row r="315" spans="6:23" x14ac:dyDescent="0.3">
      <c r="F315" t="s">
        <v>23</v>
      </c>
      <c r="G315">
        <v>1.2871999999999999</v>
      </c>
      <c r="V315" t="s">
        <v>24</v>
      </c>
    </row>
    <row r="316" spans="6:23" x14ac:dyDescent="0.3">
      <c r="F316" t="s">
        <v>23</v>
      </c>
      <c r="G316">
        <v>1.4741</v>
      </c>
      <c r="V316" t="s">
        <v>24</v>
      </c>
    </row>
    <row r="317" spans="6:23" x14ac:dyDescent="0.3">
      <c r="F317" t="s">
        <v>23</v>
      </c>
      <c r="G317">
        <v>1.6497999999999999</v>
      </c>
      <c r="V317" t="s">
        <v>24</v>
      </c>
      <c r="W317">
        <v>420</v>
      </c>
    </row>
    <row r="318" spans="6:23" x14ac:dyDescent="0.3">
      <c r="F318" t="s">
        <v>23</v>
      </c>
      <c r="G318">
        <v>1.5758000000000001</v>
      </c>
      <c r="V318" t="s">
        <v>24</v>
      </c>
      <c r="W318">
        <v>400</v>
      </c>
    </row>
    <row r="319" spans="6:23" x14ac:dyDescent="0.3">
      <c r="F319" t="s">
        <v>23</v>
      </c>
      <c r="G319">
        <v>1.5431999999999999</v>
      </c>
      <c r="V319" t="s">
        <v>24</v>
      </c>
      <c r="W319">
        <v>400</v>
      </c>
    </row>
    <row r="320" spans="6:23" x14ac:dyDescent="0.3">
      <c r="F320" t="s">
        <v>23</v>
      </c>
      <c r="G320">
        <v>1.3239000000000001</v>
      </c>
      <c r="V320" t="s">
        <v>24</v>
      </c>
      <c r="W320">
        <v>380</v>
      </c>
    </row>
    <row r="321" spans="6:23" x14ac:dyDescent="0.3">
      <c r="F321" t="s">
        <v>23</v>
      </c>
      <c r="G321">
        <v>1.4567000000000001</v>
      </c>
      <c r="V321" t="s">
        <v>24</v>
      </c>
    </row>
    <row r="322" spans="6:23" x14ac:dyDescent="0.3">
      <c r="F322" t="s">
        <v>23</v>
      </c>
      <c r="G322">
        <v>1.2781</v>
      </c>
      <c r="V322" t="s">
        <v>24</v>
      </c>
    </row>
    <row r="323" spans="6:23" x14ac:dyDescent="0.3">
      <c r="F323" t="s">
        <v>23</v>
      </c>
      <c r="G323">
        <v>1.6067</v>
      </c>
      <c r="V323" t="s">
        <v>24</v>
      </c>
    </row>
    <row r="324" spans="6:23" x14ac:dyDescent="0.3">
      <c r="F324" t="s">
        <v>23</v>
      </c>
      <c r="G324">
        <v>1.3546</v>
      </c>
      <c r="V324" t="s">
        <v>24</v>
      </c>
    </row>
    <row r="325" spans="6:23" x14ac:dyDescent="0.3">
      <c r="F325" t="s">
        <v>23</v>
      </c>
      <c r="G325">
        <v>1.3872</v>
      </c>
      <c r="V325" t="s">
        <v>24</v>
      </c>
      <c r="W325">
        <v>420</v>
      </c>
    </row>
    <row r="326" spans="6:23" x14ac:dyDescent="0.3">
      <c r="F326" t="s">
        <v>23</v>
      </c>
      <c r="G326">
        <v>1.4511000000000001</v>
      </c>
      <c r="V326" t="s">
        <v>24</v>
      </c>
    </row>
    <row r="327" spans="6:23" x14ac:dyDescent="0.3">
      <c r="F327" t="s">
        <v>23</v>
      </c>
      <c r="G327">
        <v>1.4685999999999999</v>
      </c>
      <c r="V327" t="s">
        <v>24</v>
      </c>
    </row>
    <row r="328" spans="6:23" x14ac:dyDescent="0.3">
      <c r="F328" t="s">
        <v>23</v>
      </c>
      <c r="G328">
        <v>1.5173000000000001</v>
      </c>
      <c r="V328" t="s">
        <v>24</v>
      </c>
      <c r="W328">
        <v>380</v>
      </c>
    </row>
    <row r="329" spans="6:23" x14ac:dyDescent="0.3">
      <c r="F329" t="s">
        <v>23</v>
      </c>
      <c r="G329">
        <v>1.4622999999999999</v>
      </c>
      <c r="V329" t="s">
        <v>24</v>
      </c>
      <c r="W329">
        <v>440</v>
      </c>
    </row>
    <row r="330" spans="6:23" x14ac:dyDescent="0.3">
      <c r="F330" t="s">
        <v>23</v>
      </c>
      <c r="G330">
        <v>1.5183</v>
      </c>
      <c r="V330" t="s">
        <v>24</v>
      </c>
      <c r="W330">
        <v>440</v>
      </c>
    </row>
    <row r="331" spans="6:23" x14ac:dyDescent="0.3">
      <c r="F331" t="s">
        <v>23</v>
      </c>
      <c r="G331">
        <v>1.4025000000000001</v>
      </c>
      <c r="V331" t="s">
        <v>24</v>
      </c>
    </row>
    <row r="332" spans="6:23" x14ac:dyDescent="0.3">
      <c r="F332" t="s">
        <v>23</v>
      </c>
      <c r="G332">
        <v>1.4079999999999999</v>
      </c>
      <c r="V332" t="s">
        <v>24</v>
      </c>
    </row>
    <row r="333" spans="6:23" x14ac:dyDescent="0.3">
      <c r="F333" t="s">
        <v>23</v>
      </c>
      <c r="G333">
        <v>1.4408000000000001</v>
      </c>
      <c r="V333" t="s">
        <v>24</v>
      </c>
    </row>
    <row r="334" spans="6:23" x14ac:dyDescent="0.3">
      <c r="F334" t="s">
        <v>23</v>
      </c>
      <c r="G334">
        <v>1.4442999999999999</v>
      </c>
      <c r="V334" t="s">
        <v>24</v>
      </c>
    </row>
    <row r="335" spans="6:23" x14ac:dyDescent="0.3">
      <c r="F335" t="s">
        <v>23</v>
      </c>
      <c r="G335">
        <v>1.4453</v>
      </c>
      <c r="V335" t="s">
        <v>24</v>
      </c>
    </row>
    <row r="336" spans="6:23" x14ac:dyDescent="0.3">
      <c r="F336" t="s">
        <v>23</v>
      </c>
      <c r="G336">
        <v>1.5183</v>
      </c>
      <c r="V336" t="s">
        <v>24</v>
      </c>
    </row>
    <row r="337" spans="6:23" x14ac:dyDescent="0.3">
      <c r="F337" t="s">
        <v>23</v>
      </c>
      <c r="G337">
        <v>1.5103</v>
      </c>
      <c r="V337" t="s">
        <v>24</v>
      </c>
      <c r="W337">
        <v>420</v>
      </c>
    </row>
    <row r="338" spans="6:23" x14ac:dyDescent="0.3">
      <c r="F338" t="s">
        <v>23</v>
      </c>
      <c r="G338">
        <v>1.3481000000000001</v>
      </c>
      <c r="V338" t="s">
        <v>24</v>
      </c>
    </row>
    <row r="339" spans="6:23" x14ac:dyDescent="0.3">
      <c r="F339" t="s">
        <v>23</v>
      </c>
      <c r="G339">
        <v>1.359</v>
      </c>
      <c r="V339" t="s">
        <v>24</v>
      </c>
    </row>
    <row r="340" spans="6:23" x14ac:dyDescent="0.3">
      <c r="F340" t="s">
        <v>23</v>
      </c>
      <c r="G340">
        <v>1.2605999999999999</v>
      </c>
      <c r="V340" t="s">
        <v>24</v>
      </c>
    </row>
    <row r="341" spans="6:23" x14ac:dyDescent="0.3">
      <c r="F341" t="s">
        <v>23</v>
      </c>
      <c r="G341">
        <v>1.3130999999999999</v>
      </c>
      <c r="V341" t="s">
        <v>24</v>
      </c>
    </row>
    <row r="342" spans="6:23" x14ac:dyDescent="0.3">
      <c r="F342" t="s">
        <v>23</v>
      </c>
      <c r="G342">
        <v>1.5091000000000001</v>
      </c>
      <c r="V342" t="s">
        <v>24</v>
      </c>
    </row>
    <row r="343" spans="6:23" x14ac:dyDescent="0.3">
      <c r="F343" t="s">
        <v>23</v>
      </c>
      <c r="G343">
        <v>1.2861</v>
      </c>
      <c r="V343" t="s">
        <v>24</v>
      </c>
    </row>
    <row r="344" spans="6:23" x14ac:dyDescent="0.3">
      <c r="F344" t="s">
        <v>23</v>
      </c>
      <c r="G344">
        <v>1.5558000000000001</v>
      </c>
      <c r="V344" t="s">
        <v>24</v>
      </c>
    </row>
    <row r="345" spans="6:23" x14ac:dyDescent="0.3">
      <c r="F345" t="s">
        <v>23</v>
      </c>
      <c r="G345">
        <v>1.4997</v>
      </c>
      <c r="V345" t="s">
        <v>24</v>
      </c>
    </row>
    <row r="346" spans="6:23" x14ac:dyDescent="0.3">
      <c r="F346" t="s">
        <v>23</v>
      </c>
      <c r="G346">
        <v>1.3738999999999999</v>
      </c>
      <c r="V346" t="s">
        <v>24</v>
      </c>
      <c r="W346">
        <v>400</v>
      </c>
    </row>
    <row r="347" spans="6:23" x14ac:dyDescent="0.3">
      <c r="F347" t="s">
        <v>23</v>
      </c>
      <c r="G347">
        <v>1.5213000000000001</v>
      </c>
      <c r="V347" t="s">
        <v>24</v>
      </c>
      <c r="W347">
        <v>360</v>
      </c>
    </row>
    <row r="348" spans="6:23" x14ac:dyDescent="0.3">
      <c r="F348" t="s">
        <v>23</v>
      </c>
      <c r="G348">
        <v>1.2903</v>
      </c>
    </row>
    <row r="349" spans="6:23" x14ac:dyDescent="0.3">
      <c r="F349" t="s">
        <v>23</v>
      </c>
      <c r="G349">
        <v>1.4939</v>
      </c>
    </row>
    <row r="350" spans="6:23" x14ac:dyDescent="0.3">
      <c r="F350" t="s">
        <v>23</v>
      </c>
      <c r="G350">
        <v>1.3894</v>
      </c>
    </row>
    <row r="351" spans="6:23" x14ac:dyDescent="0.3">
      <c r="F351" t="s">
        <v>23</v>
      </c>
      <c r="G351">
        <v>1.5546</v>
      </c>
    </row>
    <row r="352" spans="6:23" x14ac:dyDescent="0.3">
      <c r="F352" t="s">
        <v>23</v>
      </c>
      <c r="G352">
        <v>1.6870000000000001</v>
      </c>
    </row>
    <row r="353" spans="6:7" x14ac:dyDescent="0.3">
      <c r="F353" t="s">
        <v>23</v>
      </c>
      <c r="G353">
        <v>1.3544</v>
      </c>
    </row>
    <row r="354" spans="6:7" x14ac:dyDescent="0.3">
      <c r="F354" t="s">
        <v>23</v>
      </c>
      <c r="G354">
        <v>1.3488</v>
      </c>
    </row>
    <row r="355" spans="6:7" x14ac:dyDescent="0.3">
      <c r="F355" t="s">
        <v>23</v>
      </c>
      <c r="G355">
        <v>1.2522</v>
      </c>
    </row>
    <row r="356" spans="6:7" x14ac:dyDescent="0.3">
      <c r="F356" t="s">
        <v>23</v>
      </c>
      <c r="G356">
        <v>1.38</v>
      </c>
    </row>
    <row r="357" spans="6:7" x14ac:dyDescent="0.3">
      <c r="F357" t="s">
        <v>23</v>
      </c>
      <c r="G357">
        <v>1.2505999999999999</v>
      </c>
    </row>
    <row r="358" spans="6:7" x14ac:dyDescent="0.3">
      <c r="F358" t="s">
        <v>23</v>
      </c>
      <c r="G358">
        <v>1.3568800000000001</v>
      </c>
    </row>
    <row r="359" spans="6:7" x14ac:dyDescent="0.3">
      <c r="F359" t="s">
        <v>23</v>
      </c>
      <c r="G359">
        <v>1.5061</v>
      </c>
    </row>
    <row r="360" spans="6:7" x14ac:dyDescent="0.3">
      <c r="F360" t="s">
        <v>23</v>
      </c>
      <c r="G360">
        <v>1.4257</v>
      </c>
    </row>
    <row r="361" spans="6:7" x14ac:dyDescent="0.3">
      <c r="F361" t="s">
        <v>23</v>
      </c>
      <c r="G361">
        <v>1.3353999999999999</v>
      </c>
    </row>
    <row r="362" spans="6:7" x14ac:dyDescent="0.3">
      <c r="F362" t="s">
        <v>23</v>
      </c>
      <c r="G362">
        <v>1.2712000000000001</v>
      </c>
    </row>
    <row r="363" spans="6:7" x14ac:dyDescent="0.3">
      <c r="F363" t="s">
        <v>23</v>
      </c>
      <c r="G363">
        <v>1.2825</v>
      </c>
    </row>
    <row r="364" spans="6:7" x14ac:dyDescent="0.3">
      <c r="F364" t="s">
        <v>23</v>
      </c>
      <c r="G364">
        <v>1.3688</v>
      </c>
    </row>
    <row r="365" spans="6:7" x14ac:dyDescent="0.3">
      <c r="F365" t="s">
        <v>23</v>
      </c>
      <c r="G365">
        <v>1.3084</v>
      </c>
    </row>
    <row r="366" spans="6:7" x14ac:dyDescent="0.3">
      <c r="F366" t="s">
        <v>23</v>
      </c>
      <c r="G366">
        <v>1.4419</v>
      </c>
    </row>
    <row r="367" spans="6:7" x14ac:dyDescent="0.3">
      <c r="F367" t="s">
        <v>23</v>
      </c>
      <c r="G367">
        <v>1.3280000000000001</v>
      </c>
    </row>
    <row r="368" spans="6:7" x14ac:dyDescent="0.3">
      <c r="F368" t="s">
        <v>23</v>
      </c>
      <c r="G368">
        <v>1.4961</v>
      </c>
    </row>
    <row r="369" spans="6:7" x14ac:dyDescent="0.3">
      <c r="F369" t="s">
        <v>23</v>
      </c>
      <c r="G369">
        <v>1.5631999999999999</v>
      </c>
    </row>
    <row r="370" spans="6:7" x14ac:dyDescent="0.3">
      <c r="F370" t="s">
        <v>23</v>
      </c>
      <c r="G370">
        <v>1.4009</v>
      </c>
    </row>
    <row r="371" spans="6:7" x14ac:dyDescent="0.3">
      <c r="F371" t="s">
        <v>23</v>
      </c>
      <c r="G371">
        <v>1.2767999999999999</v>
      </c>
    </row>
    <row r="372" spans="6:7" x14ac:dyDescent="0.3">
      <c r="F372" t="s">
        <v>23</v>
      </c>
      <c r="G372">
        <v>1.4633</v>
      </c>
    </row>
    <row r="373" spans="6:7" x14ac:dyDescent="0.3">
      <c r="F373" t="s">
        <v>23</v>
      </c>
      <c r="G373">
        <v>1.7185999999999999</v>
      </c>
    </row>
    <row r="374" spans="6:7" x14ac:dyDescent="0.3">
      <c r="F374" t="s">
        <v>23</v>
      </c>
      <c r="G374">
        <v>1.2242999999999999</v>
      </c>
    </row>
    <row r="375" spans="6:7" x14ac:dyDescent="0.3">
      <c r="F375" t="s">
        <v>23</v>
      </c>
      <c r="G375">
        <v>1.4754</v>
      </c>
    </row>
    <row r="376" spans="6:7" x14ac:dyDescent="0.3">
      <c r="F376" t="s">
        <v>23</v>
      </c>
      <c r="G376">
        <v>1.3504</v>
      </c>
    </row>
    <row r="377" spans="6:7" x14ac:dyDescent="0.3">
      <c r="F377" t="s">
        <v>23</v>
      </c>
      <c r="G377">
        <v>1.5802</v>
      </c>
    </row>
    <row r="378" spans="6:7" x14ac:dyDescent="0.3">
      <c r="F378" t="s">
        <v>23</v>
      </c>
      <c r="G378">
        <v>1.7164999999999999</v>
      </c>
    </row>
    <row r="379" spans="6:7" x14ac:dyDescent="0.3">
      <c r="F379" t="s">
        <v>23</v>
      </c>
      <c r="G379">
        <v>1.6007</v>
      </c>
    </row>
    <row r="380" spans="6:7" x14ac:dyDescent="0.3">
      <c r="F380" t="s">
        <v>23</v>
      </c>
      <c r="G380">
        <v>1.4279999999999999</v>
      </c>
    </row>
    <row r="381" spans="6:7" x14ac:dyDescent="0.3">
      <c r="F381" t="s">
        <v>23</v>
      </c>
      <c r="G381">
        <v>1.556</v>
      </c>
    </row>
    <row r="382" spans="6:7" x14ac:dyDescent="0.3">
      <c r="F382" t="s">
        <v>23</v>
      </c>
      <c r="G382">
        <v>1.4334</v>
      </c>
    </row>
    <row r="383" spans="6:7" x14ac:dyDescent="0.3">
      <c r="F383" t="s">
        <v>23</v>
      </c>
      <c r="G383">
        <v>1.3357000000000001</v>
      </c>
    </row>
    <row r="384" spans="6:7" x14ac:dyDescent="0.3">
      <c r="F384" t="s">
        <v>23</v>
      </c>
      <c r="G384">
        <v>1.3187</v>
      </c>
    </row>
    <row r="385" spans="6:7" x14ac:dyDescent="0.3">
      <c r="F385" t="s">
        <v>23</v>
      </c>
      <c r="G385">
        <v>1.3647</v>
      </c>
    </row>
    <row r="386" spans="6:7" x14ac:dyDescent="0.3">
      <c r="F386" t="s">
        <v>23</v>
      </c>
      <c r="G386">
        <v>1.3011999999999999</v>
      </c>
    </row>
    <row r="387" spans="6:7" x14ac:dyDescent="0.3">
      <c r="F387" t="s">
        <v>23</v>
      </c>
      <c r="G387">
        <v>1.4973000000000001</v>
      </c>
    </row>
    <row r="388" spans="6:7" x14ac:dyDescent="0.3">
      <c r="F388" t="s">
        <v>23</v>
      </c>
      <c r="G388">
        <v>1.3301000000000001</v>
      </c>
    </row>
    <row r="389" spans="6:7" x14ac:dyDescent="0.3">
      <c r="F389" t="s">
        <v>23</v>
      </c>
      <c r="G389">
        <v>1.6535</v>
      </c>
    </row>
    <row r="390" spans="6:7" x14ac:dyDescent="0.3">
      <c r="F390" t="s">
        <v>23</v>
      </c>
      <c r="G390">
        <v>1.5793999999999999</v>
      </c>
    </row>
    <row r="391" spans="6:7" x14ac:dyDescent="0.3">
      <c r="F391" t="s">
        <v>23</v>
      </c>
      <c r="G391">
        <v>1.2164999999999999</v>
      </c>
    </row>
    <row r="392" spans="6:7" x14ac:dyDescent="0.3">
      <c r="F392" t="s">
        <v>23</v>
      </c>
      <c r="G392">
        <v>1.4721</v>
      </c>
    </row>
    <row r="393" spans="6:7" x14ac:dyDescent="0.3">
      <c r="F393" t="s">
        <v>23</v>
      </c>
      <c r="G393">
        <v>1.6929000000000001</v>
      </c>
    </row>
    <row r="394" spans="6:7" x14ac:dyDescent="0.3">
      <c r="F394" t="s">
        <v>23</v>
      </c>
      <c r="G394">
        <v>1.4484999999999999</v>
      </c>
    </row>
    <row r="395" spans="6:7" x14ac:dyDescent="0.3">
      <c r="F395" t="s">
        <v>23</v>
      </c>
      <c r="G395">
        <v>1.6292</v>
      </c>
    </row>
    <row r="396" spans="6:7" x14ac:dyDescent="0.3">
      <c r="F396" t="s">
        <v>23</v>
      </c>
      <c r="G396">
        <v>1.3251999999999999</v>
      </c>
    </row>
    <row r="397" spans="6:7" x14ac:dyDescent="0.3">
      <c r="F397" t="s">
        <v>23</v>
      </c>
      <c r="G397">
        <v>1.5447</v>
      </c>
    </row>
    <row r="398" spans="6:7" x14ac:dyDescent="0.3">
      <c r="F398" t="s">
        <v>23</v>
      </c>
      <c r="G398">
        <v>1.2178</v>
      </c>
    </row>
    <row r="399" spans="6:7" x14ac:dyDescent="0.3">
      <c r="F399" t="s">
        <v>23</v>
      </c>
      <c r="G399">
        <v>1.3134999999999999</v>
      </c>
    </row>
    <row r="400" spans="6:7" x14ac:dyDescent="0.3">
      <c r="F400" t="s">
        <v>23</v>
      </c>
      <c r="G400">
        <v>1.7081999999999999</v>
      </c>
    </row>
    <row r="401" spans="6:7" x14ac:dyDescent="0.3">
      <c r="F401" t="s">
        <v>23</v>
      </c>
      <c r="G401">
        <v>1.5820000000000001</v>
      </c>
    </row>
    <row r="402" spans="6:7" x14ac:dyDescent="0.3">
      <c r="F402" t="s">
        <v>23</v>
      </c>
      <c r="G402">
        <v>1.4718</v>
      </c>
    </row>
    <row r="403" spans="6:7" x14ac:dyDescent="0.3">
      <c r="F403" t="s">
        <v>23</v>
      </c>
      <c r="G403">
        <v>1.5759000000000001</v>
      </c>
    </row>
    <row r="404" spans="6:7" x14ac:dyDescent="0.3">
      <c r="F404" t="s">
        <v>24</v>
      </c>
      <c r="G404">
        <v>1.1807000000000001</v>
      </c>
    </row>
    <row r="405" spans="6:7" x14ac:dyDescent="0.3">
      <c r="F405" t="s">
        <v>24</v>
      </c>
      <c r="G405">
        <v>1.2081</v>
      </c>
    </row>
    <row r="406" spans="6:7" x14ac:dyDescent="0.3">
      <c r="F406" t="s">
        <v>24</v>
      </c>
      <c r="G406">
        <v>1.1332</v>
      </c>
    </row>
    <row r="407" spans="6:7" x14ac:dyDescent="0.3">
      <c r="F407" t="s">
        <v>24</v>
      </c>
      <c r="G407">
        <v>1.3923000000000001</v>
      </c>
    </row>
    <row r="408" spans="6:7" x14ac:dyDescent="0.3">
      <c r="F408" t="s">
        <v>24</v>
      </c>
      <c r="G408">
        <v>1.2222999999999999</v>
      </c>
    </row>
    <row r="409" spans="6:7" x14ac:dyDescent="0.3">
      <c r="F409" t="s">
        <v>24</v>
      </c>
      <c r="G409">
        <v>1.2937000000000001</v>
      </c>
    </row>
    <row r="410" spans="6:7" x14ac:dyDescent="0.3">
      <c r="F410" t="s">
        <v>24</v>
      </c>
      <c r="G410">
        <v>1.1438999999999999</v>
      </c>
    </row>
    <row r="411" spans="6:7" x14ac:dyDescent="0.3">
      <c r="F411" t="s">
        <v>24</v>
      </c>
      <c r="G411">
        <v>1.4038999999999999</v>
      </c>
    </row>
    <row r="412" spans="6:7" x14ac:dyDescent="0.3">
      <c r="F412" t="s">
        <v>24</v>
      </c>
      <c r="G412">
        <v>1.3170999999999999</v>
      </c>
    </row>
    <row r="413" spans="6:7" x14ac:dyDescent="0.3">
      <c r="F413" t="s">
        <v>24</v>
      </c>
      <c r="G413">
        <v>1.1615</v>
      </c>
    </row>
    <row r="414" spans="6:7" x14ac:dyDescent="0.3">
      <c r="F414" t="s">
        <v>24</v>
      </c>
      <c r="G414">
        <v>1.4076</v>
      </c>
    </row>
    <row r="415" spans="6:7" x14ac:dyDescent="0.3">
      <c r="F415" t="s">
        <v>24</v>
      </c>
      <c r="G415">
        <v>1.1807000000000001</v>
      </c>
    </row>
    <row r="416" spans="6:7" x14ac:dyDescent="0.3">
      <c r="F416" t="s">
        <v>24</v>
      </c>
      <c r="G416">
        <v>1.3737999999999999</v>
      </c>
    </row>
    <row r="417" spans="6:7" x14ac:dyDescent="0.3">
      <c r="F417" t="s">
        <v>24</v>
      </c>
      <c r="G417">
        <v>1.2864</v>
      </c>
    </row>
    <row r="418" spans="6:7" x14ac:dyDescent="0.3">
      <c r="F418" t="s">
        <v>24</v>
      </c>
      <c r="G418">
        <v>1.2226999999999999</v>
      </c>
    </row>
    <row r="419" spans="6:7" x14ac:dyDescent="0.3">
      <c r="F419" t="s">
        <v>24</v>
      </c>
      <c r="G419">
        <v>1.0304</v>
      </c>
    </row>
    <row r="420" spans="6:7" x14ac:dyDescent="0.3">
      <c r="F420" t="s">
        <v>24</v>
      </c>
      <c r="G420">
        <v>1.2846</v>
      </c>
    </row>
    <row r="421" spans="6:7" x14ac:dyDescent="0.3">
      <c r="F421" t="s">
        <v>24</v>
      </c>
      <c r="G421">
        <v>1.2615000000000001</v>
      </c>
    </row>
    <row r="422" spans="6:7" x14ac:dyDescent="0.3">
      <c r="F422" t="s">
        <v>24</v>
      </c>
      <c r="G422">
        <v>1.3542000000000001</v>
      </c>
    </row>
    <row r="423" spans="6:7" x14ac:dyDescent="0.3">
      <c r="F423" t="s">
        <v>24</v>
      </c>
      <c r="G423">
        <v>1.2642</v>
      </c>
    </row>
    <row r="424" spans="6:7" x14ac:dyDescent="0.3">
      <c r="F424" t="s">
        <v>24</v>
      </c>
      <c r="G424">
        <v>1.2567999999999999</v>
      </c>
    </row>
    <row r="425" spans="6:7" x14ac:dyDescent="0.3">
      <c r="F425" t="s">
        <v>24</v>
      </c>
      <c r="G425">
        <v>1.2641</v>
      </c>
    </row>
    <row r="426" spans="6:7" x14ac:dyDescent="0.3">
      <c r="F426" t="s">
        <v>24</v>
      </c>
      <c r="G426">
        <v>1.2936000000000001</v>
      </c>
    </row>
    <row r="427" spans="6:7" x14ac:dyDescent="0.3">
      <c r="F427" t="s">
        <v>24</v>
      </c>
      <c r="G427">
        <v>1.2441</v>
      </c>
    </row>
    <row r="428" spans="6:7" x14ac:dyDescent="0.3">
      <c r="F428" t="s">
        <v>24</v>
      </c>
      <c r="G428">
        <v>1.2428999999999999</v>
      </c>
    </row>
    <row r="429" spans="6:7" x14ac:dyDescent="0.3">
      <c r="F429" t="s">
        <v>24</v>
      </c>
      <c r="G429">
        <v>1.2777000000000001</v>
      </c>
    </row>
    <row r="430" spans="6:7" x14ac:dyDescent="0.3">
      <c r="F430" t="s">
        <v>24</v>
      </c>
      <c r="G430">
        <v>1.2213000000000001</v>
      </c>
    </row>
    <row r="431" spans="6:7" x14ac:dyDescent="0.3">
      <c r="F431" t="s">
        <v>24</v>
      </c>
      <c r="G431">
        <v>1.3173999999999999</v>
      </c>
    </row>
    <row r="432" spans="6:7" x14ac:dyDescent="0.3">
      <c r="F432" t="s">
        <v>24</v>
      </c>
      <c r="G432">
        <v>1.1714</v>
      </c>
    </row>
    <row r="433" spans="6:7" x14ac:dyDescent="0.3">
      <c r="F433" t="s">
        <v>24</v>
      </c>
      <c r="G433">
        <v>1.2754000000000001</v>
      </c>
    </row>
    <row r="434" spans="6:7" x14ac:dyDescent="0.3">
      <c r="F434" t="s">
        <v>24</v>
      </c>
      <c r="G434">
        <v>1.1714</v>
      </c>
    </row>
    <row r="435" spans="6:7" x14ac:dyDescent="0.3">
      <c r="F435" t="s">
        <v>24</v>
      </c>
      <c r="G435">
        <v>1.2037</v>
      </c>
    </row>
    <row r="436" spans="6:7" x14ac:dyDescent="0.3">
      <c r="F436" t="s">
        <v>24</v>
      </c>
      <c r="G436">
        <v>1.2892999999999999</v>
      </c>
    </row>
    <row r="437" spans="6:7" x14ac:dyDescent="0.3">
      <c r="F437" t="s">
        <v>24</v>
      </c>
      <c r="G437">
        <v>1.1608000000000001</v>
      </c>
    </row>
    <row r="438" spans="6:7" x14ac:dyDescent="0.3">
      <c r="F438" t="s">
        <v>24</v>
      </c>
      <c r="G438">
        <v>1.3653999999999999</v>
      </c>
    </row>
    <row r="439" spans="6:7" x14ac:dyDescent="0.3">
      <c r="F439" t="s">
        <v>24</v>
      </c>
      <c r="G439">
        <v>1.1996</v>
      </c>
    </row>
    <row r="440" spans="6:7" x14ac:dyDescent="0.3">
      <c r="F440" t="s">
        <v>24</v>
      </c>
      <c r="G440">
        <v>1.2887</v>
      </c>
    </row>
    <row r="441" spans="6:7" x14ac:dyDescent="0.3">
      <c r="F441" t="s">
        <v>24</v>
      </c>
      <c r="G441">
        <v>1.2132000000000001</v>
      </c>
    </row>
    <row r="442" spans="6:7" x14ac:dyDescent="0.3">
      <c r="F442" t="s">
        <v>24</v>
      </c>
      <c r="G442">
        <v>1.1305000000000001</v>
      </c>
    </row>
    <row r="443" spans="6:7" x14ac:dyDescent="0.3">
      <c r="F443" t="s">
        <v>24</v>
      </c>
      <c r="G443">
        <v>1.2112000000000001</v>
      </c>
    </row>
    <row r="444" spans="6:7" x14ac:dyDescent="0.3">
      <c r="F444" t="s">
        <v>24</v>
      </c>
      <c r="G444">
        <v>1.1733</v>
      </c>
    </row>
    <row r="445" spans="6:7" x14ac:dyDescent="0.3">
      <c r="F445" t="s">
        <v>24</v>
      </c>
      <c r="G445">
        <v>1.3528</v>
      </c>
    </row>
    <row r="446" spans="6:7" x14ac:dyDescent="0.3">
      <c r="F446" t="s">
        <v>24</v>
      </c>
      <c r="G446">
        <v>1.2363999999999999</v>
      </c>
    </row>
    <row r="447" spans="6:7" x14ac:dyDescent="0.3">
      <c r="F447" t="s">
        <v>24</v>
      </c>
      <c r="G447">
        <v>1.2245999999999999</v>
      </c>
    </row>
    <row r="448" spans="6:7" x14ac:dyDescent="0.3">
      <c r="F448" t="s">
        <v>24</v>
      </c>
      <c r="G448">
        <v>1.1369</v>
      </c>
    </row>
    <row r="449" spans="6:7" x14ac:dyDescent="0.3">
      <c r="F449" t="s">
        <v>24</v>
      </c>
      <c r="G449">
        <v>1.3718999999999999</v>
      </c>
    </row>
    <row r="450" spans="6:7" x14ac:dyDescent="0.3">
      <c r="F450" t="s">
        <v>24</v>
      </c>
      <c r="G450">
        <v>1.1606000000000001</v>
      </c>
    </row>
    <row r="451" spans="6:7" x14ac:dyDescent="0.3">
      <c r="F451" t="s">
        <v>24</v>
      </c>
      <c r="G451">
        <v>1.2010000000000001</v>
      </c>
    </row>
    <row r="452" spans="6:7" x14ac:dyDescent="0.3">
      <c r="F452" t="s">
        <v>24</v>
      </c>
      <c r="G452">
        <v>1.1802999999999999</v>
      </c>
    </row>
    <row r="453" spans="6:7" x14ac:dyDescent="0.3">
      <c r="F453" t="s">
        <v>24</v>
      </c>
      <c r="G453">
        <v>1.2157</v>
      </c>
    </row>
    <row r="454" spans="6:7" x14ac:dyDescent="0.3">
      <c r="F454" t="s">
        <v>24</v>
      </c>
      <c r="G454">
        <v>1.1127</v>
      </c>
    </row>
    <row r="455" spans="6:7" x14ac:dyDescent="0.3">
      <c r="F455" t="s">
        <v>24</v>
      </c>
      <c r="G455">
        <v>1.2233000000000001</v>
      </c>
    </row>
    <row r="456" spans="6:7" x14ac:dyDescent="0.3">
      <c r="F456" t="s">
        <v>24</v>
      </c>
      <c r="G456">
        <v>1.2450000000000001</v>
      </c>
    </row>
    <row r="457" spans="6:7" x14ac:dyDescent="0.3">
      <c r="F457" t="s">
        <v>24</v>
      </c>
      <c r="G457">
        <v>1.2292000000000001</v>
      </c>
    </row>
    <row r="458" spans="6:7" x14ac:dyDescent="0.3">
      <c r="F458" t="s">
        <v>24</v>
      </c>
      <c r="G458">
        <v>1.1593</v>
      </c>
    </row>
    <row r="459" spans="6:7" x14ac:dyDescent="0.3">
      <c r="F459" t="s">
        <v>24</v>
      </c>
      <c r="G459">
        <v>1.1926000000000001</v>
      </c>
    </row>
    <row r="460" spans="6:7" x14ac:dyDescent="0.3">
      <c r="F460" t="s">
        <v>24</v>
      </c>
      <c r="G460">
        <v>1.093</v>
      </c>
    </row>
    <row r="461" spans="6:7" x14ac:dyDescent="0.3">
      <c r="F461" t="s">
        <v>24</v>
      </c>
      <c r="G461">
        <v>1.1555</v>
      </c>
    </row>
    <row r="462" spans="6:7" x14ac:dyDescent="0.3">
      <c r="F462" t="s">
        <v>24</v>
      </c>
      <c r="G462">
        <v>1.1317999999999999</v>
      </c>
    </row>
    <row r="463" spans="6:7" x14ac:dyDescent="0.3">
      <c r="F463" t="s">
        <v>24</v>
      </c>
      <c r="G463">
        <v>1.1326000000000001</v>
      </c>
    </row>
    <row r="464" spans="6:7" x14ac:dyDescent="0.3">
      <c r="F464" t="s">
        <v>24</v>
      </c>
      <c r="G464">
        <v>1.2244999999999999</v>
      </c>
    </row>
    <row r="465" spans="6:7" x14ac:dyDescent="0.3">
      <c r="F465" t="s">
        <v>24</v>
      </c>
      <c r="G465">
        <v>1.137</v>
      </c>
    </row>
    <row r="466" spans="6:7" x14ac:dyDescent="0.3">
      <c r="F466" t="s">
        <v>24</v>
      </c>
      <c r="G466">
        <v>1.1486000000000001</v>
      </c>
    </row>
    <row r="467" spans="6:7" x14ac:dyDescent="0.3">
      <c r="F467" t="s">
        <v>24</v>
      </c>
      <c r="G467">
        <v>1.2676000000000001</v>
      </c>
    </row>
    <row r="468" spans="6:7" x14ac:dyDescent="0.3">
      <c r="F468" t="s">
        <v>24</v>
      </c>
      <c r="G468">
        <v>1.1685000000000001</v>
      </c>
    </row>
    <row r="469" spans="6:7" x14ac:dyDescent="0.3">
      <c r="F469" t="s">
        <v>24</v>
      </c>
      <c r="G469">
        <v>1.2612000000000001</v>
      </c>
    </row>
    <row r="470" spans="6:7" x14ac:dyDescent="0.3">
      <c r="F470" t="s">
        <v>24</v>
      </c>
      <c r="G470">
        <v>1.1393</v>
      </c>
    </row>
    <row r="471" spans="6:7" x14ac:dyDescent="0.3">
      <c r="F471" t="s">
        <v>24</v>
      </c>
      <c r="G471">
        <v>1.1667000000000001</v>
      </c>
    </row>
    <row r="472" spans="6:7" x14ac:dyDescent="0.3">
      <c r="F472" t="s">
        <v>24</v>
      </c>
      <c r="G472">
        <v>1.1442000000000001</v>
      </c>
    </row>
    <row r="473" spans="6:7" x14ac:dyDescent="0.3">
      <c r="F473" t="s">
        <v>24</v>
      </c>
      <c r="G473">
        <v>1.4129</v>
      </c>
    </row>
    <row r="474" spans="6:7" x14ac:dyDescent="0.3">
      <c r="F474" t="s">
        <v>24</v>
      </c>
      <c r="G474">
        <v>1.2404999999999999</v>
      </c>
    </row>
    <row r="475" spans="6:7" x14ac:dyDescent="0.3">
      <c r="F475" t="s">
        <v>24</v>
      </c>
      <c r="G475">
        <v>1.3353999999999999</v>
      </c>
    </row>
    <row r="476" spans="6:7" x14ac:dyDescent="0.3">
      <c r="F476" t="s">
        <v>24</v>
      </c>
      <c r="G476">
        <v>1.1737</v>
      </c>
    </row>
    <row r="477" spans="6:7" x14ac:dyDescent="0.3">
      <c r="F477" t="s">
        <v>24</v>
      </c>
      <c r="G477">
        <v>1.0790999999999999</v>
      </c>
    </row>
    <row r="478" spans="6:7" x14ac:dyDescent="0.3">
      <c r="F478" t="s">
        <v>24</v>
      </c>
      <c r="G478">
        <v>1.1801999999999999</v>
      </c>
    </row>
  </sheetData>
  <phoneticPr fontId="1" type="noConversion"/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1423F-0CAC-40CC-B9D7-60AEB523E5F3}">
  <dimension ref="A1:N19"/>
  <sheetViews>
    <sheetView zoomScale="74" workbookViewId="0">
      <selection activeCell="Y11" sqref="Y11"/>
    </sheetView>
  </sheetViews>
  <sheetFormatPr defaultRowHeight="14.4" x14ac:dyDescent="0.3"/>
  <sheetData>
    <row r="1" spans="1:14" x14ac:dyDescent="0.3">
      <c r="B1" t="s">
        <v>17</v>
      </c>
      <c r="C1" t="s">
        <v>18</v>
      </c>
      <c r="D1" t="s">
        <v>17</v>
      </c>
      <c r="G1" t="s">
        <v>19</v>
      </c>
      <c r="K1" t="s">
        <v>20</v>
      </c>
      <c r="L1" t="s">
        <v>18</v>
      </c>
      <c r="N1" t="s">
        <v>20</v>
      </c>
    </row>
    <row r="3" spans="1:14" x14ac:dyDescent="0.3">
      <c r="A3" t="s">
        <v>115</v>
      </c>
      <c r="F3" t="s">
        <v>115</v>
      </c>
      <c r="J3" t="s">
        <v>121</v>
      </c>
      <c r="K3">
        <v>1.01474</v>
      </c>
      <c r="L3">
        <v>1.183E-2</v>
      </c>
      <c r="N3">
        <v>1.01474</v>
      </c>
    </row>
    <row r="4" spans="1:14" x14ac:dyDescent="0.3">
      <c r="A4" t="s">
        <v>121</v>
      </c>
      <c r="F4" t="s">
        <v>121</v>
      </c>
      <c r="J4" t="s">
        <v>115</v>
      </c>
      <c r="K4">
        <v>1.0609900000000001</v>
      </c>
      <c r="L4">
        <v>1.8528900000000001E-2</v>
      </c>
      <c r="N4">
        <v>1.0609900000000001</v>
      </c>
    </row>
    <row r="5" spans="1:14" x14ac:dyDescent="0.3">
      <c r="A5" t="s">
        <v>123</v>
      </c>
      <c r="B5">
        <v>197.5</v>
      </c>
      <c r="C5">
        <v>110.45399999999999</v>
      </c>
      <c r="D5">
        <v>197.5</v>
      </c>
      <c r="F5" t="s">
        <v>114</v>
      </c>
      <c r="G5">
        <v>3.79747E-2</v>
      </c>
      <c r="H5">
        <v>3.79747E-2</v>
      </c>
      <c r="J5" t="s">
        <v>114</v>
      </c>
      <c r="K5">
        <v>1.10273</v>
      </c>
      <c r="L5">
        <v>3.2853399999999998E-2</v>
      </c>
      <c r="N5">
        <v>1.10273</v>
      </c>
    </row>
    <row r="6" spans="1:14" x14ac:dyDescent="0.3">
      <c r="A6" t="s">
        <v>122</v>
      </c>
      <c r="B6">
        <v>215.833</v>
      </c>
      <c r="C6">
        <v>118.69199999999999</v>
      </c>
      <c r="D6">
        <v>215.833</v>
      </c>
      <c r="F6" t="s">
        <v>110</v>
      </c>
      <c r="G6">
        <v>0.146341</v>
      </c>
      <c r="H6">
        <v>0.146341</v>
      </c>
      <c r="J6" t="s">
        <v>110</v>
      </c>
      <c r="K6">
        <v>1.14086</v>
      </c>
      <c r="L6">
        <v>5.8429500000000002E-2</v>
      </c>
      <c r="N6">
        <v>1.14086</v>
      </c>
    </row>
    <row r="7" spans="1:14" x14ac:dyDescent="0.3">
      <c r="A7" t="s">
        <v>117</v>
      </c>
      <c r="B7">
        <v>231.333</v>
      </c>
      <c r="C7">
        <v>112.462</v>
      </c>
      <c r="D7">
        <v>231.333</v>
      </c>
      <c r="F7" t="s">
        <v>111</v>
      </c>
      <c r="G7">
        <v>0.205128</v>
      </c>
      <c r="H7">
        <v>0.205128</v>
      </c>
      <c r="J7" t="s">
        <v>111</v>
      </c>
      <c r="K7">
        <v>1.14506</v>
      </c>
      <c r="L7">
        <v>5.8537100000000002E-2</v>
      </c>
      <c r="N7">
        <v>1.14506</v>
      </c>
    </row>
    <row r="8" spans="1:14" x14ac:dyDescent="0.3">
      <c r="A8" t="s">
        <v>116</v>
      </c>
      <c r="B8">
        <v>246.94200000000001</v>
      </c>
      <c r="C8">
        <v>102.721</v>
      </c>
      <c r="D8">
        <v>246.94200000000001</v>
      </c>
      <c r="F8" t="s">
        <v>118</v>
      </c>
      <c r="G8">
        <v>0.47541</v>
      </c>
      <c r="H8">
        <v>0.47541</v>
      </c>
      <c r="J8" t="s">
        <v>118</v>
      </c>
      <c r="K8">
        <v>1.20313</v>
      </c>
      <c r="L8">
        <v>5.6078299999999998E-2</v>
      </c>
      <c r="N8">
        <v>1.20313</v>
      </c>
    </row>
    <row r="9" spans="1:14" x14ac:dyDescent="0.3">
      <c r="A9" t="s">
        <v>23</v>
      </c>
      <c r="B9">
        <v>253.65100000000001</v>
      </c>
      <c r="C9">
        <v>115.274</v>
      </c>
      <c r="D9">
        <v>253.65100000000001</v>
      </c>
      <c r="F9" t="s">
        <v>113</v>
      </c>
      <c r="G9">
        <v>0.63358800000000004</v>
      </c>
      <c r="H9">
        <v>0.63358800000000004</v>
      </c>
      <c r="J9" t="s">
        <v>113</v>
      </c>
      <c r="K9">
        <v>1.2139200000000001</v>
      </c>
      <c r="L9">
        <v>7.4016899999999997E-2</v>
      </c>
      <c r="N9">
        <v>1.2139200000000001</v>
      </c>
    </row>
    <row r="10" spans="1:14" x14ac:dyDescent="0.3">
      <c r="A10" t="s">
        <v>119</v>
      </c>
      <c r="B10">
        <v>279.31</v>
      </c>
      <c r="C10">
        <v>112.565</v>
      </c>
      <c r="D10">
        <v>279.31</v>
      </c>
      <c r="F10" t="s">
        <v>120</v>
      </c>
      <c r="G10">
        <v>0.731707</v>
      </c>
      <c r="H10">
        <v>0.731707</v>
      </c>
      <c r="J10" t="s">
        <v>24</v>
      </c>
      <c r="K10">
        <v>1.2626200000000001</v>
      </c>
      <c r="L10">
        <v>9.92141E-2</v>
      </c>
      <c r="N10">
        <v>1.2626200000000001</v>
      </c>
    </row>
    <row r="11" spans="1:14" x14ac:dyDescent="0.3">
      <c r="A11" t="s">
        <v>112</v>
      </c>
      <c r="B11">
        <v>283.077</v>
      </c>
      <c r="C11">
        <v>100.85</v>
      </c>
      <c r="D11">
        <v>283.077</v>
      </c>
      <c r="F11" t="s">
        <v>112</v>
      </c>
      <c r="G11">
        <v>0.77586200000000005</v>
      </c>
      <c r="H11">
        <v>0.77586200000000005</v>
      </c>
      <c r="J11" t="s">
        <v>109</v>
      </c>
      <c r="K11">
        <v>1.27955</v>
      </c>
      <c r="L11">
        <v>9.2338400000000001E-2</v>
      </c>
      <c r="N11">
        <v>1.27955</v>
      </c>
    </row>
    <row r="12" spans="1:14" x14ac:dyDescent="0.3">
      <c r="A12" t="s">
        <v>110</v>
      </c>
      <c r="B12">
        <v>286</v>
      </c>
      <c r="C12">
        <v>105.008</v>
      </c>
      <c r="D12">
        <v>286</v>
      </c>
      <c r="F12" t="s">
        <v>109</v>
      </c>
      <c r="G12">
        <v>0.79527599999999998</v>
      </c>
      <c r="H12">
        <v>0.79527599999999998</v>
      </c>
      <c r="J12" t="s">
        <v>120</v>
      </c>
      <c r="K12">
        <v>1.28169</v>
      </c>
      <c r="L12">
        <v>0.10939699999999999</v>
      </c>
      <c r="N12">
        <v>1.28169</v>
      </c>
    </row>
    <row r="13" spans="1:14" x14ac:dyDescent="0.3">
      <c r="A13" t="s">
        <v>120</v>
      </c>
      <c r="B13">
        <v>298.72300000000001</v>
      </c>
      <c r="C13">
        <v>88.563599999999994</v>
      </c>
      <c r="D13">
        <v>298.72300000000001</v>
      </c>
      <c r="F13" t="s">
        <v>24</v>
      </c>
      <c r="G13">
        <v>0.79545500000000002</v>
      </c>
      <c r="H13">
        <v>0.79545500000000002</v>
      </c>
      <c r="J13" t="s">
        <v>119</v>
      </c>
      <c r="K13">
        <v>1.30592</v>
      </c>
      <c r="L13">
        <v>0.139128</v>
      </c>
      <c r="N13">
        <v>1.30592</v>
      </c>
    </row>
    <row r="14" spans="1:14" x14ac:dyDescent="0.3">
      <c r="A14" t="s">
        <v>109</v>
      </c>
      <c r="B14">
        <v>309.524</v>
      </c>
      <c r="C14">
        <v>88.539199999999994</v>
      </c>
      <c r="D14">
        <v>309.524</v>
      </c>
      <c r="F14" t="s">
        <v>119</v>
      </c>
      <c r="G14">
        <v>0.85294099999999995</v>
      </c>
      <c r="H14">
        <v>0.85294099999999995</v>
      </c>
      <c r="J14" t="s">
        <v>112</v>
      </c>
      <c r="K14">
        <v>1.3309</v>
      </c>
      <c r="L14">
        <v>0.116507</v>
      </c>
      <c r="N14">
        <v>1.3309</v>
      </c>
    </row>
    <row r="15" spans="1:14" x14ac:dyDescent="0.3">
      <c r="A15" t="s">
        <v>113</v>
      </c>
      <c r="B15">
        <v>313.83</v>
      </c>
      <c r="C15">
        <v>86.411199999999994</v>
      </c>
      <c r="D15">
        <v>313.83</v>
      </c>
      <c r="F15" t="s">
        <v>117</v>
      </c>
      <c r="G15">
        <v>0.85882400000000003</v>
      </c>
      <c r="H15">
        <v>0.85882400000000003</v>
      </c>
      <c r="J15" t="s">
        <v>117</v>
      </c>
      <c r="K15">
        <v>1.4245300000000001</v>
      </c>
      <c r="L15">
        <v>0.19322</v>
      </c>
      <c r="N15">
        <v>1.4245300000000001</v>
      </c>
    </row>
    <row r="16" spans="1:14" x14ac:dyDescent="0.3">
      <c r="A16" t="s">
        <v>118</v>
      </c>
      <c r="B16">
        <v>338.4</v>
      </c>
      <c r="C16">
        <v>67.803600000000003</v>
      </c>
      <c r="D16">
        <v>338.4</v>
      </c>
      <c r="F16" t="s">
        <v>116</v>
      </c>
      <c r="G16">
        <v>0.91695499999999996</v>
      </c>
      <c r="H16">
        <v>0.91695499999999996</v>
      </c>
      <c r="J16" t="s">
        <v>123</v>
      </c>
      <c r="K16">
        <v>1.4497800000000001</v>
      </c>
      <c r="L16">
        <v>0.16603499999999999</v>
      </c>
      <c r="N16">
        <v>1.4497800000000001</v>
      </c>
    </row>
    <row r="17" spans="1:14" x14ac:dyDescent="0.3">
      <c r="A17" t="s">
        <v>111</v>
      </c>
      <c r="B17">
        <v>343.15800000000002</v>
      </c>
      <c r="C17">
        <v>86.220200000000006</v>
      </c>
      <c r="D17">
        <v>343.15800000000002</v>
      </c>
      <c r="F17" t="s">
        <v>23</v>
      </c>
      <c r="G17">
        <v>0.95082</v>
      </c>
      <c r="H17">
        <v>0.95082</v>
      </c>
      <c r="J17" t="s">
        <v>122</v>
      </c>
      <c r="K17">
        <v>1.45017</v>
      </c>
      <c r="L17">
        <v>0.159279</v>
      </c>
      <c r="N17">
        <v>1.45017</v>
      </c>
    </row>
    <row r="18" spans="1:14" x14ac:dyDescent="0.3">
      <c r="A18" t="s">
        <v>114</v>
      </c>
      <c r="B18">
        <v>380</v>
      </c>
      <c r="D18">
        <v>380</v>
      </c>
      <c r="F18" t="s">
        <v>123</v>
      </c>
      <c r="G18">
        <v>0.95454499999999998</v>
      </c>
      <c r="H18">
        <v>0.95454499999999998</v>
      </c>
      <c r="J18" t="s">
        <v>116</v>
      </c>
      <c r="K18">
        <v>1.47818</v>
      </c>
      <c r="L18">
        <v>0.16156400000000001</v>
      </c>
      <c r="N18">
        <v>1.47818</v>
      </c>
    </row>
    <row r="19" spans="1:14" x14ac:dyDescent="0.3">
      <c r="A19" t="s">
        <v>24</v>
      </c>
      <c r="B19">
        <v>406.471</v>
      </c>
      <c r="C19">
        <v>39.610399999999998</v>
      </c>
      <c r="D19">
        <v>406.471</v>
      </c>
      <c r="F19" t="s">
        <v>122</v>
      </c>
      <c r="G19">
        <v>0.98039200000000004</v>
      </c>
      <c r="H19">
        <v>0.98039200000000004</v>
      </c>
      <c r="J19" t="s">
        <v>23</v>
      </c>
      <c r="K19">
        <v>1.5032700000000001</v>
      </c>
      <c r="L19">
        <v>0.15459500000000001</v>
      </c>
      <c r="N19">
        <v>1.5032700000000001</v>
      </c>
    </row>
  </sheetData>
  <sortState xmlns:xlrd2="http://schemas.microsoft.com/office/spreadsheetml/2017/richdata2" ref="J3:L20">
    <sortCondition ref="K3:K20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E6F1E-F1F8-4DFD-B87D-06C00EDB22A9}">
  <dimension ref="A1:AH332"/>
  <sheetViews>
    <sheetView topLeftCell="U1" zoomScale="64" workbookViewId="0">
      <selection activeCell="AV20" sqref="AV20"/>
    </sheetView>
  </sheetViews>
  <sheetFormatPr defaultRowHeight="14.4" x14ac:dyDescent="0.3"/>
  <cols>
    <col min="22" max="22" width="16" bestFit="1" customWidth="1"/>
    <col min="23" max="23" width="16.44140625" bestFit="1" customWidth="1"/>
    <col min="24" max="24" width="4.88671875" bestFit="1" customWidth="1"/>
    <col min="25" max="25" width="5.44140625" bestFit="1" customWidth="1"/>
    <col min="26" max="26" width="7" bestFit="1" customWidth="1"/>
    <col min="27" max="27" width="10.88671875" bestFit="1" customWidth="1"/>
    <col min="28" max="28" width="7.5546875" bestFit="1" customWidth="1"/>
    <col min="29" max="29" width="21.33203125" bestFit="1" customWidth="1"/>
    <col min="30" max="30" width="16.44140625" bestFit="1" customWidth="1"/>
    <col min="31" max="31" width="4.88671875" bestFit="1" customWidth="1"/>
    <col min="32" max="32" width="5.44140625" bestFit="1" customWidth="1"/>
    <col min="33" max="33" width="7" bestFit="1" customWidth="1"/>
    <col min="34" max="34" width="10.88671875" bestFit="1" customWidth="1"/>
    <col min="35" max="60" width="7.5546875" bestFit="1" customWidth="1"/>
    <col min="61" max="61" width="4.33203125" bestFit="1" customWidth="1"/>
    <col min="62" max="66" width="7.5546875" bestFit="1" customWidth="1"/>
    <col min="67" max="67" width="6.5546875" bestFit="1" customWidth="1"/>
    <col min="68" max="85" width="7.5546875" bestFit="1" customWidth="1"/>
    <col min="86" max="86" width="6.5546875" bestFit="1" customWidth="1"/>
    <col min="87" max="87" width="7.5546875" bestFit="1" customWidth="1"/>
    <col min="88" max="88" width="5.44140625" bestFit="1" customWidth="1"/>
    <col min="89" max="96" width="7.5546875" bestFit="1" customWidth="1"/>
    <col min="97" max="97" width="6.5546875" bestFit="1" customWidth="1"/>
    <col min="98" max="99" width="7.5546875" bestFit="1" customWidth="1"/>
    <col min="100" max="100" width="6.5546875" bestFit="1" customWidth="1"/>
    <col min="101" max="101" width="5.44140625" bestFit="1" customWidth="1"/>
    <col min="102" max="103" width="7.5546875" bestFit="1" customWidth="1"/>
    <col min="104" max="104" width="6.5546875" bestFit="1" customWidth="1"/>
    <col min="105" max="106" width="7.5546875" bestFit="1" customWidth="1"/>
    <col min="107" max="107" width="6.5546875" bestFit="1" customWidth="1"/>
    <col min="108" max="121" width="7.5546875" bestFit="1" customWidth="1"/>
    <col min="122" max="122" width="6.5546875" bestFit="1" customWidth="1"/>
    <col min="123" max="126" width="7.5546875" bestFit="1" customWidth="1"/>
    <col min="127" max="127" width="6.5546875" bestFit="1" customWidth="1"/>
    <col min="128" max="141" width="7.5546875" bestFit="1" customWidth="1"/>
    <col min="142" max="142" width="5.44140625" bestFit="1" customWidth="1"/>
    <col min="143" max="152" width="7.5546875" bestFit="1" customWidth="1"/>
    <col min="153" max="153" width="5.44140625" bestFit="1" customWidth="1"/>
    <col min="154" max="163" width="7.5546875" bestFit="1" customWidth="1"/>
    <col min="164" max="164" width="5.44140625" bestFit="1" customWidth="1"/>
    <col min="165" max="174" width="7.5546875" bestFit="1" customWidth="1"/>
    <col min="175" max="175" width="6.5546875" bestFit="1" customWidth="1"/>
    <col min="176" max="177" width="7.5546875" bestFit="1" customWidth="1"/>
    <col min="178" max="178" width="6.5546875" bestFit="1" customWidth="1"/>
    <col min="179" max="181" width="7.5546875" bestFit="1" customWidth="1"/>
    <col min="182" max="184" width="6.5546875" bestFit="1" customWidth="1"/>
    <col min="185" max="205" width="7.5546875" bestFit="1" customWidth="1"/>
    <col min="206" max="206" width="6.5546875" bestFit="1" customWidth="1"/>
    <col min="207" max="218" width="7.5546875" bestFit="1" customWidth="1"/>
    <col min="219" max="219" width="6.5546875" bestFit="1" customWidth="1"/>
    <col min="220" max="232" width="7.5546875" bestFit="1" customWidth="1"/>
    <col min="233" max="233" width="6.5546875" bestFit="1" customWidth="1"/>
    <col min="234" max="238" width="7.5546875" bestFit="1" customWidth="1"/>
    <col min="239" max="239" width="6.5546875" bestFit="1" customWidth="1"/>
    <col min="240" max="248" width="7.5546875" bestFit="1" customWidth="1"/>
    <col min="249" max="249" width="6.5546875" bestFit="1" customWidth="1"/>
    <col min="250" max="262" width="7.5546875" bestFit="1" customWidth="1"/>
    <col min="263" max="263" width="6.5546875" bestFit="1" customWidth="1"/>
    <col min="264" max="267" width="7.5546875" bestFit="1" customWidth="1"/>
    <col min="268" max="268" width="6.5546875" bestFit="1" customWidth="1"/>
    <col min="269" max="269" width="7.5546875" bestFit="1" customWidth="1"/>
    <col min="270" max="270" width="6.5546875" bestFit="1" customWidth="1"/>
    <col min="271" max="280" width="7.5546875" bestFit="1" customWidth="1"/>
    <col min="281" max="281" width="6.5546875" bestFit="1" customWidth="1"/>
    <col min="282" max="291" width="7.5546875" bestFit="1" customWidth="1"/>
    <col min="292" max="292" width="6.5546875" bestFit="1" customWidth="1"/>
    <col min="293" max="310" width="7.5546875" bestFit="1" customWidth="1"/>
    <col min="311" max="311" width="6.5546875" bestFit="1" customWidth="1"/>
    <col min="312" max="334" width="7.5546875" bestFit="1" customWidth="1"/>
    <col min="335" max="335" width="6.5546875" bestFit="1" customWidth="1"/>
    <col min="336" max="346" width="7.5546875" bestFit="1" customWidth="1"/>
    <col min="347" max="347" width="7" bestFit="1" customWidth="1"/>
    <col min="348" max="348" width="10.88671875" bestFit="1" customWidth="1"/>
  </cols>
  <sheetData>
    <row r="1" spans="1:34" x14ac:dyDescent="0.3">
      <c r="A1" t="s">
        <v>22</v>
      </c>
      <c r="B1" t="s">
        <v>16</v>
      </c>
      <c r="C1" t="s">
        <v>23</v>
      </c>
      <c r="D1" t="s">
        <v>24</v>
      </c>
      <c r="F1" t="s">
        <v>30</v>
      </c>
      <c r="G1" t="s">
        <v>78</v>
      </c>
      <c r="I1" t="s">
        <v>16</v>
      </c>
      <c r="J1" t="s">
        <v>23</v>
      </c>
      <c r="K1" t="s">
        <v>24</v>
      </c>
      <c r="L1" t="s">
        <v>92</v>
      </c>
      <c r="N1" t="s">
        <v>30</v>
      </c>
      <c r="O1" t="s">
        <v>25</v>
      </c>
      <c r="Q1" t="s">
        <v>16</v>
      </c>
      <c r="R1" t="s">
        <v>23</v>
      </c>
      <c r="S1" t="s">
        <v>24</v>
      </c>
      <c r="T1" t="s">
        <v>92</v>
      </c>
      <c r="V1" s="1" t="s">
        <v>79</v>
      </c>
      <c r="W1" s="1" t="s">
        <v>29</v>
      </c>
      <c r="AC1" s="1" t="s">
        <v>26</v>
      </c>
      <c r="AD1" s="1" t="s">
        <v>29</v>
      </c>
    </row>
    <row r="2" spans="1:34" x14ac:dyDescent="0.3">
      <c r="A2">
        <v>-100</v>
      </c>
      <c r="B2">
        <v>0</v>
      </c>
      <c r="C2">
        <v>0</v>
      </c>
      <c r="D2">
        <v>0</v>
      </c>
      <c r="F2" t="s">
        <v>16</v>
      </c>
      <c r="G2">
        <v>1.5762</v>
      </c>
      <c r="H2">
        <v>1</v>
      </c>
      <c r="I2">
        <v>1.5762</v>
      </c>
      <c r="J2">
        <v>1.6216999999999999</v>
      </c>
      <c r="K2">
        <v>1.2697000000000001</v>
      </c>
      <c r="N2" t="s">
        <v>16</v>
      </c>
      <c r="O2">
        <v>100</v>
      </c>
      <c r="P2">
        <v>1</v>
      </c>
      <c r="Q2">
        <v>100</v>
      </c>
      <c r="R2">
        <v>100</v>
      </c>
      <c r="S2">
        <v>380</v>
      </c>
      <c r="V2" s="1" t="s">
        <v>27</v>
      </c>
      <c r="W2" t="s">
        <v>23</v>
      </c>
      <c r="X2" t="s">
        <v>24</v>
      </c>
      <c r="Y2" t="s">
        <v>16</v>
      </c>
      <c r="Z2" t="s">
        <v>124</v>
      </c>
      <c r="AA2" t="s">
        <v>28</v>
      </c>
      <c r="AC2" s="1" t="s">
        <v>27</v>
      </c>
      <c r="AD2" t="s">
        <v>126</v>
      </c>
      <c r="AE2" t="s">
        <v>24</v>
      </c>
      <c r="AF2" t="s">
        <v>16</v>
      </c>
      <c r="AG2" t="s">
        <v>124</v>
      </c>
      <c r="AH2" t="s">
        <v>28</v>
      </c>
    </row>
    <row r="3" spans="1:34" x14ac:dyDescent="0.3">
      <c r="A3">
        <v>-80</v>
      </c>
      <c r="B3">
        <v>0</v>
      </c>
      <c r="C3">
        <v>0</v>
      </c>
      <c r="D3">
        <v>0</v>
      </c>
      <c r="F3" t="s">
        <v>16</v>
      </c>
      <c r="G3">
        <v>1.5478000000000001</v>
      </c>
      <c r="H3">
        <v>2</v>
      </c>
      <c r="I3">
        <v>1.5478000000000001</v>
      </c>
      <c r="J3">
        <v>1.4337</v>
      </c>
      <c r="K3">
        <v>1.3292999999999999</v>
      </c>
      <c r="N3" t="s">
        <v>16</v>
      </c>
      <c r="O3">
        <v>80</v>
      </c>
      <c r="P3">
        <v>2</v>
      </c>
      <c r="Q3">
        <v>80</v>
      </c>
      <c r="R3">
        <v>100</v>
      </c>
      <c r="S3">
        <v>420</v>
      </c>
      <c r="V3" s="2" t="s">
        <v>125</v>
      </c>
      <c r="AC3" s="2" t="s">
        <v>31</v>
      </c>
    </row>
    <row r="4" spans="1:34" x14ac:dyDescent="0.3">
      <c r="A4">
        <v>-60</v>
      </c>
      <c r="B4">
        <v>0</v>
      </c>
      <c r="C4">
        <v>0</v>
      </c>
      <c r="D4">
        <v>0</v>
      </c>
      <c r="F4" t="s">
        <v>16</v>
      </c>
      <c r="G4">
        <v>1.6487000000000001</v>
      </c>
      <c r="H4">
        <v>3</v>
      </c>
      <c r="I4">
        <v>1.6487000000000001</v>
      </c>
      <c r="J4">
        <v>1.4849000000000001</v>
      </c>
      <c r="K4">
        <v>1.3573999999999999</v>
      </c>
      <c r="N4" t="s">
        <v>16</v>
      </c>
      <c r="O4">
        <v>80</v>
      </c>
      <c r="P4">
        <v>3</v>
      </c>
      <c r="Q4">
        <v>80</v>
      </c>
      <c r="R4">
        <v>100</v>
      </c>
      <c r="S4">
        <v>440</v>
      </c>
      <c r="V4" s="2" t="s">
        <v>80</v>
      </c>
      <c r="X4">
        <v>2</v>
      </c>
      <c r="AA4">
        <v>2</v>
      </c>
      <c r="AC4" s="2" t="s">
        <v>53</v>
      </c>
    </row>
    <row r="5" spans="1:34" x14ac:dyDescent="0.3">
      <c r="A5">
        <v>-40</v>
      </c>
      <c r="B5">
        <v>0</v>
      </c>
      <c r="C5">
        <v>0</v>
      </c>
      <c r="D5">
        <v>0</v>
      </c>
      <c r="F5" t="s">
        <v>16</v>
      </c>
      <c r="G5">
        <v>1.6916</v>
      </c>
      <c r="H5">
        <v>4</v>
      </c>
      <c r="I5">
        <v>1.6916</v>
      </c>
      <c r="J5">
        <v>1.26</v>
      </c>
      <c r="K5">
        <v>1.2110000000000001</v>
      </c>
      <c r="N5" t="s">
        <v>16</v>
      </c>
      <c r="O5">
        <v>80</v>
      </c>
      <c r="P5">
        <v>4</v>
      </c>
      <c r="Q5">
        <v>80</v>
      </c>
      <c r="R5">
        <v>280</v>
      </c>
      <c r="V5" s="2" t="s">
        <v>81</v>
      </c>
      <c r="W5">
        <v>2</v>
      </c>
      <c r="X5">
        <v>31</v>
      </c>
      <c r="Y5">
        <v>4</v>
      </c>
      <c r="AA5">
        <v>37</v>
      </c>
      <c r="AC5" s="2" t="s">
        <v>54</v>
      </c>
    </row>
    <row r="6" spans="1:34" x14ac:dyDescent="0.3">
      <c r="A6">
        <v>-20</v>
      </c>
      <c r="B6">
        <v>0</v>
      </c>
      <c r="C6">
        <v>0</v>
      </c>
      <c r="D6">
        <v>0</v>
      </c>
      <c r="F6" t="s">
        <v>16</v>
      </c>
      <c r="G6">
        <v>1.2607999999999999</v>
      </c>
      <c r="H6">
        <v>5</v>
      </c>
      <c r="I6">
        <v>1.2607999999999999</v>
      </c>
      <c r="J6">
        <v>1.4246000000000001</v>
      </c>
      <c r="K6">
        <v>1.1698</v>
      </c>
      <c r="N6" t="s">
        <v>16</v>
      </c>
      <c r="O6">
        <v>120</v>
      </c>
      <c r="P6">
        <v>5</v>
      </c>
      <c r="Q6">
        <v>120</v>
      </c>
      <c r="R6">
        <v>100</v>
      </c>
      <c r="V6" s="2" t="s">
        <v>82</v>
      </c>
      <c r="W6">
        <v>7</v>
      </c>
      <c r="X6">
        <v>28</v>
      </c>
      <c r="Y6">
        <v>14</v>
      </c>
      <c r="AA6">
        <v>49</v>
      </c>
      <c r="AC6" s="2" t="s">
        <v>55</v>
      </c>
    </row>
    <row r="7" spans="1:34" x14ac:dyDescent="0.3">
      <c r="A7">
        <v>0</v>
      </c>
      <c r="B7">
        <v>0</v>
      </c>
      <c r="C7">
        <v>0</v>
      </c>
      <c r="D7">
        <v>0</v>
      </c>
      <c r="F7" t="s">
        <v>16</v>
      </c>
      <c r="G7">
        <v>1.5807</v>
      </c>
      <c r="H7">
        <v>6</v>
      </c>
      <c r="I7">
        <v>1.5807</v>
      </c>
      <c r="J7">
        <v>1.4302999999999999</v>
      </c>
      <c r="K7">
        <v>1.4287000000000001</v>
      </c>
      <c r="N7" t="s">
        <v>16</v>
      </c>
      <c r="O7">
        <v>100</v>
      </c>
      <c r="P7">
        <v>6</v>
      </c>
      <c r="Q7">
        <v>100</v>
      </c>
      <c r="R7">
        <v>120</v>
      </c>
      <c r="S7">
        <v>320</v>
      </c>
      <c r="V7" s="2" t="s">
        <v>83</v>
      </c>
      <c r="W7">
        <v>10</v>
      </c>
      <c r="X7">
        <v>25</v>
      </c>
      <c r="Y7">
        <v>44</v>
      </c>
      <c r="AA7">
        <v>79</v>
      </c>
      <c r="AC7" s="2" t="s">
        <v>56</v>
      </c>
    </row>
    <row r="8" spans="1:34" x14ac:dyDescent="0.3">
      <c r="A8">
        <v>20</v>
      </c>
      <c r="B8">
        <v>0</v>
      </c>
      <c r="C8">
        <v>0</v>
      </c>
      <c r="D8">
        <v>0</v>
      </c>
      <c r="F8" t="s">
        <v>16</v>
      </c>
      <c r="G8">
        <v>1.5652999999999999</v>
      </c>
      <c r="H8">
        <v>7</v>
      </c>
      <c r="I8">
        <v>1.5652999999999999</v>
      </c>
      <c r="J8">
        <v>1.522</v>
      </c>
      <c r="K8">
        <v>1.2386999999999999</v>
      </c>
      <c r="N8" t="s">
        <v>16</v>
      </c>
      <c r="O8">
        <v>80</v>
      </c>
      <c r="P8">
        <v>7</v>
      </c>
      <c r="Q8">
        <v>80</v>
      </c>
      <c r="R8">
        <v>140</v>
      </c>
      <c r="S8">
        <v>440</v>
      </c>
      <c r="V8" s="2" t="s">
        <v>84</v>
      </c>
      <c r="W8">
        <v>27</v>
      </c>
      <c r="X8">
        <v>10</v>
      </c>
      <c r="Y8">
        <v>40</v>
      </c>
      <c r="AA8">
        <v>77</v>
      </c>
      <c r="AC8" s="2" t="s">
        <v>57</v>
      </c>
    </row>
    <row r="9" spans="1:34" x14ac:dyDescent="0.3">
      <c r="A9">
        <v>40</v>
      </c>
      <c r="B9">
        <v>3.6999999999999998E-2</v>
      </c>
      <c r="C9">
        <v>0</v>
      </c>
      <c r="D9">
        <v>0</v>
      </c>
      <c r="F9" t="s">
        <v>16</v>
      </c>
      <c r="G9">
        <v>1.5508</v>
      </c>
      <c r="H9">
        <v>8</v>
      </c>
      <c r="I9">
        <v>1.5508</v>
      </c>
      <c r="J9">
        <v>1.4611000000000001</v>
      </c>
      <c r="K9">
        <v>1.3574999999999999</v>
      </c>
      <c r="N9" t="s">
        <v>16</v>
      </c>
      <c r="O9">
        <v>120</v>
      </c>
      <c r="P9">
        <v>8</v>
      </c>
      <c r="Q9">
        <v>120</v>
      </c>
      <c r="R9">
        <v>180</v>
      </c>
      <c r="S9">
        <v>420</v>
      </c>
      <c r="V9" s="2" t="s">
        <v>85</v>
      </c>
      <c r="W9">
        <v>16</v>
      </c>
      <c r="X9">
        <v>1</v>
      </c>
      <c r="Y9">
        <v>21</v>
      </c>
      <c r="AA9">
        <v>38</v>
      </c>
      <c r="AC9" s="2" t="s">
        <v>58</v>
      </c>
    </row>
    <row r="10" spans="1:34" x14ac:dyDescent="0.3">
      <c r="A10">
        <v>60</v>
      </c>
      <c r="B10">
        <v>0.1429</v>
      </c>
      <c r="C10">
        <v>6.6699999999999995E-2</v>
      </c>
      <c r="D10">
        <v>0</v>
      </c>
      <c r="F10" t="s">
        <v>16</v>
      </c>
      <c r="G10">
        <v>1.6294</v>
      </c>
      <c r="H10">
        <v>9</v>
      </c>
      <c r="I10">
        <v>1.6294</v>
      </c>
      <c r="J10">
        <v>1.3839999999999999</v>
      </c>
      <c r="K10">
        <v>1.3043</v>
      </c>
      <c r="N10" t="s">
        <v>16</v>
      </c>
      <c r="O10">
        <v>40</v>
      </c>
      <c r="P10">
        <v>9</v>
      </c>
      <c r="Q10">
        <v>40</v>
      </c>
      <c r="R10">
        <v>100</v>
      </c>
      <c r="S10">
        <v>400</v>
      </c>
      <c r="V10" s="2" t="s">
        <v>86</v>
      </c>
      <c r="W10">
        <v>15</v>
      </c>
      <c r="Y10">
        <v>11</v>
      </c>
      <c r="AA10">
        <v>26</v>
      </c>
      <c r="AC10" s="2" t="s">
        <v>59</v>
      </c>
    </row>
    <row r="11" spans="1:34" x14ac:dyDescent="0.3">
      <c r="A11">
        <v>80</v>
      </c>
      <c r="B11">
        <v>5.7579999999999999E-2</v>
      </c>
      <c r="C11">
        <v>6.25E-2</v>
      </c>
      <c r="D11">
        <v>0</v>
      </c>
      <c r="F11" t="s">
        <v>16</v>
      </c>
      <c r="G11">
        <v>1.4031</v>
      </c>
      <c r="H11">
        <v>10</v>
      </c>
      <c r="I11">
        <v>1.4031</v>
      </c>
      <c r="J11">
        <v>1.4715</v>
      </c>
      <c r="K11">
        <v>1.1868000000000001</v>
      </c>
      <c r="N11" t="s">
        <v>16</v>
      </c>
      <c r="O11">
        <v>160</v>
      </c>
      <c r="P11">
        <v>10</v>
      </c>
      <c r="Q11">
        <v>160</v>
      </c>
      <c r="R11">
        <v>160</v>
      </c>
      <c r="V11" s="2" t="s">
        <v>87</v>
      </c>
      <c r="W11">
        <v>8</v>
      </c>
      <c r="Y11">
        <v>8</v>
      </c>
      <c r="AA11">
        <v>16</v>
      </c>
      <c r="AC11" s="2" t="s">
        <v>32</v>
      </c>
      <c r="AF11">
        <v>1</v>
      </c>
      <c r="AH11">
        <v>1</v>
      </c>
    </row>
    <row r="12" spans="1:34" x14ac:dyDescent="0.3">
      <c r="A12">
        <v>100</v>
      </c>
      <c r="B12">
        <v>0.77139999999999997</v>
      </c>
      <c r="C12">
        <v>0.44440000000000002</v>
      </c>
      <c r="D12">
        <v>0</v>
      </c>
      <c r="F12" t="s">
        <v>16</v>
      </c>
      <c r="G12">
        <v>1.4652000000000001</v>
      </c>
      <c r="H12">
        <v>11</v>
      </c>
      <c r="I12">
        <v>1.4652000000000001</v>
      </c>
      <c r="J12">
        <v>1.3331999999999999</v>
      </c>
      <c r="K12">
        <v>1.3124</v>
      </c>
      <c r="N12" t="s">
        <v>16</v>
      </c>
      <c r="O12">
        <v>80</v>
      </c>
      <c r="P12">
        <v>11</v>
      </c>
      <c r="Q12">
        <v>80</v>
      </c>
      <c r="R12">
        <v>200</v>
      </c>
      <c r="S12">
        <v>340</v>
      </c>
      <c r="V12" s="2" t="s">
        <v>88</v>
      </c>
      <c r="W12">
        <v>1</v>
      </c>
      <c r="Y12">
        <v>4</v>
      </c>
      <c r="AA12">
        <v>5</v>
      </c>
      <c r="AC12" s="2" t="s">
        <v>33</v>
      </c>
      <c r="AD12">
        <v>1</v>
      </c>
      <c r="AF12">
        <v>3</v>
      </c>
      <c r="AH12">
        <v>4</v>
      </c>
    </row>
    <row r="13" spans="1:34" x14ac:dyDescent="0.3">
      <c r="A13">
        <v>120</v>
      </c>
      <c r="B13">
        <v>0.92310000000000003</v>
      </c>
      <c r="C13">
        <v>0.55000000000000004</v>
      </c>
      <c r="D13">
        <v>0</v>
      </c>
      <c r="F13" t="s">
        <v>16</v>
      </c>
      <c r="G13">
        <v>1.3855</v>
      </c>
      <c r="H13">
        <v>12</v>
      </c>
      <c r="I13">
        <v>1.3855</v>
      </c>
      <c r="J13">
        <v>1.4856</v>
      </c>
      <c r="K13">
        <v>1.0726</v>
      </c>
      <c r="N13" t="s">
        <v>16</v>
      </c>
      <c r="O13">
        <v>100</v>
      </c>
      <c r="P13">
        <v>12</v>
      </c>
      <c r="Q13">
        <v>100</v>
      </c>
      <c r="R13">
        <v>100</v>
      </c>
      <c r="V13" s="2" t="s">
        <v>89</v>
      </c>
      <c r="W13">
        <v>1</v>
      </c>
      <c r="Y13">
        <v>1</v>
      </c>
      <c r="AA13">
        <v>2</v>
      </c>
      <c r="AC13" s="2" t="s">
        <v>34</v>
      </c>
      <c r="AF13">
        <v>15</v>
      </c>
      <c r="AH13">
        <v>15</v>
      </c>
    </row>
    <row r="14" spans="1:34" x14ac:dyDescent="0.3">
      <c r="A14">
        <v>140</v>
      </c>
      <c r="B14">
        <v>0.92859999999999998</v>
      </c>
      <c r="C14">
        <v>0.68</v>
      </c>
      <c r="D14">
        <v>0</v>
      </c>
      <c r="F14" t="s">
        <v>16</v>
      </c>
      <c r="G14">
        <v>1.4601</v>
      </c>
      <c r="H14">
        <v>13</v>
      </c>
      <c r="I14">
        <v>1.4601</v>
      </c>
      <c r="J14">
        <v>1.6369</v>
      </c>
      <c r="K14">
        <v>1.2117</v>
      </c>
      <c r="N14" t="s">
        <v>16</v>
      </c>
      <c r="O14">
        <v>100</v>
      </c>
      <c r="P14">
        <v>13</v>
      </c>
      <c r="Q14">
        <v>100</v>
      </c>
      <c r="R14">
        <v>140</v>
      </c>
      <c r="V14" s="2" t="s">
        <v>90</v>
      </c>
      <c r="AC14" s="2" t="s">
        <v>35</v>
      </c>
      <c r="AD14">
        <v>7</v>
      </c>
      <c r="AF14">
        <v>7</v>
      </c>
      <c r="AH14">
        <v>14</v>
      </c>
    </row>
    <row r="15" spans="1:34" x14ac:dyDescent="0.3">
      <c r="A15">
        <v>160</v>
      </c>
      <c r="B15">
        <v>0.9556</v>
      </c>
      <c r="C15">
        <v>0.76919999999999999</v>
      </c>
      <c r="D15">
        <v>0</v>
      </c>
      <c r="F15" t="s">
        <v>16</v>
      </c>
      <c r="G15">
        <v>1.5474000000000001</v>
      </c>
      <c r="H15">
        <v>14</v>
      </c>
      <c r="I15">
        <v>1.5474000000000001</v>
      </c>
      <c r="J15">
        <v>1.5894999999999999</v>
      </c>
      <c r="K15">
        <v>1.4273</v>
      </c>
      <c r="N15" t="s">
        <v>16</v>
      </c>
      <c r="O15">
        <v>80</v>
      </c>
      <c r="P15">
        <v>14</v>
      </c>
      <c r="Q15">
        <v>80</v>
      </c>
      <c r="R15">
        <v>100</v>
      </c>
      <c r="S15">
        <v>420</v>
      </c>
      <c r="V15" s="2" t="s">
        <v>127</v>
      </c>
      <c r="AC15" s="2" t="s">
        <v>36</v>
      </c>
      <c r="AD15">
        <v>3</v>
      </c>
      <c r="AF15">
        <v>10</v>
      </c>
      <c r="AH15">
        <v>13</v>
      </c>
    </row>
    <row r="16" spans="1:34" x14ac:dyDescent="0.3">
      <c r="A16">
        <v>180</v>
      </c>
      <c r="B16">
        <v>0.97960000000000003</v>
      </c>
      <c r="C16">
        <v>0.8276</v>
      </c>
      <c r="D16">
        <v>0</v>
      </c>
      <c r="F16" t="s">
        <v>16</v>
      </c>
      <c r="G16">
        <v>1.5399</v>
      </c>
      <c r="H16">
        <v>15</v>
      </c>
      <c r="I16">
        <v>1.5399</v>
      </c>
      <c r="J16">
        <v>1.7455000000000001</v>
      </c>
      <c r="K16">
        <v>1.4342999999999999</v>
      </c>
      <c r="N16" t="s">
        <v>16</v>
      </c>
      <c r="O16">
        <v>80</v>
      </c>
      <c r="P16">
        <v>15</v>
      </c>
      <c r="Q16">
        <v>80</v>
      </c>
      <c r="R16">
        <v>60</v>
      </c>
      <c r="S16">
        <v>380</v>
      </c>
      <c r="V16" s="2" t="s">
        <v>28</v>
      </c>
      <c r="W16">
        <v>87</v>
      </c>
      <c r="X16">
        <v>97</v>
      </c>
      <c r="Y16">
        <v>147</v>
      </c>
      <c r="AA16">
        <v>331</v>
      </c>
      <c r="AC16" s="2" t="s">
        <v>37</v>
      </c>
      <c r="AD16">
        <v>6</v>
      </c>
      <c r="AF16">
        <v>3</v>
      </c>
      <c r="AH16">
        <v>9</v>
      </c>
    </row>
    <row r="17" spans="1:34" x14ac:dyDescent="0.3">
      <c r="A17">
        <v>200</v>
      </c>
      <c r="B17">
        <v>0.98040000000000005</v>
      </c>
      <c r="C17">
        <v>0.9355</v>
      </c>
      <c r="D17">
        <v>0</v>
      </c>
      <c r="F17" t="s">
        <v>16</v>
      </c>
      <c r="G17">
        <v>1.4333</v>
      </c>
      <c r="H17">
        <v>16</v>
      </c>
      <c r="I17">
        <v>1.4333</v>
      </c>
      <c r="J17">
        <v>1.5381</v>
      </c>
      <c r="K17">
        <v>1.2604</v>
      </c>
      <c r="N17" t="s">
        <v>16</v>
      </c>
      <c r="O17">
        <v>120</v>
      </c>
      <c r="P17">
        <v>16</v>
      </c>
      <c r="Q17">
        <v>120</v>
      </c>
      <c r="R17">
        <v>140</v>
      </c>
      <c r="S17">
        <v>420</v>
      </c>
      <c r="AC17" s="2" t="s">
        <v>38</v>
      </c>
      <c r="AD17">
        <v>3</v>
      </c>
      <c r="AF17">
        <v>5</v>
      </c>
      <c r="AH17">
        <v>8</v>
      </c>
    </row>
    <row r="18" spans="1:34" x14ac:dyDescent="0.3">
      <c r="A18">
        <v>220</v>
      </c>
      <c r="B18">
        <v>0.94230000000000003</v>
      </c>
      <c r="C18">
        <v>0.9032</v>
      </c>
      <c r="D18">
        <v>0</v>
      </c>
      <c r="F18" t="s">
        <v>16</v>
      </c>
      <c r="G18">
        <v>1.3653</v>
      </c>
      <c r="H18">
        <v>17</v>
      </c>
      <c r="I18">
        <v>1.3653</v>
      </c>
      <c r="J18">
        <v>1.6486000000000001</v>
      </c>
      <c r="K18">
        <v>1.3076000000000001</v>
      </c>
      <c r="N18" t="s">
        <v>16</v>
      </c>
      <c r="O18">
        <v>120</v>
      </c>
      <c r="P18">
        <v>17</v>
      </c>
      <c r="Q18">
        <v>120</v>
      </c>
      <c r="R18">
        <v>160</v>
      </c>
      <c r="S18">
        <v>420</v>
      </c>
      <c r="AC18" s="2" t="s">
        <v>39</v>
      </c>
      <c r="AD18">
        <v>4</v>
      </c>
      <c r="AF18">
        <v>4</v>
      </c>
      <c r="AH18">
        <v>8</v>
      </c>
    </row>
    <row r="19" spans="1:34" x14ac:dyDescent="0.3">
      <c r="A19">
        <v>240</v>
      </c>
      <c r="B19">
        <v>0.9123</v>
      </c>
      <c r="C19">
        <v>0.86109999999999998</v>
      </c>
      <c r="D19">
        <v>0</v>
      </c>
      <c r="F19" t="s">
        <v>16</v>
      </c>
      <c r="G19">
        <v>1.6354</v>
      </c>
      <c r="H19">
        <v>18</v>
      </c>
      <c r="I19">
        <v>1.6354</v>
      </c>
      <c r="J19">
        <v>1.5486</v>
      </c>
      <c r="K19">
        <v>1.3185</v>
      </c>
      <c r="N19" t="s">
        <v>16</v>
      </c>
      <c r="O19">
        <v>80</v>
      </c>
      <c r="P19">
        <v>18</v>
      </c>
      <c r="Q19">
        <v>80</v>
      </c>
      <c r="R19">
        <v>120</v>
      </c>
      <c r="S19">
        <v>440</v>
      </c>
      <c r="AC19" s="2" t="s">
        <v>40</v>
      </c>
      <c r="AD19">
        <v>4</v>
      </c>
      <c r="AF19">
        <v>2</v>
      </c>
      <c r="AH19">
        <v>6</v>
      </c>
    </row>
    <row r="20" spans="1:34" x14ac:dyDescent="0.3">
      <c r="A20">
        <v>260</v>
      </c>
      <c r="B20">
        <v>0.9516</v>
      </c>
      <c r="C20">
        <v>0.91890000000000005</v>
      </c>
      <c r="D20">
        <v>0</v>
      </c>
      <c r="F20" t="s">
        <v>16</v>
      </c>
      <c r="G20">
        <v>1.7725</v>
      </c>
      <c r="H20">
        <v>19</v>
      </c>
      <c r="I20">
        <v>1.7725</v>
      </c>
      <c r="J20">
        <v>1.5663</v>
      </c>
      <c r="K20">
        <v>1.3552999999999999</v>
      </c>
      <c r="N20" t="s">
        <v>16</v>
      </c>
      <c r="O20">
        <v>100</v>
      </c>
      <c r="P20">
        <v>19</v>
      </c>
      <c r="Q20">
        <v>100</v>
      </c>
      <c r="R20">
        <v>180</v>
      </c>
      <c r="S20">
        <v>380</v>
      </c>
      <c r="AC20" s="2" t="s">
        <v>41</v>
      </c>
      <c r="AF20">
        <v>2</v>
      </c>
      <c r="AH20">
        <v>2</v>
      </c>
    </row>
    <row r="21" spans="1:34" x14ac:dyDescent="0.3">
      <c r="A21">
        <v>280</v>
      </c>
      <c r="B21">
        <v>0.92420000000000002</v>
      </c>
      <c r="C21">
        <v>0.92500000000000004</v>
      </c>
      <c r="D21">
        <v>2.7799999999999998E-2</v>
      </c>
      <c r="F21" t="s">
        <v>16</v>
      </c>
      <c r="G21">
        <v>1.7939000000000001</v>
      </c>
      <c r="H21">
        <v>20</v>
      </c>
      <c r="I21">
        <v>1.7939000000000001</v>
      </c>
      <c r="J21">
        <v>1.7116</v>
      </c>
      <c r="K21">
        <v>1.3144</v>
      </c>
      <c r="N21" t="s">
        <v>16</v>
      </c>
      <c r="O21">
        <v>80</v>
      </c>
      <c r="P21">
        <v>20</v>
      </c>
      <c r="Q21">
        <v>80</v>
      </c>
      <c r="R21">
        <v>120</v>
      </c>
      <c r="S21">
        <v>400</v>
      </c>
      <c r="AC21" s="2" t="s">
        <v>42</v>
      </c>
      <c r="AD21">
        <v>3</v>
      </c>
      <c r="AF21">
        <v>2</v>
      </c>
      <c r="AH21">
        <v>5</v>
      </c>
    </row>
    <row r="22" spans="1:34" x14ac:dyDescent="0.3">
      <c r="A22">
        <v>300</v>
      </c>
      <c r="B22">
        <v>0.91779999999999995</v>
      </c>
      <c r="C22">
        <v>0.93020000000000003</v>
      </c>
      <c r="D22">
        <v>0</v>
      </c>
      <c r="F22" t="s">
        <v>16</v>
      </c>
      <c r="G22">
        <v>1.3673999999999999</v>
      </c>
      <c r="H22">
        <v>21</v>
      </c>
      <c r="I22">
        <v>1.3673999999999999</v>
      </c>
      <c r="J22">
        <v>1.4041999999999999</v>
      </c>
      <c r="K22">
        <v>1.3619000000000001</v>
      </c>
      <c r="N22" t="s">
        <v>16</v>
      </c>
      <c r="O22">
        <v>120</v>
      </c>
      <c r="P22">
        <v>21</v>
      </c>
      <c r="Q22">
        <v>120</v>
      </c>
      <c r="R22">
        <v>140</v>
      </c>
      <c r="AC22" s="2" t="s">
        <v>43</v>
      </c>
      <c r="AD22">
        <v>4</v>
      </c>
      <c r="AF22">
        <v>6</v>
      </c>
      <c r="AH22">
        <v>10</v>
      </c>
    </row>
    <row r="23" spans="1:34" x14ac:dyDescent="0.3">
      <c r="A23">
        <v>320</v>
      </c>
      <c r="B23">
        <v>0.93330000000000002</v>
      </c>
      <c r="C23">
        <v>0.89580000000000004</v>
      </c>
      <c r="D23">
        <v>4.3499999999999997E-2</v>
      </c>
      <c r="F23" t="s">
        <v>16</v>
      </c>
      <c r="G23">
        <v>1.7248000000000001</v>
      </c>
      <c r="H23">
        <v>22</v>
      </c>
      <c r="I23">
        <v>1.7248000000000001</v>
      </c>
      <c r="J23">
        <v>1.3371999999999999</v>
      </c>
      <c r="K23">
        <v>1.3682000000000001</v>
      </c>
      <c r="N23" t="s">
        <v>16</v>
      </c>
      <c r="O23">
        <v>60</v>
      </c>
      <c r="P23">
        <v>22</v>
      </c>
      <c r="Q23">
        <v>60</v>
      </c>
      <c r="R23">
        <v>340</v>
      </c>
      <c r="S23">
        <v>380</v>
      </c>
      <c r="AC23" s="2" t="s">
        <v>44</v>
      </c>
      <c r="AD23">
        <v>3</v>
      </c>
      <c r="AF23">
        <v>4</v>
      </c>
      <c r="AH23">
        <v>7</v>
      </c>
    </row>
    <row r="24" spans="1:34" x14ac:dyDescent="0.3">
      <c r="A24">
        <v>340</v>
      </c>
      <c r="B24">
        <v>0.93510000000000004</v>
      </c>
      <c r="C24">
        <v>0.87039999999999995</v>
      </c>
      <c r="D24">
        <v>7.5499999999999998E-2</v>
      </c>
      <c r="F24" t="s">
        <v>16</v>
      </c>
      <c r="G24">
        <v>1.2109000000000001</v>
      </c>
      <c r="H24">
        <v>23</v>
      </c>
      <c r="I24">
        <v>1.2109000000000001</v>
      </c>
      <c r="J24">
        <v>1.6119000000000001</v>
      </c>
      <c r="K24">
        <v>1.3725000000000001</v>
      </c>
      <c r="N24" t="s">
        <v>16</v>
      </c>
      <c r="O24">
        <v>160</v>
      </c>
      <c r="P24">
        <v>23</v>
      </c>
      <c r="Q24">
        <v>160</v>
      </c>
      <c r="R24">
        <v>140</v>
      </c>
      <c r="S24">
        <v>340</v>
      </c>
      <c r="AC24" s="2" t="s">
        <v>45</v>
      </c>
      <c r="AD24">
        <v>2</v>
      </c>
      <c r="AF24">
        <v>6</v>
      </c>
      <c r="AH24">
        <v>8</v>
      </c>
    </row>
    <row r="25" spans="1:34" x14ac:dyDescent="0.3">
      <c r="A25">
        <v>360</v>
      </c>
      <c r="B25">
        <v>0.95350000000000001</v>
      </c>
      <c r="C25">
        <v>0.88890000000000002</v>
      </c>
      <c r="D25">
        <v>0.1053</v>
      </c>
      <c r="F25" t="s">
        <v>16</v>
      </c>
      <c r="G25">
        <v>1.643</v>
      </c>
      <c r="H25">
        <v>24</v>
      </c>
      <c r="I25">
        <v>1.643</v>
      </c>
      <c r="J25">
        <v>1.2825</v>
      </c>
      <c r="K25">
        <v>1.2707999999999999</v>
      </c>
      <c r="N25" t="s">
        <v>16</v>
      </c>
      <c r="O25">
        <v>80</v>
      </c>
      <c r="P25">
        <v>24</v>
      </c>
      <c r="Q25">
        <v>80</v>
      </c>
      <c r="R25">
        <v>140</v>
      </c>
      <c r="S25">
        <v>440</v>
      </c>
      <c r="AC25" s="2" t="s">
        <v>46</v>
      </c>
      <c r="AD25">
        <v>3</v>
      </c>
      <c r="AE25">
        <v>2</v>
      </c>
      <c r="AF25">
        <v>4</v>
      </c>
      <c r="AH25">
        <v>9</v>
      </c>
    </row>
    <row r="26" spans="1:34" x14ac:dyDescent="0.3">
      <c r="A26">
        <v>380</v>
      </c>
      <c r="B26">
        <v>0.95399999999999996</v>
      </c>
      <c r="C26">
        <v>0.89090000000000003</v>
      </c>
      <c r="D26">
        <v>0.16950000000000001</v>
      </c>
      <c r="F26" t="s">
        <v>16</v>
      </c>
      <c r="G26">
        <v>1.4286000000000001</v>
      </c>
      <c r="H26">
        <v>25</v>
      </c>
      <c r="I26">
        <v>1.4286000000000001</v>
      </c>
      <c r="J26">
        <v>1.4997</v>
      </c>
      <c r="K26">
        <v>1.1695</v>
      </c>
      <c r="N26" t="s">
        <v>16</v>
      </c>
      <c r="O26">
        <v>60</v>
      </c>
      <c r="P26">
        <v>25</v>
      </c>
      <c r="Q26">
        <v>60</v>
      </c>
      <c r="R26">
        <v>200</v>
      </c>
      <c r="AC26" s="2" t="s">
        <v>47</v>
      </c>
      <c r="AD26">
        <v>3</v>
      </c>
      <c r="AE26">
        <v>2</v>
      </c>
      <c r="AF26">
        <v>2</v>
      </c>
      <c r="AH26">
        <v>7</v>
      </c>
    </row>
    <row r="27" spans="1:34" x14ac:dyDescent="0.3">
      <c r="A27">
        <v>400</v>
      </c>
      <c r="B27">
        <v>0.92469999999999997</v>
      </c>
      <c r="C27">
        <v>0.95079999999999998</v>
      </c>
      <c r="D27">
        <v>0.21879999999999999</v>
      </c>
      <c r="F27" t="s">
        <v>16</v>
      </c>
      <c r="G27">
        <v>1.1357999999999999</v>
      </c>
      <c r="H27">
        <v>26</v>
      </c>
      <c r="I27">
        <v>1.1357999999999999</v>
      </c>
      <c r="J27">
        <v>1.5525</v>
      </c>
      <c r="K27">
        <v>1.2849999999999999</v>
      </c>
      <c r="N27" t="s">
        <v>16</v>
      </c>
      <c r="O27">
        <v>80</v>
      </c>
      <c r="P27">
        <v>26</v>
      </c>
      <c r="Q27">
        <v>80</v>
      </c>
      <c r="R27">
        <v>160</v>
      </c>
      <c r="S27">
        <v>400</v>
      </c>
      <c r="AC27" s="2" t="s">
        <v>48</v>
      </c>
      <c r="AD27">
        <v>3</v>
      </c>
      <c r="AE27">
        <v>2</v>
      </c>
      <c r="AF27">
        <v>9</v>
      </c>
      <c r="AH27">
        <v>14</v>
      </c>
    </row>
    <row r="28" spans="1:34" x14ac:dyDescent="0.3">
      <c r="A28">
        <v>420</v>
      </c>
      <c r="B28">
        <v>0.90720000000000001</v>
      </c>
      <c r="C28">
        <v>0.9365</v>
      </c>
      <c r="D28">
        <v>0.35289999999999999</v>
      </c>
      <c r="F28" t="s">
        <v>16</v>
      </c>
      <c r="G28">
        <v>1.5949</v>
      </c>
      <c r="H28">
        <v>27</v>
      </c>
      <c r="I28">
        <v>1.5949</v>
      </c>
      <c r="J28">
        <v>1.6315999999999999</v>
      </c>
      <c r="K28">
        <v>1.3322000000000001</v>
      </c>
      <c r="N28" t="s">
        <v>16</v>
      </c>
      <c r="O28">
        <v>100</v>
      </c>
      <c r="P28">
        <v>27</v>
      </c>
      <c r="Q28">
        <v>100</v>
      </c>
      <c r="R28">
        <v>240</v>
      </c>
      <c r="S28">
        <v>420</v>
      </c>
      <c r="AC28" s="2" t="s">
        <v>49</v>
      </c>
      <c r="AD28">
        <v>1</v>
      </c>
      <c r="AE28">
        <v>4</v>
      </c>
      <c r="AF28">
        <v>3</v>
      </c>
      <c r="AH28">
        <v>8</v>
      </c>
    </row>
    <row r="29" spans="1:34" x14ac:dyDescent="0.3">
      <c r="A29">
        <v>440</v>
      </c>
      <c r="B29">
        <v>0.86</v>
      </c>
      <c r="C29">
        <v>0.91300000000000003</v>
      </c>
      <c r="D29">
        <v>0.48530000000000001</v>
      </c>
      <c r="F29" t="s">
        <v>16</v>
      </c>
      <c r="G29">
        <v>1.2837000000000001</v>
      </c>
      <c r="H29">
        <v>28</v>
      </c>
      <c r="I29">
        <v>1.2837000000000001</v>
      </c>
      <c r="J29">
        <v>1.5949</v>
      </c>
      <c r="K29">
        <v>1.5096000000000001</v>
      </c>
      <c r="N29" t="s">
        <v>16</v>
      </c>
      <c r="O29">
        <v>60</v>
      </c>
      <c r="P29">
        <v>28</v>
      </c>
      <c r="Q29">
        <v>60</v>
      </c>
      <c r="R29">
        <v>180</v>
      </c>
      <c r="S29">
        <v>360</v>
      </c>
      <c r="AC29" s="2" t="s">
        <v>50</v>
      </c>
      <c r="AD29">
        <v>8</v>
      </c>
      <c r="AE29">
        <v>4</v>
      </c>
      <c r="AF29">
        <v>4</v>
      </c>
      <c r="AH29">
        <v>16</v>
      </c>
    </row>
    <row r="30" spans="1:34" x14ac:dyDescent="0.3">
      <c r="A30">
        <v>460</v>
      </c>
      <c r="B30">
        <v>0.77359999999999995</v>
      </c>
      <c r="C30">
        <v>0.87839999999999996</v>
      </c>
      <c r="D30">
        <v>0.54930000000000001</v>
      </c>
      <c r="F30" t="s">
        <v>16</v>
      </c>
      <c r="G30">
        <v>1.5771999999999999</v>
      </c>
      <c r="H30">
        <v>29</v>
      </c>
      <c r="I30">
        <v>1.5771999999999999</v>
      </c>
      <c r="J30">
        <v>1.6032999999999999</v>
      </c>
      <c r="K30">
        <v>1.0464</v>
      </c>
      <c r="N30" t="s">
        <v>16</v>
      </c>
      <c r="O30">
        <v>80</v>
      </c>
      <c r="P30">
        <v>29</v>
      </c>
      <c r="Q30">
        <v>80</v>
      </c>
      <c r="R30">
        <v>180</v>
      </c>
      <c r="AC30" s="2" t="s">
        <v>51</v>
      </c>
      <c r="AD30">
        <v>1</v>
      </c>
      <c r="AE30">
        <v>10</v>
      </c>
      <c r="AF30">
        <v>2</v>
      </c>
      <c r="AH30">
        <v>13</v>
      </c>
    </row>
    <row r="31" spans="1:34" x14ac:dyDescent="0.3">
      <c r="A31">
        <v>480</v>
      </c>
      <c r="B31">
        <v>0.68179999999999996</v>
      </c>
      <c r="C31">
        <v>0.89470000000000005</v>
      </c>
      <c r="D31">
        <v>0.59209999999999996</v>
      </c>
      <c r="F31" t="s">
        <v>16</v>
      </c>
      <c r="G31">
        <v>1.8197000000000001</v>
      </c>
      <c r="H31">
        <v>30</v>
      </c>
      <c r="I31">
        <v>1.8197000000000001</v>
      </c>
      <c r="J31">
        <v>1.4953000000000001</v>
      </c>
      <c r="K31">
        <v>1.2204999999999999</v>
      </c>
      <c r="N31" t="s">
        <v>16</v>
      </c>
      <c r="O31">
        <v>80</v>
      </c>
      <c r="P31">
        <v>30</v>
      </c>
      <c r="Q31">
        <v>80</v>
      </c>
      <c r="R31">
        <v>200</v>
      </c>
      <c r="S31">
        <v>440</v>
      </c>
      <c r="AC31" s="2" t="s">
        <v>52</v>
      </c>
      <c r="AD31">
        <v>4</v>
      </c>
      <c r="AE31">
        <v>9</v>
      </c>
      <c r="AF31">
        <v>2</v>
      </c>
      <c r="AH31">
        <v>15</v>
      </c>
    </row>
    <row r="32" spans="1:34" x14ac:dyDescent="0.3">
      <c r="A32">
        <v>500</v>
      </c>
      <c r="B32">
        <v>0.65710000000000002</v>
      </c>
      <c r="C32">
        <v>0.90790000000000004</v>
      </c>
      <c r="D32">
        <v>0.71430000000000005</v>
      </c>
      <c r="F32" t="s">
        <v>16</v>
      </c>
      <c r="G32">
        <v>1.4252</v>
      </c>
      <c r="H32">
        <v>31</v>
      </c>
      <c r="I32">
        <v>1.4252</v>
      </c>
      <c r="J32">
        <v>1.4448000000000001</v>
      </c>
      <c r="K32">
        <v>1.3184</v>
      </c>
      <c r="N32" t="s">
        <v>16</v>
      </c>
      <c r="O32">
        <v>160</v>
      </c>
      <c r="P32">
        <v>31</v>
      </c>
      <c r="Q32">
        <v>160</v>
      </c>
      <c r="R32">
        <v>200</v>
      </c>
      <c r="AC32" s="2" t="s">
        <v>60</v>
      </c>
    </row>
    <row r="33" spans="1:34" x14ac:dyDescent="0.3">
      <c r="A33">
        <v>520</v>
      </c>
      <c r="B33">
        <v>0.53400000000000003</v>
      </c>
      <c r="C33">
        <v>0.93669999999999998</v>
      </c>
      <c r="D33">
        <v>0.76539999999999997</v>
      </c>
      <c r="F33" t="s">
        <v>16</v>
      </c>
      <c r="G33">
        <v>1.1382000000000001</v>
      </c>
      <c r="H33">
        <v>32</v>
      </c>
      <c r="I33">
        <v>1.1382000000000001</v>
      </c>
      <c r="J33">
        <v>1.6494</v>
      </c>
      <c r="K33">
        <v>1.3591</v>
      </c>
      <c r="N33" t="s">
        <v>16</v>
      </c>
      <c r="O33">
        <v>80</v>
      </c>
      <c r="P33">
        <v>32</v>
      </c>
      <c r="Q33">
        <v>80</v>
      </c>
      <c r="R33">
        <v>240</v>
      </c>
      <c r="S33">
        <v>360</v>
      </c>
      <c r="AC33" s="2" t="s">
        <v>61</v>
      </c>
    </row>
    <row r="34" spans="1:34" x14ac:dyDescent="0.3">
      <c r="A34">
        <v>540</v>
      </c>
      <c r="B34">
        <v>0.35510000000000003</v>
      </c>
      <c r="C34">
        <v>0.93669999999999998</v>
      </c>
      <c r="D34">
        <v>0.78410000000000002</v>
      </c>
      <c r="F34" t="s">
        <v>16</v>
      </c>
      <c r="G34">
        <v>1.4622999999999999</v>
      </c>
      <c r="H34">
        <v>33</v>
      </c>
      <c r="I34">
        <v>1.4622999999999999</v>
      </c>
      <c r="J34">
        <v>1.5934999999999999</v>
      </c>
      <c r="K34">
        <v>1.3205</v>
      </c>
      <c r="N34" t="s">
        <v>16</v>
      </c>
      <c r="O34">
        <v>80</v>
      </c>
      <c r="P34">
        <v>33</v>
      </c>
      <c r="Q34">
        <v>80</v>
      </c>
      <c r="R34">
        <v>240</v>
      </c>
      <c r="S34">
        <v>400</v>
      </c>
      <c r="AC34" s="2" t="s">
        <v>62</v>
      </c>
      <c r="AE34">
        <v>1</v>
      </c>
      <c r="AH34">
        <v>1</v>
      </c>
    </row>
    <row r="35" spans="1:34" x14ac:dyDescent="0.3">
      <c r="A35">
        <v>560</v>
      </c>
      <c r="B35">
        <v>0.20180000000000001</v>
      </c>
      <c r="C35">
        <v>0.878</v>
      </c>
      <c r="D35">
        <v>0.79549999999999998</v>
      </c>
      <c r="F35" t="s">
        <v>16</v>
      </c>
      <c r="G35">
        <v>1.5590999999999999</v>
      </c>
      <c r="H35">
        <v>34</v>
      </c>
      <c r="I35">
        <v>1.5590999999999999</v>
      </c>
      <c r="J35">
        <v>1.5504</v>
      </c>
      <c r="K35">
        <v>1.375</v>
      </c>
      <c r="N35" t="s">
        <v>16</v>
      </c>
      <c r="O35">
        <v>100</v>
      </c>
      <c r="P35">
        <v>34</v>
      </c>
      <c r="Q35">
        <v>100</v>
      </c>
      <c r="R35">
        <v>260</v>
      </c>
      <c r="S35">
        <v>420</v>
      </c>
      <c r="AC35" s="2" t="s">
        <v>63</v>
      </c>
    </row>
    <row r="36" spans="1:34" x14ac:dyDescent="0.3">
      <c r="A36">
        <v>580</v>
      </c>
      <c r="B36">
        <v>0.14949999999999999</v>
      </c>
      <c r="C36">
        <v>0.8095</v>
      </c>
      <c r="D36">
        <v>0.72829999999999995</v>
      </c>
      <c r="F36" t="s">
        <v>16</v>
      </c>
      <c r="G36">
        <v>1.4086000000000001</v>
      </c>
      <c r="H36">
        <v>35</v>
      </c>
      <c r="I36">
        <v>1.4086000000000001</v>
      </c>
      <c r="J36">
        <v>1.4908999999999999</v>
      </c>
      <c r="K36">
        <v>1.3467</v>
      </c>
      <c r="N36" t="s">
        <v>16</v>
      </c>
      <c r="O36">
        <v>120</v>
      </c>
      <c r="P36">
        <v>35</v>
      </c>
      <c r="Q36">
        <v>120</v>
      </c>
      <c r="R36">
        <v>340</v>
      </c>
      <c r="AC36" s="2" t="s">
        <v>64</v>
      </c>
    </row>
    <row r="37" spans="1:34" x14ac:dyDescent="0.3">
      <c r="A37">
        <v>600</v>
      </c>
      <c r="B37">
        <v>5.8299999999999998E-2</v>
      </c>
      <c r="C37">
        <v>0.8095</v>
      </c>
      <c r="D37">
        <v>0.69469999999999998</v>
      </c>
      <c r="F37" t="s">
        <v>16</v>
      </c>
      <c r="G37">
        <v>1.4563999999999999</v>
      </c>
      <c r="H37">
        <v>36</v>
      </c>
      <c r="I37">
        <v>1.4563999999999999</v>
      </c>
      <c r="J37">
        <v>1.5377000000000001</v>
      </c>
      <c r="K37">
        <v>1.4630000000000001</v>
      </c>
      <c r="N37" t="s">
        <v>16</v>
      </c>
      <c r="O37">
        <v>120</v>
      </c>
      <c r="P37">
        <v>36</v>
      </c>
      <c r="Q37">
        <v>120</v>
      </c>
      <c r="R37">
        <v>260</v>
      </c>
      <c r="S37">
        <v>500</v>
      </c>
      <c r="AC37" s="2" t="s">
        <v>65</v>
      </c>
    </row>
    <row r="38" spans="1:34" x14ac:dyDescent="0.3">
      <c r="A38">
        <v>620</v>
      </c>
      <c r="B38">
        <v>2.6499999999999999E-2</v>
      </c>
      <c r="C38">
        <v>0.79759999999999998</v>
      </c>
      <c r="D38">
        <v>0.64580000000000004</v>
      </c>
      <c r="F38" t="s">
        <v>16</v>
      </c>
      <c r="G38">
        <v>1.7971999999999999</v>
      </c>
      <c r="H38">
        <v>37</v>
      </c>
      <c r="I38">
        <v>1.7971999999999999</v>
      </c>
      <c r="J38">
        <v>1.7363999999999999</v>
      </c>
      <c r="K38">
        <v>1.1952</v>
      </c>
      <c r="N38" t="s">
        <v>16</v>
      </c>
      <c r="O38">
        <v>120</v>
      </c>
      <c r="P38">
        <v>37</v>
      </c>
      <c r="Q38">
        <v>120</v>
      </c>
      <c r="R38">
        <v>260</v>
      </c>
      <c r="S38">
        <v>420</v>
      </c>
      <c r="AC38" s="2" t="s">
        <v>66</v>
      </c>
    </row>
    <row r="39" spans="1:34" x14ac:dyDescent="0.3">
      <c r="A39">
        <v>640</v>
      </c>
      <c r="B39">
        <v>8.9999999999999993E-3</v>
      </c>
      <c r="C39">
        <v>0.74419999999999997</v>
      </c>
      <c r="D39">
        <v>0.57289999999999996</v>
      </c>
      <c r="F39" t="s">
        <v>16</v>
      </c>
      <c r="G39">
        <v>1.3411</v>
      </c>
      <c r="H39">
        <v>38</v>
      </c>
      <c r="I39">
        <v>1.3411</v>
      </c>
      <c r="J39">
        <v>1.7289000000000001</v>
      </c>
      <c r="K39">
        <v>1.4206000000000001</v>
      </c>
      <c r="N39" t="s">
        <v>16</v>
      </c>
      <c r="O39">
        <v>120</v>
      </c>
      <c r="P39">
        <v>38</v>
      </c>
      <c r="Q39">
        <v>120</v>
      </c>
      <c r="R39">
        <v>260</v>
      </c>
      <c r="S39">
        <v>420</v>
      </c>
      <c r="AC39" s="2" t="s">
        <v>67</v>
      </c>
    </row>
    <row r="40" spans="1:34" x14ac:dyDescent="0.3">
      <c r="A40">
        <v>660</v>
      </c>
      <c r="B40">
        <v>8.3999999999999995E-3</v>
      </c>
      <c r="C40">
        <v>0.69410000000000005</v>
      </c>
      <c r="D40">
        <v>0.46529999999999999</v>
      </c>
      <c r="F40" t="s">
        <v>16</v>
      </c>
      <c r="G40">
        <v>1.4073</v>
      </c>
      <c r="H40">
        <v>39</v>
      </c>
      <c r="I40">
        <v>1.4073</v>
      </c>
      <c r="J40">
        <v>1.7045999999999999</v>
      </c>
      <c r="K40">
        <v>1.4561999999999999</v>
      </c>
      <c r="N40" t="s">
        <v>16</v>
      </c>
      <c r="O40">
        <v>120</v>
      </c>
      <c r="P40">
        <v>39</v>
      </c>
      <c r="Q40">
        <v>120</v>
      </c>
      <c r="R40">
        <v>280</v>
      </c>
      <c r="S40">
        <v>440</v>
      </c>
      <c r="AC40" s="2" t="s">
        <v>68</v>
      </c>
    </row>
    <row r="41" spans="1:34" x14ac:dyDescent="0.3">
      <c r="A41">
        <v>680</v>
      </c>
      <c r="B41">
        <v>8.3000000000000001E-3</v>
      </c>
      <c r="C41">
        <v>0.54020000000000001</v>
      </c>
      <c r="D41">
        <v>0.37</v>
      </c>
      <c r="F41" t="s">
        <v>16</v>
      </c>
      <c r="G41">
        <v>1.3748</v>
      </c>
      <c r="H41">
        <v>40</v>
      </c>
      <c r="I41">
        <v>1.3748</v>
      </c>
      <c r="J41">
        <v>1.4076</v>
      </c>
      <c r="K41">
        <v>1.2674000000000001</v>
      </c>
      <c r="N41" t="s">
        <v>16</v>
      </c>
      <c r="O41">
        <v>140</v>
      </c>
      <c r="P41">
        <v>40</v>
      </c>
      <c r="Q41">
        <v>140</v>
      </c>
      <c r="R41">
        <v>280</v>
      </c>
      <c r="AC41" s="2" t="s">
        <v>69</v>
      </c>
    </row>
    <row r="42" spans="1:34" x14ac:dyDescent="0.3">
      <c r="A42">
        <v>700</v>
      </c>
      <c r="B42">
        <v>0</v>
      </c>
      <c r="C42">
        <v>0.43530000000000002</v>
      </c>
      <c r="D42">
        <v>0.2959</v>
      </c>
      <c r="F42" t="s">
        <v>16</v>
      </c>
      <c r="G42">
        <v>1.3525</v>
      </c>
      <c r="H42">
        <v>41</v>
      </c>
      <c r="I42">
        <v>1.3525</v>
      </c>
      <c r="J42">
        <v>1.585</v>
      </c>
      <c r="K42">
        <v>1.2307999999999999</v>
      </c>
      <c r="N42" t="s">
        <v>16</v>
      </c>
      <c r="O42">
        <v>140</v>
      </c>
      <c r="P42">
        <v>41</v>
      </c>
      <c r="Q42">
        <v>140</v>
      </c>
      <c r="R42">
        <v>300</v>
      </c>
      <c r="S42">
        <v>440</v>
      </c>
      <c r="AC42" s="2" t="s">
        <v>70</v>
      </c>
    </row>
    <row r="43" spans="1:34" x14ac:dyDescent="0.3">
      <c r="A43">
        <v>720</v>
      </c>
      <c r="B43">
        <v>0</v>
      </c>
      <c r="C43">
        <v>0.34520000000000001</v>
      </c>
      <c r="D43">
        <v>0.20200000000000001</v>
      </c>
      <c r="F43" t="s">
        <v>16</v>
      </c>
      <c r="G43">
        <v>1.4137999999999999</v>
      </c>
      <c r="H43">
        <v>42</v>
      </c>
      <c r="I43">
        <v>1.4137999999999999</v>
      </c>
      <c r="J43">
        <v>1.7254</v>
      </c>
      <c r="K43">
        <v>1.1904999999999999</v>
      </c>
      <c r="N43" t="s">
        <v>16</v>
      </c>
      <c r="O43">
        <v>140</v>
      </c>
      <c r="P43">
        <v>42</v>
      </c>
      <c r="Q43">
        <v>140</v>
      </c>
      <c r="R43">
        <v>300</v>
      </c>
      <c r="AC43" s="2" t="s">
        <v>71</v>
      </c>
    </row>
    <row r="44" spans="1:34" x14ac:dyDescent="0.3">
      <c r="A44">
        <v>740</v>
      </c>
      <c r="B44">
        <v>0</v>
      </c>
      <c r="C44">
        <v>0.2442</v>
      </c>
      <c r="D44">
        <v>0.10780000000000001</v>
      </c>
      <c r="F44" t="s">
        <v>16</v>
      </c>
      <c r="G44">
        <v>1.5232000000000001</v>
      </c>
      <c r="H44">
        <v>43</v>
      </c>
      <c r="I44">
        <v>1.5232000000000001</v>
      </c>
      <c r="J44">
        <v>1.6741999999999999</v>
      </c>
      <c r="K44">
        <v>1.4171</v>
      </c>
      <c r="N44" t="s">
        <v>16</v>
      </c>
      <c r="O44">
        <v>280</v>
      </c>
      <c r="P44">
        <v>43</v>
      </c>
      <c r="Q44">
        <v>280</v>
      </c>
      <c r="R44">
        <v>380</v>
      </c>
      <c r="S44">
        <v>320</v>
      </c>
      <c r="AC44" s="2" t="s">
        <v>72</v>
      </c>
    </row>
    <row r="45" spans="1:34" x14ac:dyDescent="0.3">
      <c r="A45">
        <v>760</v>
      </c>
      <c r="B45">
        <v>0</v>
      </c>
      <c r="C45">
        <v>0.10340000000000001</v>
      </c>
      <c r="D45">
        <v>5.5599999999999997E-2</v>
      </c>
      <c r="F45" t="s">
        <v>16</v>
      </c>
      <c r="G45">
        <v>1.3117000000000001</v>
      </c>
      <c r="H45">
        <v>44</v>
      </c>
      <c r="I45">
        <v>1.3117000000000001</v>
      </c>
      <c r="J45">
        <v>1.2198</v>
      </c>
      <c r="K45">
        <v>1.2457</v>
      </c>
      <c r="N45" t="s">
        <v>16</v>
      </c>
      <c r="O45">
        <v>160</v>
      </c>
      <c r="P45">
        <v>44</v>
      </c>
      <c r="Q45">
        <v>160</v>
      </c>
      <c r="S45">
        <v>440</v>
      </c>
      <c r="AC45" s="2" t="s">
        <v>73</v>
      </c>
    </row>
    <row r="46" spans="1:34" x14ac:dyDescent="0.3">
      <c r="A46">
        <v>780</v>
      </c>
      <c r="B46">
        <v>0</v>
      </c>
      <c r="C46">
        <v>6.9800000000000001E-2</v>
      </c>
      <c r="D46">
        <v>1.8499999999999999E-2</v>
      </c>
      <c r="F46" t="s">
        <v>16</v>
      </c>
      <c r="G46">
        <v>1.5141</v>
      </c>
      <c r="H46">
        <v>45</v>
      </c>
      <c r="I46">
        <v>1.5141</v>
      </c>
      <c r="J46">
        <v>1.4857</v>
      </c>
      <c r="K46">
        <v>1.34</v>
      </c>
      <c r="N46" t="s">
        <v>16</v>
      </c>
      <c r="O46">
        <v>160</v>
      </c>
      <c r="P46">
        <v>45</v>
      </c>
      <c r="Q46">
        <v>160</v>
      </c>
      <c r="R46">
        <v>400</v>
      </c>
      <c r="AC46" s="2" t="s">
        <v>74</v>
      </c>
    </row>
    <row r="47" spans="1:34" x14ac:dyDescent="0.3">
      <c r="A47">
        <v>800</v>
      </c>
      <c r="B47">
        <v>0</v>
      </c>
      <c r="C47">
        <v>3.61E-2</v>
      </c>
      <c r="D47">
        <v>9.5999999999999992E-3</v>
      </c>
      <c r="F47" t="s">
        <v>16</v>
      </c>
      <c r="G47">
        <v>1.5861000000000001</v>
      </c>
      <c r="H47">
        <v>46</v>
      </c>
      <c r="I47">
        <v>1.5861000000000001</v>
      </c>
      <c r="J47">
        <v>1.7078</v>
      </c>
      <c r="K47">
        <v>1.4957</v>
      </c>
      <c r="N47" t="s">
        <v>16</v>
      </c>
      <c r="O47">
        <v>180</v>
      </c>
      <c r="P47">
        <v>46</v>
      </c>
      <c r="Q47">
        <v>180</v>
      </c>
      <c r="R47">
        <v>320</v>
      </c>
      <c r="AC47" s="2" t="s">
        <v>75</v>
      </c>
    </row>
    <row r="48" spans="1:34" x14ac:dyDescent="0.3">
      <c r="A48">
        <v>820</v>
      </c>
      <c r="B48">
        <v>0</v>
      </c>
      <c r="C48">
        <v>2.41E-2</v>
      </c>
      <c r="D48">
        <v>0.01</v>
      </c>
      <c r="F48" t="s">
        <v>16</v>
      </c>
      <c r="G48">
        <v>1.4653</v>
      </c>
      <c r="H48">
        <v>47</v>
      </c>
      <c r="I48">
        <v>1.4653</v>
      </c>
      <c r="J48">
        <v>1.4738</v>
      </c>
      <c r="K48">
        <v>1.2442</v>
      </c>
      <c r="N48" t="s">
        <v>16</v>
      </c>
      <c r="O48">
        <v>180</v>
      </c>
      <c r="P48">
        <v>47</v>
      </c>
      <c r="Q48">
        <v>180</v>
      </c>
      <c r="R48">
        <v>320</v>
      </c>
      <c r="S48">
        <v>420</v>
      </c>
      <c r="AC48" s="2" t="s">
        <v>76</v>
      </c>
    </row>
    <row r="49" spans="1:34" x14ac:dyDescent="0.3">
      <c r="A49">
        <v>840</v>
      </c>
      <c r="B49">
        <v>9.2999999999999992E-3</v>
      </c>
      <c r="C49">
        <v>1.1900000000000001E-2</v>
      </c>
      <c r="D49">
        <v>0</v>
      </c>
      <c r="F49" t="s">
        <v>16</v>
      </c>
      <c r="G49">
        <v>1.4413</v>
      </c>
      <c r="H49">
        <v>48</v>
      </c>
      <c r="I49">
        <v>1.4413</v>
      </c>
      <c r="J49">
        <v>1.4131</v>
      </c>
      <c r="K49">
        <v>1.3150999999999999</v>
      </c>
      <c r="N49" t="s">
        <v>16</v>
      </c>
      <c r="O49">
        <v>180</v>
      </c>
      <c r="P49">
        <v>48</v>
      </c>
      <c r="Q49">
        <v>180</v>
      </c>
      <c r="R49">
        <v>320</v>
      </c>
      <c r="S49">
        <v>440</v>
      </c>
      <c r="AC49" s="2" t="s">
        <v>77</v>
      </c>
    </row>
    <row r="50" spans="1:34" x14ac:dyDescent="0.3">
      <c r="A50">
        <v>860</v>
      </c>
      <c r="B50">
        <v>0</v>
      </c>
      <c r="C50">
        <v>1.2800000000000001E-2</v>
      </c>
      <c r="D50">
        <v>0</v>
      </c>
      <c r="F50" t="s">
        <v>16</v>
      </c>
      <c r="G50">
        <v>1.2967</v>
      </c>
      <c r="H50">
        <v>49</v>
      </c>
      <c r="I50">
        <v>1.2967</v>
      </c>
      <c r="J50">
        <v>1.458</v>
      </c>
      <c r="K50">
        <v>1.3657999999999999</v>
      </c>
      <c r="N50" t="s">
        <v>16</v>
      </c>
      <c r="O50">
        <v>180</v>
      </c>
      <c r="P50">
        <v>49</v>
      </c>
      <c r="Q50">
        <v>180</v>
      </c>
      <c r="R50">
        <v>340</v>
      </c>
      <c r="AC50" s="2" t="s">
        <v>28</v>
      </c>
      <c r="AD50">
        <v>63</v>
      </c>
      <c r="AE50">
        <v>34</v>
      </c>
      <c r="AF50">
        <v>96</v>
      </c>
      <c r="AH50">
        <v>193</v>
      </c>
    </row>
    <row r="51" spans="1:34" x14ac:dyDescent="0.3">
      <c r="A51">
        <v>880</v>
      </c>
      <c r="B51">
        <v>0</v>
      </c>
      <c r="C51">
        <v>0</v>
      </c>
      <c r="D51">
        <v>0</v>
      </c>
      <c r="F51" t="s">
        <v>16</v>
      </c>
      <c r="G51">
        <v>1.4239999999999999</v>
      </c>
      <c r="H51">
        <v>50</v>
      </c>
      <c r="I51">
        <v>1.4239999999999999</v>
      </c>
      <c r="J51">
        <v>1.4810000000000001</v>
      </c>
      <c r="K51">
        <v>1.3629</v>
      </c>
      <c r="N51" t="s">
        <v>16</v>
      </c>
      <c r="O51">
        <v>200</v>
      </c>
      <c r="P51">
        <v>50</v>
      </c>
      <c r="Q51">
        <v>200</v>
      </c>
      <c r="R51">
        <v>360</v>
      </c>
    </row>
    <row r="52" spans="1:34" x14ac:dyDescent="0.3">
      <c r="A52">
        <v>900</v>
      </c>
      <c r="B52">
        <v>0</v>
      </c>
      <c r="C52">
        <v>0</v>
      </c>
      <c r="D52">
        <v>0</v>
      </c>
      <c r="F52" t="s">
        <v>16</v>
      </c>
      <c r="G52">
        <v>1.3449</v>
      </c>
      <c r="H52">
        <v>51</v>
      </c>
      <c r="I52">
        <v>1.3449</v>
      </c>
      <c r="J52">
        <v>1.4057999999999999</v>
      </c>
      <c r="K52">
        <v>1.2383999999999999</v>
      </c>
      <c r="N52" t="s">
        <v>16</v>
      </c>
      <c r="O52">
        <v>200</v>
      </c>
      <c r="P52">
        <v>51</v>
      </c>
      <c r="Q52">
        <v>200</v>
      </c>
      <c r="R52">
        <v>360</v>
      </c>
    </row>
    <row r="53" spans="1:34" x14ac:dyDescent="0.3">
      <c r="A53">
        <v>920</v>
      </c>
      <c r="B53">
        <v>0</v>
      </c>
      <c r="C53">
        <v>1.41E-2</v>
      </c>
      <c r="D53">
        <v>1.1599999999999999E-2</v>
      </c>
      <c r="F53" t="s">
        <v>16</v>
      </c>
      <c r="G53">
        <v>1.3018000000000001</v>
      </c>
      <c r="H53">
        <v>52</v>
      </c>
      <c r="I53">
        <v>1.3018000000000001</v>
      </c>
      <c r="J53">
        <v>1.4829000000000001</v>
      </c>
      <c r="K53">
        <v>1.1367</v>
      </c>
      <c r="N53" t="s">
        <v>16</v>
      </c>
      <c r="O53">
        <v>220</v>
      </c>
      <c r="P53">
        <v>52</v>
      </c>
      <c r="Q53">
        <v>220</v>
      </c>
      <c r="R53">
        <v>400</v>
      </c>
    </row>
    <row r="54" spans="1:34" x14ac:dyDescent="0.3">
      <c r="F54" t="s">
        <v>16</v>
      </c>
      <c r="G54">
        <v>1.1377999999999999</v>
      </c>
      <c r="H54">
        <v>53</v>
      </c>
      <c r="I54">
        <v>1.1377999999999999</v>
      </c>
      <c r="J54">
        <v>1.6281000000000001</v>
      </c>
      <c r="K54">
        <v>1.1964999999999999</v>
      </c>
      <c r="N54" t="s">
        <v>16</v>
      </c>
      <c r="O54">
        <v>220</v>
      </c>
      <c r="P54">
        <v>53</v>
      </c>
      <c r="R54">
        <v>360</v>
      </c>
    </row>
    <row r="55" spans="1:34" x14ac:dyDescent="0.3">
      <c r="F55" t="s">
        <v>16</v>
      </c>
      <c r="G55">
        <v>1.3906000000000001</v>
      </c>
      <c r="H55">
        <v>54</v>
      </c>
      <c r="I55">
        <v>1.3906000000000001</v>
      </c>
      <c r="J55">
        <v>1.5161</v>
      </c>
      <c r="K55">
        <v>1.1655</v>
      </c>
      <c r="N55" t="s">
        <v>16</v>
      </c>
      <c r="O55">
        <v>240</v>
      </c>
      <c r="P55">
        <v>54</v>
      </c>
      <c r="Q55">
        <v>220</v>
      </c>
      <c r="R55">
        <v>400</v>
      </c>
    </row>
    <row r="56" spans="1:34" x14ac:dyDescent="0.3">
      <c r="F56" t="s">
        <v>16</v>
      </c>
      <c r="G56">
        <v>1.5369999999999999</v>
      </c>
      <c r="H56">
        <v>55</v>
      </c>
      <c r="I56">
        <v>1.5369999999999999</v>
      </c>
      <c r="J56">
        <v>1.4592000000000001</v>
      </c>
      <c r="K56">
        <v>1.2023999999999999</v>
      </c>
      <c r="N56" t="s">
        <v>16</v>
      </c>
      <c r="O56">
        <v>240</v>
      </c>
      <c r="P56">
        <v>55</v>
      </c>
      <c r="Q56">
        <v>240</v>
      </c>
    </row>
    <row r="57" spans="1:34" x14ac:dyDescent="0.3">
      <c r="F57" t="s">
        <v>16</v>
      </c>
      <c r="G57">
        <v>1.4583999999999999</v>
      </c>
      <c r="H57">
        <v>56</v>
      </c>
      <c r="I57">
        <v>1.4583999999999999</v>
      </c>
      <c r="J57">
        <v>1.4153</v>
      </c>
      <c r="K57">
        <v>1.1716</v>
      </c>
      <c r="N57" t="s">
        <v>16</v>
      </c>
      <c r="O57">
        <v>260</v>
      </c>
      <c r="P57">
        <v>56</v>
      </c>
      <c r="Q57">
        <v>240</v>
      </c>
      <c r="R57">
        <v>400</v>
      </c>
    </row>
    <row r="58" spans="1:34" x14ac:dyDescent="0.3">
      <c r="F58" t="s">
        <v>16</v>
      </c>
      <c r="G58">
        <v>1.4773000000000001</v>
      </c>
      <c r="H58">
        <v>57</v>
      </c>
      <c r="I58">
        <v>1.4773000000000001</v>
      </c>
      <c r="J58">
        <v>1.319</v>
      </c>
      <c r="K58">
        <v>1.2043999999999999</v>
      </c>
      <c r="N58" t="s">
        <v>16</v>
      </c>
      <c r="O58">
        <v>260</v>
      </c>
      <c r="P58">
        <v>57</v>
      </c>
      <c r="Q58">
        <v>260</v>
      </c>
    </row>
    <row r="59" spans="1:34" x14ac:dyDescent="0.3">
      <c r="F59" t="s">
        <v>16</v>
      </c>
      <c r="G59">
        <v>1.4832000000000001</v>
      </c>
      <c r="H59">
        <v>58</v>
      </c>
      <c r="I59">
        <v>1.4832000000000001</v>
      </c>
      <c r="J59">
        <v>1.4235</v>
      </c>
      <c r="K59">
        <v>1.2396</v>
      </c>
      <c r="N59" t="s">
        <v>16</v>
      </c>
      <c r="O59">
        <v>280</v>
      </c>
      <c r="P59">
        <v>58</v>
      </c>
      <c r="Q59">
        <v>260</v>
      </c>
      <c r="R59">
        <v>400</v>
      </c>
    </row>
    <row r="60" spans="1:34" x14ac:dyDescent="0.3">
      <c r="F60" t="s">
        <v>16</v>
      </c>
      <c r="G60">
        <v>1.6283000000000001</v>
      </c>
      <c r="H60">
        <v>59</v>
      </c>
      <c r="I60">
        <v>1.6283000000000001</v>
      </c>
      <c r="J60">
        <v>1.5698000000000001</v>
      </c>
      <c r="K60">
        <v>1.1646000000000001</v>
      </c>
      <c r="N60" t="s">
        <v>16</v>
      </c>
      <c r="O60">
        <v>260</v>
      </c>
      <c r="P60">
        <v>59</v>
      </c>
      <c r="Q60">
        <v>280</v>
      </c>
      <c r="R60">
        <v>400</v>
      </c>
    </row>
    <row r="61" spans="1:34" x14ac:dyDescent="0.3">
      <c r="F61" t="s">
        <v>16</v>
      </c>
      <c r="G61">
        <v>1.5723</v>
      </c>
      <c r="H61">
        <v>60</v>
      </c>
      <c r="I61">
        <v>1.5723</v>
      </c>
      <c r="J61">
        <v>1.8547</v>
      </c>
      <c r="K61">
        <v>1.2234</v>
      </c>
      <c r="N61" t="s">
        <v>16</v>
      </c>
      <c r="O61">
        <v>260</v>
      </c>
      <c r="P61">
        <v>60</v>
      </c>
      <c r="Q61">
        <v>260</v>
      </c>
      <c r="R61">
        <v>400</v>
      </c>
    </row>
    <row r="62" spans="1:34" x14ac:dyDescent="0.3">
      <c r="F62" t="s">
        <v>16</v>
      </c>
      <c r="G62">
        <v>1.7135</v>
      </c>
      <c r="H62">
        <v>61</v>
      </c>
      <c r="I62">
        <v>1.7135</v>
      </c>
      <c r="J62">
        <v>1.7529999999999999</v>
      </c>
      <c r="K62">
        <v>1.1742999999999999</v>
      </c>
      <c r="N62" t="s">
        <v>16</v>
      </c>
      <c r="O62">
        <v>260</v>
      </c>
      <c r="P62">
        <v>61</v>
      </c>
      <c r="Q62">
        <v>260</v>
      </c>
      <c r="R62">
        <v>400</v>
      </c>
    </row>
    <row r="63" spans="1:34" x14ac:dyDescent="0.3">
      <c r="F63" t="s">
        <v>16</v>
      </c>
      <c r="G63">
        <v>1.35</v>
      </c>
      <c r="H63">
        <v>62</v>
      </c>
      <c r="I63">
        <v>1.35</v>
      </c>
      <c r="J63">
        <v>1.3301000000000001</v>
      </c>
      <c r="K63">
        <v>1.272</v>
      </c>
      <c r="N63" t="s">
        <v>16</v>
      </c>
      <c r="O63">
        <v>260</v>
      </c>
      <c r="P63">
        <v>62</v>
      </c>
      <c r="Q63">
        <v>260</v>
      </c>
      <c r="R63">
        <v>440</v>
      </c>
    </row>
    <row r="64" spans="1:34" x14ac:dyDescent="0.3">
      <c r="F64" t="s">
        <v>16</v>
      </c>
      <c r="G64">
        <v>1.4656</v>
      </c>
      <c r="H64">
        <v>63</v>
      </c>
      <c r="I64">
        <v>1.4656</v>
      </c>
      <c r="J64">
        <v>1.3535999999999999</v>
      </c>
      <c r="K64">
        <v>1.2098</v>
      </c>
      <c r="N64" t="s">
        <v>16</v>
      </c>
      <c r="O64">
        <v>280</v>
      </c>
      <c r="P64">
        <v>63</v>
      </c>
      <c r="Q64">
        <v>260</v>
      </c>
      <c r="R64">
        <v>440</v>
      </c>
    </row>
    <row r="65" spans="6:18" x14ac:dyDescent="0.3">
      <c r="F65" t="s">
        <v>16</v>
      </c>
      <c r="G65">
        <v>1.3314999999999999</v>
      </c>
      <c r="H65">
        <v>64</v>
      </c>
      <c r="I65">
        <v>1.3314999999999999</v>
      </c>
      <c r="J65">
        <v>1.4379</v>
      </c>
      <c r="K65">
        <v>1.3429</v>
      </c>
      <c r="N65" t="s">
        <v>16</v>
      </c>
      <c r="O65">
        <v>280</v>
      </c>
      <c r="P65">
        <v>64</v>
      </c>
      <c r="Q65">
        <v>280</v>
      </c>
      <c r="R65">
        <v>420</v>
      </c>
    </row>
    <row r="66" spans="6:18" x14ac:dyDescent="0.3">
      <c r="F66" t="s">
        <v>16</v>
      </c>
      <c r="G66">
        <v>1.4575</v>
      </c>
      <c r="H66">
        <v>65</v>
      </c>
      <c r="I66">
        <v>1.4575</v>
      </c>
      <c r="J66">
        <v>1.6749000000000001</v>
      </c>
      <c r="K66">
        <v>1.1718999999999999</v>
      </c>
      <c r="N66" t="s">
        <v>16</v>
      </c>
      <c r="O66">
        <v>300</v>
      </c>
      <c r="P66">
        <v>65</v>
      </c>
      <c r="Q66">
        <v>280</v>
      </c>
      <c r="R66">
        <v>440</v>
      </c>
    </row>
    <row r="67" spans="6:18" x14ac:dyDescent="0.3">
      <c r="F67" t="s">
        <v>16</v>
      </c>
      <c r="G67">
        <v>1.4957</v>
      </c>
      <c r="H67">
        <v>66</v>
      </c>
      <c r="I67">
        <v>1.4957</v>
      </c>
      <c r="J67">
        <v>1.3567</v>
      </c>
      <c r="K67">
        <v>1.1457999999999999</v>
      </c>
      <c r="N67" t="s">
        <v>16</v>
      </c>
      <c r="O67">
        <v>380</v>
      </c>
      <c r="P67">
        <v>66</v>
      </c>
      <c r="Q67">
        <v>300</v>
      </c>
    </row>
    <row r="68" spans="6:18" x14ac:dyDescent="0.3">
      <c r="F68" t="s">
        <v>16</v>
      </c>
      <c r="G68">
        <v>1.2266999999999999</v>
      </c>
      <c r="H68">
        <v>67</v>
      </c>
      <c r="I68">
        <v>1.2266999999999999</v>
      </c>
      <c r="J68">
        <v>1.6026</v>
      </c>
      <c r="K68">
        <v>1.1681999999999999</v>
      </c>
      <c r="N68" t="s">
        <v>16</v>
      </c>
      <c r="O68">
        <v>300</v>
      </c>
      <c r="P68">
        <v>67</v>
      </c>
      <c r="R68">
        <v>440</v>
      </c>
    </row>
    <row r="69" spans="6:18" x14ac:dyDescent="0.3">
      <c r="F69" t="s">
        <v>16</v>
      </c>
      <c r="G69">
        <v>1.2165999999999999</v>
      </c>
      <c r="H69">
        <v>68</v>
      </c>
      <c r="I69">
        <v>1.2165999999999999</v>
      </c>
      <c r="J69">
        <v>1.3011999999999999</v>
      </c>
      <c r="K69">
        <v>1.1581999999999999</v>
      </c>
      <c r="N69" t="s">
        <v>16</v>
      </c>
      <c r="O69">
        <v>300</v>
      </c>
      <c r="P69">
        <v>68</v>
      </c>
      <c r="Q69">
        <v>380</v>
      </c>
    </row>
    <row r="70" spans="6:18" x14ac:dyDescent="0.3">
      <c r="F70" t="s">
        <v>16</v>
      </c>
      <c r="G70">
        <v>1.5542</v>
      </c>
      <c r="H70">
        <v>69</v>
      </c>
      <c r="I70">
        <v>1.5542</v>
      </c>
      <c r="J70">
        <v>1.4176</v>
      </c>
      <c r="K70">
        <v>1.4173</v>
      </c>
      <c r="N70" t="s">
        <v>16</v>
      </c>
      <c r="O70">
        <v>320</v>
      </c>
      <c r="P70">
        <v>69</v>
      </c>
      <c r="Q70">
        <v>300</v>
      </c>
    </row>
    <row r="71" spans="6:18" x14ac:dyDescent="0.3">
      <c r="F71" t="s">
        <v>16</v>
      </c>
      <c r="G71">
        <v>1.3072999999999999</v>
      </c>
      <c r="H71">
        <v>70</v>
      </c>
      <c r="I71">
        <v>1.3072999999999999</v>
      </c>
      <c r="J71">
        <v>1.6574</v>
      </c>
      <c r="K71">
        <v>1.3411999999999999</v>
      </c>
      <c r="N71" t="s">
        <v>16</v>
      </c>
      <c r="O71">
        <v>300</v>
      </c>
      <c r="P71">
        <v>70</v>
      </c>
      <c r="Q71">
        <v>300</v>
      </c>
    </row>
    <row r="72" spans="6:18" x14ac:dyDescent="0.3">
      <c r="F72" t="s">
        <v>16</v>
      </c>
      <c r="G72">
        <v>1.3624000000000001</v>
      </c>
      <c r="H72">
        <v>71</v>
      </c>
      <c r="I72">
        <v>1.3624000000000001</v>
      </c>
      <c r="J72">
        <v>1.2128000000000001</v>
      </c>
      <c r="K72">
        <v>1.1856</v>
      </c>
      <c r="N72" t="s">
        <v>16</v>
      </c>
      <c r="O72">
        <v>300</v>
      </c>
      <c r="P72">
        <v>71</v>
      </c>
      <c r="Q72">
        <v>320</v>
      </c>
    </row>
    <row r="73" spans="6:18" x14ac:dyDescent="0.3">
      <c r="F73" t="s">
        <v>16</v>
      </c>
      <c r="G73">
        <v>1.3171999999999999</v>
      </c>
      <c r="H73">
        <v>72</v>
      </c>
      <c r="I73">
        <v>1.3171999999999999</v>
      </c>
      <c r="J73">
        <v>1.1907000000000001</v>
      </c>
      <c r="K73">
        <v>1.1926000000000001</v>
      </c>
      <c r="N73" t="s">
        <v>16</v>
      </c>
      <c r="O73">
        <v>300</v>
      </c>
      <c r="P73">
        <v>72</v>
      </c>
      <c r="Q73">
        <v>300</v>
      </c>
    </row>
    <row r="74" spans="6:18" x14ac:dyDescent="0.3">
      <c r="F74" t="s">
        <v>16</v>
      </c>
      <c r="G74">
        <v>1.7636000000000001</v>
      </c>
      <c r="H74">
        <v>73</v>
      </c>
      <c r="I74">
        <v>1.7636000000000001</v>
      </c>
      <c r="J74">
        <v>1.28</v>
      </c>
      <c r="K74">
        <v>1.2659</v>
      </c>
      <c r="N74" t="s">
        <v>16</v>
      </c>
      <c r="O74">
        <v>360</v>
      </c>
      <c r="P74">
        <v>73</v>
      </c>
      <c r="Q74">
        <v>300</v>
      </c>
    </row>
    <row r="75" spans="6:18" x14ac:dyDescent="0.3">
      <c r="F75" t="s">
        <v>16</v>
      </c>
      <c r="G75">
        <v>1.9388000000000001</v>
      </c>
      <c r="H75">
        <v>74</v>
      </c>
      <c r="I75">
        <v>1.9388000000000001</v>
      </c>
      <c r="J75">
        <v>1.9184000000000001</v>
      </c>
      <c r="K75">
        <v>1.1407</v>
      </c>
      <c r="N75" t="s">
        <v>16</v>
      </c>
      <c r="O75">
        <v>320</v>
      </c>
      <c r="P75">
        <v>74</v>
      </c>
      <c r="Q75">
        <v>300</v>
      </c>
    </row>
    <row r="76" spans="6:18" x14ac:dyDescent="0.3">
      <c r="F76" t="s">
        <v>16</v>
      </c>
      <c r="G76">
        <v>1.4063000000000001</v>
      </c>
      <c r="H76">
        <v>75</v>
      </c>
      <c r="I76">
        <v>1.4063000000000001</v>
      </c>
      <c r="J76">
        <v>1.6598999999999999</v>
      </c>
      <c r="K76">
        <v>1.1296999999999999</v>
      </c>
      <c r="N76" t="s">
        <v>16</v>
      </c>
      <c r="O76">
        <v>320</v>
      </c>
      <c r="P76">
        <v>75</v>
      </c>
      <c r="Q76">
        <v>360</v>
      </c>
    </row>
    <row r="77" spans="6:18" x14ac:dyDescent="0.3">
      <c r="F77" t="s">
        <v>16</v>
      </c>
      <c r="G77">
        <v>1.3525</v>
      </c>
      <c r="H77">
        <v>76</v>
      </c>
      <c r="I77">
        <v>1.3525</v>
      </c>
      <c r="J77">
        <v>1.4101999999999999</v>
      </c>
      <c r="K77">
        <v>1.4397</v>
      </c>
      <c r="N77" t="s">
        <v>16</v>
      </c>
      <c r="O77">
        <v>320</v>
      </c>
      <c r="P77">
        <v>76</v>
      </c>
      <c r="Q77">
        <v>320</v>
      </c>
    </row>
    <row r="78" spans="6:18" x14ac:dyDescent="0.3">
      <c r="F78" t="s">
        <v>16</v>
      </c>
      <c r="G78">
        <v>1.4339999999999999</v>
      </c>
      <c r="H78">
        <v>77</v>
      </c>
      <c r="I78">
        <v>1.4339999999999999</v>
      </c>
      <c r="J78">
        <v>1.6265000000000001</v>
      </c>
      <c r="K78">
        <v>1.1944999999999999</v>
      </c>
      <c r="N78" t="s">
        <v>16</v>
      </c>
      <c r="O78">
        <v>340</v>
      </c>
      <c r="P78">
        <v>77</v>
      </c>
      <c r="Q78">
        <v>320</v>
      </c>
    </row>
    <row r="79" spans="6:18" x14ac:dyDescent="0.3">
      <c r="F79" t="s">
        <v>16</v>
      </c>
      <c r="G79">
        <v>1.4862</v>
      </c>
      <c r="H79">
        <v>78</v>
      </c>
      <c r="I79">
        <v>1.4862</v>
      </c>
      <c r="J79">
        <v>1.3223</v>
      </c>
      <c r="K79">
        <v>1.2124999999999999</v>
      </c>
      <c r="N79" t="s">
        <v>16</v>
      </c>
      <c r="O79">
        <v>340</v>
      </c>
      <c r="P79">
        <v>78</v>
      </c>
      <c r="Q79">
        <v>320</v>
      </c>
    </row>
    <row r="80" spans="6:18" x14ac:dyDescent="0.3">
      <c r="F80" t="s">
        <v>16</v>
      </c>
      <c r="G80">
        <v>1.294</v>
      </c>
      <c r="H80">
        <v>79</v>
      </c>
      <c r="I80">
        <v>1.294</v>
      </c>
      <c r="J80">
        <v>1.5545</v>
      </c>
      <c r="K80">
        <v>1.2713000000000001</v>
      </c>
      <c r="N80" t="s">
        <v>16</v>
      </c>
      <c r="O80">
        <v>360</v>
      </c>
      <c r="P80">
        <v>79</v>
      </c>
      <c r="Q80">
        <v>340</v>
      </c>
    </row>
    <row r="81" spans="6:17" x14ac:dyDescent="0.3">
      <c r="F81" t="s">
        <v>16</v>
      </c>
      <c r="G81">
        <v>1.5056</v>
      </c>
      <c r="H81">
        <v>80</v>
      </c>
      <c r="I81">
        <v>1.5056</v>
      </c>
      <c r="J81">
        <v>1.6740999999999999</v>
      </c>
      <c r="K81">
        <v>1.1983999999999999</v>
      </c>
      <c r="N81" t="s">
        <v>16</v>
      </c>
      <c r="O81">
        <v>360</v>
      </c>
      <c r="P81">
        <v>80</v>
      </c>
      <c r="Q81">
        <v>340</v>
      </c>
    </row>
    <row r="82" spans="6:17" x14ac:dyDescent="0.3">
      <c r="F82" t="s">
        <v>16</v>
      </c>
      <c r="G82">
        <v>1.2789999999999999</v>
      </c>
      <c r="H82">
        <v>81</v>
      </c>
      <c r="I82">
        <v>1.2789999999999999</v>
      </c>
      <c r="J82">
        <v>1.5529999999999999</v>
      </c>
      <c r="K82">
        <v>1.1293</v>
      </c>
      <c r="N82" t="s">
        <v>16</v>
      </c>
      <c r="O82">
        <v>360</v>
      </c>
      <c r="P82">
        <v>81</v>
      </c>
      <c r="Q82">
        <v>360</v>
      </c>
    </row>
    <row r="83" spans="6:17" x14ac:dyDescent="0.3">
      <c r="F83" t="s">
        <v>16</v>
      </c>
      <c r="G83">
        <v>1.4752000000000001</v>
      </c>
      <c r="H83">
        <v>82</v>
      </c>
      <c r="I83">
        <v>1.4752000000000001</v>
      </c>
      <c r="J83">
        <v>1.2282</v>
      </c>
      <c r="K83">
        <v>1.3083</v>
      </c>
      <c r="N83" t="s">
        <v>16</v>
      </c>
      <c r="O83">
        <v>360</v>
      </c>
      <c r="P83">
        <v>82</v>
      </c>
      <c r="Q83">
        <v>360</v>
      </c>
    </row>
    <row r="84" spans="6:17" x14ac:dyDescent="0.3">
      <c r="F84" t="s">
        <v>16</v>
      </c>
      <c r="G84">
        <v>1.8678999999999999</v>
      </c>
      <c r="H84">
        <v>83</v>
      </c>
      <c r="I84">
        <v>1.8678999999999999</v>
      </c>
      <c r="J84">
        <v>1.3837999999999999</v>
      </c>
      <c r="K84">
        <v>1.2</v>
      </c>
      <c r="N84" t="s">
        <v>16</v>
      </c>
      <c r="O84">
        <v>360</v>
      </c>
      <c r="P84">
        <v>83</v>
      </c>
      <c r="Q84">
        <v>360</v>
      </c>
    </row>
    <row r="85" spans="6:17" x14ac:dyDescent="0.3">
      <c r="F85" t="s">
        <v>16</v>
      </c>
      <c r="G85">
        <v>1.3542000000000001</v>
      </c>
      <c r="H85">
        <v>84</v>
      </c>
      <c r="I85">
        <v>1.3542000000000001</v>
      </c>
      <c r="J85">
        <v>1.1892</v>
      </c>
      <c r="K85">
        <v>1.2470000000000001</v>
      </c>
      <c r="N85" t="s">
        <v>16</v>
      </c>
      <c r="O85">
        <v>360</v>
      </c>
      <c r="P85">
        <v>84</v>
      </c>
      <c r="Q85">
        <v>360</v>
      </c>
    </row>
    <row r="86" spans="6:17" x14ac:dyDescent="0.3">
      <c r="F86" t="s">
        <v>16</v>
      </c>
      <c r="G86">
        <v>1.3482000000000001</v>
      </c>
      <c r="H86">
        <v>85</v>
      </c>
      <c r="I86">
        <v>1.3482000000000001</v>
      </c>
      <c r="J86">
        <v>1.5124</v>
      </c>
      <c r="K86">
        <v>1.1707000000000001</v>
      </c>
      <c r="N86" t="s">
        <v>16</v>
      </c>
      <c r="O86">
        <v>360</v>
      </c>
      <c r="P86">
        <v>85</v>
      </c>
      <c r="Q86">
        <v>360</v>
      </c>
    </row>
    <row r="87" spans="6:17" x14ac:dyDescent="0.3">
      <c r="F87" t="s">
        <v>16</v>
      </c>
      <c r="G87">
        <v>1.4381999999999999</v>
      </c>
      <c r="H87">
        <v>86</v>
      </c>
      <c r="I87">
        <v>1.4381999999999999</v>
      </c>
      <c r="J87">
        <v>1.4532</v>
      </c>
      <c r="K87">
        <v>1.1631</v>
      </c>
      <c r="N87" t="s">
        <v>16</v>
      </c>
      <c r="O87">
        <v>360</v>
      </c>
      <c r="P87">
        <v>86</v>
      </c>
      <c r="Q87">
        <v>360</v>
      </c>
    </row>
    <row r="88" spans="6:17" x14ac:dyDescent="0.3">
      <c r="F88" t="s">
        <v>16</v>
      </c>
      <c r="G88">
        <v>1.4743999999999999</v>
      </c>
      <c r="H88">
        <v>87</v>
      </c>
      <c r="I88">
        <v>1.4743999999999999</v>
      </c>
      <c r="J88">
        <v>1.2774000000000001</v>
      </c>
      <c r="K88">
        <v>1.2103999999999999</v>
      </c>
      <c r="N88" t="s">
        <v>16</v>
      </c>
      <c r="O88">
        <v>380</v>
      </c>
      <c r="P88">
        <v>87</v>
      </c>
      <c r="Q88">
        <v>360</v>
      </c>
    </row>
    <row r="89" spans="6:17" x14ac:dyDescent="0.3">
      <c r="F89" t="s">
        <v>16</v>
      </c>
      <c r="G89">
        <v>1.4323999999999999</v>
      </c>
      <c r="H89">
        <v>88</v>
      </c>
      <c r="I89">
        <v>1.4323999999999999</v>
      </c>
      <c r="K89">
        <v>1.2864</v>
      </c>
      <c r="N89" t="s">
        <v>16</v>
      </c>
      <c r="O89">
        <v>380</v>
      </c>
      <c r="P89">
        <v>88</v>
      </c>
      <c r="Q89">
        <v>360</v>
      </c>
    </row>
    <row r="90" spans="6:17" x14ac:dyDescent="0.3">
      <c r="F90" t="s">
        <v>16</v>
      </c>
      <c r="G90">
        <v>1.8201000000000001</v>
      </c>
      <c r="H90">
        <v>89</v>
      </c>
      <c r="I90">
        <v>1.8201000000000001</v>
      </c>
      <c r="K90">
        <v>1.2692000000000001</v>
      </c>
      <c r="N90" t="s">
        <v>16</v>
      </c>
      <c r="O90">
        <v>400</v>
      </c>
      <c r="P90">
        <v>89</v>
      </c>
      <c r="Q90">
        <v>380</v>
      </c>
    </row>
    <row r="91" spans="6:17" x14ac:dyDescent="0.3">
      <c r="F91" t="s">
        <v>16</v>
      </c>
      <c r="G91">
        <v>1.3072999999999999</v>
      </c>
      <c r="H91">
        <v>90</v>
      </c>
      <c r="I91">
        <v>1.3072999999999999</v>
      </c>
      <c r="K91">
        <v>1.1936</v>
      </c>
      <c r="N91" t="s">
        <v>16</v>
      </c>
      <c r="O91">
        <v>400</v>
      </c>
      <c r="P91">
        <v>90</v>
      </c>
    </row>
    <row r="92" spans="6:17" x14ac:dyDescent="0.3">
      <c r="F92" t="s">
        <v>16</v>
      </c>
      <c r="G92">
        <v>1.3169999999999999</v>
      </c>
      <c r="H92">
        <v>91</v>
      </c>
      <c r="I92">
        <v>1.3169999999999999</v>
      </c>
      <c r="K92">
        <v>1.1382000000000001</v>
      </c>
      <c r="N92" t="s">
        <v>16</v>
      </c>
      <c r="O92">
        <v>400</v>
      </c>
      <c r="P92">
        <v>91</v>
      </c>
      <c r="Q92">
        <v>380</v>
      </c>
    </row>
    <row r="93" spans="6:17" x14ac:dyDescent="0.3">
      <c r="F93" t="s">
        <v>16</v>
      </c>
      <c r="G93">
        <v>1.3243</v>
      </c>
      <c r="H93">
        <v>92</v>
      </c>
      <c r="I93">
        <v>1.3243</v>
      </c>
      <c r="K93">
        <v>1.1548</v>
      </c>
      <c r="N93" t="s">
        <v>16</v>
      </c>
      <c r="O93">
        <v>400</v>
      </c>
      <c r="P93">
        <v>92</v>
      </c>
    </row>
    <row r="94" spans="6:17" x14ac:dyDescent="0.3">
      <c r="F94" t="s">
        <v>16</v>
      </c>
      <c r="G94">
        <v>1.4415</v>
      </c>
      <c r="H94">
        <v>93</v>
      </c>
      <c r="I94">
        <v>1.4415</v>
      </c>
      <c r="K94">
        <v>1.1994</v>
      </c>
      <c r="N94" t="s">
        <v>16</v>
      </c>
      <c r="O94">
        <v>420</v>
      </c>
      <c r="P94">
        <v>93</v>
      </c>
      <c r="Q94">
        <v>400</v>
      </c>
    </row>
    <row r="95" spans="6:17" x14ac:dyDescent="0.3">
      <c r="F95" t="s">
        <v>16</v>
      </c>
      <c r="G95">
        <v>1.4217</v>
      </c>
      <c r="H95">
        <v>94</v>
      </c>
      <c r="I95">
        <v>1.4217</v>
      </c>
      <c r="K95">
        <v>1.1626000000000001</v>
      </c>
      <c r="N95" t="s">
        <v>16</v>
      </c>
      <c r="O95">
        <v>420</v>
      </c>
      <c r="P95">
        <v>94</v>
      </c>
      <c r="Q95">
        <v>400</v>
      </c>
    </row>
    <row r="96" spans="6:17" x14ac:dyDescent="0.3">
      <c r="F96" t="s">
        <v>16</v>
      </c>
      <c r="G96">
        <v>1.3919999999999999</v>
      </c>
      <c r="H96">
        <v>95</v>
      </c>
      <c r="I96">
        <v>1.3919999999999999</v>
      </c>
      <c r="K96">
        <v>1.1586000000000001</v>
      </c>
      <c r="N96" t="s">
        <v>16</v>
      </c>
      <c r="O96">
        <v>440</v>
      </c>
      <c r="P96">
        <v>95</v>
      </c>
    </row>
    <row r="97" spans="6:17" x14ac:dyDescent="0.3">
      <c r="F97" t="s">
        <v>16</v>
      </c>
      <c r="G97">
        <v>1.3836999999999999</v>
      </c>
      <c r="H97">
        <v>96</v>
      </c>
      <c r="I97">
        <v>1.3836999999999999</v>
      </c>
      <c r="K97">
        <v>1.1600999999999999</v>
      </c>
      <c r="N97" t="s">
        <v>16</v>
      </c>
      <c r="O97">
        <v>440</v>
      </c>
      <c r="P97">
        <v>96</v>
      </c>
      <c r="Q97">
        <v>400</v>
      </c>
    </row>
    <row r="98" spans="6:17" x14ac:dyDescent="0.3">
      <c r="F98" t="s">
        <v>16</v>
      </c>
      <c r="G98">
        <v>1.6138999999999999</v>
      </c>
      <c r="H98">
        <v>97</v>
      </c>
      <c r="I98">
        <v>1.6138999999999999</v>
      </c>
      <c r="K98">
        <v>1.2129000000000001</v>
      </c>
      <c r="N98" t="s">
        <v>126</v>
      </c>
      <c r="O98">
        <v>100</v>
      </c>
      <c r="P98">
        <v>97</v>
      </c>
      <c r="Q98">
        <v>400</v>
      </c>
    </row>
    <row r="99" spans="6:17" x14ac:dyDescent="0.3">
      <c r="F99" t="s">
        <v>16</v>
      </c>
      <c r="G99">
        <v>1.3212999999999999</v>
      </c>
      <c r="H99">
        <v>98</v>
      </c>
      <c r="I99">
        <v>1.3212999999999999</v>
      </c>
      <c r="N99" t="s">
        <v>126</v>
      </c>
      <c r="O99">
        <v>100</v>
      </c>
      <c r="P99">
        <v>98</v>
      </c>
    </row>
    <row r="100" spans="6:17" x14ac:dyDescent="0.3">
      <c r="F100" t="s">
        <v>16</v>
      </c>
      <c r="G100">
        <v>1.4103000000000001</v>
      </c>
      <c r="H100">
        <v>99</v>
      </c>
      <c r="I100">
        <v>1.4103000000000001</v>
      </c>
      <c r="N100" t="s">
        <v>126</v>
      </c>
      <c r="O100">
        <v>100</v>
      </c>
      <c r="P100">
        <v>99</v>
      </c>
    </row>
    <row r="101" spans="6:17" x14ac:dyDescent="0.3">
      <c r="F101" t="s">
        <v>16</v>
      </c>
      <c r="G101">
        <v>1.2514000000000001</v>
      </c>
      <c r="H101">
        <v>100</v>
      </c>
      <c r="I101">
        <v>1.2514000000000001</v>
      </c>
      <c r="N101" t="s">
        <v>126</v>
      </c>
      <c r="O101">
        <v>280</v>
      </c>
      <c r="P101">
        <v>100</v>
      </c>
      <c r="Q101">
        <v>420</v>
      </c>
    </row>
    <row r="102" spans="6:17" x14ac:dyDescent="0.3">
      <c r="F102" t="s">
        <v>16</v>
      </c>
      <c r="G102">
        <v>1.3676999999999999</v>
      </c>
      <c r="H102">
        <v>101</v>
      </c>
      <c r="I102">
        <v>1.3676999999999999</v>
      </c>
      <c r="N102" t="s">
        <v>126</v>
      </c>
      <c r="O102">
        <v>100</v>
      </c>
      <c r="P102">
        <v>101</v>
      </c>
      <c r="Q102">
        <v>420</v>
      </c>
    </row>
    <row r="103" spans="6:17" x14ac:dyDescent="0.3">
      <c r="F103" t="s">
        <v>16</v>
      </c>
      <c r="G103">
        <v>1.4245000000000001</v>
      </c>
      <c r="H103">
        <v>102</v>
      </c>
      <c r="I103">
        <v>1.4245000000000001</v>
      </c>
      <c r="N103" t="s">
        <v>126</v>
      </c>
      <c r="O103">
        <v>120</v>
      </c>
      <c r="P103">
        <v>102</v>
      </c>
    </row>
    <row r="104" spans="6:17" x14ac:dyDescent="0.3">
      <c r="F104" t="s">
        <v>16</v>
      </c>
      <c r="G104">
        <v>1.36</v>
      </c>
      <c r="H104">
        <v>103</v>
      </c>
      <c r="I104">
        <v>1.36</v>
      </c>
      <c r="N104" t="s">
        <v>126</v>
      </c>
      <c r="O104">
        <v>140</v>
      </c>
      <c r="P104">
        <v>103</v>
      </c>
    </row>
    <row r="105" spans="6:17" x14ac:dyDescent="0.3">
      <c r="F105" t="s">
        <v>16</v>
      </c>
      <c r="G105">
        <v>1.3164</v>
      </c>
      <c r="H105">
        <v>104</v>
      </c>
      <c r="I105">
        <v>1.3164</v>
      </c>
      <c r="N105" t="s">
        <v>126</v>
      </c>
      <c r="O105">
        <v>180</v>
      </c>
      <c r="P105">
        <v>104</v>
      </c>
      <c r="Q105">
        <v>440</v>
      </c>
    </row>
    <row r="106" spans="6:17" x14ac:dyDescent="0.3">
      <c r="F106" t="s">
        <v>16</v>
      </c>
      <c r="G106">
        <v>1.2735000000000001</v>
      </c>
      <c r="H106">
        <v>105</v>
      </c>
      <c r="I106">
        <v>1.2735000000000001</v>
      </c>
      <c r="N106" t="s">
        <v>126</v>
      </c>
      <c r="O106">
        <v>100</v>
      </c>
      <c r="P106">
        <v>105</v>
      </c>
    </row>
    <row r="107" spans="6:17" x14ac:dyDescent="0.3">
      <c r="F107" t="s">
        <v>16</v>
      </c>
      <c r="G107">
        <v>1.3909</v>
      </c>
      <c r="H107">
        <v>106</v>
      </c>
      <c r="I107">
        <v>1.3909</v>
      </c>
      <c r="N107" t="s">
        <v>126</v>
      </c>
      <c r="O107">
        <v>160</v>
      </c>
      <c r="P107">
        <v>106</v>
      </c>
      <c r="Q107">
        <v>440</v>
      </c>
    </row>
    <row r="108" spans="6:17" x14ac:dyDescent="0.3">
      <c r="F108" t="s">
        <v>16</v>
      </c>
      <c r="G108">
        <v>1.4177</v>
      </c>
      <c r="H108">
        <v>107</v>
      </c>
      <c r="I108">
        <v>1.4177</v>
      </c>
      <c r="N108" t="s">
        <v>126</v>
      </c>
      <c r="O108">
        <v>200</v>
      </c>
      <c r="P108">
        <v>107</v>
      </c>
    </row>
    <row r="109" spans="6:17" x14ac:dyDescent="0.3">
      <c r="F109" t="s">
        <v>16</v>
      </c>
      <c r="G109">
        <v>1.6928000000000001</v>
      </c>
      <c r="H109">
        <v>108</v>
      </c>
      <c r="I109">
        <v>1.6928000000000001</v>
      </c>
      <c r="N109" t="s">
        <v>126</v>
      </c>
      <c r="O109">
        <v>100</v>
      </c>
      <c r="P109">
        <v>108</v>
      </c>
    </row>
    <row r="110" spans="6:17" x14ac:dyDescent="0.3">
      <c r="F110" t="s">
        <v>16</v>
      </c>
      <c r="G110">
        <v>1.3353999999999999</v>
      </c>
      <c r="H110">
        <v>109</v>
      </c>
      <c r="I110">
        <v>1.3353999999999999</v>
      </c>
      <c r="N110" t="s">
        <v>126</v>
      </c>
      <c r="O110">
        <v>140</v>
      </c>
      <c r="P110">
        <v>109</v>
      </c>
    </row>
    <row r="111" spans="6:17" x14ac:dyDescent="0.3">
      <c r="F111" t="s">
        <v>16</v>
      </c>
      <c r="G111">
        <v>1.8159000000000001</v>
      </c>
      <c r="H111">
        <v>110</v>
      </c>
      <c r="I111">
        <v>1.8159000000000001</v>
      </c>
      <c r="N111" t="s">
        <v>126</v>
      </c>
      <c r="O111">
        <v>100</v>
      </c>
      <c r="P111">
        <v>110</v>
      </c>
    </row>
    <row r="112" spans="6:17" x14ac:dyDescent="0.3">
      <c r="F112" t="s">
        <v>16</v>
      </c>
      <c r="G112">
        <v>1.6067</v>
      </c>
      <c r="H112">
        <v>111</v>
      </c>
      <c r="I112">
        <v>1.6067</v>
      </c>
      <c r="N112" t="s">
        <v>126</v>
      </c>
      <c r="O112">
        <v>60</v>
      </c>
      <c r="P112">
        <v>111</v>
      </c>
    </row>
    <row r="113" spans="6:16" x14ac:dyDescent="0.3">
      <c r="F113" t="s">
        <v>16</v>
      </c>
      <c r="G113">
        <v>1.7286999999999999</v>
      </c>
      <c r="H113">
        <v>112</v>
      </c>
      <c r="I113">
        <v>1.7286999999999999</v>
      </c>
      <c r="N113" t="s">
        <v>126</v>
      </c>
      <c r="O113">
        <v>140</v>
      </c>
      <c r="P113">
        <v>112</v>
      </c>
    </row>
    <row r="114" spans="6:16" x14ac:dyDescent="0.3">
      <c r="F114" t="s">
        <v>16</v>
      </c>
      <c r="G114">
        <v>1.5410999999999999</v>
      </c>
      <c r="H114">
        <v>113</v>
      </c>
      <c r="I114">
        <v>1.5410999999999999</v>
      </c>
      <c r="N114" t="s">
        <v>126</v>
      </c>
      <c r="O114">
        <v>160</v>
      </c>
      <c r="P114">
        <v>113</v>
      </c>
    </row>
    <row r="115" spans="6:16" x14ac:dyDescent="0.3">
      <c r="F115" t="s">
        <v>16</v>
      </c>
      <c r="G115">
        <v>1.3406</v>
      </c>
      <c r="H115">
        <v>114</v>
      </c>
      <c r="I115">
        <v>1.3406</v>
      </c>
      <c r="N115" t="s">
        <v>126</v>
      </c>
      <c r="O115">
        <v>120</v>
      </c>
      <c r="P115">
        <v>114</v>
      </c>
    </row>
    <row r="116" spans="6:16" x14ac:dyDescent="0.3">
      <c r="F116" t="s">
        <v>16</v>
      </c>
      <c r="G116">
        <v>1.3139000000000001</v>
      </c>
      <c r="H116">
        <v>115</v>
      </c>
      <c r="I116">
        <v>1.3139000000000001</v>
      </c>
      <c r="N116" t="s">
        <v>126</v>
      </c>
      <c r="O116">
        <v>180</v>
      </c>
      <c r="P116">
        <v>115</v>
      </c>
    </row>
    <row r="117" spans="6:16" x14ac:dyDescent="0.3">
      <c r="F117" t="s">
        <v>16</v>
      </c>
      <c r="G117">
        <v>1.3562000000000001</v>
      </c>
      <c r="H117">
        <v>116</v>
      </c>
      <c r="I117">
        <v>1.3562000000000001</v>
      </c>
      <c r="N117" t="s">
        <v>126</v>
      </c>
      <c r="O117">
        <v>120</v>
      </c>
      <c r="P117">
        <v>116</v>
      </c>
    </row>
    <row r="118" spans="6:16" x14ac:dyDescent="0.3">
      <c r="F118" t="s">
        <v>16</v>
      </c>
      <c r="G118">
        <v>1.6881999999999999</v>
      </c>
      <c r="H118">
        <v>117</v>
      </c>
      <c r="I118">
        <v>1.6881999999999999</v>
      </c>
      <c r="N118" t="s">
        <v>126</v>
      </c>
      <c r="O118">
        <v>140</v>
      </c>
      <c r="P118">
        <v>117</v>
      </c>
    </row>
    <row r="119" spans="6:16" x14ac:dyDescent="0.3">
      <c r="F119" t="s">
        <v>16</v>
      </c>
      <c r="G119">
        <v>1.2931999999999999</v>
      </c>
      <c r="H119">
        <v>118</v>
      </c>
      <c r="I119">
        <v>1.2931999999999999</v>
      </c>
      <c r="N119" t="s">
        <v>126</v>
      </c>
      <c r="O119">
        <v>340</v>
      </c>
      <c r="P119">
        <v>118</v>
      </c>
    </row>
    <row r="120" spans="6:16" x14ac:dyDescent="0.3">
      <c r="F120" t="s">
        <v>16</v>
      </c>
      <c r="G120">
        <v>1.4319</v>
      </c>
      <c r="H120">
        <v>119</v>
      </c>
      <c r="I120">
        <v>1.4319</v>
      </c>
      <c r="N120" t="s">
        <v>126</v>
      </c>
      <c r="O120">
        <v>140</v>
      </c>
      <c r="P120">
        <v>119</v>
      </c>
    </row>
    <row r="121" spans="6:16" x14ac:dyDescent="0.3">
      <c r="F121" t="s">
        <v>16</v>
      </c>
      <c r="G121">
        <v>1.3177000000000001</v>
      </c>
      <c r="H121">
        <v>120</v>
      </c>
      <c r="I121">
        <v>1.3177000000000001</v>
      </c>
      <c r="N121" t="s">
        <v>126</v>
      </c>
      <c r="O121">
        <v>140</v>
      </c>
      <c r="P121">
        <v>120</v>
      </c>
    </row>
    <row r="122" spans="6:16" x14ac:dyDescent="0.3">
      <c r="F122" t="s">
        <v>16</v>
      </c>
      <c r="G122">
        <v>1.4209000000000001</v>
      </c>
      <c r="H122">
        <v>121</v>
      </c>
      <c r="I122">
        <v>1.4209000000000001</v>
      </c>
      <c r="N122" t="s">
        <v>126</v>
      </c>
      <c r="O122">
        <v>200</v>
      </c>
      <c r="P122">
        <v>121</v>
      </c>
    </row>
    <row r="123" spans="6:16" x14ac:dyDescent="0.3">
      <c r="F123" t="s">
        <v>16</v>
      </c>
      <c r="G123">
        <v>1.2441</v>
      </c>
      <c r="H123">
        <v>122</v>
      </c>
      <c r="I123">
        <v>1.2441</v>
      </c>
      <c r="N123" t="s">
        <v>126</v>
      </c>
      <c r="O123">
        <v>160</v>
      </c>
      <c r="P123">
        <v>122</v>
      </c>
    </row>
    <row r="124" spans="6:16" x14ac:dyDescent="0.3">
      <c r="F124" t="s">
        <v>16</v>
      </c>
      <c r="G124">
        <v>1.3309</v>
      </c>
      <c r="H124">
        <v>123</v>
      </c>
      <c r="I124">
        <v>1.3309</v>
      </c>
      <c r="N124" t="s">
        <v>126</v>
      </c>
      <c r="O124">
        <v>240</v>
      </c>
      <c r="P124">
        <v>123</v>
      </c>
    </row>
    <row r="125" spans="6:16" x14ac:dyDescent="0.3">
      <c r="F125" t="s">
        <v>16</v>
      </c>
      <c r="G125">
        <v>1.3506</v>
      </c>
      <c r="H125">
        <v>124</v>
      </c>
      <c r="I125">
        <v>1.3506</v>
      </c>
      <c r="N125" t="s">
        <v>126</v>
      </c>
      <c r="O125">
        <v>180</v>
      </c>
      <c r="P125">
        <v>124</v>
      </c>
    </row>
    <row r="126" spans="6:16" x14ac:dyDescent="0.3">
      <c r="F126" t="s">
        <v>16</v>
      </c>
      <c r="G126">
        <v>1.6834</v>
      </c>
      <c r="H126">
        <v>125</v>
      </c>
      <c r="I126">
        <v>1.6834</v>
      </c>
      <c r="N126" t="s">
        <v>126</v>
      </c>
      <c r="O126">
        <v>180</v>
      </c>
      <c r="P126">
        <v>125</v>
      </c>
    </row>
    <row r="127" spans="6:16" x14ac:dyDescent="0.3">
      <c r="F127" t="s">
        <v>16</v>
      </c>
      <c r="G127">
        <v>1.3493999999999999</v>
      </c>
      <c r="H127">
        <v>126</v>
      </c>
      <c r="I127">
        <v>1.3493999999999999</v>
      </c>
      <c r="N127" t="s">
        <v>126</v>
      </c>
      <c r="O127">
        <v>200</v>
      </c>
      <c r="P127">
        <v>126</v>
      </c>
    </row>
    <row r="128" spans="6:16" x14ac:dyDescent="0.3">
      <c r="F128" t="s">
        <v>16</v>
      </c>
      <c r="G128">
        <v>1.5117</v>
      </c>
      <c r="H128">
        <v>127</v>
      </c>
      <c r="I128">
        <v>1.5117</v>
      </c>
      <c r="N128" t="s">
        <v>126</v>
      </c>
      <c r="O128">
        <v>200</v>
      </c>
      <c r="P128">
        <v>127</v>
      </c>
    </row>
    <row r="129" spans="6:16" x14ac:dyDescent="0.3">
      <c r="F129" t="s">
        <v>16</v>
      </c>
      <c r="G129">
        <v>1.3124</v>
      </c>
      <c r="H129">
        <v>128</v>
      </c>
      <c r="I129">
        <v>1.3124</v>
      </c>
      <c r="N129" t="s">
        <v>126</v>
      </c>
      <c r="O129">
        <v>240</v>
      </c>
      <c r="P129">
        <v>128</v>
      </c>
    </row>
    <row r="130" spans="6:16" x14ac:dyDescent="0.3">
      <c r="F130" t="s">
        <v>16</v>
      </c>
      <c r="G130">
        <v>1.4507000000000001</v>
      </c>
      <c r="H130">
        <v>129</v>
      </c>
      <c r="I130">
        <v>1.4507000000000001</v>
      </c>
      <c r="N130" t="s">
        <v>126</v>
      </c>
      <c r="O130">
        <v>240</v>
      </c>
      <c r="P130">
        <v>129</v>
      </c>
    </row>
    <row r="131" spans="6:16" x14ac:dyDescent="0.3">
      <c r="F131" t="s">
        <v>16</v>
      </c>
      <c r="G131">
        <v>1.3434999999999999</v>
      </c>
      <c r="H131">
        <v>130</v>
      </c>
      <c r="I131">
        <v>1.3434999999999999</v>
      </c>
      <c r="N131" t="s">
        <v>126</v>
      </c>
      <c r="O131">
        <v>260</v>
      </c>
      <c r="P131">
        <v>130</v>
      </c>
    </row>
    <row r="132" spans="6:16" x14ac:dyDescent="0.3">
      <c r="F132" t="s">
        <v>16</v>
      </c>
      <c r="G132">
        <v>1.397</v>
      </c>
      <c r="H132">
        <v>131</v>
      </c>
      <c r="I132">
        <v>1.397</v>
      </c>
      <c r="N132" t="s">
        <v>126</v>
      </c>
      <c r="O132">
        <v>340</v>
      </c>
      <c r="P132">
        <v>131</v>
      </c>
    </row>
    <row r="133" spans="6:16" x14ac:dyDescent="0.3">
      <c r="F133" t="s">
        <v>16</v>
      </c>
      <c r="G133">
        <v>1.4964</v>
      </c>
      <c r="H133">
        <v>132</v>
      </c>
      <c r="I133">
        <v>1.4964</v>
      </c>
      <c r="N133" t="s">
        <v>126</v>
      </c>
      <c r="O133">
        <v>260</v>
      </c>
      <c r="P133">
        <v>132</v>
      </c>
    </row>
    <row r="134" spans="6:16" x14ac:dyDescent="0.3">
      <c r="F134" t="s">
        <v>16</v>
      </c>
      <c r="G134">
        <v>1.3218000000000001</v>
      </c>
      <c r="H134">
        <v>133</v>
      </c>
      <c r="I134">
        <v>1.3218000000000001</v>
      </c>
      <c r="N134" t="s">
        <v>126</v>
      </c>
      <c r="O134">
        <v>260</v>
      </c>
      <c r="P134">
        <v>133</v>
      </c>
    </row>
    <row r="135" spans="6:16" x14ac:dyDescent="0.3">
      <c r="F135" t="s">
        <v>16</v>
      </c>
      <c r="G135">
        <v>1.1968000000000001</v>
      </c>
      <c r="H135">
        <v>134</v>
      </c>
      <c r="I135">
        <v>1.1968000000000001</v>
      </c>
      <c r="N135" t="s">
        <v>126</v>
      </c>
      <c r="O135">
        <v>260</v>
      </c>
      <c r="P135">
        <v>134</v>
      </c>
    </row>
    <row r="136" spans="6:16" x14ac:dyDescent="0.3">
      <c r="F136" t="s">
        <v>16</v>
      </c>
      <c r="G136">
        <v>1.3125</v>
      </c>
      <c r="H136">
        <v>135</v>
      </c>
      <c r="I136">
        <v>1.3125</v>
      </c>
      <c r="N136" t="s">
        <v>126</v>
      </c>
      <c r="O136">
        <v>280</v>
      </c>
      <c r="P136">
        <v>135</v>
      </c>
    </row>
    <row r="137" spans="6:16" x14ac:dyDescent="0.3">
      <c r="F137" t="s">
        <v>16</v>
      </c>
      <c r="G137">
        <v>1.4306000000000001</v>
      </c>
      <c r="H137">
        <v>136</v>
      </c>
      <c r="I137">
        <v>1.4306000000000001</v>
      </c>
      <c r="N137" t="s">
        <v>126</v>
      </c>
      <c r="O137">
        <v>280</v>
      </c>
      <c r="P137">
        <v>136</v>
      </c>
    </row>
    <row r="138" spans="6:16" x14ac:dyDescent="0.3">
      <c r="F138" t="s">
        <v>16</v>
      </c>
      <c r="G138">
        <v>1.7437</v>
      </c>
      <c r="H138">
        <v>137</v>
      </c>
      <c r="I138">
        <v>1.7437</v>
      </c>
      <c r="N138" t="s">
        <v>126</v>
      </c>
      <c r="O138">
        <v>300</v>
      </c>
      <c r="P138">
        <v>137</v>
      </c>
    </row>
    <row r="139" spans="6:16" x14ac:dyDescent="0.3">
      <c r="F139" t="s">
        <v>16</v>
      </c>
      <c r="G139">
        <v>1.3979999999999999</v>
      </c>
      <c r="H139">
        <v>138</v>
      </c>
      <c r="I139">
        <v>1.3979999999999999</v>
      </c>
      <c r="N139" t="s">
        <v>126</v>
      </c>
      <c r="O139">
        <v>300</v>
      </c>
      <c r="P139">
        <v>138</v>
      </c>
    </row>
    <row r="140" spans="6:16" x14ac:dyDescent="0.3">
      <c r="F140" t="s">
        <v>16</v>
      </c>
      <c r="G140">
        <v>1.4641999999999999</v>
      </c>
      <c r="H140">
        <v>139</v>
      </c>
      <c r="I140">
        <v>1.4641999999999999</v>
      </c>
      <c r="N140" t="s">
        <v>126</v>
      </c>
      <c r="O140">
        <v>380</v>
      </c>
      <c r="P140">
        <v>139</v>
      </c>
    </row>
    <row r="141" spans="6:16" x14ac:dyDescent="0.3">
      <c r="F141" t="s">
        <v>16</v>
      </c>
      <c r="G141">
        <v>1.5109999999999999</v>
      </c>
      <c r="H141">
        <v>140</v>
      </c>
      <c r="I141">
        <v>1.5109999999999999</v>
      </c>
      <c r="N141" t="s">
        <v>126</v>
      </c>
      <c r="O141">
        <v>400</v>
      </c>
      <c r="P141">
        <v>140</v>
      </c>
    </row>
    <row r="142" spans="6:16" x14ac:dyDescent="0.3">
      <c r="F142" t="s">
        <v>16</v>
      </c>
      <c r="G142">
        <v>1.4092</v>
      </c>
      <c r="H142">
        <v>141</v>
      </c>
      <c r="I142">
        <v>1.4092</v>
      </c>
      <c r="N142" t="s">
        <v>126</v>
      </c>
      <c r="O142">
        <v>320</v>
      </c>
      <c r="P142">
        <v>141</v>
      </c>
    </row>
    <row r="143" spans="6:16" x14ac:dyDescent="0.3">
      <c r="F143" t="s">
        <v>16</v>
      </c>
      <c r="G143">
        <v>1.2116</v>
      </c>
      <c r="H143">
        <v>142</v>
      </c>
      <c r="I143">
        <v>1.2116</v>
      </c>
      <c r="N143" t="s">
        <v>126</v>
      </c>
      <c r="O143">
        <v>320</v>
      </c>
      <c r="P143">
        <v>142</v>
      </c>
    </row>
    <row r="144" spans="6:16" x14ac:dyDescent="0.3">
      <c r="F144" t="s">
        <v>16</v>
      </c>
      <c r="G144">
        <v>1.3472999999999999</v>
      </c>
      <c r="H144">
        <v>143</v>
      </c>
      <c r="I144">
        <v>1.3472999999999999</v>
      </c>
      <c r="N144" t="s">
        <v>126</v>
      </c>
      <c r="O144">
        <v>320</v>
      </c>
      <c r="P144">
        <v>143</v>
      </c>
    </row>
    <row r="145" spans="6:16" x14ac:dyDescent="0.3">
      <c r="F145" t="s">
        <v>16</v>
      </c>
      <c r="G145">
        <v>1.4359</v>
      </c>
      <c r="H145">
        <v>144</v>
      </c>
      <c r="I145">
        <v>1.4359</v>
      </c>
      <c r="N145" t="s">
        <v>126</v>
      </c>
      <c r="O145">
        <v>340</v>
      </c>
      <c r="P145">
        <v>144</v>
      </c>
    </row>
    <row r="146" spans="6:16" x14ac:dyDescent="0.3">
      <c r="F146" t="s">
        <v>16</v>
      </c>
      <c r="G146">
        <v>1.5996999999999999</v>
      </c>
      <c r="H146">
        <v>145</v>
      </c>
      <c r="I146">
        <v>1.5996999999999999</v>
      </c>
      <c r="N146" t="s">
        <v>126</v>
      </c>
      <c r="O146">
        <v>360</v>
      </c>
      <c r="P146">
        <v>145</v>
      </c>
    </row>
    <row r="147" spans="6:16" x14ac:dyDescent="0.3">
      <c r="F147" t="s">
        <v>16</v>
      </c>
      <c r="G147">
        <v>1.2396</v>
      </c>
      <c r="H147">
        <v>146</v>
      </c>
      <c r="I147">
        <v>1.2396</v>
      </c>
      <c r="N147" t="s">
        <v>126</v>
      </c>
      <c r="O147">
        <v>360</v>
      </c>
      <c r="P147">
        <v>146</v>
      </c>
    </row>
    <row r="148" spans="6:16" x14ac:dyDescent="0.3">
      <c r="F148" t="s">
        <v>16</v>
      </c>
      <c r="G148">
        <v>1.3265</v>
      </c>
      <c r="H148">
        <v>147</v>
      </c>
      <c r="I148">
        <v>1.3265</v>
      </c>
      <c r="N148" t="s">
        <v>126</v>
      </c>
      <c r="O148">
        <v>400</v>
      </c>
      <c r="P148">
        <v>147</v>
      </c>
    </row>
    <row r="149" spans="6:16" x14ac:dyDescent="0.3">
      <c r="F149" t="s">
        <v>23</v>
      </c>
      <c r="G149">
        <v>1.6216999999999999</v>
      </c>
      <c r="H149">
        <v>148</v>
      </c>
      <c r="N149" t="s">
        <v>126</v>
      </c>
      <c r="O149">
        <v>360</v>
      </c>
      <c r="P149">
        <v>148</v>
      </c>
    </row>
    <row r="150" spans="6:16" x14ac:dyDescent="0.3">
      <c r="F150" t="s">
        <v>23</v>
      </c>
      <c r="G150">
        <v>1.4337</v>
      </c>
      <c r="H150">
        <v>149</v>
      </c>
      <c r="N150" t="s">
        <v>126</v>
      </c>
      <c r="O150">
        <v>400</v>
      </c>
      <c r="P150">
        <v>149</v>
      </c>
    </row>
    <row r="151" spans="6:16" x14ac:dyDescent="0.3">
      <c r="F151" t="s">
        <v>23</v>
      </c>
      <c r="G151">
        <v>1.4849000000000001</v>
      </c>
      <c r="H151">
        <v>150</v>
      </c>
      <c r="N151" t="s">
        <v>126</v>
      </c>
      <c r="O151">
        <v>400</v>
      </c>
      <c r="P151">
        <v>150</v>
      </c>
    </row>
    <row r="152" spans="6:16" x14ac:dyDescent="0.3">
      <c r="F152" t="s">
        <v>23</v>
      </c>
      <c r="G152">
        <v>1.26</v>
      </c>
      <c r="H152">
        <v>151</v>
      </c>
      <c r="N152" t="s">
        <v>126</v>
      </c>
      <c r="O152">
        <v>400</v>
      </c>
      <c r="P152">
        <v>151</v>
      </c>
    </row>
    <row r="153" spans="6:16" x14ac:dyDescent="0.3">
      <c r="F153" t="s">
        <v>23</v>
      </c>
      <c r="G153">
        <v>1.4246000000000001</v>
      </c>
      <c r="H153">
        <v>152</v>
      </c>
      <c r="N153" t="s">
        <v>126</v>
      </c>
      <c r="O153">
        <v>400</v>
      </c>
      <c r="P153">
        <v>152</v>
      </c>
    </row>
    <row r="154" spans="6:16" x14ac:dyDescent="0.3">
      <c r="F154" t="s">
        <v>23</v>
      </c>
      <c r="G154">
        <v>1.4302999999999999</v>
      </c>
      <c r="H154">
        <v>153</v>
      </c>
      <c r="N154" t="s">
        <v>126</v>
      </c>
      <c r="O154">
        <v>400</v>
      </c>
      <c r="P154">
        <v>153</v>
      </c>
    </row>
    <row r="155" spans="6:16" x14ac:dyDescent="0.3">
      <c r="F155" t="s">
        <v>23</v>
      </c>
      <c r="G155">
        <v>1.522</v>
      </c>
      <c r="H155">
        <v>154</v>
      </c>
      <c r="N155" t="s">
        <v>126</v>
      </c>
      <c r="O155">
        <v>400</v>
      </c>
      <c r="P155">
        <v>154</v>
      </c>
    </row>
    <row r="156" spans="6:16" x14ac:dyDescent="0.3">
      <c r="F156" t="s">
        <v>23</v>
      </c>
      <c r="G156">
        <v>1.4611000000000001</v>
      </c>
      <c r="H156">
        <v>155</v>
      </c>
      <c r="N156" t="s">
        <v>126</v>
      </c>
      <c r="O156">
        <v>440</v>
      </c>
      <c r="P156">
        <v>155</v>
      </c>
    </row>
    <row r="157" spans="6:16" x14ac:dyDescent="0.3">
      <c r="F157" t="s">
        <v>23</v>
      </c>
      <c r="G157">
        <v>1.3839999999999999</v>
      </c>
      <c r="H157">
        <v>156</v>
      </c>
      <c r="N157" t="s">
        <v>126</v>
      </c>
      <c r="O157">
        <v>440</v>
      </c>
      <c r="P157">
        <v>156</v>
      </c>
    </row>
    <row r="158" spans="6:16" x14ac:dyDescent="0.3">
      <c r="F158" t="s">
        <v>23</v>
      </c>
      <c r="G158">
        <v>1.4715</v>
      </c>
      <c r="H158">
        <v>157</v>
      </c>
      <c r="N158" t="s">
        <v>126</v>
      </c>
      <c r="O158">
        <v>420</v>
      </c>
      <c r="P158">
        <v>157</v>
      </c>
    </row>
    <row r="159" spans="6:16" x14ac:dyDescent="0.3">
      <c r="F159" t="s">
        <v>23</v>
      </c>
      <c r="G159">
        <v>1.3331999999999999</v>
      </c>
      <c r="H159">
        <v>158</v>
      </c>
      <c r="N159" t="s">
        <v>126</v>
      </c>
      <c r="O159">
        <v>440</v>
      </c>
      <c r="P159">
        <v>158</v>
      </c>
    </row>
    <row r="160" spans="6:16" x14ac:dyDescent="0.3">
      <c r="F160" t="s">
        <v>23</v>
      </c>
      <c r="G160">
        <v>1.4856</v>
      </c>
      <c r="H160">
        <v>159</v>
      </c>
      <c r="N160" t="s">
        <v>126</v>
      </c>
      <c r="O160">
        <v>440</v>
      </c>
      <c r="P160">
        <v>159</v>
      </c>
    </row>
    <row r="161" spans="6:16" x14ac:dyDescent="0.3">
      <c r="F161" t="s">
        <v>23</v>
      </c>
      <c r="G161">
        <v>1.6369</v>
      </c>
      <c r="H161">
        <v>160</v>
      </c>
      <c r="N161" t="s">
        <v>24</v>
      </c>
      <c r="O161">
        <v>380</v>
      </c>
      <c r="P161">
        <v>160</v>
      </c>
    </row>
    <row r="162" spans="6:16" x14ac:dyDescent="0.3">
      <c r="F162" t="s">
        <v>23</v>
      </c>
      <c r="G162">
        <v>1.5894999999999999</v>
      </c>
      <c r="H162">
        <v>161</v>
      </c>
      <c r="N162" t="s">
        <v>24</v>
      </c>
      <c r="O162">
        <v>420</v>
      </c>
      <c r="P162">
        <v>161</v>
      </c>
    </row>
    <row r="163" spans="6:16" x14ac:dyDescent="0.3">
      <c r="F163" t="s">
        <v>23</v>
      </c>
      <c r="G163">
        <v>1.7455000000000001</v>
      </c>
      <c r="H163">
        <v>162</v>
      </c>
      <c r="N163" t="s">
        <v>24</v>
      </c>
      <c r="O163">
        <v>440</v>
      </c>
      <c r="P163">
        <v>162</v>
      </c>
    </row>
    <row r="164" spans="6:16" x14ac:dyDescent="0.3">
      <c r="F164" t="s">
        <v>23</v>
      </c>
      <c r="G164">
        <v>1.5381</v>
      </c>
      <c r="H164">
        <v>163</v>
      </c>
      <c r="N164" t="s">
        <v>24</v>
      </c>
      <c r="O164">
        <v>320</v>
      </c>
      <c r="P164">
        <v>163</v>
      </c>
    </row>
    <row r="165" spans="6:16" x14ac:dyDescent="0.3">
      <c r="F165" t="s">
        <v>23</v>
      </c>
      <c r="G165">
        <v>1.6486000000000001</v>
      </c>
      <c r="H165">
        <v>164</v>
      </c>
      <c r="N165" t="s">
        <v>24</v>
      </c>
      <c r="O165">
        <v>440</v>
      </c>
      <c r="P165">
        <v>164</v>
      </c>
    </row>
    <row r="166" spans="6:16" x14ac:dyDescent="0.3">
      <c r="F166" t="s">
        <v>23</v>
      </c>
      <c r="G166">
        <v>1.5486</v>
      </c>
      <c r="H166">
        <v>165</v>
      </c>
      <c r="N166" t="s">
        <v>24</v>
      </c>
      <c r="O166">
        <v>420</v>
      </c>
      <c r="P166">
        <v>165</v>
      </c>
    </row>
    <row r="167" spans="6:16" x14ac:dyDescent="0.3">
      <c r="F167" t="s">
        <v>23</v>
      </c>
      <c r="G167">
        <v>1.5663</v>
      </c>
      <c r="H167">
        <v>166</v>
      </c>
      <c r="N167" t="s">
        <v>24</v>
      </c>
      <c r="O167">
        <v>400</v>
      </c>
      <c r="P167">
        <v>166</v>
      </c>
    </row>
    <row r="168" spans="6:16" x14ac:dyDescent="0.3">
      <c r="F168" t="s">
        <v>23</v>
      </c>
      <c r="G168">
        <v>1.7116</v>
      </c>
      <c r="H168">
        <v>167</v>
      </c>
      <c r="N168" t="s">
        <v>24</v>
      </c>
      <c r="O168">
        <v>340</v>
      </c>
      <c r="P168">
        <v>167</v>
      </c>
    </row>
    <row r="169" spans="6:16" x14ac:dyDescent="0.3">
      <c r="F169" t="s">
        <v>23</v>
      </c>
      <c r="G169">
        <v>1.4041999999999999</v>
      </c>
      <c r="H169">
        <v>168</v>
      </c>
      <c r="N169" t="s">
        <v>24</v>
      </c>
      <c r="O169">
        <v>420</v>
      </c>
      <c r="P169">
        <v>168</v>
      </c>
    </row>
    <row r="170" spans="6:16" x14ac:dyDescent="0.3">
      <c r="F170" t="s">
        <v>23</v>
      </c>
      <c r="G170">
        <v>1.3371999999999999</v>
      </c>
      <c r="H170">
        <v>169</v>
      </c>
      <c r="N170" t="s">
        <v>24</v>
      </c>
      <c r="O170">
        <v>380</v>
      </c>
      <c r="P170">
        <v>169</v>
      </c>
    </row>
    <row r="171" spans="6:16" x14ac:dyDescent="0.3">
      <c r="F171" t="s">
        <v>23</v>
      </c>
      <c r="G171">
        <v>1.6119000000000001</v>
      </c>
      <c r="N171" t="s">
        <v>24</v>
      </c>
      <c r="O171">
        <v>420</v>
      </c>
    </row>
    <row r="172" spans="6:16" x14ac:dyDescent="0.3">
      <c r="F172" t="s">
        <v>23</v>
      </c>
      <c r="G172">
        <v>1.2825</v>
      </c>
      <c r="N172" t="s">
        <v>24</v>
      </c>
      <c r="O172">
        <v>420</v>
      </c>
    </row>
    <row r="173" spans="6:16" x14ac:dyDescent="0.3">
      <c r="F173" t="s">
        <v>23</v>
      </c>
      <c r="G173">
        <v>1.4997</v>
      </c>
      <c r="N173" t="s">
        <v>24</v>
      </c>
      <c r="O173">
        <v>440</v>
      </c>
    </row>
    <row r="174" spans="6:16" x14ac:dyDescent="0.3">
      <c r="F174" t="s">
        <v>23</v>
      </c>
      <c r="G174">
        <v>1.5525</v>
      </c>
      <c r="N174" t="s">
        <v>24</v>
      </c>
      <c r="O174">
        <v>380</v>
      </c>
    </row>
    <row r="175" spans="6:16" x14ac:dyDescent="0.3">
      <c r="F175" t="s">
        <v>23</v>
      </c>
      <c r="G175">
        <v>1.6315999999999999</v>
      </c>
      <c r="N175" t="s">
        <v>24</v>
      </c>
      <c r="O175">
        <v>400</v>
      </c>
    </row>
    <row r="176" spans="6:16" x14ac:dyDescent="0.3">
      <c r="F176" t="s">
        <v>23</v>
      </c>
      <c r="G176">
        <v>1.5949</v>
      </c>
      <c r="N176" t="s">
        <v>24</v>
      </c>
      <c r="O176">
        <v>380</v>
      </c>
    </row>
    <row r="177" spans="6:15" x14ac:dyDescent="0.3">
      <c r="F177" t="s">
        <v>23</v>
      </c>
      <c r="G177">
        <v>1.6032999999999999</v>
      </c>
      <c r="N177" t="s">
        <v>24</v>
      </c>
      <c r="O177">
        <v>340</v>
      </c>
    </row>
    <row r="178" spans="6:15" x14ac:dyDescent="0.3">
      <c r="F178" t="s">
        <v>23</v>
      </c>
      <c r="G178">
        <v>1.4953000000000001</v>
      </c>
      <c r="N178" t="s">
        <v>24</v>
      </c>
      <c r="O178">
        <v>440</v>
      </c>
    </row>
    <row r="179" spans="6:15" x14ac:dyDescent="0.3">
      <c r="F179" t="s">
        <v>23</v>
      </c>
      <c r="G179">
        <v>1.4448000000000001</v>
      </c>
      <c r="N179" t="s">
        <v>24</v>
      </c>
      <c r="O179">
        <v>400</v>
      </c>
    </row>
    <row r="180" spans="6:15" x14ac:dyDescent="0.3">
      <c r="F180" t="s">
        <v>23</v>
      </c>
      <c r="G180">
        <v>1.6494</v>
      </c>
      <c r="N180" t="s">
        <v>24</v>
      </c>
      <c r="O180">
        <v>420</v>
      </c>
    </row>
    <row r="181" spans="6:15" x14ac:dyDescent="0.3">
      <c r="F181" t="s">
        <v>23</v>
      </c>
      <c r="G181">
        <v>1.5934999999999999</v>
      </c>
      <c r="N181" t="s">
        <v>24</v>
      </c>
      <c r="O181">
        <v>360</v>
      </c>
    </row>
    <row r="182" spans="6:15" x14ac:dyDescent="0.3">
      <c r="F182" t="s">
        <v>23</v>
      </c>
      <c r="G182">
        <v>1.5504</v>
      </c>
      <c r="N182" t="s">
        <v>24</v>
      </c>
      <c r="O182">
        <v>440</v>
      </c>
    </row>
    <row r="183" spans="6:15" x14ac:dyDescent="0.3">
      <c r="F183" t="s">
        <v>23</v>
      </c>
      <c r="G183">
        <v>1.4908999999999999</v>
      </c>
      <c r="N183" t="s">
        <v>24</v>
      </c>
      <c r="O183">
        <v>360</v>
      </c>
    </row>
    <row r="184" spans="6:15" x14ac:dyDescent="0.3">
      <c r="F184" t="s">
        <v>23</v>
      </c>
      <c r="G184">
        <v>1.5377000000000001</v>
      </c>
      <c r="N184" t="s">
        <v>24</v>
      </c>
      <c r="O184">
        <v>400</v>
      </c>
    </row>
    <row r="185" spans="6:15" x14ac:dyDescent="0.3">
      <c r="F185" t="s">
        <v>23</v>
      </c>
      <c r="G185">
        <v>1.7363999999999999</v>
      </c>
      <c r="N185" t="s">
        <v>24</v>
      </c>
      <c r="O185">
        <v>420</v>
      </c>
    </row>
    <row r="186" spans="6:15" x14ac:dyDescent="0.3">
      <c r="F186" t="s">
        <v>23</v>
      </c>
      <c r="G186">
        <v>1.7289000000000001</v>
      </c>
      <c r="N186" t="s">
        <v>24</v>
      </c>
      <c r="O186">
        <v>500</v>
      </c>
    </row>
    <row r="187" spans="6:15" x14ac:dyDescent="0.3">
      <c r="F187" t="s">
        <v>23</v>
      </c>
      <c r="G187">
        <v>1.7045999999999999</v>
      </c>
      <c r="N187" t="s">
        <v>24</v>
      </c>
      <c r="O187">
        <v>420</v>
      </c>
    </row>
    <row r="188" spans="6:15" x14ac:dyDescent="0.3">
      <c r="F188" t="s">
        <v>23</v>
      </c>
      <c r="G188">
        <v>1.4076</v>
      </c>
      <c r="N188" t="s">
        <v>24</v>
      </c>
      <c r="O188">
        <v>420</v>
      </c>
    </row>
    <row r="189" spans="6:15" x14ac:dyDescent="0.3">
      <c r="F189" t="s">
        <v>23</v>
      </c>
      <c r="G189">
        <v>1.585</v>
      </c>
      <c r="N189" t="s">
        <v>24</v>
      </c>
      <c r="O189">
        <v>440</v>
      </c>
    </row>
    <row r="190" spans="6:15" x14ac:dyDescent="0.3">
      <c r="F190" t="s">
        <v>23</v>
      </c>
      <c r="G190">
        <v>1.7254</v>
      </c>
      <c r="N190" t="s">
        <v>24</v>
      </c>
      <c r="O190">
        <v>440</v>
      </c>
    </row>
    <row r="191" spans="6:15" x14ac:dyDescent="0.3">
      <c r="F191" t="s">
        <v>23</v>
      </c>
      <c r="G191">
        <v>1.6741999999999999</v>
      </c>
      <c r="N191" t="s">
        <v>24</v>
      </c>
      <c r="O191">
        <v>320</v>
      </c>
    </row>
    <row r="192" spans="6:15" x14ac:dyDescent="0.3">
      <c r="F192" t="s">
        <v>23</v>
      </c>
      <c r="G192">
        <v>1.2198</v>
      </c>
      <c r="N192" t="s">
        <v>24</v>
      </c>
      <c r="O192">
        <v>440</v>
      </c>
    </row>
    <row r="193" spans="6:15" x14ac:dyDescent="0.3">
      <c r="F193" t="s">
        <v>23</v>
      </c>
      <c r="G193">
        <v>1.4857</v>
      </c>
      <c r="N193" t="s">
        <v>24</v>
      </c>
      <c r="O193">
        <v>420</v>
      </c>
    </row>
    <row r="194" spans="6:15" x14ac:dyDescent="0.3">
      <c r="F194" t="s">
        <v>23</v>
      </c>
      <c r="G194">
        <v>1.7078</v>
      </c>
      <c r="N194" t="s">
        <v>24</v>
      </c>
      <c r="O194">
        <v>440</v>
      </c>
    </row>
    <row r="195" spans="6:15" x14ac:dyDescent="0.3">
      <c r="F195" t="s">
        <v>23</v>
      </c>
      <c r="G195">
        <v>1.4738</v>
      </c>
    </row>
    <row r="196" spans="6:15" x14ac:dyDescent="0.3">
      <c r="F196" t="s">
        <v>23</v>
      </c>
      <c r="G196">
        <v>1.4131</v>
      </c>
    </row>
    <row r="197" spans="6:15" x14ac:dyDescent="0.3">
      <c r="F197" t="s">
        <v>23</v>
      </c>
      <c r="G197">
        <v>1.458</v>
      </c>
    </row>
    <row r="198" spans="6:15" x14ac:dyDescent="0.3">
      <c r="F198" t="s">
        <v>23</v>
      </c>
      <c r="G198">
        <v>1.4810000000000001</v>
      </c>
    </row>
    <row r="199" spans="6:15" x14ac:dyDescent="0.3">
      <c r="F199" t="s">
        <v>23</v>
      </c>
      <c r="G199">
        <v>1.4057999999999999</v>
      </c>
    </row>
    <row r="200" spans="6:15" x14ac:dyDescent="0.3">
      <c r="F200" t="s">
        <v>23</v>
      </c>
      <c r="G200">
        <v>1.4829000000000001</v>
      </c>
    </row>
    <row r="201" spans="6:15" x14ac:dyDescent="0.3">
      <c r="F201" t="s">
        <v>23</v>
      </c>
      <c r="G201">
        <v>1.6281000000000001</v>
      </c>
    </row>
    <row r="202" spans="6:15" x14ac:dyDescent="0.3">
      <c r="F202" t="s">
        <v>23</v>
      </c>
      <c r="G202">
        <v>1.5161</v>
      </c>
    </row>
    <row r="203" spans="6:15" x14ac:dyDescent="0.3">
      <c r="F203" t="s">
        <v>23</v>
      </c>
      <c r="G203">
        <v>1.4592000000000001</v>
      </c>
    </row>
    <row r="204" spans="6:15" x14ac:dyDescent="0.3">
      <c r="F204" t="s">
        <v>23</v>
      </c>
      <c r="G204">
        <v>1.4153</v>
      </c>
    </row>
    <row r="205" spans="6:15" x14ac:dyDescent="0.3">
      <c r="F205" t="s">
        <v>23</v>
      </c>
      <c r="G205">
        <v>1.319</v>
      </c>
    </row>
    <row r="206" spans="6:15" x14ac:dyDescent="0.3">
      <c r="F206" t="s">
        <v>23</v>
      </c>
      <c r="G206">
        <v>1.4235</v>
      </c>
    </row>
    <row r="207" spans="6:15" x14ac:dyDescent="0.3">
      <c r="F207" t="s">
        <v>23</v>
      </c>
      <c r="G207">
        <v>1.5698000000000001</v>
      </c>
    </row>
    <row r="208" spans="6:15" x14ac:dyDescent="0.3">
      <c r="F208" t="s">
        <v>23</v>
      </c>
      <c r="G208">
        <v>1.8547</v>
      </c>
    </row>
    <row r="209" spans="6:7" x14ac:dyDescent="0.3">
      <c r="F209" t="s">
        <v>23</v>
      </c>
      <c r="G209">
        <v>1.7529999999999999</v>
      </c>
    </row>
    <row r="210" spans="6:7" x14ac:dyDescent="0.3">
      <c r="F210" t="s">
        <v>23</v>
      </c>
      <c r="G210">
        <v>1.3301000000000001</v>
      </c>
    </row>
    <row r="211" spans="6:7" x14ac:dyDescent="0.3">
      <c r="F211" t="s">
        <v>23</v>
      </c>
      <c r="G211">
        <v>1.3535999999999999</v>
      </c>
    </row>
    <row r="212" spans="6:7" x14ac:dyDescent="0.3">
      <c r="F212" t="s">
        <v>23</v>
      </c>
      <c r="G212">
        <v>1.4379</v>
      </c>
    </row>
    <row r="213" spans="6:7" x14ac:dyDescent="0.3">
      <c r="F213" t="s">
        <v>23</v>
      </c>
      <c r="G213">
        <v>1.6749000000000001</v>
      </c>
    </row>
    <row r="214" spans="6:7" x14ac:dyDescent="0.3">
      <c r="F214" t="s">
        <v>23</v>
      </c>
      <c r="G214">
        <v>1.3567</v>
      </c>
    </row>
    <row r="215" spans="6:7" x14ac:dyDescent="0.3">
      <c r="F215" t="s">
        <v>23</v>
      </c>
      <c r="G215">
        <v>1.6026</v>
      </c>
    </row>
    <row r="216" spans="6:7" x14ac:dyDescent="0.3">
      <c r="F216" t="s">
        <v>23</v>
      </c>
      <c r="G216">
        <v>1.3011999999999999</v>
      </c>
    </row>
    <row r="217" spans="6:7" x14ac:dyDescent="0.3">
      <c r="F217" t="s">
        <v>23</v>
      </c>
      <c r="G217">
        <v>1.4176</v>
      </c>
    </row>
    <row r="218" spans="6:7" x14ac:dyDescent="0.3">
      <c r="F218" t="s">
        <v>23</v>
      </c>
      <c r="G218">
        <v>1.6574</v>
      </c>
    </row>
    <row r="219" spans="6:7" x14ac:dyDescent="0.3">
      <c r="F219" t="s">
        <v>23</v>
      </c>
      <c r="G219">
        <v>1.2128000000000001</v>
      </c>
    </row>
    <row r="220" spans="6:7" x14ac:dyDescent="0.3">
      <c r="F220" t="s">
        <v>23</v>
      </c>
      <c r="G220">
        <v>1.1907000000000001</v>
      </c>
    </row>
    <row r="221" spans="6:7" x14ac:dyDescent="0.3">
      <c r="F221" t="s">
        <v>23</v>
      </c>
      <c r="G221">
        <v>1.28</v>
      </c>
    </row>
    <row r="222" spans="6:7" x14ac:dyDescent="0.3">
      <c r="F222" t="s">
        <v>23</v>
      </c>
      <c r="G222">
        <v>1.9184000000000001</v>
      </c>
    </row>
    <row r="223" spans="6:7" x14ac:dyDescent="0.3">
      <c r="F223" t="s">
        <v>23</v>
      </c>
      <c r="G223">
        <v>1.6598999999999999</v>
      </c>
    </row>
    <row r="224" spans="6:7" x14ac:dyDescent="0.3">
      <c r="F224" t="s">
        <v>23</v>
      </c>
      <c r="G224">
        <v>1.4101999999999999</v>
      </c>
    </row>
    <row r="225" spans="6:7" x14ac:dyDescent="0.3">
      <c r="F225" t="s">
        <v>23</v>
      </c>
      <c r="G225">
        <v>1.6265000000000001</v>
      </c>
    </row>
    <row r="226" spans="6:7" x14ac:dyDescent="0.3">
      <c r="F226" t="s">
        <v>23</v>
      </c>
      <c r="G226">
        <v>1.3223</v>
      </c>
    </row>
    <row r="227" spans="6:7" x14ac:dyDescent="0.3">
      <c r="F227" t="s">
        <v>23</v>
      </c>
      <c r="G227">
        <v>1.5545</v>
      </c>
    </row>
    <row r="228" spans="6:7" x14ac:dyDescent="0.3">
      <c r="F228" t="s">
        <v>23</v>
      </c>
      <c r="G228">
        <v>1.6740999999999999</v>
      </c>
    </row>
    <row r="229" spans="6:7" x14ac:dyDescent="0.3">
      <c r="F229" t="s">
        <v>23</v>
      </c>
      <c r="G229">
        <v>1.5529999999999999</v>
      </c>
    </row>
    <row r="230" spans="6:7" x14ac:dyDescent="0.3">
      <c r="F230" t="s">
        <v>23</v>
      </c>
      <c r="G230">
        <v>1.2282</v>
      </c>
    </row>
    <row r="231" spans="6:7" x14ac:dyDescent="0.3">
      <c r="F231" t="s">
        <v>23</v>
      </c>
      <c r="G231">
        <v>1.3837999999999999</v>
      </c>
    </row>
    <row r="232" spans="6:7" x14ac:dyDescent="0.3">
      <c r="F232" t="s">
        <v>23</v>
      </c>
      <c r="G232">
        <v>1.1892</v>
      </c>
    </row>
    <row r="233" spans="6:7" x14ac:dyDescent="0.3">
      <c r="F233" t="s">
        <v>23</v>
      </c>
      <c r="G233">
        <v>1.5124</v>
      </c>
    </row>
    <row r="234" spans="6:7" x14ac:dyDescent="0.3">
      <c r="F234" t="s">
        <v>23</v>
      </c>
      <c r="G234">
        <v>1.4532</v>
      </c>
    </row>
    <row r="235" spans="6:7" x14ac:dyDescent="0.3">
      <c r="F235" t="s">
        <v>23</v>
      </c>
      <c r="G235">
        <v>1.2774000000000001</v>
      </c>
    </row>
    <row r="236" spans="6:7" x14ac:dyDescent="0.3">
      <c r="F236" t="s">
        <v>24</v>
      </c>
      <c r="G236">
        <v>1.2697000000000001</v>
      </c>
    </row>
    <row r="237" spans="6:7" x14ac:dyDescent="0.3">
      <c r="F237" t="s">
        <v>24</v>
      </c>
      <c r="G237">
        <v>1.3292999999999999</v>
      </c>
    </row>
    <row r="238" spans="6:7" x14ac:dyDescent="0.3">
      <c r="F238" t="s">
        <v>24</v>
      </c>
      <c r="G238">
        <v>1.3573999999999999</v>
      </c>
    </row>
    <row r="239" spans="6:7" x14ac:dyDescent="0.3">
      <c r="F239" t="s">
        <v>24</v>
      </c>
      <c r="G239">
        <v>1.2110000000000001</v>
      </c>
    </row>
    <row r="240" spans="6:7" x14ac:dyDescent="0.3">
      <c r="F240" t="s">
        <v>24</v>
      </c>
      <c r="G240">
        <v>1.1698</v>
      </c>
    </row>
    <row r="241" spans="6:7" x14ac:dyDescent="0.3">
      <c r="F241" t="s">
        <v>24</v>
      </c>
      <c r="G241">
        <v>1.4287000000000001</v>
      </c>
    </row>
    <row r="242" spans="6:7" x14ac:dyDescent="0.3">
      <c r="F242" t="s">
        <v>24</v>
      </c>
      <c r="G242">
        <v>1.2386999999999999</v>
      </c>
    </row>
    <row r="243" spans="6:7" x14ac:dyDescent="0.3">
      <c r="F243" t="s">
        <v>24</v>
      </c>
      <c r="G243">
        <v>1.3574999999999999</v>
      </c>
    </row>
    <row r="244" spans="6:7" x14ac:dyDescent="0.3">
      <c r="F244" t="s">
        <v>24</v>
      </c>
      <c r="G244">
        <v>1.3043</v>
      </c>
    </row>
    <row r="245" spans="6:7" x14ac:dyDescent="0.3">
      <c r="F245" t="s">
        <v>24</v>
      </c>
      <c r="G245">
        <v>1.1868000000000001</v>
      </c>
    </row>
    <row r="246" spans="6:7" x14ac:dyDescent="0.3">
      <c r="F246" t="s">
        <v>24</v>
      </c>
      <c r="G246">
        <v>1.3124</v>
      </c>
    </row>
    <row r="247" spans="6:7" x14ac:dyDescent="0.3">
      <c r="F247" t="s">
        <v>24</v>
      </c>
      <c r="G247">
        <v>1.0726</v>
      </c>
    </row>
    <row r="248" spans="6:7" x14ac:dyDescent="0.3">
      <c r="F248" t="s">
        <v>24</v>
      </c>
      <c r="G248">
        <v>1.2117</v>
      </c>
    </row>
    <row r="249" spans="6:7" x14ac:dyDescent="0.3">
      <c r="F249" t="s">
        <v>24</v>
      </c>
      <c r="G249">
        <v>1.4273</v>
      </c>
    </row>
    <row r="250" spans="6:7" x14ac:dyDescent="0.3">
      <c r="F250" t="s">
        <v>24</v>
      </c>
      <c r="G250">
        <v>1.4342999999999999</v>
      </c>
    </row>
    <row r="251" spans="6:7" x14ac:dyDescent="0.3">
      <c r="F251" t="s">
        <v>24</v>
      </c>
      <c r="G251">
        <v>1.2604</v>
      </c>
    </row>
    <row r="252" spans="6:7" x14ac:dyDescent="0.3">
      <c r="F252" t="s">
        <v>24</v>
      </c>
      <c r="G252">
        <v>1.3076000000000001</v>
      </c>
    </row>
    <row r="253" spans="6:7" x14ac:dyDescent="0.3">
      <c r="F253" t="s">
        <v>24</v>
      </c>
      <c r="G253">
        <v>1.3185</v>
      </c>
    </row>
    <row r="254" spans="6:7" x14ac:dyDescent="0.3">
      <c r="F254" t="s">
        <v>24</v>
      </c>
      <c r="G254">
        <v>1.3552999999999999</v>
      </c>
    </row>
    <row r="255" spans="6:7" x14ac:dyDescent="0.3">
      <c r="F255" t="s">
        <v>24</v>
      </c>
      <c r="G255">
        <v>1.3144</v>
      </c>
    </row>
    <row r="256" spans="6:7" x14ac:dyDescent="0.3">
      <c r="F256" t="s">
        <v>24</v>
      </c>
      <c r="G256">
        <v>1.3619000000000001</v>
      </c>
    </row>
    <row r="257" spans="6:7" x14ac:dyDescent="0.3">
      <c r="F257" t="s">
        <v>24</v>
      </c>
      <c r="G257">
        <v>1.3682000000000001</v>
      </c>
    </row>
    <row r="258" spans="6:7" x14ac:dyDescent="0.3">
      <c r="F258" t="s">
        <v>24</v>
      </c>
      <c r="G258">
        <v>1.3725000000000001</v>
      </c>
    </row>
    <row r="259" spans="6:7" x14ac:dyDescent="0.3">
      <c r="F259" t="s">
        <v>24</v>
      </c>
      <c r="G259">
        <v>1.2707999999999999</v>
      </c>
    </row>
    <row r="260" spans="6:7" x14ac:dyDescent="0.3">
      <c r="F260" t="s">
        <v>24</v>
      </c>
      <c r="G260">
        <v>1.1695</v>
      </c>
    </row>
    <row r="261" spans="6:7" x14ac:dyDescent="0.3">
      <c r="F261" t="s">
        <v>24</v>
      </c>
      <c r="G261">
        <v>1.2849999999999999</v>
      </c>
    </row>
    <row r="262" spans="6:7" x14ac:dyDescent="0.3">
      <c r="F262" t="s">
        <v>24</v>
      </c>
      <c r="G262">
        <v>1.3322000000000001</v>
      </c>
    </row>
    <row r="263" spans="6:7" x14ac:dyDescent="0.3">
      <c r="F263" t="s">
        <v>24</v>
      </c>
      <c r="G263">
        <v>1.5096000000000001</v>
      </c>
    </row>
    <row r="264" spans="6:7" x14ac:dyDescent="0.3">
      <c r="F264" t="s">
        <v>24</v>
      </c>
      <c r="G264">
        <v>1.0464</v>
      </c>
    </row>
    <row r="265" spans="6:7" x14ac:dyDescent="0.3">
      <c r="F265" t="s">
        <v>24</v>
      </c>
      <c r="G265">
        <v>1.2204999999999999</v>
      </c>
    </row>
    <row r="266" spans="6:7" x14ac:dyDescent="0.3">
      <c r="F266" t="s">
        <v>24</v>
      </c>
      <c r="G266">
        <v>1.3184</v>
      </c>
    </row>
    <row r="267" spans="6:7" x14ac:dyDescent="0.3">
      <c r="F267" t="s">
        <v>24</v>
      </c>
      <c r="G267">
        <v>1.3591</v>
      </c>
    </row>
    <row r="268" spans="6:7" x14ac:dyDescent="0.3">
      <c r="F268" t="s">
        <v>24</v>
      </c>
      <c r="G268">
        <v>1.3205</v>
      </c>
    </row>
    <row r="269" spans="6:7" x14ac:dyDescent="0.3">
      <c r="F269" t="s">
        <v>24</v>
      </c>
      <c r="G269">
        <v>1.375</v>
      </c>
    </row>
    <row r="270" spans="6:7" x14ac:dyDescent="0.3">
      <c r="F270" t="s">
        <v>24</v>
      </c>
      <c r="G270">
        <v>1.3467</v>
      </c>
    </row>
    <row r="271" spans="6:7" x14ac:dyDescent="0.3">
      <c r="F271" t="s">
        <v>24</v>
      </c>
      <c r="G271">
        <v>1.4630000000000001</v>
      </c>
    </row>
    <row r="272" spans="6:7" x14ac:dyDescent="0.3">
      <c r="F272" t="s">
        <v>24</v>
      </c>
      <c r="G272">
        <v>1.1952</v>
      </c>
    </row>
    <row r="273" spans="6:7" x14ac:dyDescent="0.3">
      <c r="F273" t="s">
        <v>24</v>
      </c>
      <c r="G273">
        <v>1.4206000000000001</v>
      </c>
    </row>
    <row r="274" spans="6:7" x14ac:dyDescent="0.3">
      <c r="F274" t="s">
        <v>24</v>
      </c>
      <c r="G274">
        <v>1.4561999999999999</v>
      </c>
    </row>
    <row r="275" spans="6:7" x14ac:dyDescent="0.3">
      <c r="F275" t="s">
        <v>24</v>
      </c>
      <c r="G275">
        <v>1.2674000000000001</v>
      </c>
    </row>
    <row r="276" spans="6:7" x14ac:dyDescent="0.3">
      <c r="F276" t="s">
        <v>24</v>
      </c>
      <c r="G276">
        <v>1.2307999999999999</v>
      </c>
    </row>
    <row r="277" spans="6:7" x14ac:dyDescent="0.3">
      <c r="F277" t="s">
        <v>24</v>
      </c>
      <c r="G277">
        <v>1.1904999999999999</v>
      </c>
    </row>
    <row r="278" spans="6:7" x14ac:dyDescent="0.3">
      <c r="F278" t="s">
        <v>24</v>
      </c>
      <c r="G278">
        <v>1.4171</v>
      </c>
    </row>
    <row r="279" spans="6:7" x14ac:dyDescent="0.3">
      <c r="F279" t="s">
        <v>24</v>
      </c>
      <c r="G279">
        <v>1.2457</v>
      </c>
    </row>
    <row r="280" spans="6:7" x14ac:dyDescent="0.3">
      <c r="F280" t="s">
        <v>24</v>
      </c>
      <c r="G280">
        <v>1.34</v>
      </c>
    </row>
    <row r="281" spans="6:7" x14ac:dyDescent="0.3">
      <c r="F281" t="s">
        <v>24</v>
      </c>
      <c r="G281">
        <v>1.4957</v>
      </c>
    </row>
    <row r="282" spans="6:7" x14ac:dyDescent="0.3">
      <c r="F282" t="s">
        <v>24</v>
      </c>
      <c r="G282">
        <v>1.2442</v>
      </c>
    </row>
    <row r="283" spans="6:7" x14ac:dyDescent="0.3">
      <c r="F283" t="s">
        <v>24</v>
      </c>
      <c r="G283">
        <v>1.3150999999999999</v>
      </c>
    </row>
    <row r="284" spans="6:7" x14ac:dyDescent="0.3">
      <c r="F284" t="s">
        <v>24</v>
      </c>
      <c r="G284">
        <v>1.3657999999999999</v>
      </c>
    </row>
    <row r="285" spans="6:7" x14ac:dyDescent="0.3">
      <c r="F285" t="s">
        <v>24</v>
      </c>
      <c r="G285">
        <v>1.3629</v>
      </c>
    </row>
    <row r="286" spans="6:7" x14ac:dyDescent="0.3">
      <c r="F286" t="s">
        <v>24</v>
      </c>
      <c r="G286">
        <v>1.2383999999999999</v>
      </c>
    </row>
    <row r="287" spans="6:7" x14ac:dyDescent="0.3">
      <c r="F287" t="s">
        <v>24</v>
      </c>
      <c r="G287">
        <v>1.1367</v>
      </c>
    </row>
    <row r="288" spans="6:7" x14ac:dyDescent="0.3">
      <c r="F288" t="s">
        <v>24</v>
      </c>
      <c r="G288">
        <v>1.1964999999999999</v>
      </c>
    </row>
    <row r="289" spans="6:7" x14ac:dyDescent="0.3">
      <c r="F289" t="s">
        <v>24</v>
      </c>
      <c r="G289">
        <v>1.1655</v>
      </c>
    </row>
    <row r="290" spans="6:7" x14ac:dyDescent="0.3">
      <c r="F290" t="s">
        <v>24</v>
      </c>
      <c r="G290">
        <v>1.2023999999999999</v>
      </c>
    </row>
    <row r="291" spans="6:7" x14ac:dyDescent="0.3">
      <c r="F291" t="s">
        <v>24</v>
      </c>
      <c r="G291">
        <v>1.1716</v>
      </c>
    </row>
    <row r="292" spans="6:7" x14ac:dyDescent="0.3">
      <c r="F292" t="s">
        <v>24</v>
      </c>
      <c r="G292">
        <v>1.2043999999999999</v>
      </c>
    </row>
    <row r="293" spans="6:7" x14ac:dyDescent="0.3">
      <c r="F293" t="s">
        <v>24</v>
      </c>
      <c r="G293">
        <v>1.2396</v>
      </c>
    </row>
    <row r="294" spans="6:7" x14ac:dyDescent="0.3">
      <c r="F294" t="s">
        <v>24</v>
      </c>
      <c r="G294">
        <v>1.1646000000000001</v>
      </c>
    </row>
    <row r="295" spans="6:7" x14ac:dyDescent="0.3">
      <c r="F295" t="s">
        <v>24</v>
      </c>
      <c r="G295">
        <v>1.2234</v>
      </c>
    </row>
    <row r="296" spans="6:7" x14ac:dyDescent="0.3">
      <c r="F296" t="s">
        <v>24</v>
      </c>
      <c r="G296">
        <v>1.1742999999999999</v>
      </c>
    </row>
    <row r="297" spans="6:7" x14ac:dyDescent="0.3">
      <c r="F297" t="s">
        <v>24</v>
      </c>
      <c r="G297">
        <v>1.272</v>
      </c>
    </row>
    <row r="298" spans="6:7" x14ac:dyDescent="0.3">
      <c r="F298" t="s">
        <v>24</v>
      </c>
      <c r="G298">
        <v>1.2098</v>
      </c>
    </row>
    <row r="299" spans="6:7" x14ac:dyDescent="0.3">
      <c r="F299" t="s">
        <v>24</v>
      </c>
      <c r="G299">
        <v>1.3429</v>
      </c>
    </row>
    <row r="300" spans="6:7" x14ac:dyDescent="0.3">
      <c r="F300" t="s">
        <v>24</v>
      </c>
      <c r="G300">
        <v>1.1718999999999999</v>
      </c>
    </row>
    <row r="301" spans="6:7" x14ac:dyDescent="0.3">
      <c r="F301" t="s">
        <v>24</v>
      </c>
      <c r="G301">
        <v>1.1457999999999999</v>
      </c>
    </row>
    <row r="302" spans="6:7" x14ac:dyDescent="0.3">
      <c r="F302" t="s">
        <v>24</v>
      </c>
      <c r="G302">
        <v>1.1681999999999999</v>
      </c>
    </row>
    <row r="303" spans="6:7" x14ac:dyDescent="0.3">
      <c r="F303" t="s">
        <v>24</v>
      </c>
      <c r="G303">
        <v>1.1581999999999999</v>
      </c>
    </row>
    <row r="304" spans="6:7" x14ac:dyDescent="0.3">
      <c r="F304" t="s">
        <v>24</v>
      </c>
      <c r="G304">
        <v>1.4173</v>
      </c>
    </row>
    <row r="305" spans="6:7" x14ac:dyDescent="0.3">
      <c r="F305" t="s">
        <v>24</v>
      </c>
      <c r="G305">
        <v>1.3411999999999999</v>
      </c>
    </row>
    <row r="306" spans="6:7" x14ac:dyDescent="0.3">
      <c r="F306" t="s">
        <v>24</v>
      </c>
      <c r="G306">
        <v>1.1856</v>
      </c>
    </row>
    <row r="307" spans="6:7" x14ac:dyDescent="0.3">
      <c r="F307" t="s">
        <v>24</v>
      </c>
      <c r="G307">
        <v>1.1926000000000001</v>
      </c>
    </row>
    <row r="308" spans="6:7" x14ac:dyDescent="0.3">
      <c r="F308" t="s">
        <v>24</v>
      </c>
      <c r="G308">
        <v>1.2659</v>
      </c>
    </row>
    <row r="309" spans="6:7" x14ac:dyDescent="0.3">
      <c r="F309" t="s">
        <v>24</v>
      </c>
      <c r="G309">
        <v>1.1407</v>
      </c>
    </row>
    <row r="310" spans="6:7" x14ac:dyDescent="0.3">
      <c r="F310" t="s">
        <v>24</v>
      </c>
      <c r="G310">
        <v>1.1296999999999999</v>
      </c>
    </row>
    <row r="311" spans="6:7" x14ac:dyDescent="0.3">
      <c r="F311" t="s">
        <v>24</v>
      </c>
      <c r="G311">
        <v>1.4397</v>
      </c>
    </row>
    <row r="312" spans="6:7" x14ac:dyDescent="0.3">
      <c r="F312" t="s">
        <v>24</v>
      </c>
      <c r="G312">
        <v>1.1944999999999999</v>
      </c>
    </row>
    <row r="313" spans="6:7" x14ac:dyDescent="0.3">
      <c r="F313" t="s">
        <v>24</v>
      </c>
      <c r="G313">
        <v>1.2124999999999999</v>
      </c>
    </row>
    <row r="314" spans="6:7" x14ac:dyDescent="0.3">
      <c r="F314" t="s">
        <v>24</v>
      </c>
      <c r="G314">
        <v>1.2713000000000001</v>
      </c>
    </row>
    <row r="315" spans="6:7" x14ac:dyDescent="0.3">
      <c r="F315" t="s">
        <v>24</v>
      </c>
      <c r="G315">
        <v>1.1983999999999999</v>
      </c>
    </row>
    <row r="316" spans="6:7" x14ac:dyDescent="0.3">
      <c r="F316" t="s">
        <v>24</v>
      </c>
      <c r="G316">
        <v>1.1293</v>
      </c>
    </row>
    <row r="317" spans="6:7" x14ac:dyDescent="0.3">
      <c r="F317" t="s">
        <v>24</v>
      </c>
      <c r="G317">
        <v>1.3083</v>
      </c>
    </row>
    <row r="318" spans="6:7" x14ac:dyDescent="0.3">
      <c r="F318" t="s">
        <v>24</v>
      </c>
      <c r="G318">
        <v>1.2</v>
      </c>
    </row>
    <row r="319" spans="6:7" x14ac:dyDescent="0.3">
      <c r="F319" t="s">
        <v>24</v>
      </c>
      <c r="G319">
        <v>1.2470000000000001</v>
      </c>
    </row>
    <row r="320" spans="6:7" x14ac:dyDescent="0.3">
      <c r="F320" t="s">
        <v>24</v>
      </c>
      <c r="G320">
        <v>1.1707000000000001</v>
      </c>
    </row>
    <row r="321" spans="6:7" x14ac:dyDescent="0.3">
      <c r="F321" t="s">
        <v>24</v>
      </c>
      <c r="G321">
        <v>1.1631</v>
      </c>
    </row>
    <row r="322" spans="6:7" x14ac:dyDescent="0.3">
      <c r="F322" t="s">
        <v>24</v>
      </c>
      <c r="G322">
        <v>1.2103999999999999</v>
      </c>
    </row>
    <row r="323" spans="6:7" x14ac:dyDescent="0.3">
      <c r="F323" t="s">
        <v>24</v>
      </c>
      <c r="G323">
        <v>1.2864</v>
      </c>
    </row>
    <row r="324" spans="6:7" x14ac:dyDescent="0.3">
      <c r="F324" t="s">
        <v>24</v>
      </c>
      <c r="G324">
        <v>1.2692000000000001</v>
      </c>
    </row>
    <row r="325" spans="6:7" x14ac:dyDescent="0.3">
      <c r="F325" t="s">
        <v>24</v>
      </c>
      <c r="G325">
        <v>1.1936</v>
      </c>
    </row>
    <row r="326" spans="6:7" x14ac:dyDescent="0.3">
      <c r="F326" t="s">
        <v>24</v>
      </c>
      <c r="G326">
        <v>1.1382000000000001</v>
      </c>
    </row>
    <row r="327" spans="6:7" x14ac:dyDescent="0.3">
      <c r="F327" t="s">
        <v>24</v>
      </c>
      <c r="G327">
        <v>1.1548</v>
      </c>
    </row>
    <row r="328" spans="6:7" x14ac:dyDescent="0.3">
      <c r="F328" t="s">
        <v>24</v>
      </c>
      <c r="G328">
        <v>1.1994</v>
      </c>
    </row>
    <row r="329" spans="6:7" x14ac:dyDescent="0.3">
      <c r="F329" t="s">
        <v>24</v>
      </c>
      <c r="G329">
        <v>1.1626000000000001</v>
      </c>
    </row>
    <row r="330" spans="6:7" x14ac:dyDescent="0.3">
      <c r="F330" t="s">
        <v>24</v>
      </c>
      <c r="G330">
        <v>1.1586000000000001</v>
      </c>
    </row>
    <row r="331" spans="6:7" x14ac:dyDescent="0.3">
      <c r="F331" t="s">
        <v>24</v>
      </c>
      <c r="G331">
        <v>1.1600999999999999</v>
      </c>
    </row>
    <row r="332" spans="6:7" x14ac:dyDescent="0.3">
      <c r="F332" t="s">
        <v>24</v>
      </c>
      <c r="G332">
        <v>1.2129000000000001</v>
      </c>
    </row>
  </sheetData>
  <phoneticPr fontId="1" type="noConversion"/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bar charts 50%</vt:lpstr>
      <vt:lpstr>individuals 50%</vt:lpstr>
      <vt:lpstr>bar charts 100%</vt:lpstr>
      <vt:lpstr>individuals 100%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Leandra Caywood</dc:creator>
  <cp:lastModifiedBy>Leandra Caywood</cp:lastModifiedBy>
  <dcterms:created xsi:type="dcterms:W3CDTF">2025-02-17T16:51:18Z</dcterms:created>
  <dcterms:modified xsi:type="dcterms:W3CDTF">2025-03-06T15:22:15Z</dcterms:modified>
</cp:coreProperties>
</file>