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User\Downloads\Microsoft.SkypeApp_kzf8qxf38zg5c!App\All\"/>
    </mc:Choice>
  </mc:AlternateContent>
  <xr:revisionPtr revIDLastSave="0" documentId="13_ncr:1_{BB8D2487-40DA-4F0F-97A4-C252DF226A0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1" i="1" l="1"/>
  <c r="K28" i="1"/>
  <c r="K23" i="1"/>
  <c r="K20" i="1"/>
  <c r="K16" i="1"/>
  <c r="K75" i="1" l="1"/>
  <c r="K120" i="1"/>
  <c r="K54" i="1"/>
  <c r="K62" i="1"/>
  <c r="K79" i="1"/>
  <c r="K37" i="1"/>
  <c r="K42" i="1"/>
  <c r="K115" i="1"/>
  <c r="K104" i="1" l="1"/>
  <c r="K90" i="1"/>
  <c r="K99" i="1" l="1"/>
</calcChain>
</file>

<file path=xl/sharedStrings.xml><?xml version="1.0" encoding="utf-8"?>
<sst xmlns="http://schemas.openxmlformats.org/spreadsheetml/2006/main" count="662" uniqueCount="338">
  <si>
    <t>Date du check</t>
  </si>
  <si>
    <t>Dépt</t>
  </si>
  <si>
    <t>Prénom</t>
  </si>
  <si>
    <t xml:space="preserve">Nom </t>
  </si>
  <si>
    <t>HUB</t>
  </si>
  <si>
    <t>Pauline</t>
  </si>
  <si>
    <t>Secu</t>
  </si>
  <si>
    <t>Nicolas</t>
  </si>
  <si>
    <t>ROBE</t>
  </si>
  <si>
    <t>LOG</t>
  </si>
  <si>
    <t>Shadi</t>
  </si>
  <si>
    <t>AMEEN</t>
  </si>
  <si>
    <t xml:space="preserve">Alice </t>
  </si>
  <si>
    <t>AUDIT</t>
  </si>
  <si>
    <t>Juliette</t>
  </si>
  <si>
    <t>PARISOT</t>
  </si>
  <si>
    <t>DIR</t>
  </si>
  <si>
    <t>Frédéric</t>
  </si>
  <si>
    <t>ROUSSEL</t>
  </si>
  <si>
    <t xml:space="preserve">Frederic </t>
  </si>
  <si>
    <t>DE SAINT SERNIN</t>
  </si>
  <si>
    <t>COM</t>
  </si>
  <si>
    <t>ICARDI</t>
  </si>
  <si>
    <t>CONV</t>
  </si>
  <si>
    <t>Camille</t>
  </si>
  <si>
    <t>FOURRE</t>
  </si>
  <si>
    <t>Fanny</t>
  </si>
  <si>
    <t>ROUSSEY</t>
  </si>
  <si>
    <t>Carine</t>
  </si>
  <si>
    <t>VALETTE</t>
  </si>
  <si>
    <t>GMU</t>
  </si>
  <si>
    <t xml:space="preserve">Gaetane </t>
  </si>
  <si>
    <t>WICQUART</t>
  </si>
  <si>
    <t>Lisa</t>
  </si>
  <si>
    <t>VADER</t>
  </si>
  <si>
    <t>DENEUVE</t>
  </si>
  <si>
    <t>Marie Pierre</t>
  </si>
  <si>
    <t>Kathrin</t>
  </si>
  <si>
    <t>BOLZ</t>
  </si>
  <si>
    <t>RH</t>
  </si>
  <si>
    <t>ROUFFIAC</t>
  </si>
  <si>
    <t>DAMBEL</t>
  </si>
  <si>
    <t>Marianne</t>
  </si>
  <si>
    <t>Fousse</t>
  </si>
  <si>
    <t>Malika</t>
  </si>
  <si>
    <t>IMBS</t>
  </si>
  <si>
    <t>Nelly</t>
  </si>
  <si>
    <t>Linda</t>
  </si>
  <si>
    <t>HAMMOUDI</t>
  </si>
  <si>
    <t>FIN</t>
  </si>
  <si>
    <t>FO</t>
  </si>
  <si>
    <t>KHAYAT</t>
  </si>
  <si>
    <t>Aurelien</t>
  </si>
  <si>
    <t>DAUNAY</t>
  </si>
  <si>
    <t>André</t>
  </si>
  <si>
    <t>KRUMMACHER</t>
  </si>
  <si>
    <t>Gaëlle</t>
  </si>
  <si>
    <t>HEMART</t>
  </si>
  <si>
    <t>SECU</t>
  </si>
  <si>
    <t>CONVERGENCE</t>
  </si>
  <si>
    <t>LAPTOP</t>
  </si>
  <si>
    <t>LENOVO</t>
  </si>
  <si>
    <t>TOSHIBA</t>
  </si>
  <si>
    <t>DELL</t>
  </si>
  <si>
    <t>PC/laptop</t>
  </si>
  <si>
    <t xml:space="preserve">Marque </t>
  </si>
  <si>
    <t>PC</t>
  </si>
  <si>
    <t>Laptop</t>
  </si>
  <si>
    <t>LAPTP</t>
  </si>
  <si>
    <t>HP</t>
  </si>
  <si>
    <t>PC-DIR-MPC</t>
  </si>
  <si>
    <t>PC-DIR-FR</t>
  </si>
  <si>
    <t>LPTP-DIR-FDSS</t>
  </si>
  <si>
    <t>X1-DIR-AD</t>
  </si>
  <si>
    <t>X1-DIR-AK</t>
  </si>
  <si>
    <t>X1-DIR-GH</t>
  </si>
  <si>
    <t>X1-DIR-NR</t>
  </si>
  <si>
    <t>X1-DIR-KB</t>
  </si>
  <si>
    <t>LPTP-DIR-001</t>
  </si>
  <si>
    <t>PC-HUB-002</t>
  </si>
  <si>
    <t>PC-HUB-001</t>
  </si>
  <si>
    <t>PC-SECU-002</t>
  </si>
  <si>
    <t>PC-SECU-001</t>
  </si>
  <si>
    <t>PC-LOG-002</t>
  </si>
  <si>
    <t>LPTP-Calais-SA</t>
  </si>
  <si>
    <t>PC-LOG-003</t>
  </si>
  <si>
    <t>PC-LOG-001</t>
  </si>
  <si>
    <t>LPTP-AUD-VM</t>
  </si>
  <si>
    <t>PC-AUDIT-003</t>
  </si>
  <si>
    <t>PC-AUDIT-004</t>
  </si>
  <si>
    <t>PC-AUDIT-002</t>
  </si>
  <si>
    <t>PC-AUDIT-005</t>
  </si>
  <si>
    <t>LPTP-COM-006</t>
  </si>
  <si>
    <t>PC-COM-003</t>
  </si>
  <si>
    <t>PC-COM-004</t>
  </si>
  <si>
    <t>PC-CONV-003</t>
  </si>
  <si>
    <t>LPTP-CONV-008</t>
  </si>
  <si>
    <t>PC-CONV-004</t>
  </si>
  <si>
    <t>PC-CONV-001</t>
  </si>
  <si>
    <t>LPTP-CONV-016</t>
  </si>
  <si>
    <t>PC-CONV-008</t>
  </si>
  <si>
    <t>PC-CONV-007</t>
  </si>
  <si>
    <t>LPTP-GMU-GW</t>
  </si>
  <si>
    <t>PC-GMU-005</t>
  </si>
  <si>
    <t>PC-GMU-007</t>
  </si>
  <si>
    <t>LPTP-GMU-001</t>
  </si>
  <si>
    <t>PC-GMU-008</t>
  </si>
  <si>
    <t>PC-GMU-001</t>
  </si>
  <si>
    <t>PC-GMU-002</t>
  </si>
  <si>
    <t>PC-RH-001</t>
  </si>
  <si>
    <t>PC-RH-006</t>
  </si>
  <si>
    <t>PC-RH-002</t>
  </si>
  <si>
    <t>PC-RH-005</t>
  </si>
  <si>
    <t>PC-RH-004</t>
  </si>
  <si>
    <t>PC-RH-007</t>
  </si>
  <si>
    <t>PC-COMPTA-001</t>
  </si>
  <si>
    <t>PC-COMPTA-004</t>
  </si>
  <si>
    <t>PC-FIN-004</t>
  </si>
  <si>
    <t>PC-FIN-001</t>
  </si>
  <si>
    <t>PC-FIN-002</t>
  </si>
  <si>
    <t>PC-FIN-003</t>
  </si>
  <si>
    <t>PC-FIN-007</t>
  </si>
  <si>
    <t>PC-FIN-008</t>
  </si>
  <si>
    <t>by : Khalid</t>
  </si>
  <si>
    <t>date : 04/08/2017</t>
  </si>
  <si>
    <t>ID ACTED</t>
  </si>
  <si>
    <t>Follow UP Etat du parc IT HQ</t>
  </si>
  <si>
    <t>Alicia</t>
  </si>
  <si>
    <t>CROMER</t>
  </si>
  <si>
    <t>Flora</t>
  </si>
  <si>
    <t>DAUDRE</t>
  </si>
  <si>
    <t>Elsa</t>
  </si>
  <si>
    <t>LE MEUR</t>
  </si>
  <si>
    <t xml:space="preserve">Salome </t>
  </si>
  <si>
    <t>TRICOT</t>
  </si>
  <si>
    <t>Léandre</t>
  </si>
  <si>
    <t>DIBI</t>
  </si>
  <si>
    <t>PC-IT-LD</t>
  </si>
  <si>
    <t>Marius</t>
  </si>
  <si>
    <t>COLIN</t>
  </si>
  <si>
    <t>PC-IT-MC</t>
  </si>
  <si>
    <t>Ludovic</t>
  </si>
  <si>
    <t>INARD</t>
  </si>
  <si>
    <t>DESKTOP</t>
  </si>
  <si>
    <t>Oriana</t>
  </si>
  <si>
    <t>GAMBOA</t>
  </si>
  <si>
    <t>Larissa</t>
  </si>
  <si>
    <t>RAVALIA</t>
  </si>
  <si>
    <t>PC-HUB-003</t>
  </si>
  <si>
    <t>Julie</t>
  </si>
  <si>
    <t>PENVERNE</t>
  </si>
  <si>
    <t>Duncan</t>
  </si>
  <si>
    <t>WALL</t>
  </si>
  <si>
    <t>Joseph</t>
  </si>
  <si>
    <t>SHAWYER</t>
  </si>
  <si>
    <t>LE BASTARD</t>
  </si>
  <si>
    <t xml:space="preserve">Silvia </t>
  </si>
  <si>
    <t>DIOP</t>
  </si>
  <si>
    <t>Adèle</t>
  </si>
  <si>
    <t>PC-COM-007</t>
  </si>
  <si>
    <t>PC-COM-013</t>
  </si>
  <si>
    <t>PC-COM-005</t>
  </si>
  <si>
    <t xml:space="preserve">Clara </t>
  </si>
  <si>
    <t>JAMES</t>
  </si>
  <si>
    <t>CONSTANTIN</t>
  </si>
  <si>
    <t>Paul</t>
  </si>
  <si>
    <t xml:space="preserve">Lucas </t>
  </si>
  <si>
    <t>MAGNANI</t>
  </si>
  <si>
    <t>Manon</t>
  </si>
  <si>
    <t>VIGIER</t>
  </si>
  <si>
    <t xml:space="preserve">Francois </t>
  </si>
  <si>
    <t>REPARS</t>
  </si>
  <si>
    <t>AME</t>
  </si>
  <si>
    <t xml:space="preserve">Thibaut </t>
  </si>
  <si>
    <t>VANDRIESSCHE</t>
  </si>
  <si>
    <t>Amandine</t>
  </si>
  <si>
    <t>LANNEVAL</t>
  </si>
  <si>
    <t xml:space="preserve">Camille </t>
  </si>
  <si>
    <t>RENARDET</t>
  </si>
  <si>
    <t>Hugo</t>
  </si>
  <si>
    <t>MARTINEZ</t>
  </si>
  <si>
    <t>BOMPAS</t>
  </si>
  <si>
    <t xml:space="preserve">Yariatou </t>
  </si>
  <si>
    <t>Iris</t>
  </si>
  <si>
    <t>PC-RH-NB</t>
  </si>
  <si>
    <t>Kim</t>
  </si>
  <si>
    <t>GUAY</t>
  </si>
  <si>
    <t>Mylène</t>
  </si>
  <si>
    <t>BALICHARD</t>
  </si>
  <si>
    <t>Mehena</t>
  </si>
  <si>
    <t>AMGHAT</t>
  </si>
  <si>
    <t>BILLARD</t>
  </si>
  <si>
    <t xml:space="preserve">Anne </t>
  </si>
  <si>
    <t>RAMEAU</t>
  </si>
  <si>
    <t>CASTEL</t>
  </si>
  <si>
    <t xml:space="preserve">Léna </t>
  </si>
  <si>
    <t>LEMAIRE</t>
  </si>
  <si>
    <t>Carlota</t>
  </si>
  <si>
    <t>BOZZINO</t>
  </si>
  <si>
    <t>Chiara</t>
  </si>
  <si>
    <t>QUADRI</t>
  </si>
  <si>
    <t>Bérengère</t>
  </si>
  <si>
    <t>FOUCART</t>
  </si>
  <si>
    <t>Romuald</t>
  </si>
  <si>
    <t>GUILLEREY</t>
  </si>
  <si>
    <t>Baptiste</t>
  </si>
  <si>
    <t>BUCHOU</t>
  </si>
  <si>
    <t>Note</t>
  </si>
  <si>
    <t>MOYENNE</t>
  </si>
  <si>
    <t>Cécile</t>
  </si>
  <si>
    <t>POINOT</t>
  </si>
  <si>
    <t>8-10</t>
  </si>
  <si>
    <t>DENIS</t>
  </si>
  <si>
    <t>VAN DE KERCKHOVE</t>
  </si>
  <si>
    <t>PC-GMU-009</t>
  </si>
  <si>
    <t>PC-GMU-010</t>
  </si>
  <si>
    <t>PC-GMU-006</t>
  </si>
  <si>
    <t>Emma</t>
  </si>
  <si>
    <t xml:space="preserve">Audrey </t>
  </si>
  <si>
    <t>PC-RH-011</t>
  </si>
  <si>
    <t>PC-AME-001</t>
  </si>
  <si>
    <t>PC-AME-007</t>
  </si>
  <si>
    <t>PC-RH-010</t>
  </si>
  <si>
    <t>PC-LOG-006</t>
  </si>
  <si>
    <t>Pascal</t>
  </si>
  <si>
    <t>BERNARD</t>
  </si>
  <si>
    <t xml:space="preserve">Fanny </t>
  </si>
  <si>
    <t>DECOUVOUX</t>
  </si>
  <si>
    <t>directeur</t>
  </si>
  <si>
    <t>intern</t>
  </si>
  <si>
    <t>manager</t>
  </si>
  <si>
    <t>officer</t>
  </si>
  <si>
    <t>ETAT GLOBAL SECU</t>
  </si>
  <si>
    <t>ETAT GLOBAL HUB</t>
  </si>
  <si>
    <t>ETAT GLOBAL LOG</t>
  </si>
  <si>
    <t>ETAT GLOBAL IT</t>
  </si>
  <si>
    <t>ETAT GLOBAL AUDIT</t>
  </si>
  <si>
    <t>ETAT GLOBAL COM</t>
  </si>
  <si>
    <t>ETAT GLOBAL AME</t>
  </si>
  <si>
    <t>ETAT GLOBAL CONVERGENCES</t>
  </si>
  <si>
    <t>ETAT GLOBAL GMU</t>
  </si>
  <si>
    <t>ETAT GLOBAL RH</t>
  </si>
  <si>
    <t>DEVCOM</t>
  </si>
  <si>
    <t>ETAT GLOBAL DEVCOM</t>
  </si>
  <si>
    <t>ETAT GLOBAL ExCOM (Direction Générale)</t>
  </si>
  <si>
    <t xml:space="preserve">Manon </t>
  </si>
  <si>
    <t>ALBERTI</t>
  </si>
  <si>
    <t xml:space="preserve">Juliette </t>
  </si>
  <si>
    <t>JOURDE</t>
  </si>
  <si>
    <t>Caroline</t>
  </si>
  <si>
    <t>GEORGES</t>
  </si>
  <si>
    <t>Marie</t>
  </si>
  <si>
    <t>DE FRANGUL</t>
  </si>
  <si>
    <t>GUERET</t>
  </si>
  <si>
    <t xml:space="preserve">Pierre </t>
  </si>
  <si>
    <t>MARTI</t>
  </si>
  <si>
    <t>MARANDAS</t>
  </si>
  <si>
    <t>Philaé</t>
  </si>
  <si>
    <t>LAURIE</t>
  </si>
  <si>
    <t>HESSON</t>
  </si>
  <si>
    <t>Tristan</t>
  </si>
  <si>
    <t>LEMELLE</t>
  </si>
  <si>
    <t>LPTP-AUDIT-012</t>
  </si>
  <si>
    <t>LPTP-AUDIT-009</t>
  </si>
  <si>
    <t xml:space="preserve">Charlotte </t>
  </si>
  <si>
    <t>WARDEN</t>
  </si>
  <si>
    <t>Arthur</t>
  </si>
  <si>
    <t>ETIEN</t>
  </si>
  <si>
    <t>PC-COMPTA-003</t>
  </si>
  <si>
    <t>LPTP-AUD-RG</t>
  </si>
  <si>
    <t>LPTP-IT-012</t>
  </si>
  <si>
    <t>Mélissa</t>
  </si>
  <si>
    <t>KAEBBEB</t>
  </si>
  <si>
    <t>LPTP-IT-007</t>
  </si>
  <si>
    <t>Eugenie</t>
  </si>
  <si>
    <t>PEIGNE</t>
  </si>
  <si>
    <t>BROUILLARD</t>
  </si>
  <si>
    <t>BONRAISIN</t>
  </si>
  <si>
    <t>LPTP-CONV-EP</t>
  </si>
  <si>
    <t xml:space="preserve">Marta </t>
  </si>
  <si>
    <t>MORI</t>
  </si>
  <si>
    <t>COLOMBET</t>
  </si>
  <si>
    <t>DOUSSOT</t>
  </si>
  <si>
    <t>PC-CONV-002</t>
  </si>
  <si>
    <t xml:space="preserve">Amandine </t>
  </si>
  <si>
    <t>CUEFF</t>
  </si>
  <si>
    <t xml:space="preserve">Xavier </t>
  </si>
  <si>
    <t>MOREAU</t>
  </si>
  <si>
    <t>Meltem</t>
  </si>
  <si>
    <t>PICHONNAT</t>
  </si>
  <si>
    <t>GIBAUX</t>
  </si>
  <si>
    <t>PC-RH-11</t>
  </si>
  <si>
    <t>RECRUTEMENT</t>
  </si>
  <si>
    <t>CHABAUD</t>
  </si>
  <si>
    <t>PC-RH-009</t>
  </si>
  <si>
    <t>IT / SI</t>
  </si>
  <si>
    <t>LPTP-FIN-LH</t>
  </si>
  <si>
    <t>PC-FIN-009</t>
  </si>
  <si>
    <t>Leila</t>
  </si>
  <si>
    <t>CHAUCHAT</t>
  </si>
  <si>
    <t>PC-FIN-AC</t>
  </si>
  <si>
    <t>LPTP-SECU-001</t>
  </si>
  <si>
    <t>Hakim</t>
  </si>
  <si>
    <t>BRAHIM</t>
  </si>
  <si>
    <t>Célia</t>
  </si>
  <si>
    <t>LANOE</t>
  </si>
  <si>
    <t>PC-FIN-005</t>
  </si>
  <si>
    <t>GRYSON</t>
  </si>
  <si>
    <t>Bertille</t>
  </si>
  <si>
    <t>MARIN</t>
  </si>
  <si>
    <t>FINANCE</t>
  </si>
  <si>
    <t>COMPTA</t>
  </si>
  <si>
    <t>ETAT GLOBAL COMPTA</t>
  </si>
  <si>
    <t>ETAT GLOBAL FINANCE</t>
  </si>
  <si>
    <t>ExCOM (Direction Générale)</t>
  </si>
  <si>
    <t>Hortense</t>
  </si>
  <si>
    <t>BARRUET</t>
  </si>
  <si>
    <t>CALEY</t>
  </si>
  <si>
    <t>X1-DIR-PB</t>
  </si>
  <si>
    <t>LTPT-IT-009</t>
  </si>
  <si>
    <t>SI</t>
  </si>
  <si>
    <t>X1-DIR-LI</t>
  </si>
  <si>
    <t>Thibault</t>
  </si>
  <si>
    <t>LAROSE</t>
  </si>
  <si>
    <t>CHEMIN</t>
  </si>
  <si>
    <t>ETAT GLOBAL RECRUTEMENT</t>
  </si>
  <si>
    <t>X1-DIR-FD</t>
  </si>
  <si>
    <t>PC-LOG-005</t>
  </si>
  <si>
    <t>LPTP-COM-DW</t>
  </si>
  <si>
    <t>Antoine</t>
  </si>
  <si>
    <t>BOUCHARENC</t>
  </si>
  <si>
    <t>PC-FIN-010</t>
  </si>
  <si>
    <t>PC-GMU-004</t>
  </si>
  <si>
    <t xml:space="preserve">TOTAL : </t>
  </si>
  <si>
    <t>0-4</t>
  </si>
  <si>
    <t>5-7</t>
  </si>
  <si>
    <t xml:space="preserve">TOTAL STAFF: </t>
  </si>
  <si>
    <t xml:space="preserve">TOTAL STAFF HQ: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</si>
</sst>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0.0"/>
  </numFmts>
  <fonts count="2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3"/>
      <name val="Calibri"/>
      <family val="2"/>
      <scheme val="minor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sz val="22"/>
      <color rgb="FFC00000"/>
      <name val="Calibri"/>
      <family val="2"/>
      <scheme val="minor"/>
    </font>
    <font>
      <sz val="22"/>
      <color rgb="FFFF000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theme="0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7B53EB"/>
        <bgColor indexed="64"/>
      </patternFill>
    </fill>
    <fill>
      <patternFill patternType="solid">
        <fgColor rgb="FFDED742"/>
        <bgColor indexed="64"/>
      </patternFill>
    </fill>
    <fill>
      <patternFill patternType="solid">
        <fgColor rgb="FFF44A5A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5BFBBE"/>
        <bgColor indexed="64"/>
      </patternFill>
    </fill>
    <fill>
      <patternFill patternType="solid">
        <fgColor rgb="FFE3A373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6"/>
      </left>
      <right style="thin">
        <color theme="6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theme="6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164" fontId="8" fillId="0" borderId="0" applyFont="0" applyFill="0" applyBorder="0" applyAlignment="0" applyProtection="0"/>
  </cellStyleXfs>
  <cellXfs count="206">
    <xf numFmtId="0" fontId="0" fillId="0" borderId="0" xfId="0"/>
    <xf numFmtId="0" fontId="0" fillId="0" borderId="0" xfId="0" applyAlignment="1">
      <alignment horizontal="center"/>
    </xf>
    <xf numFmtId="0" fontId="7" fillId="0" borderId="0" xfId="0" applyFont="1"/>
    <xf numFmtId="0" fontId="0" fillId="9" borderId="5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9" borderId="5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/>
    </xf>
    <xf numFmtId="14" fontId="0" fillId="0" borderId="5" xfId="0" applyNumberFormat="1" applyFont="1" applyFill="1" applyBorder="1" applyAlignment="1">
      <alignment horizontal="center" vertical="center"/>
    </xf>
    <xf numFmtId="14" fontId="0" fillId="9" borderId="5" xfId="0" applyNumberFormat="1" applyFont="1" applyFill="1" applyBorder="1" applyAlignment="1">
      <alignment horizontal="center" vertical="center"/>
    </xf>
    <xf numFmtId="0" fontId="3" fillId="10" borderId="5" xfId="2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9" borderId="7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14" fontId="0" fillId="0" borderId="11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6" fillId="17" borderId="14" xfId="0" applyFont="1" applyFill="1" applyBorder="1" applyAlignment="1">
      <alignment horizontal="center" vertical="center" textRotation="90"/>
    </xf>
    <xf numFmtId="0" fontId="0" fillId="9" borderId="6" xfId="0" applyFont="1" applyFill="1" applyBorder="1" applyAlignment="1">
      <alignment horizontal="center" vertical="center"/>
    </xf>
    <xf numFmtId="49" fontId="0" fillId="0" borderId="13" xfId="0" applyNumberFormat="1" applyBorder="1"/>
    <xf numFmtId="0" fontId="0" fillId="8" borderId="7" xfId="0" applyFont="1" applyFill="1" applyBorder="1" applyAlignment="1">
      <alignment horizontal="center" vertical="center"/>
    </xf>
    <xf numFmtId="14" fontId="0" fillId="17" borderId="16" xfId="0" applyNumberFormat="1" applyFont="1" applyFill="1" applyBorder="1" applyAlignment="1">
      <alignment vertical="center"/>
    </xf>
    <xf numFmtId="14" fontId="0" fillId="17" borderId="14" xfId="0" applyNumberFormat="1" applyFont="1" applyFill="1" applyBorder="1" applyAlignment="1">
      <alignment vertical="center"/>
    </xf>
    <xf numFmtId="0" fontId="0" fillId="9" borderId="23" xfId="0" applyFont="1" applyFill="1" applyBorder="1" applyAlignment="1">
      <alignment horizontal="center" vertical="center"/>
    </xf>
    <xf numFmtId="0" fontId="2" fillId="0" borderId="5" xfId="2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0" xfId="0" applyNumberFormat="1" applyFont="1" applyFill="1" applyBorder="1" applyAlignment="1">
      <alignment vertical="center"/>
    </xf>
    <xf numFmtId="0" fontId="5" fillId="8" borderId="7" xfId="0" applyFont="1" applyFill="1" applyBorder="1" applyAlignment="1">
      <alignment horizontal="center" vertical="center"/>
    </xf>
    <xf numFmtId="49" fontId="0" fillId="13" borderId="2" xfId="0" applyNumberFormat="1" applyFill="1" applyBorder="1"/>
    <xf numFmtId="49" fontId="0" fillId="23" borderId="2" xfId="0" applyNumberFormat="1" applyFill="1" applyBorder="1"/>
    <xf numFmtId="49" fontId="0" fillId="23" borderId="3" xfId="0" applyNumberFormat="1" applyFill="1" applyBorder="1"/>
    <xf numFmtId="0" fontId="0" fillId="0" borderId="6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 textRotation="90"/>
    </xf>
    <xf numFmtId="14" fontId="0" fillId="0" borderId="30" xfId="0" applyNumberFormat="1" applyFont="1" applyFill="1" applyBorder="1" applyAlignment="1">
      <alignment horizontal="center" vertical="center"/>
    </xf>
    <xf numFmtId="14" fontId="0" fillId="0" borderId="31" xfId="0" applyNumberFormat="1" applyFont="1" applyFill="1" applyBorder="1" applyAlignment="1">
      <alignment horizontal="center" vertical="center"/>
    </xf>
    <xf numFmtId="14" fontId="0" fillId="0" borderId="32" xfId="0" applyNumberFormat="1" applyFont="1" applyFill="1" applyBorder="1" applyAlignment="1">
      <alignment horizontal="center" vertical="center"/>
    </xf>
    <xf numFmtId="0" fontId="0" fillId="0" borderId="33" xfId="0" applyFont="1" applyFill="1" applyBorder="1" applyAlignment="1">
      <alignment horizontal="center" vertical="center"/>
    </xf>
    <xf numFmtId="0" fontId="0" fillId="9" borderId="33" xfId="0" applyFont="1" applyFill="1" applyBorder="1" applyAlignment="1">
      <alignment horizontal="center" vertical="center"/>
    </xf>
    <xf numFmtId="0" fontId="0" fillId="8" borderId="33" xfId="0" applyFont="1" applyFill="1" applyBorder="1" applyAlignment="1">
      <alignment horizontal="center" vertical="center"/>
    </xf>
    <xf numFmtId="0" fontId="5" fillId="0" borderId="33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49" fontId="16" fillId="7" borderId="5" xfId="0" applyNumberFormat="1" applyFont="1" applyFill="1" applyBorder="1" applyAlignment="1">
      <alignment horizontal="center"/>
    </xf>
    <xf numFmtId="49" fontId="16" fillId="18" borderId="5" xfId="0" applyNumberFormat="1" applyFont="1" applyFill="1" applyBorder="1" applyAlignment="1">
      <alignment horizontal="center"/>
    </xf>
    <xf numFmtId="49" fontId="16" fillId="13" borderId="0" xfId="0" applyNumberFormat="1" applyFont="1" applyFill="1"/>
    <xf numFmtId="49" fontId="17" fillId="20" borderId="5" xfId="0" applyNumberFormat="1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14" fillId="0" borderId="18" xfId="0" applyNumberFormat="1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14" fillId="0" borderId="7" xfId="2" applyFont="1" applyFill="1" applyBorder="1" applyAlignment="1">
      <alignment horizontal="center" vertical="center"/>
    </xf>
    <xf numFmtId="14" fontId="14" fillId="0" borderId="11" xfId="0" applyNumberFormat="1" applyFont="1" applyFill="1" applyBorder="1" applyAlignment="1">
      <alignment horizontal="center" vertical="center"/>
    </xf>
    <xf numFmtId="14" fontId="14" fillId="0" borderId="5" xfId="0" applyNumberFormat="1" applyFont="1" applyFill="1" applyBorder="1" applyAlignment="1">
      <alignment horizontal="center" vertical="center"/>
    </xf>
    <xf numFmtId="0" fontId="14" fillId="0" borderId="5" xfId="2" applyFont="1" applyFill="1" applyBorder="1" applyAlignment="1">
      <alignment horizontal="center" vertical="center"/>
    </xf>
    <xf numFmtId="49" fontId="0" fillId="13" borderId="8" xfId="0" applyNumberFormat="1" applyFill="1" applyBorder="1"/>
    <xf numFmtId="14" fontId="3" fillId="0" borderId="18" xfId="0" applyNumberFormat="1" applyFont="1" applyFill="1" applyBorder="1" applyAlignment="1">
      <alignment horizontal="center" vertical="center"/>
    </xf>
    <xf numFmtId="14" fontId="3" fillId="0" borderId="5" xfId="0" applyNumberFormat="1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14" fontId="14" fillId="0" borderId="30" xfId="0" applyNumberFormat="1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14" fontId="14" fillId="0" borderId="10" xfId="0" applyNumberFormat="1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14" fontId="14" fillId="0" borderId="31" xfId="0" applyNumberFormat="1" applyFont="1" applyFill="1" applyBorder="1" applyAlignment="1">
      <alignment horizontal="center" vertical="center"/>
    </xf>
    <xf numFmtId="14" fontId="9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 vertical="center"/>
    </xf>
    <xf numFmtId="49" fontId="19" fillId="28" borderId="0" xfId="0" applyNumberFormat="1" applyFont="1" applyFill="1"/>
    <xf numFmtId="49" fontId="16" fillId="27" borderId="0" xfId="0" applyNumberFormat="1" applyFont="1" applyFill="1"/>
    <xf numFmtId="49" fontId="16" fillId="29" borderId="0" xfId="0" applyNumberFormat="1" applyFont="1" applyFill="1"/>
    <xf numFmtId="49" fontId="19" fillId="28" borderId="1" xfId="0" applyNumberFormat="1" applyFont="1" applyFill="1" applyBorder="1"/>
    <xf numFmtId="49" fontId="19" fillId="28" borderId="2" xfId="0" applyNumberFormat="1" applyFont="1" applyFill="1" applyBorder="1"/>
    <xf numFmtId="49" fontId="19" fillId="28" borderId="3" xfId="0" applyNumberFormat="1" applyFont="1" applyFill="1" applyBorder="1"/>
    <xf numFmtId="0" fontId="9" fillId="0" borderId="6" xfId="0" applyFont="1" applyFill="1" applyBorder="1" applyAlignment="1">
      <alignment horizontal="center" vertical="center"/>
    </xf>
    <xf numFmtId="0" fontId="9" fillId="8" borderId="6" xfId="0" applyFont="1" applyFill="1" applyBorder="1" applyAlignment="1">
      <alignment horizontal="center" vertical="center"/>
    </xf>
    <xf numFmtId="0" fontId="9" fillId="9" borderId="5" xfId="0" applyFont="1" applyFill="1" applyBorder="1" applyAlignment="1">
      <alignment horizontal="center" vertical="center"/>
    </xf>
    <xf numFmtId="49" fontId="16" fillId="27" borderId="2" xfId="0" applyNumberFormat="1" applyFont="1" applyFill="1" applyBorder="1"/>
    <xf numFmtId="49" fontId="16" fillId="27" borderId="3" xfId="0" applyNumberFormat="1" applyFont="1" applyFill="1" applyBorder="1"/>
    <xf numFmtId="49" fontId="0" fillId="0" borderId="8" xfId="0" applyNumberFormat="1" applyFill="1" applyBorder="1"/>
    <xf numFmtId="0" fontId="12" fillId="16" borderId="1" xfId="0" applyFont="1" applyFill="1" applyBorder="1" applyAlignment="1">
      <alignment horizontal="center" vertical="center" textRotation="90"/>
    </xf>
    <xf numFmtId="0" fontId="12" fillId="16" borderId="2" xfId="0" applyFont="1" applyFill="1" applyBorder="1" applyAlignment="1">
      <alignment horizontal="center" vertical="center" textRotation="90"/>
    </xf>
    <xf numFmtId="0" fontId="6" fillId="27" borderId="25" xfId="0" applyFont="1" applyFill="1" applyBorder="1" applyAlignment="1">
      <alignment horizontal="center" vertical="center" textRotation="90"/>
    </xf>
    <xf numFmtId="0" fontId="6" fillId="27" borderId="26" xfId="0" applyFont="1" applyFill="1" applyBorder="1" applyAlignment="1">
      <alignment horizontal="center" vertical="center" textRotation="90"/>
    </xf>
    <xf numFmtId="14" fontId="13" fillId="15" borderId="0" xfId="0" applyNumberFormat="1" applyFont="1" applyFill="1" applyBorder="1" applyAlignment="1">
      <alignment horizontal="center" vertical="center" textRotation="90"/>
    </xf>
    <xf numFmtId="0" fontId="6" fillId="5" borderId="1" xfId="0" applyFont="1" applyFill="1" applyBorder="1" applyAlignment="1">
      <alignment horizontal="center" vertical="center" textRotation="90"/>
    </xf>
    <xf numFmtId="0" fontId="6" fillId="5" borderId="2" xfId="0" applyFont="1" applyFill="1" applyBorder="1" applyAlignment="1">
      <alignment horizontal="center" vertical="center" textRotation="90"/>
    </xf>
    <xf numFmtId="0" fontId="6" fillId="5" borderId="3" xfId="0" applyFont="1" applyFill="1" applyBorder="1" applyAlignment="1">
      <alignment horizontal="center" vertical="center" textRotation="90"/>
    </xf>
    <xf numFmtId="0" fontId="6" fillId="19" borderId="1" xfId="0" applyFont="1" applyFill="1" applyBorder="1" applyAlignment="1">
      <alignment horizontal="center" vertical="center" textRotation="90"/>
    </xf>
    <xf numFmtId="0" fontId="6" fillId="19" borderId="3" xfId="0" applyFont="1" applyFill="1" applyBorder="1" applyAlignment="1">
      <alignment horizontal="center" vertical="center" textRotation="90"/>
    </xf>
    <xf numFmtId="0" fontId="10" fillId="11" borderId="27" xfId="0" applyFont="1" applyFill="1" applyBorder="1" applyAlignment="1">
      <alignment horizontal="center" vertical="center" textRotation="90"/>
    </xf>
    <xf numFmtId="0" fontId="10" fillId="11" borderId="8" xfId="0" applyFont="1" applyFill="1" applyBorder="1" applyAlignment="1">
      <alignment horizontal="center" vertical="center" textRotation="90"/>
    </xf>
    <xf numFmtId="0" fontId="10" fillId="11" borderId="34" xfId="0" applyFont="1" applyFill="1" applyBorder="1" applyAlignment="1">
      <alignment horizontal="center" vertical="center" textRotation="90"/>
    </xf>
    <xf numFmtId="0" fontId="10" fillId="15" borderId="1" xfId="0" applyFont="1" applyFill="1" applyBorder="1" applyAlignment="1">
      <alignment horizontal="center" vertical="center" textRotation="90"/>
    </xf>
    <xf numFmtId="0" fontId="10" fillId="15" borderId="2" xfId="0" applyFont="1" applyFill="1" applyBorder="1" applyAlignment="1">
      <alignment horizontal="center" vertical="center" textRotation="90"/>
    </xf>
    <xf numFmtId="0" fontId="10" fillId="15" borderId="3" xfId="0" applyFont="1" applyFill="1" applyBorder="1" applyAlignment="1">
      <alignment horizontal="center" vertical="center" textRotation="90"/>
    </xf>
    <xf numFmtId="0" fontId="6" fillId="13" borderId="2" xfId="0" applyFont="1" applyFill="1" applyBorder="1" applyAlignment="1">
      <alignment horizontal="center" vertical="center" textRotation="90"/>
    </xf>
    <xf numFmtId="0" fontId="10" fillId="14" borderId="2" xfId="0" applyFont="1" applyFill="1" applyBorder="1" applyAlignment="1">
      <alignment horizontal="center" vertical="center" textRotation="90"/>
    </xf>
    <xf numFmtId="0" fontId="6" fillId="27" borderId="29" xfId="0" applyFont="1" applyFill="1" applyBorder="1" applyAlignment="1">
      <alignment horizontal="center" vertical="center" textRotation="90"/>
    </xf>
    <xf numFmtId="0" fontId="6" fillId="26" borderId="1" xfId="0" applyFont="1" applyFill="1" applyBorder="1" applyAlignment="1">
      <alignment horizontal="center" vertical="center" textRotation="90"/>
    </xf>
    <xf numFmtId="0" fontId="6" fillId="26" borderId="2" xfId="0" applyFont="1" applyFill="1" applyBorder="1" applyAlignment="1">
      <alignment horizontal="center" vertical="center" textRotation="90"/>
    </xf>
    <xf numFmtId="0" fontId="6" fillId="26" borderId="3" xfId="0" applyFont="1" applyFill="1" applyBorder="1" applyAlignment="1">
      <alignment horizontal="center" vertical="center" textRotation="90"/>
    </xf>
    <xf numFmtId="0" fontId="10" fillId="24" borderId="1" xfId="0" applyFont="1" applyFill="1" applyBorder="1" applyAlignment="1">
      <alignment horizontal="center" vertical="center" textRotation="90"/>
    </xf>
    <xf numFmtId="0" fontId="10" fillId="24" borderId="2" xfId="0" applyFont="1" applyFill="1" applyBorder="1" applyAlignment="1">
      <alignment horizontal="center" vertical="center" textRotation="90"/>
    </xf>
    <xf numFmtId="0" fontId="10" fillId="24" borderId="3" xfId="0" applyFont="1" applyFill="1" applyBorder="1" applyAlignment="1">
      <alignment horizontal="center" vertical="center" textRotation="90"/>
    </xf>
    <xf numFmtId="0" fontId="10" fillId="22" borderId="2" xfId="0" applyFont="1" applyFill="1" applyBorder="1" applyAlignment="1">
      <alignment horizontal="center" vertical="center" textRotation="90"/>
    </xf>
    <xf numFmtId="0" fontId="6" fillId="12" borderId="1" xfId="0" applyFont="1" applyFill="1" applyBorder="1" applyAlignment="1">
      <alignment horizontal="center" vertical="center" textRotation="90"/>
    </xf>
    <xf numFmtId="0" fontId="6" fillId="12" borderId="2" xfId="0" applyFont="1" applyFill="1" applyBorder="1" applyAlignment="1">
      <alignment horizontal="center" vertical="center" textRotation="90"/>
    </xf>
    <xf numFmtId="0" fontId="6" fillId="12" borderId="3" xfId="0" applyFont="1" applyFill="1" applyBorder="1" applyAlignment="1">
      <alignment horizontal="center" vertical="center" textRotation="90"/>
    </xf>
    <xf numFmtId="0" fontId="10" fillId="25" borderId="2" xfId="0" applyFont="1" applyFill="1" applyBorder="1" applyAlignment="1">
      <alignment horizontal="center" vertical="center" textRotation="90"/>
    </xf>
    <xf numFmtId="14" fontId="11" fillId="21" borderId="14" xfId="0" applyNumberFormat="1" applyFont="1" applyFill="1" applyBorder="1" applyAlignment="1">
      <alignment vertical="center"/>
    </xf>
    <xf numFmtId="14" fontId="11" fillId="21" borderId="16" xfId="0" applyNumberFormat="1" applyFont="1" applyFill="1" applyBorder="1" applyAlignment="1">
      <alignment vertical="center"/>
    </xf>
    <xf numFmtId="14" fontId="11" fillId="21" borderId="35" xfId="0" applyNumberFormat="1" applyFont="1" applyFill="1" applyBorder="1" applyAlignment="1">
      <alignment vertical="center"/>
    </xf>
    <xf numFmtId="14" fontId="11" fillId="21" borderId="8" xfId="0" applyNumberFormat="1" applyFont="1" applyFill="1" applyBorder="1" applyAlignment="1">
      <alignment vertical="center"/>
    </xf>
    <xf numFmtId="14" fontId="11" fillId="21" borderId="0" xfId="0" applyNumberFormat="1" applyFont="1" applyFill="1" applyBorder="1" applyAlignment="1">
      <alignment vertical="center"/>
    </xf>
    <xf numFmtId="14" fontId="11" fillId="21" borderId="24" xfId="0" applyNumberFormat="1" applyFont="1" applyFill="1" applyBorder="1" applyAlignment="1">
      <alignment vertical="center"/>
    </xf>
    <xf numFmtId="14" fontId="11" fillId="21" borderId="27" xfId="0" applyNumberFormat="1" applyFont="1" applyFill="1" applyBorder="1" applyAlignment="1">
      <alignment vertical="center"/>
    </xf>
    <xf numFmtId="14" fontId="6" fillId="30" borderId="17" xfId="0" applyNumberFormat="1" applyFont="1" applyFill="1" applyBorder="1" applyAlignment="1">
      <alignment horizontal="center" vertical="center"/>
    </xf>
    <xf numFmtId="0" fontId="20" fillId="0" borderId="0" xfId="0" applyNumberFormat="1" applyFont="1" applyFill="1" applyAlignment="1">
      <alignment horizontal="center"/>
    </xf>
    <xf numFmtId="0" fontId="21" fillId="0" borderId="4" xfId="0" applyNumberFormat="1" applyFont="1" applyFill="1" applyBorder="1" applyAlignment="1">
      <alignment horizontal="center" vertical="center" wrapText="1"/>
    </xf>
    <xf numFmtId="0" fontId="20" fillId="0" borderId="5" xfId="0" applyNumberFormat="1" applyFont="1" applyFill="1" applyBorder="1" applyAlignment="1">
      <alignment horizontal="center"/>
    </xf>
    <xf numFmtId="0" fontId="20" fillId="0" borderId="5" xfId="2" applyNumberFormat="1" applyFont="1" applyFill="1" applyBorder="1" applyAlignment="1">
      <alignment horizontal="center" wrapText="1"/>
    </xf>
    <xf numFmtId="0" fontId="20" fillId="0" borderId="5" xfId="1" applyNumberFormat="1" applyFont="1" applyFill="1" applyBorder="1" applyAlignment="1">
      <alignment horizontal="center"/>
    </xf>
    <xf numFmtId="14" fontId="20" fillId="0" borderId="10" xfId="0" applyNumberFormat="1" applyFont="1" applyFill="1" applyBorder="1" applyAlignment="1">
      <alignment vertical="center"/>
    </xf>
    <xf numFmtId="0" fontId="20" fillId="0" borderId="5" xfId="0" applyNumberFormat="1" applyFont="1" applyFill="1" applyBorder="1" applyAlignment="1">
      <alignment vertical="center"/>
    </xf>
    <xf numFmtId="0" fontId="20" fillId="0" borderId="5" xfId="1" applyNumberFormat="1" applyFont="1" applyFill="1" applyBorder="1" applyAlignment="1">
      <alignment horizontal="center" vertical="center"/>
    </xf>
    <xf numFmtId="0" fontId="20" fillId="0" borderId="6" xfId="1" applyNumberFormat="1" applyFont="1" applyFill="1" applyBorder="1" applyAlignment="1">
      <alignment horizontal="center" vertical="center"/>
    </xf>
    <xf numFmtId="2" fontId="20" fillId="0" borderId="15" xfId="3" applyNumberFormat="1" applyFont="1" applyFill="1" applyBorder="1" applyAlignment="1">
      <alignment horizontal="center" vertical="center"/>
    </xf>
    <xf numFmtId="0" fontId="20" fillId="0" borderId="6" xfId="1" applyNumberFormat="1" applyFont="1" applyFill="1" applyBorder="1" applyAlignment="1">
      <alignment horizontal="center"/>
    </xf>
    <xf numFmtId="0" fontId="20" fillId="0" borderId="5" xfId="3" applyNumberFormat="1" applyFont="1" applyFill="1" applyBorder="1" applyAlignment="1">
      <alignment horizontal="center"/>
    </xf>
    <xf numFmtId="0" fontId="20" fillId="0" borderId="7" xfId="1" applyNumberFormat="1" applyFont="1" applyFill="1" applyBorder="1" applyAlignment="1">
      <alignment horizontal="center"/>
    </xf>
    <xf numFmtId="1" fontId="20" fillId="0" borderId="28" xfId="0" applyNumberFormat="1" applyFont="1" applyFill="1" applyBorder="1" applyAlignment="1">
      <alignment horizontal="center"/>
    </xf>
    <xf numFmtId="0" fontId="20" fillId="0" borderId="7" xfId="1" applyNumberFormat="1" applyFont="1" applyFill="1" applyBorder="1" applyAlignment="1">
      <alignment horizontal="center" vertical="center"/>
    </xf>
    <xf numFmtId="2" fontId="20" fillId="0" borderId="28" xfId="1" applyNumberFormat="1" applyFont="1" applyFill="1" applyBorder="1" applyAlignment="1">
      <alignment horizontal="center" vertical="center"/>
    </xf>
    <xf numFmtId="0" fontId="20" fillId="0" borderId="7" xfId="2" applyNumberFormat="1" applyFont="1" applyFill="1" applyBorder="1" applyAlignment="1">
      <alignment horizontal="center" vertical="center" wrapText="1"/>
    </xf>
    <xf numFmtId="1" fontId="20" fillId="0" borderId="28" xfId="1" applyNumberFormat="1" applyFont="1" applyFill="1" applyBorder="1" applyAlignment="1">
      <alignment horizontal="center" vertical="center"/>
    </xf>
    <xf numFmtId="0" fontId="22" fillId="0" borderId="7" xfId="0" applyNumberFormat="1" applyFont="1" applyFill="1" applyBorder="1" applyAlignment="1">
      <alignment horizontal="center"/>
    </xf>
    <xf numFmtId="0" fontId="22" fillId="0" borderId="5" xfId="1" applyNumberFormat="1" applyFont="1" applyFill="1" applyBorder="1" applyAlignment="1">
      <alignment horizontal="center"/>
    </xf>
    <xf numFmtId="0" fontId="22" fillId="0" borderId="7" xfId="2" applyNumberFormat="1" applyFont="1" applyFill="1" applyBorder="1" applyAlignment="1">
      <alignment horizontal="center"/>
    </xf>
    <xf numFmtId="165" fontId="20" fillId="0" borderId="28" xfId="1" applyNumberFormat="1" applyFont="1" applyFill="1" applyBorder="1" applyAlignment="1">
      <alignment horizontal="center" vertical="center"/>
    </xf>
    <xf numFmtId="0" fontId="22" fillId="0" borderId="7" xfId="1" applyNumberFormat="1" applyFont="1" applyFill="1" applyBorder="1" applyAlignment="1">
      <alignment horizontal="center"/>
    </xf>
    <xf numFmtId="0" fontId="20" fillId="0" borderId="12" xfId="1" applyNumberFormat="1" applyFont="1" applyFill="1" applyBorder="1" applyAlignment="1">
      <alignment horizontal="center"/>
    </xf>
    <xf numFmtId="0" fontId="22" fillId="0" borderId="7" xfId="0" applyNumberFormat="1" applyFont="1" applyFill="1" applyBorder="1" applyAlignment="1">
      <alignment horizontal="center" vertical="center"/>
    </xf>
    <xf numFmtId="0" fontId="22" fillId="0" borderId="10" xfId="1" applyNumberFormat="1" applyFont="1" applyFill="1" applyBorder="1" applyAlignment="1">
      <alignment horizontal="center" vertical="center" wrapText="1"/>
    </xf>
    <xf numFmtId="0" fontId="20" fillId="0" borderId="33" xfId="1" applyNumberFormat="1" applyFont="1" applyFill="1" applyBorder="1" applyAlignment="1">
      <alignment horizontal="center"/>
    </xf>
    <xf numFmtId="0" fontId="23" fillId="0" borderId="5" xfId="1" applyNumberFormat="1" applyFont="1" applyFill="1" applyBorder="1" applyAlignment="1">
      <alignment horizontal="center" vertical="center"/>
    </xf>
    <xf numFmtId="1" fontId="20" fillId="0" borderId="37" xfId="1" applyNumberFormat="1" applyFont="1" applyFill="1" applyBorder="1" applyAlignment="1">
      <alignment horizontal="center" vertical="center"/>
    </xf>
    <xf numFmtId="0" fontId="20" fillId="0" borderId="10" xfId="1" applyNumberFormat="1" applyFont="1" applyFill="1" applyBorder="1" applyAlignment="1">
      <alignment horizontal="center" vertical="center"/>
    </xf>
    <xf numFmtId="0" fontId="20" fillId="0" borderId="5" xfId="2" applyNumberFormat="1" applyFont="1" applyFill="1" applyBorder="1" applyAlignment="1">
      <alignment horizontal="center"/>
    </xf>
    <xf numFmtId="0" fontId="20" fillId="0" borderId="0" xfId="0" applyNumberFormat="1" applyFont="1" applyFill="1"/>
    <xf numFmtId="0" fontId="6" fillId="30" borderId="17" xfId="0" applyNumberFormat="1" applyFont="1" applyFill="1" applyBorder="1" applyAlignment="1">
      <alignment horizontal="center" vertical="center"/>
    </xf>
    <xf numFmtId="0" fontId="4" fillId="6" borderId="4" xfId="0" applyNumberFormat="1" applyFont="1" applyFill="1" applyBorder="1" applyAlignment="1">
      <alignment horizontal="center" vertical="center" wrapText="1"/>
    </xf>
    <xf numFmtId="0" fontId="14" fillId="8" borderId="19" xfId="0" applyNumberFormat="1" applyFont="1" applyFill="1" applyBorder="1" applyAlignment="1">
      <alignment horizontal="center" vertical="center"/>
    </xf>
    <xf numFmtId="0" fontId="2" fillId="0" borderId="20" xfId="2" applyNumberFormat="1" applyFont="1" applyFill="1" applyBorder="1" applyAlignment="1">
      <alignment horizontal="center" vertical="center"/>
    </xf>
    <xf numFmtId="0" fontId="9" fillId="9" borderId="20" xfId="0" applyNumberFormat="1" applyFont="1" applyFill="1" applyBorder="1" applyAlignment="1">
      <alignment horizontal="center" vertical="center"/>
    </xf>
    <xf numFmtId="0" fontId="14" fillId="0" borderId="10" xfId="0" applyNumberFormat="1" applyFont="1" applyFill="1" applyBorder="1" applyAlignment="1">
      <alignment horizontal="center" vertical="center"/>
    </xf>
    <xf numFmtId="0" fontId="14" fillId="0" borderId="5" xfId="0" applyNumberFormat="1" applyFont="1" applyFill="1" applyBorder="1" applyAlignment="1">
      <alignment horizontal="center" vertical="center"/>
    </xf>
    <xf numFmtId="0" fontId="0" fillId="9" borderId="20" xfId="0" applyNumberFormat="1" applyFont="1" applyFill="1" applyBorder="1" applyAlignment="1">
      <alignment horizontal="center" vertical="center"/>
    </xf>
    <xf numFmtId="0" fontId="9" fillId="8" borderId="21" xfId="0" applyNumberFormat="1" applyFont="1" applyFill="1" applyBorder="1" applyAlignment="1">
      <alignment horizontal="center" vertical="center"/>
    </xf>
    <xf numFmtId="0" fontId="0" fillId="9" borderId="21" xfId="0" applyNumberFormat="1" applyFont="1" applyFill="1" applyBorder="1" applyAlignment="1">
      <alignment horizontal="center" vertical="center" wrapText="1"/>
    </xf>
    <xf numFmtId="0" fontId="0" fillId="8" borderId="20" xfId="0" applyNumberFormat="1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8" borderId="5" xfId="0" applyNumberFormat="1" applyFont="1" applyFill="1" applyBorder="1" applyAlignment="1">
      <alignment horizontal="center" vertical="center"/>
    </xf>
    <xf numFmtId="0" fontId="0" fillId="9" borderId="5" xfId="0" applyNumberFormat="1" applyFont="1" applyFill="1" applyBorder="1" applyAlignment="1">
      <alignment horizontal="center" vertical="center"/>
    </xf>
    <xf numFmtId="0" fontId="3" fillId="10" borderId="20" xfId="2" applyNumberFormat="1" applyFont="1" applyFill="1" applyBorder="1" applyAlignment="1">
      <alignment horizontal="center" vertical="center"/>
    </xf>
    <xf numFmtId="0" fontId="0" fillId="8" borderId="23" xfId="0" applyNumberFormat="1" applyFont="1" applyFill="1" applyBorder="1" applyAlignment="1">
      <alignment horizontal="center" vertical="center"/>
    </xf>
    <xf numFmtId="0" fontId="0" fillId="9" borderId="21" xfId="0" applyNumberFormat="1" applyFont="1" applyFill="1" applyBorder="1" applyAlignment="1">
      <alignment horizontal="center" vertical="center"/>
    </xf>
    <xf numFmtId="0" fontId="14" fillId="0" borderId="7" xfId="2" applyNumberFormat="1" applyFont="1" applyFill="1" applyBorder="1" applyAlignment="1">
      <alignment horizontal="center" vertical="center"/>
    </xf>
    <xf numFmtId="0" fontId="14" fillId="8" borderId="20" xfId="0" applyNumberFormat="1" applyFont="1" applyFill="1" applyBorder="1" applyAlignment="1">
      <alignment horizontal="center" vertical="center"/>
    </xf>
    <xf numFmtId="0" fontId="14" fillId="0" borderId="20" xfId="2" applyNumberFormat="1" applyFont="1" applyFill="1" applyBorder="1" applyAlignment="1">
      <alignment horizontal="center" vertical="center"/>
    </xf>
    <xf numFmtId="0" fontId="14" fillId="0" borderId="20" xfId="0" applyNumberFormat="1" applyFont="1" applyFill="1" applyBorder="1" applyAlignment="1">
      <alignment horizontal="center" vertical="center" wrapText="1"/>
    </xf>
    <xf numFmtId="0" fontId="5" fillId="9" borderId="21" xfId="0" applyNumberFormat="1" applyFont="1" applyFill="1" applyBorder="1" applyAlignment="1">
      <alignment horizontal="center" vertical="center"/>
    </xf>
    <xf numFmtId="0" fontId="5" fillId="9" borderId="20" xfId="0" applyNumberFormat="1" applyFont="1" applyFill="1" applyBorder="1" applyAlignment="1">
      <alignment horizontal="center" vertical="center"/>
    </xf>
    <xf numFmtId="0" fontId="5" fillId="8" borderId="20" xfId="0" applyNumberFormat="1" applyFont="1" applyFill="1" applyBorder="1" applyAlignment="1">
      <alignment horizontal="center" vertical="center"/>
    </xf>
    <xf numFmtId="0" fontId="5" fillId="8" borderId="2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4" fillId="0" borderId="5" xfId="0" applyNumberFormat="1" applyFont="1" applyBorder="1" applyAlignment="1">
      <alignment horizontal="center" vertical="center"/>
    </xf>
    <xf numFmtId="0" fontId="0" fillId="8" borderId="22" xfId="0" applyNumberFormat="1" applyFont="1" applyFill="1" applyBorder="1" applyAlignment="1">
      <alignment horizontal="center" vertical="center"/>
    </xf>
    <xf numFmtId="0" fontId="9" fillId="8" borderId="20" xfId="0" applyNumberFormat="1" applyFont="1" applyFill="1" applyBorder="1" applyAlignment="1">
      <alignment horizontal="center" vertical="center"/>
    </xf>
    <xf numFmtId="0" fontId="14" fillId="9" borderId="10" xfId="0" applyNumberFormat="1" applyFont="1" applyFill="1" applyBorder="1" applyAlignment="1">
      <alignment horizontal="center" vertical="center"/>
    </xf>
    <xf numFmtId="0" fontId="0" fillId="9" borderId="33" xfId="0" applyNumberFormat="1" applyFont="1" applyFill="1" applyBorder="1" applyAlignment="1">
      <alignment horizontal="center" vertical="center"/>
    </xf>
    <xf numFmtId="0" fontId="0" fillId="8" borderId="21" xfId="0" applyNumberFormat="1" applyFont="1" applyFill="1" applyBorder="1" applyAlignment="1">
      <alignment horizontal="center" vertical="center"/>
    </xf>
    <xf numFmtId="0" fontId="14" fillId="8" borderId="5" xfId="0" applyNumberFormat="1" applyFont="1" applyFill="1" applyBorder="1" applyAlignment="1">
      <alignment horizontal="center" vertical="center"/>
    </xf>
    <xf numFmtId="0" fontId="0" fillId="9" borderId="6" xfId="0" applyNumberFormat="1" applyFont="1" applyFill="1" applyBorder="1" applyAlignment="1">
      <alignment horizontal="center" vertical="center"/>
    </xf>
    <xf numFmtId="0" fontId="14" fillId="9" borderId="19" xfId="0" applyNumberFormat="1" applyFont="1" applyFill="1" applyBorder="1" applyAlignment="1">
      <alignment horizontal="center" vertical="center"/>
    </xf>
    <xf numFmtId="0" fontId="14" fillId="9" borderId="23" xfId="0" applyNumberFormat="1" applyFont="1" applyFill="1" applyBorder="1" applyAlignment="1">
      <alignment horizontal="center" vertical="center"/>
    </xf>
    <xf numFmtId="0" fontId="11" fillId="30" borderId="24" xfId="0" applyNumberFormat="1" applyFont="1" applyFill="1" applyBorder="1" applyAlignment="1">
      <alignment horizontal="center" vertical="center"/>
    </xf>
    <xf numFmtId="0" fontId="11" fillId="30" borderId="35" xfId="0" applyNumberFormat="1" applyFont="1" applyFill="1" applyBorder="1" applyAlignment="1">
      <alignment horizontal="center" vertical="center"/>
    </xf>
    <xf numFmtId="0" fontId="11" fillId="30" borderId="16" xfId="0" applyNumberFormat="1" applyFont="1" applyFill="1" applyBorder="1" applyAlignment="1">
      <alignment horizontal="center" vertical="center"/>
    </xf>
    <xf numFmtId="0" fontId="11" fillId="30" borderId="0" xfId="0" applyNumberFormat="1" applyFont="1" applyFill="1" applyBorder="1" applyAlignment="1">
      <alignment horizontal="center" vertical="center"/>
    </xf>
    <xf numFmtId="0" fontId="11" fillId="30" borderId="36" xfId="0" applyNumberFormat="1" applyFont="1" applyFill="1" applyBorder="1" applyAlignment="1">
      <alignment horizontal="center" vertical="center"/>
    </xf>
    <xf numFmtId="14" fontId="6" fillId="30" borderId="28" xfId="0" applyNumberFormat="1" applyFont="1" applyFill="1" applyBorder="1" applyAlignment="1">
      <alignment horizontal="center" vertical="center"/>
    </xf>
    <xf numFmtId="0" fontId="11" fillId="30" borderId="38" xfId="0" applyNumberFormat="1" applyFont="1" applyFill="1" applyBorder="1" applyAlignment="1">
      <alignment horizontal="center" vertical="center"/>
    </xf>
    <xf numFmtId="0" fontId="6" fillId="30" borderId="38" xfId="0" applyNumberFormat="1" applyFont="1" applyFill="1" applyBorder="1" applyAlignment="1">
      <alignment horizontal="center" vertical="center"/>
    </xf>
  </cellXfs>
  <cellStyles count="4">
    <cellStyle name="Insatisfaisant" xfId="2" builtinId="27"/>
    <cellStyle name="Milliers" xfId="3" builtinId="3"/>
    <cellStyle name="Normal" xfId="0" builtinId="0"/>
    <cellStyle name="Satisfaisant" xfId="1" builtinId="26"/>
  </cellStyles>
  <dxfs count="19"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E3A373"/>
      <color rgb="FF5BFBBE"/>
      <color rgb="FFF44A5A"/>
      <color rgb="FFDED742"/>
      <color rgb="FF7B53EB"/>
      <color rgb="FFC9C400"/>
      <color rgb="FFFFFF00"/>
      <color rgb="FF7AF68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67236</xdr:colOff>
      <xdr:row>1</xdr:row>
      <xdr:rowOff>11206</xdr:rowOff>
    </xdr:from>
    <xdr:to>
      <xdr:col>3</xdr:col>
      <xdr:colOff>769269</xdr:colOff>
      <xdr:row>2</xdr:row>
      <xdr:rowOff>306562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236" y="201706"/>
          <a:ext cx="2744560" cy="7211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30"/>
  <sheetViews>
    <sheetView showGridLines="0" tabSelected="1" topLeftCell="B1" zoomScale="55" zoomScaleNormal="55" workbookViewId="0">
      <pane xSplit="6" topLeftCell="H1" activePane="topRight" state="frozen"/>
      <selection activeCell="B1" sqref="B1"/>
      <selection pane="topRight" activeCell="J121" sqref="J121"/>
    </sheetView>
  </sheetViews>
  <sheetFormatPr baseColWidth="10" defaultRowHeight="28.5" x14ac:dyDescent="0.45"/>
  <cols>
    <col min="3" max="3" width="19.28515625" customWidth="1"/>
    <col min="4" max="4" width="23.28515625" bestFit="1" customWidth="1"/>
    <col min="5" max="5" width="13.85546875" customWidth="1"/>
    <col min="6" max="6" width="16.7109375" bestFit="1" customWidth="1"/>
    <col min="7" max="7" width="29.7109375" style="1" customWidth="1"/>
    <col min="8" max="8" width="16.5703125" style="1" bestFit="1" customWidth="1"/>
    <col min="9" max="9" width="28.7109375" style="1" customWidth="1"/>
    <col min="10" max="10" width="26.85546875" style="187" customWidth="1"/>
    <col min="11" max="11" width="23.140625" style="130" customWidth="1"/>
    <col min="12" max="12" width="15.28515625" customWidth="1"/>
    <col min="13" max="13" width="17.7109375" style="24" customWidth="1"/>
    <col min="15" max="15" width="19" customWidth="1"/>
    <col min="16" max="16" width="16.5703125" customWidth="1"/>
    <col min="18" max="18" width="20" customWidth="1"/>
  </cols>
  <sheetData>
    <row r="1" spans="2:18" x14ac:dyDescent="0.45">
      <c r="F1" s="1"/>
      <c r="G1"/>
      <c r="H1"/>
      <c r="I1"/>
    </row>
    <row r="2" spans="2:18" ht="33.75" x14ac:dyDescent="0.5">
      <c r="F2" s="2" t="s">
        <v>126</v>
      </c>
      <c r="H2"/>
    </row>
    <row r="3" spans="2:18" ht="39.75" customHeight="1" x14ac:dyDescent="0.45">
      <c r="F3" t="s">
        <v>123</v>
      </c>
      <c r="G3"/>
      <c r="H3"/>
      <c r="O3" s="80"/>
      <c r="P3" s="58" t="s">
        <v>228</v>
      </c>
      <c r="R3" s="54" t="s">
        <v>334</v>
      </c>
    </row>
    <row r="4" spans="2:18" ht="38.25" customHeight="1" x14ac:dyDescent="0.45">
      <c r="F4" t="s">
        <v>124</v>
      </c>
      <c r="G4"/>
      <c r="H4"/>
      <c r="I4"/>
      <c r="O4" s="81"/>
      <c r="P4" s="58" t="s">
        <v>230</v>
      </c>
      <c r="R4" s="55" t="s">
        <v>335</v>
      </c>
    </row>
    <row r="5" spans="2:18" ht="39" customHeight="1" thickBot="1" x14ac:dyDescent="0.5">
      <c r="F5" s="1"/>
      <c r="G5"/>
      <c r="H5"/>
      <c r="I5"/>
      <c r="O5" s="56"/>
      <c r="P5" s="58" t="s">
        <v>231</v>
      </c>
      <c r="R5" s="57" t="s">
        <v>211</v>
      </c>
    </row>
    <row r="6" spans="2:18" ht="29.25" thickBot="1" x14ac:dyDescent="0.4">
      <c r="D6" s="9" t="s">
        <v>0</v>
      </c>
      <c r="E6" s="10" t="s">
        <v>1</v>
      </c>
      <c r="F6" s="11" t="s">
        <v>2</v>
      </c>
      <c r="G6" s="11" t="s">
        <v>3</v>
      </c>
      <c r="H6" s="12" t="s">
        <v>64</v>
      </c>
      <c r="I6" s="12" t="s">
        <v>65</v>
      </c>
      <c r="J6" s="163" t="s">
        <v>125</v>
      </c>
      <c r="K6" s="131" t="s">
        <v>207</v>
      </c>
      <c r="O6" s="82"/>
      <c r="P6" s="58" t="s">
        <v>229</v>
      </c>
    </row>
    <row r="7" spans="2:18" ht="22.5" customHeight="1" x14ac:dyDescent="0.45">
      <c r="B7" s="92" t="s">
        <v>314</v>
      </c>
      <c r="C7" s="83"/>
      <c r="D7" s="23">
        <v>43859</v>
      </c>
      <c r="E7" s="59" t="s">
        <v>16</v>
      </c>
      <c r="F7" s="59" t="s">
        <v>36</v>
      </c>
      <c r="G7" s="59" t="s">
        <v>317</v>
      </c>
      <c r="H7" s="60" t="s">
        <v>66</v>
      </c>
      <c r="I7" s="60" t="s">
        <v>61</v>
      </c>
      <c r="J7" s="164" t="s">
        <v>70</v>
      </c>
      <c r="K7" s="132"/>
      <c r="P7" s="24"/>
    </row>
    <row r="8" spans="2:18" ht="22.5" customHeight="1" x14ac:dyDescent="0.45">
      <c r="B8" s="93"/>
      <c r="C8" s="84"/>
      <c r="D8" s="23">
        <v>43859</v>
      </c>
      <c r="E8" s="32" t="s">
        <v>16</v>
      </c>
      <c r="F8" s="32" t="s">
        <v>54</v>
      </c>
      <c r="G8" s="32" t="s">
        <v>55</v>
      </c>
      <c r="H8" s="32" t="s">
        <v>68</v>
      </c>
      <c r="I8" s="32" t="s">
        <v>61</v>
      </c>
      <c r="J8" s="165" t="s">
        <v>74</v>
      </c>
      <c r="K8" s="133"/>
    </row>
    <row r="9" spans="2:18" ht="22.5" customHeight="1" thickBot="1" x14ac:dyDescent="0.5">
      <c r="B9" s="93"/>
      <c r="C9" s="84"/>
      <c r="D9" s="23">
        <v>43859</v>
      </c>
      <c r="E9" s="78" t="s">
        <v>16</v>
      </c>
      <c r="F9" s="78" t="s">
        <v>17</v>
      </c>
      <c r="G9" s="78" t="s">
        <v>18</v>
      </c>
      <c r="H9" s="88" t="s">
        <v>66</v>
      </c>
      <c r="I9" s="88" t="s">
        <v>61</v>
      </c>
      <c r="J9" s="166" t="s">
        <v>71</v>
      </c>
      <c r="K9" s="134"/>
    </row>
    <row r="10" spans="2:18" ht="22.5" customHeight="1" x14ac:dyDescent="0.35">
      <c r="B10" s="93"/>
      <c r="C10" s="84"/>
      <c r="D10" s="23">
        <v>43859</v>
      </c>
      <c r="E10" s="59" t="s">
        <v>49</v>
      </c>
      <c r="F10" s="74" t="s">
        <v>52</v>
      </c>
      <c r="G10" s="74" t="s">
        <v>53</v>
      </c>
      <c r="H10" s="74" t="s">
        <v>143</v>
      </c>
      <c r="I10" s="74" t="s">
        <v>61</v>
      </c>
      <c r="J10" s="167" t="s">
        <v>122</v>
      </c>
      <c r="K10" s="135"/>
    </row>
    <row r="11" spans="2:18" ht="22.5" customHeight="1" x14ac:dyDescent="0.35">
      <c r="B11" s="93"/>
      <c r="C11" s="84"/>
      <c r="D11" s="23">
        <v>43859</v>
      </c>
      <c r="E11" s="42" t="s">
        <v>49</v>
      </c>
      <c r="F11" s="66" t="s">
        <v>52</v>
      </c>
      <c r="G11" s="66" t="s">
        <v>53</v>
      </c>
      <c r="H11" s="66" t="s">
        <v>60</v>
      </c>
      <c r="I11" s="66" t="s">
        <v>61</v>
      </c>
      <c r="J11" s="168" t="s">
        <v>73</v>
      </c>
      <c r="K11" s="136"/>
    </row>
    <row r="12" spans="2:18" ht="22.5" customHeight="1" x14ac:dyDescent="0.35">
      <c r="B12" s="93"/>
      <c r="C12" s="82"/>
      <c r="D12" s="23">
        <v>43859</v>
      </c>
      <c r="E12" s="13" t="s">
        <v>16</v>
      </c>
      <c r="F12" s="13" t="s">
        <v>249</v>
      </c>
      <c r="G12" s="13" t="s">
        <v>250</v>
      </c>
      <c r="H12" s="14" t="s">
        <v>60</v>
      </c>
      <c r="I12" s="14" t="s">
        <v>61</v>
      </c>
      <c r="J12" s="169"/>
      <c r="K12" s="137">
        <v>8</v>
      </c>
    </row>
    <row r="13" spans="2:18" ht="22.5" customHeight="1" x14ac:dyDescent="0.35">
      <c r="B13" s="93"/>
      <c r="C13" s="82"/>
      <c r="D13" s="23">
        <v>43859</v>
      </c>
      <c r="E13" s="13" t="s">
        <v>16</v>
      </c>
      <c r="F13" s="13" t="s">
        <v>247</v>
      </c>
      <c r="G13" s="13" t="s">
        <v>248</v>
      </c>
      <c r="H13" s="14" t="s">
        <v>60</v>
      </c>
      <c r="I13" s="14" t="s">
        <v>61</v>
      </c>
      <c r="J13" s="169" t="s">
        <v>319</v>
      </c>
      <c r="K13" s="137">
        <v>8</v>
      </c>
    </row>
    <row r="14" spans="2:18" ht="22.5" customHeight="1" x14ac:dyDescent="0.45">
      <c r="B14" s="93"/>
      <c r="C14" s="82"/>
      <c r="D14" s="23">
        <v>43859</v>
      </c>
      <c r="E14" s="4" t="s">
        <v>16</v>
      </c>
      <c r="F14" s="4" t="s">
        <v>209</v>
      </c>
      <c r="G14" s="4" t="s">
        <v>210</v>
      </c>
      <c r="H14" s="3" t="s">
        <v>60</v>
      </c>
      <c r="I14" s="3" t="s">
        <v>61</v>
      </c>
      <c r="J14" s="169" t="s">
        <v>78</v>
      </c>
      <c r="K14" s="134">
        <v>10</v>
      </c>
    </row>
    <row r="15" spans="2:18" ht="22.5" customHeight="1" thickBot="1" x14ac:dyDescent="0.4">
      <c r="B15" s="93"/>
      <c r="C15" s="85"/>
      <c r="D15" s="23">
        <v>43859</v>
      </c>
      <c r="E15" s="86" t="s">
        <v>16</v>
      </c>
      <c r="F15" s="86" t="s">
        <v>224</v>
      </c>
      <c r="G15" s="86" t="s">
        <v>225</v>
      </c>
      <c r="H15" s="87" t="s">
        <v>66</v>
      </c>
      <c r="I15" s="87" t="s">
        <v>61</v>
      </c>
      <c r="J15" s="170" t="s">
        <v>318</v>
      </c>
      <c r="K15" s="138"/>
    </row>
    <row r="16" spans="2:18" ht="25.5" customHeight="1" thickBot="1" x14ac:dyDescent="0.3">
      <c r="B16" s="122" t="s">
        <v>244</v>
      </c>
      <c r="C16" s="127"/>
      <c r="D16" s="124"/>
      <c r="E16" s="123"/>
      <c r="F16" s="123"/>
      <c r="G16" s="123"/>
      <c r="H16" s="123"/>
      <c r="I16" s="129" t="s">
        <v>336</v>
      </c>
      <c r="J16" s="162">
        <v>9</v>
      </c>
      <c r="K16" s="139">
        <f>AVERAGE(K7:K15)</f>
        <v>8.6666666666666661</v>
      </c>
    </row>
    <row r="17" spans="2:11" ht="30.75" customHeight="1" x14ac:dyDescent="0.45">
      <c r="B17" s="97" t="s">
        <v>4</v>
      </c>
      <c r="C17" s="83"/>
      <c r="D17" s="23">
        <v>43859</v>
      </c>
      <c r="E17" s="19" t="s">
        <v>4</v>
      </c>
      <c r="F17" s="19" t="s">
        <v>146</v>
      </c>
      <c r="G17" s="19" t="s">
        <v>147</v>
      </c>
      <c r="H17" s="26" t="s">
        <v>143</v>
      </c>
      <c r="I17" s="26" t="s">
        <v>61</v>
      </c>
      <c r="J17" s="171" t="s">
        <v>148</v>
      </c>
      <c r="K17" s="140">
        <v>7</v>
      </c>
    </row>
    <row r="18" spans="2:11" ht="45" customHeight="1" x14ac:dyDescent="0.45">
      <c r="B18" s="98"/>
      <c r="C18" s="89"/>
      <c r="D18" s="23">
        <v>43859</v>
      </c>
      <c r="E18" s="4" t="s">
        <v>4</v>
      </c>
      <c r="F18" s="4" t="s">
        <v>144</v>
      </c>
      <c r="G18" s="4" t="s">
        <v>145</v>
      </c>
      <c r="H18" s="3" t="s">
        <v>143</v>
      </c>
      <c r="I18" s="5" t="s">
        <v>61</v>
      </c>
      <c r="J18" s="172" t="s">
        <v>79</v>
      </c>
      <c r="K18" s="141">
        <v>6</v>
      </c>
    </row>
    <row r="19" spans="2:11" ht="45" customHeight="1" thickBot="1" x14ac:dyDescent="0.5">
      <c r="B19" s="99"/>
      <c r="C19" s="82"/>
      <c r="D19" s="23">
        <v>43859</v>
      </c>
      <c r="E19" s="16" t="s">
        <v>4</v>
      </c>
      <c r="F19" s="16" t="s">
        <v>315</v>
      </c>
      <c r="G19" s="53" t="s">
        <v>316</v>
      </c>
      <c r="H19" s="17" t="s">
        <v>143</v>
      </c>
      <c r="I19" s="17" t="s">
        <v>61</v>
      </c>
      <c r="J19" s="173" t="s">
        <v>80</v>
      </c>
      <c r="K19" s="142">
        <v>5</v>
      </c>
    </row>
    <row r="20" spans="2:11" ht="30" customHeight="1" thickBot="1" x14ac:dyDescent="0.5">
      <c r="B20" s="122" t="s">
        <v>233</v>
      </c>
      <c r="C20" s="124"/>
      <c r="D20" s="127"/>
      <c r="E20" s="127"/>
      <c r="F20" s="127"/>
      <c r="G20" s="127"/>
      <c r="H20" s="127"/>
      <c r="I20" s="129" t="s">
        <v>336</v>
      </c>
      <c r="J20" s="198">
        <v>3</v>
      </c>
      <c r="K20" s="143">
        <f>AVERAGE(K17:K19)</f>
        <v>6</v>
      </c>
    </row>
    <row r="21" spans="2:11" ht="52.5" customHeight="1" x14ac:dyDescent="0.35">
      <c r="B21" s="100" t="s">
        <v>242</v>
      </c>
      <c r="C21" s="83"/>
      <c r="D21" s="61">
        <v>43859</v>
      </c>
      <c r="E21" s="41" t="s">
        <v>242</v>
      </c>
      <c r="F21" s="4" t="s">
        <v>19</v>
      </c>
      <c r="G21" s="4" t="s">
        <v>20</v>
      </c>
      <c r="H21" s="5" t="s">
        <v>60</v>
      </c>
      <c r="I21" s="5" t="s">
        <v>62</v>
      </c>
      <c r="J21" s="174" t="s">
        <v>72</v>
      </c>
      <c r="K21" s="144">
        <v>7</v>
      </c>
    </row>
    <row r="22" spans="2:11" ht="40.5" customHeight="1" thickBot="1" x14ac:dyDescent="0.4">
      <c r="B22" s="101"/>
      <c r="C22" s="90"/>
      <c r="D22" s="61">
        <v>43859</v>
      </c>
      <c r="E22" s="41" t="s">
        <v>242</v>
      </c>
      <c r="F22" s="6" t="s">
        <v>24</v>
      </c>
      <c r="G22" s="6" t="s">
        <v>25</v>
      </c>
      <c r="H22" s="3" t="s">
        <v>143</v>
      </c>
      <c r="I22" s="3" t="s">
        <v>61</v>
      </c>
      <c r="J22" s="175" t="s">
        <v>92</v>
      </c>
      <c r="K22" s="138">
        <v>10</v>
      </c>
    </row>
    <row r="23" spans="2:11" ht="27" customHeight="1" thickBot="1" x14ac:dyDescent="0.3">
      <c r="B23" s="122" t="s">
        <v>243</v>
      </c>
      <c r="C23" s="127"/>
      <c r="D23" s="124"/>
      <c r="E23" s="124"/>
      <c r="F23" s="124"/>
      <c r="G23" s="124"/>
      <c r="H23" s="124"/>
      <c r="I23" s="129" t="s">
        <v>336</v>
      </c>
      <c r="J23" s="199">
        <v>2</v>
      </c>
      <c r="K23" s="145">
        <f>AVERAGE(K21:K22)</f>
        <v>8.5</v>
      </c>
    </row>
    <row r="24" spans="2:11" ht="22.5" customHeight="1" x14ac:dyDescent="0.35">
      <c r="B24" s="102" t="s">
        <v>58</v>
      </c>
      <c r="C24" s="83"/>
      <c r="D24" s="23">
        <v>43859</v>
      </c>
      <c r="E24" s="4" t="s">
        <v>6</v>
      </c>
      <c r="F24" s="4" t="s">
        <v>254</v>
      </c>
      <c r="G24" s="4" t="s">
        <v>255</v>
      </c>
      <c r="H24" s="5" t="s">
        <v>60</v>
      </c>
      <c r="I24" s="5" t="s">
        <v>61</v>
      </c>
      <c r="J24" s="169" t="s">
        <v>301</v>
      </c>
      <c r="K24" s="146">
        <v>8</v>
      </c>
    </row>
    <row r="25" spans="2:11" ht="35.25" customHeight="1" thickBot="1" x14ac:dyDescent="0.4">
      <c r="B25" s="103"/>
      <c r="C25" s="90"/>
      <c r="D25" s="23">
        <v>43859</v>
      </c>
      <c r="E25" s="4" t="s">
        <v>16</v>
      </c>
      <c r="F25" s="6" t="s">
        <v>7</v>
      </c>
      <c r="G25" s="4" t="s">
        <v>8</v>
      </c>
      <c r="H25" s="15" t="s">
        <v>60</v>
      </c>
      <c r="I25" s="15" t="s">
        <v>61</v>
      </c>
      <c r="J25" s="176" t="s">
        <v>76</v>
      </c>
      <c r="K25" s="137"/>
    </row>
    <row r="26" spans="2:11" ht="30" customHeight="1" x14ac:dyDescent="0.25">
      <c r="B26" s="103"/>
      <c r="C26" s="37"/>
      <c r="D26" s="23">
        <v>43859</v>
      </c>
      <c r="E26" s="16" t="s">
        <v>6</v>
      </c>
      <c r="F26" s="16" t="s">
        <v>12</v>
      </c>
      <c r="G26" s="16" t="s">
        <v>253</v>
      </c>
      <c r="H26" s="28" t="s">
        <v>143</v>
      </c>
      <c r="I26" s="28" t="s">
        <v>61</v>
      </c>
      <c r="J26" s="177" t="s">
        <v>81</v>
      </c>
      <c r="K26" s="146">
        <v>7</v>
      </c>
    </row>
    <row r="27" spans="2:11" ht="34.5" customHeight="1" thickBot="1" x14ac:dyDescent="0.3">
      <c r="B27" s="104"/>
      <c r="C27" s="38"/>
      <c r="D27" s="23">
        <v>43859</v>
      </c>
      <c r="E27" s="19" t="s">
        <v>6</v>
      </c>
      <c r="F27" s="21" t="s">
        <v>149</v>
      </c>
      <c r="G27" s="21" t="s">
        <v>150</v>
      </c>
      <c r="H27" s="22" t="s">
        <v>143</v>
      </c>
      <c r="I27" s="22" t="s">
        <v>61</v>
      </c>
      <c r="J27" s="178" t="s">
        <v>82</v>
      </c>
      <c r="K27" s="138">
        <v>7</v>
      </c>
    </row>
    <row r="28" spans="2:11" ht="27" customHeight="1" thickBot="1" x14ac:dyDescent="0.3">
      <c r="B28" s="122" t="s">
        <v>232</v>
      </c>
      <c r="C28" s="124"/>
      <c r="D28" s="123"/>
      <c r="E28" s="123"/>
      <c r="F28" s="123"/>
      <c r="G28" s="123"/>
      <c r="H28" s="123"/>
      <c r="I28" s="129" t="s">
        <v>336</v>
      </c>
      <c r="J28" s="200">
        <v>4</v>
      </c>
      <c r="K28" s="147">
        <f>AVERAGE(K24:K27)</f>
        <v>7.333333333333333</v>
      </c>
    </row>
    <row r="29" spans="2:11" ht="22.5" customHeight="1" x14ac:dyDescent="0.45">
      <c r="B29" s="105" t="s">
        <v>9</v>
      </c>
      <c r="C29" s="84"/>
      <c r="D29" s="62">
        <v>43859</v>
      </c>
      <c r="E29" s="63" t="s">
        <v>9</v>
      </c>
      <c r="F29" s="64" t="s">
        <v>226</v>
      </c>
      <c r="G29" s="64" t="s">
        <v>227</v>
      </c>
      <c r="H29" s="64" t="s">
        <v>66</v>
      </c>
      <c r="I29" s="64" t="s">
        <v>61</v>
      </c>
      <c r="J29" s="179" t="s">
        <v>326</v>
      </c>
      <c r="K29" s="148"/>
    </row>
    <row r="30" spans="2:11" ht="22.5" customHeight="1" x14ac:dyDescent="0.45">
      <c r="B30" s="106"/>
      <c r="C30" s="89"/>
      <c r="D30" s="62">
        <v>43859</v>
      </c>
      <c r="E30" s="42" t="s">
        <v>9</v>
      </c>
      <c r="F30" s="42" t="s">
        <v>10</v>
      </c>
      <c r="G30" s="42" t="s">
        <v>11</v>
      </c>
      <c r="H30" s="43" t="s">
        <v>143</v>
      </c>
      <c r="I30" s="44" t="s">
        <v>61</v>
      </c>
      <c r="J30" s="180" t="s">
        <v>84</v>
      </c>
      <c r="K30" s="149">
        <v>5</v>
      </c>
    </row>
    <row r="31" spans="2:11" ht="22.5" customHeight="1" x14ac:dyDescent="0.45">
      <c r="B31" s="106"/>
      <c r="C31" s="36"/>
      <c r="D31" s="69">
        <v>43859</v>
      </c>
      <c r="E31" s="16" t="s">
        <v>9</v>
      </c>
      <c r="F31" s="16" t="s">
        <v>129</v>
      </c>
      <c r="G31" s="33" t="s">
        <v>130</v>
      </c>
      <c r="H31" s="17" t="s">
        <v>143</v>
      </c>
      <c r="I31" s="35" t="s">
        <v>61</v>
      </c>
      <c r="J31" s="177" t="s">
        <v>85</v>
      </c>
      <c r="K31" s="142">
        <v>5</v>
      </c>
    </row>
    <row r="32" spans="2:11" ht="22.5" customHeight="1" x14ac:dyDescent="0.45">
      <c r="B32" s="106"/>
      <c r="C32" s="36"/>
      <c r="D32" s="69">
        <v>43859</v>
      </c>
      <c r="E32" s="4" t="s">
        <v>9</v>
      </c>
      <c r="F32" s="6" t="s">
        <v>127</v>
      </c>
      <c r="G32" s="6" t="s">
        <v>128</v>
      </c>
      <c r="H32" s="3" t="s">
        <v>143</v>
      </c>
      <c r="I32" s="3" t="s">
        <v>61</v>
      </c>
      <c r="J32" s="169" t="s">
        <v>327</v>
      </c>
      <c r="K32" s="134">
        <v>7</v>
      </c>
    </row>
    <row r="33" spans="1:11" ht="22.5" customHeight="1" x14ac:dyDescent="0.45">
      <c r="B33" s="106"/>
      <c r="C33" s="36"/>
      <c r="D33" s="69">
        <v>43859</v>
      </c>
      <c r="E33" s="19" t="s">
        <v>9</v>
      </c>
      <c r="F33" s="19" t="s">
        <v>251</v>
      </c>
      <c r="G33" s="19" t="s">
        <v>252</v>
      </c>
      <c r="H33" s="26" t="s">
        <v>60</v>
      </c>
      <c r="I33" s="26" t="s">
        <v>61</v>
      </c>
      <c r="J33" s="178" t="s">
        <v>223</v>
      </c>
      <c r="K33" s="140">
        <v>5</v>
      </c>
    </row>
    <row r="34" spans="1:11" ht="22.5" customHeight="1" x14ac:dyDescent="0.45">
      <c r="B34" s="106"/>
      <c r="C34" s="82"/>
      <c r="D34" s="69">
        <v>43859</v>
      </c>
      <c r="E34" s="4" t="s">
        <v>9</v>
      </c>
      <c r="F34" s="4" t="s">
        <v>165</v>
      </c>
      <c r="G34" s="4" t="s">
        <v>256</v>
      </c>
      <c r="H34" s="3" t="s">
        <v>143</v>
      </c>
      <c r="I34" s="3" t="s">
        <v>61</v>
      </c>
      <c r="J34" s="169" t="s">
        <v>86</v>
      </c>
      <c r="K34" s="134">
        <v>6</v>
      </c>
    </row>
    <row r="35" spans="1:11" ht="22.5" customHeight="1" x14ac:dyDescent="0.45">
      <c r="B35" s="106"/>
      <c r="C35" s="82"/>
      <c r="D35" s="69">
        <v>43859</v>
      </c>
      <c r="E35" s="4" t="s">
        <v>9</v>
      </c>
      <c r="F35" s="4" t="s">
        <v>131</v>
      </c>
      <c r="G35" s="4" t="s">
        <v>132</v>
      </c>
      <c r="H35" s="3" t="s">
        <v>143</v>
      </c>
      <c r="I35" s="3" t="s">
        <v>61</v>
      </c>
      <c r="J35" s="172" t="s">
        <v>83</v>
      </c>
      <c r="K35" s="134">
        <v>7</v>
      </c>
    </row>
    <row r="36" spans="1:11" ht="22.5" customHeight="1" thickBot="1" x14ac:dyDescent="0.5">
      <c r="B36" s="107"/>
      <c r="C36" s="82"/>
      <c r="D36" s="69">
        <v>43859</v>
      </c>
      <c r="E36" s="4" t="s">
        <v>9</v>
      </c>
      <c r="F36" s="4" t="s">
        <v>133</v>
      </c>
      <c r="G36" s="4" t="s">
        <v>134</v>
      </c>
      <c r="H36" s="3" t="s">
        <v>143</v>
      </c>
      <c r="I36" s="3" t="s">
        <v>61</v>
      </c>
      <c r="J36" s="169" t="s">
        <v>222</v>
      </c>
      <c r="K36" s="140">
        <v>7</v>
      </c>
    </row>
    <row r="37" spans="1:11" ht="22.5" customHeight="1" thickBot="1" x14ac:dyDescent="0.3">
      <c r="A37" s="25"/>
      <c r="B37" s="122" t="s">
        <v>234</v>
      </c>
      <c r="C37" s="123"/>
      <c r="D37" s="123"/>
      <c r="E37" s="123"/>
      <c r="F37" s="123"/>
      <c r="G37" s="123"/>
      <c r="H37" s="123"/>
      <c r="I37" s="129" t="s">
        <v>336</v>
      </c>
      <c r="J37" s="200">
        <v>8</v>
      </c>
      <c r="K37" s="147">
        <f>SUM(K29:K36)/8</f>
        <v>5.25</v>
      </c>
    </row>
    <row r="38" spans="1:11" ht="22.5" customHeight="1" x14ac:dyDescent="0.45">
      <c r="B38" s="118" t="s">
        <v>295</v>
      </c>
      <c r="C38" s="84"/>
      <c r="D38" s="66">
        <v>43859</v>
      </c>
      <c r="E38" s="67" t="s">
        <v>320</v>
      </c>
      <c r="F38" s="67" t="s">
        <v>141</v>
      </c>
      <c r="G38" s="67" t="s">
        <v>142</v>
      </c>
      <c r="H38" s="67" t="s">
        <v>66</v>
      </c>
      <c r="I38" s="67" t="s">
        <v>61</v>
      </c>
      <c r="J38" s="181" t="s">
        <v>321</v>
      </c>
      <c r="K38" s="150">
        <v>10</v>
      </c>
    </row>
    <row r="39" spans="1:11" ht="22.5" customHeight="1" x14ac:dyDescent="0.45">
      <c r="B39" s="119"/>
      <c r="C39" s="89"/>
      <c r="D39" s="66">
        <v>43859</v>
      </c>
      <c r="E39" s="42" t="s">
        <v>320</v>
      </c>
      <c r="F39" s="42" t="s">
        <v>52</v>
      </c>
      <c r="G39" s="42" t="s">
        <v>191</v>
      </c>
      <c r="H39" s="43" t="s">
        <v>143</v>
      </c>
      <c r="I39" s="44" t="s">
        <v>61</v>
      </c>
      <c r="J39" s="180" t="s">
        <v>119</v>
      </c>
      <c r="K39" s="149">
        <v>10</v>
      </c>
    </row>
    <row r="40" spans="1:11" ht="22.5" customHeight="1" x14ac:dyDescent="0.45">
      <c r="B40" s="119"/>
      <c r="C40" s="82"/>
      <c r="D40" s="70">
        <v>43859</v>
      </c>
      <c r="E40" s="16" t="s">
        <v>295</v>
      </c>
      <c r="F40" s="16" t="s">
        <v>135</v>
      </c>
      <c r="G40" s="16" t="s">
        <v>136</v>
      </c>
      <c r="H40" s="17" t="s">
        <v>66</v>
      </c>
      <c r="I40" s="17" t="s">
        <v>63</v>
      </c>
      <c r="J40" s="173" t="s">
        <v>137</v>
      </c>
      <c r="K40" s="142">
        <v>7</v>
      </c>
    </row>
    <row r="41" spans="1:11" ht="22.5" customHeight="1" thickBot="1" x14ac:dyDescent="0.5">
      <c r="B41" s="120"/>
      <c r="C41" s="82"/>
      <c r="D41" s="70">
        <v>43859</v>
      </c>
      <c r="E41" s="19" t="s">
        <v>295</v>
      </c>
      <c r="F41" s="19" t="s">
        <v>138</v>
      </c>
      <c r="G41" s="19" t="s">
        <v>139</v>
      </c>
      <c r="H41" s="26" t="s">
        <v>66</v>
      </c>
      <c r="I41" s="26" t="s">
        <v>61</v>
      </c>
      <c r="J41" s="178" t="s">
        <v>140</v>
      </c>
      <c r="K41" s="140">
        <v>7</v>
      </c>
    </row>
    <row r="42" spans="1:11" ht="22.5" customHeight="1" thickBot="1" x14ac:dyDescent="0.3">
      <c r="A42" s="30"/>
      <c r="B42" s="122" t="s">
        <v>235</v>
      </c>
      <c r="C42" s="123"/>
      <c r="D42" s="123"/>
      <c r="E42" s="123"/>
      <c r="F42" s="123"/>
      <c r="G42" s="123"/>
      <c r="H42" s="123"/>
      <c r="I42" s="129" t="s">
        <v>336</v>
      </c>
      <c r="J42" s="200">
        <v>4</v>
      </c>
      <c r="K42" s="151">
        <f>SUM(K38:K41)/4</f>
        <v>8.5</v>
      </c>
    </row>
    <row r="43" spans="1:11" ht="22.5" customHeight="1" x14ac:dyDescent="0.45">
      <c r="B43" s="114" t="s">
        <v>13</v>
      </c>
      <c r="C43" s="84"/>
      <c r="D43" s="65">
        <v>43859</v>
      </c>
      <c r="E43" s="42" t="s">
        <v>13</v>
      </c>
      <c r="F43" s="42" t="s">
        <v>56</v>
      </c>
      <c r="G43" s="42" t="s">
        <v>57</v>
      </c>
      <c r="H43" s="42" t="s">
        <v>67</v>
      </c>
      <c r="I43" s="42" t="s">
        <v>61</v>
      </c>
      <c r="J43" s="182" t="s">
        <v>75</v>
      </c>
      <c r="K43" s="142"/>
    </row>
    <row r="44" spans="1:11" ht="22.5" customHeight="1" x14ac:dyDescent="0.45">
      <c r="B44" s="115"/>
      <c r="C44" s="89"/>
      <c r="D44" s="23">
        <v>43859</v>
      </c>
      <c r="E44" s="4" t="s">
        <v>13</v>
      </c>
      <c r="F44" s="6" t="s">
        <v>203</v>
      </c>
      <c r="G44" s="6" t="s">
        <v>204</v>
      </c>
      <c r="H44" s="3" t="s">
        <v>143</v>
      </c>
      <c r="I44" s="7" t="s">
        <v>61</v>
      </c>
      <c r="J44" s="183" t="s">
        <v>269</v>
      </c>
      <c r="K44" s="134">
        <v>7</v>
      </c>
    </row>
    <row r="45" spans="1:11" ht="22.5" customHeight="1" x14ac:dyDescent="0.45">
      <c r="B45" s="115"/>
      <c r="C45" s="36"/>
      <c r="D45" s="23">
        <v>43859</v>
      </c>
      <c r="E45" s="16" t="s">
        <v>13</v>
      </c>
      <c r="F45" s="4" t="s">
        <v>14</v>
      </c>
      <c r="G45" s="4" t="s">
        <v>15</v>
      </c>
      <c r="H45" s="28" t="s">
        <v>60</v>
      </c>
      <c r="I45" s="28" t="s">
        <v>61</v>
      </c>
      <c r="J45" s="177" t="s">
        <v>87</v>
      </c>
      <c r="K45" s="142">
        <v>9</v>
      </c>
    </row>
    <row r="46" spans="1:11" ht="22.5" customHeight="1" x14ac:dyDescent="0.45">
      <c r="B46" s="115"/>
      <c r="C46" s="36"/>
      <c r="D46" s="23">
        <v>43859</v>
      </c>
      <c r="E46" s="4" t="s">
        <v>13</v>
      </c>
      <c r="F46" s="6" t="s">
        <v>195</v>
      </c>
      <c r="G46" s="6" t="s">
        <v>196</v>
      </c>
      <c r="H46" s="3" t="s">
        <v>143</v>
      </c>
      <c r="I46" s="7" t="s">
        <v>61</v>
      </c>
      <c r="J46" s="184" t="s">
        <v>90</v>
      </c>
      <c r="K46" s="134">
        <v>9</v>
      </c>
    </row>
    <row r="47" spans="1:11" ht="22.5" customHeight="1" x14ac:dyDescent="0.45">
      <c r="B47" s="115"/>
      <c r="C47" s="36"/>
      <c r="D47" s="23">
        <v>43859</v>
      </c>
      <c r="E47" s="4" t="s">
        <v>13</v>
      </c>
      <c r="F47" s="21" t="s">
        <v>245</v>
      </c>
      <c r="G47" s="21" t="s">
        <v>246</v>
      </c>
      <c r="H47" s="3" t="s">
        <v>143</v>
      </c>
      <c r="I47" s="7" t="s">
        <v>61</v>
      </c>
      <c r="J47" s="183" t="s">
        <v>270</v>
      </c>
      <c r="K47" s="134">
        <v>9</v>
      </c>
    </row>
    <row r="48" spans="1:11" ht="22.5" customHeight="1" x14ac:dyDescent="0.45">
      <c r="B48" s="115"/>
      <c r="C48" s="82"/>
      <c r="D48" s="23">
        <v>43859</v>
      </c>
      <c r="E48" s="4" t="s">
        <v>13</v>
      </c>
      <c r="F48" s="4" t="s">
        <v>257</v>
      </c>
      <c r="G48" s="4" t="s">
        <v>258</v>
      </c>
      <c r="H48" s="3" t="s">
        <v>143</v>
      </c>
      <c r="I48" s="3" t="s">
        <v>61</v>
      </c>
      <c r="J48" s="169" t="s">
        <v>88</v>
      </c>
      <c r="K48" s="134">
        <v>10</v>
      </c>
    </row>
    <row r="49" spans="1:12" ht="22.5" customHeight="1" x14ac:dyDescent="0.45">
      <c r="B49" s="115"/>
      <c r="C49" s="82"/>
      <c r="D49" s="23">
        <v>43859</v>
      </c>
      <c r="E49" s="4" t="s">
        <v>13</v>
      </c>
      <c r="F49" s="6" t="s">
        <v>149</v>
      </c>
      <c r="G49" s="6" t="s">
        <v>259</v>
      </c>
      <c r="H49" s="3" t="s">
        <v>143</v>
      </c>
      <c r="I49" s="8" t="s">
        <v>61</v>
      </c>
      <c r="J49" s="185" t="s">
        <v>89</v>
      </c>
      <c r="K49" s="134">
        <v>7</v>
      </c>
    </row>
    <row r="50" spans="1:12" ht="22.5" customHeight="1" x14ac:dyDescent="0.45">
      <c r="B50" s="115"/>
      <c r="C50" s="36"/>
      <c r="D50" s="23">
        <v>43859</v>
      </c>
      <c r="E50" s="4" t="s">
        <v>13</v>
      </c>
      <c r="F50" s="21" t="s">
        <v>260</v>
      </c>
      <c r="G50" s="21" t="s">
        <v>261</v>
      </c>
      <c r="H50" s="3" t="s">
        <v>60</v>
      </c>
      <c r="I50" s="7" t="s">
        <v>61</v>
      </c>
      <c r="J50" s="183" t="s">
        <v>262</v>
      </c>
      <c r="K50" s="134">
        <v>9</v>
      </c>
    </row>
    <row r="51" spans="1:12" ht="22.5" customHeight="1" x14ac:dyDescent="0.45">
      <c r="B51" s="115"/>
      <c r="C51" s="36"/>
      <c r="D51" s="23">
        <v>43859</v>
      </c>
      <c r="E51" s="4" t="s">
        <v>13</v>
      </c>
      <c r="F51" s="21" t="s">
        <v>264</v>
      </c>
      <c r="G51" s="21" t="s">
        <v>265</v>
      </c>
      <c r="H51" s="3" t="s">
        <v>60</v>
      </c>
      <c r="I51" s="7" t="s">
        <v>61</v>
      </c>
      <c r="J51" s="183" t="s">
        <v>263</v>
      </c>
      <c r="K51" s="134">
        <v>10</v>
      </c>
    </row>
    <row r="52" spans="1:12" ht="22.5" customHeight="1" x14ac:dyDescent="0.45">
      <c r="B52" s="115"/>
      <c r="C52" s="82"/>
      <c r="D52" s="23">
        <v>43859</v>
      </c>
      <c r="E52" s="4" t="s">
        <v>13</v>
      </c>
      <c r="F52" s="21" t="s">
        <v>266</v>
      </c>
      <c r="G52" s="21" t="s">
        <v>267</v>
      </c>
      <c r="H52" s="3" t="s">
        <v>143</v>
      </c>
      <c r="I52" s="7" t="s">
        <v>61</v>
      </c>
      <c r="J52" s="183" t="s">
        <v>268</v>
      </c>
      <c r="K52" s="134">
        <v>10</v>
      </c>
    </row>
    <row r="53" spans="1:12" ht="22.5" customHeight="1" thickBot="1" x14ac:dyDescent="0.5">
      <c r="B53" s="116"/>
      <c r="C53" s="36"/>
      <c r="D53" s="23">
        <v>43859</v>
      </c>
      <c r="E53" s="39" t="s">
        <v>13</v>
      </c>
      <c r="F53" s="39" t="s">
        <v>197</v>
      </c>
      <c r="G53" s="39" t="s">
        <v>198</v>
      </c>
      <c r="H53" s="20" t="s">
        <v>143</v>
      </c>
      <c r="I53" s="22" t="s">
        <v>61</v>
      </c>
      <c r="J53" s="186" t="s">
        <v>91</v>
      </c>
      <c r="K53" s="140">
        <v>7</v>
      </c>
    </row>
    <row r="54" spans="1:12" ht="22.5" customHeight="1" thickBot="1" x14ac:dyDescent="0.3">
      <c r="A54" s="29" t="s">
        <v>208</v>
      </c>
      <c r="B54" s="122" t="s">
        <v>236</v>
      </c>
      <c r="C54" s="123"/>
      <c r="D54" s="123"/>
      <c r="E54" s="123"/>
      <c r="F54" s="123"/>
      <c r="G54" s="123"/>
      <c r="H54" s="123"/>
      <c r="I54" s="129" t="s">
        <v>336</v>
      </c>
      <c r="J54" s="200">
        <v>11</v>
      </c>
      <c r="K54" s="151">
        <f>SUM(K43:K53)/11</f>
        <v>7.9090909090909092</v>
      </c>
    </row>
    <row r="55" spans="1:12" ht="22.5" customHeight="1" x14ac:dyDescent="0.45">
      <c r="B55" s="121" t="s">
        <v>21</v>
      </c>
      <c r="C55" s="89"/>
      <c r="D55" s="65">
        <v>43859</v>
      </c>
      <c r="E55" s="42" t="s">
        <v>21</v>
      </c>
      <c r="F55" s="42" t="s">
        <v>156</v>
      </c>
      <c r="G55" s="42" t="s">
        <v>22</v>
      </c>
      <c r="H55" s="43" t="s">
        <v>143</v>
      </c>
      <c r="I55" s="44" t="s">
        <v>61</v>
      </c>
      <c r="J55" s="180" t="s">
        <v>160</v>
      </c>
      <c r="K55" s="152">
        <v>10</v>
      </c>
    </row>
    <row r="56" spans="1:12" ht="22.5" customHeight="1" x14ac:dyDescent="0.45">
      <c r="B56" s="121"/>
      <c r="C56" s="36"/>
      <c r="D56" s="23">
        <v>43859</v>
      </c>
      <c r="E56" s="16" t="s">
        <v>21</v>
      </c>
      <c r="F56" s="18" t="s">
        <v>151</v>
      </c>
      <c r="G56" s="18" t="s">
        <v>152</v>
      </c>
      <c r="H56" s="17" t="s">
        <v>143</v>
      </c>
      <c r="I56" s="17" t="s">
        <v>61</v>
      </c>
      <c r="J56" s="187" t="s">
        <v>328</v>
      </c>
      <c r="K56" s="142">
        <v>10</v>
      </c>
      <c r="L56" s="31" t="s">
        <v>159</v>
      </c>
    </row>
    <row r="57" spans="1:12" ht="22.5" customHeight="1" x14ac:dyDescent="0.45">
      <c r="B57" s="121"/>
      <c r="C57" s="82"/>
      <c r="D57" s="23">
        <v>43859</v>
      </c>
      <c r="E57" s="4" t="s">
        <v>21</v>
      </c>
      <c r="F57" s="6" t="s">
        <v>271</v>
      </c>
      <c r="G57" s="6" t="s">
        <v>272</v>
      </c>
      <c r="H57" s="3" t="s">
        <v>143</v>
      </c>
      <c r="I57" s="5" t="s">
        <v>61</v>
      </c>
      <c r="J57" s="172" t="s">
        <v>273</v>
      </c>
      <c r="K57" s="142">
        <v>8</v>
      </c>
    </row>
    <row r="58" spans="1:12" ht="22.5" customHeight="1" x14ac:dyDescent="0.45">
      <c r="B58" s="121"/>
      <c r="C58" s="82"/>
      <c r="D58" s="23">
        <v>43859</v>
      </c>
      <c r="E58" s="4" t="s">
        <v>21</v>
      </c>
      <c r="F58" s="6" t="s">
        <v>158</v>
      </c>
      <c r="G58" s="6" t="s">
        <v>157</v>
      </c>
      <c r="H58" s="3" t="s">
        <v>143</v>
      </c>
      <c r="I58" s="5" t="s">
        <v>61</v>
      </c>
      <c r="J58" s="172" t="s">
        <v>161</v>
      </c>
      <c r="K58" s="142">
        <v>8</v>
      </c>
    </row>
    <row r="59" spans="1:12" ht="22.5" customHeight="1" x14ac:dyDescent="0.45">
      <c r="B59" s="121"/>
      <c r="C59" s="82"/>
      <c r="D59" s="23">
        <v>43859</v>
      </c>
      <c r="E59" s="4" t="s">
        <v>21</v>
      </c>
      <c r="F59" s="6" t="s">
        <v>12</v>
      </c>
      <c r="G59" s="6" t="s">
        <v>155</v>
      </c>
      <c r="H59" s="3" t="s">
        <v>143</v>
      </c>
      <c r="I59" s="5" t="s">
        <v>61</v>
      </c>
      <c r="J59" s="172" t="s">
        <v>93</v>
      </c>
      <c r="K59" s="142">
        <v>9</v>
      </c>
    </row>
    <row r="60" spans="1:12" ht="22.5" customHeight="1" x14ac:dyDescent="0.45">
      <c r="B60" s="121"/>
      <c r="C60" s="82"/>
      <c r="D60" s="23">
        <v>43859</v>
      </c>
      <c r="E60" s="4" t="s">
        <v>21</v>
      </c>
      <c r="F60" s="6" t="s">
        <v>274</v>
      </c>
      <c r="G60" s="6" t="s">
        <v>275</v>
      </c>
      <c r="H60" s="3" t="s">
        <v>143</v>
      </c>
      <c r="I60" s="3" t="s">
        <v>61</v>
      </c>
      <c r="J60" s="169" t="s">
        <v>161</v>
      </c>
      <c r="K60" s="142">
        <v>10</v>
      </c>
    </row>
    <row r="61" spans="1:12" ht="22.5" customHeight="1" thickBot="1" x14ac:dyDescent="0.5">
      <c r="B61" s="121"/>
      <c r="C61" s="36"/>
      <c r="D61" s="23">
        <v>43859</v>
      </c>
      <c r="E61" s="19" t="s">
        <v>21</v>
      </c>
      <c r="F61" s="19" t="s">
        <v>153</v>
      </c>
      <c r="G61" s="19" t="s">
        <v>154</v>
      </c>
      <c r="H61" s="20" t="s">
        <v>143</v>
      </c>
      <c r="I61" s="26" t="s">
        <v>61</v>
      </c>
      <c r="J61" s="178" t="s">
        <v>94</v>
      </c>
      <c r="K61" s="153">
        <v>5</v>
      </c>
    </row>
    <row r="62" spans="1:12" ht="22.5" customHeight="1" thickBot="1" x14ac:dyDescent="0.3">
      <c r="A62" s="29" t="s">
        <v>208</v>
      </c>
      <c r="B62" s="122" t="s">
        <v>237</v>
      </c>
      <c r="C62" s="123"/>
      <c r="D62" s="127"/>
      <c r="E62" s="127"/>
      <c r="F62" s="127"/>
      <c r="G62" s="127"/>
      <c r="H62" s="127"/>
      <c r="I62" s="129" t="s">
        <v>333</v>
      </c>
      <c r="J62" s="198">
        <v>7</v>
      </c>
      <c r="K62" s="151">
        <f>SUM(K55:K61)/7</f>
        <v>8.5714285714285712</v>
      </c>
    </row>
    <row r="63" spans="1:12" ht="22.5" customHeight="1" x14ac:dyDescent="0.35">
      <c r="B63" s="117" t="s">
        <v>59</v>
      </c>
      <c r="C63" s="84"/>
      <c r="D63" s="66">
        <v>43859</v>
      </c>
      <c r="E63" s="44" t="s">
        <v>23</v>
      </c>
      <c r="F63" s="42" t="s">
        <v>322</v>
      </c>
      <c r="G63" s="71" t="s">
        <v>323</v>
      </c>
      <c r="H63" s="43" t="s">
        <v>60</v>
      </c>
      <c r="I63" s="71" t="s">
        <v>61</v>
      </c>
      <c r="J63" s="188"/>
      <c r="K63" s="154"/>
    </row>
    <row r="64" spans="1:12" ht="22.5" customHeight="1" x14ac:dyDescent="0.45">
      <c r="B64" s="117"/>
      <c r="C64" s="68"/>
      <c r="D64" s="13">
        <v>43859</v>
      </c>
      <c r="E64" s="5" t="s">
        <v>23</v>
      </c>
      <c r="F64" s="5" t="s">
        <v>165</v>
      </c>
      <c r="G64" s="5" t="s">
        <v>164</v>
      </c>
      <c r="H64" s="3" t="s">
        <v>143</v>
      </c>
      <c r="I64" s="5" t="s">
        <v>61</v>
      </c>
      <c r="J64" s="174" t="s">
        <v>97</v>
      </c>
      <c r="K64" s="134">
        <v>4</v>
      </c>
    </row>
    <row r="65" spans="1:11" ht="22.5" customHeight="1" x14ac:dyDescent="0.45">
      <c r="B65" s="117"/>
      <c r="C65" s="68"/>
      <c r="D65" s="13">
        <v>43859</v>
      </c>
      <c r="E65" s="5" t="s">
        <v>23</v>
      </c>
      <c r="F65" s="5" t="s">
        <v>170</v>
      </c>
      <c r="G65" s="5" t="s">
        <v>171</v>
      </c>
      <c r="H65" s="3" t="s">
        <v>60</v>
      </c>
      <c r="I65" s="5" t="s">
        <v>61</v>
      </c>
      <c r="J65" s="174" t="s">
        <v>100</v>
      </c>
      <c r="K65" s="134">
        <v>7</v>
      </c>
    </row>
    <row r="66" spans="1:11" ht="22.5" customHeight="1" x14ac:dyDescent="0.45">
      <c r="B66" s="117"/>
      <c r="C66" s="68"/>
      <c r="D66" s="13">
        <v>43859</v>
      </c>
      <c r="E66" s="5" t="s">
        <v>23</v>
      </c>
      <c r="F66" s="5" t="s">
        <v>251</v>
      </c>
      <c r="G66" s="5" t="s">
        <v>277</v>
      </c>
      <c r="H66" s="3" t="s">
        <v>60</v>
      </c>
      <c r="I66" s="5" t="s">
        <v>61</v>
      </c>
      <c r="J66" s="174" t="s">
        <v>278</v>
      </c>
      <c r="K66" s="134">
        <v>3</v>
      </c>
    </row>
    <row r="67" spans="1:11" ht="22.5" customHeight="1" x14ac:dyDescent="0.45">
      <c r="B67" s="117"/>
      <c r="C67" s="68"/>
      <c r="D67" s="13">
        <v>43859</v>
      </c>
      <c r="E67" s="3" t="s">
        <v>23</v>
      </c>
      <c r="F67" s="5" t="s">
        <v>26</v>
      </c>
      <c r="G67" s="5" t="s">
        <v>27</v>
      </c>
      <c r="H67" s="3" t="s">
        <v>143</v>
      </c>
      <c r="I67" s="3" t="s">
        <v>61</v>
      </c>
      <c r="J67" s="175" t="s">
        <v>101</v>
      </c>
      <c r="K67" s="134"/>
    </row>
    <row r="68" spans="1:11" ht="22.5" customHeight="1" x14ac:dyDescent="0.45">
      <c r="B68" s="117"/>
      <c r="C68" s="82"/>
      <c r="D68" s="13">
        <v>43859</v>
      </c>
      <c r="E68" s="5" t="s">
        <v>23</v>
      </c>
      <c r="F68" s="5" t="s">
        <v>177</v>
      </c>
      <c r="G68" s="5" t="s">
        <v>282</v>
      </c>
      <c r="H68" s="3" t="s">
        <v>143</v>
      </c>
      <c r="I68" s="5" t="s">
        <v>61</v>
      </c>
      <c r="J68" s="174" t="s">
        <v>283</v>
      </c>
      <c r="K68" s="134">
        <v>5</v>
      </c>
    </row>
    <row r="69" spans="1:11" ht="22.5" customHeight="1" x14ac:dyDescent="0.45">
      <c r="B69" s="117"/>
      <c r="C69" s="68"/>
      <c r="D69" s="13">
        <v>43859</v>
      </c>
      <c r="E69" s="5" t="s">
        <v>23</v>
      </c>
      <c r="F69" s="5" t="s">
        <v>162</v>
      </c>
      <c r="G69" s="5" t="s">
        <v>163</v>
      </c>
      <c r="H69" s="3" t="s">
        <v>60</v>
      </c>
      <c r="I69" s="5" t="s">
        <v>69</v>
      </c>
      <c r="J69" s="174" t="s">
        <v>95</v>
      </c>
      <c r="K69" s="134">
        <v>5</v>
      </c>
    </row>
    <row r="70" spans="1:11" ht="22.5" customHeight="1" x14ac:dyDescent="0.45">
      <c r="B70" s="117"/>
      <c r="C70" s="82"/>
      <c r="D70" s="13">
        <v>43859</v>
      </c>
      <c r="E70" s="3" t="s">
        <v>23</v>
      </c>
      <c r="F70" s="3" t="s">
        <v>5</v>
      </c>
      <c r="G70" s="3" t="s">
        <v>276</v>
      </c>
      <c r="H70" s="3" t="s">
        <v>60</v>
      </c>
      <c r="I70" s="3" t="s">
        <v>61</v>
      </c>
      <c r="J70" s="175" t="s">
        <v>96</v>
      </c>
      <c r="K70" s="134">
        <v>6</v>
      </c>
    </row>
    <row r="71" spans="1:11" ht="22.5" customHeight="1" x14ac:dyDescent="0.45">
      <c r="B71" s="117"/>
      <c r="C71" s="91"/>
      <c r="D71" s="13">
        <v>43859</v>
      </c>
      <c r="E71" s="3" t="s">
        <v>23</v>
      </c>
      <c r="F71" s="3" t="s">
        <v>166</v>
      </c>
      <c r="G71" s="3" t="s">
        <v>167</v>
      </c>
      <c r="H71" s="3" t="s">
        <v>143</v>
      </c>
      <c r="I71" s="3" t="s">
        <v>61</v>
      </c>
      <c r="J71" s="175" t="s">
        <v>98</v>
      </c>
      <c r="K71" s="134">
        <v>10</v>
      </c>
    </row>
    <row r="72" spans="1:11" ht="22.5" customHeight="1" x14ac:dyDescent="0.45">
      <c r="B72" s="117"/>
      <c r="C72" s="68"/>
      <c r="D72" s="13">
        <v>43859</v>
      </c>
      <c r="E72" s="5" t="s">
        <v>23</v>
      </c>
      <c r="F72" s="5" t="s">
        <v>28</v>
      </c>
      <c r="G72" s="5" t="s">
        <v>29</v>
      </c>
      <c r="H72" s="3" t="s">
        <v>143</v>
      </c>
      <c r="I72" s="5" t="s">
        <v>61</v>
      </c>
      <c r="J72" s="174" t="s">
        <v>97</v>
      </c>
      <c r="K72" s="134">
        <v>7</v>
      </c>
    </row>
    <row r="73" spans="1:11" ht="22.5" customHeight="1" x14ac:dyDescent="0.45">
      <c r="B73" s="117"/>
      <c r="C73" s="82"/>
      <c r="D73" s="13">
        <v>43859</v>
      </c>
      <c r="E73" s="5" t="s">
        <v>23</v>
      </c>
      <c r="F73" s="5" t="s">
        <v>162</v>
      </c>
      <c r="G73" s="5" t="s">
        <v>281</v>
      </c>
      <c r="H73" s="3" t="s">
        <v>60</v>
      </c>
      <c r="I73" s="5" t="s">
        <v>61</v>
      </c>
      <c r="J73" s="174" t="s">
        <v>101</v>
      </c>
      <c r="K73" s="134">
        <v>7</v>
      </c>
    </row>
    <row r="74" spans="1:11" ht="22.5" customHeight="1" thickBot="1" x14ac:dyDescent="0.5">
      <c r="B74" s="117"/>
      <c r="C74" s="68"/>
      <c r="D74" s="13">
        <v>43859</v>
      </c>
      <c r="E74" s="3" t="s">
        <v>23</v>
      </c>
      <c r="F74" s="3" t="s">
        <v>168</v>
      </c>
      <c r="G74" s="3" t="s">
        <v>169</v>
      </c>
      <c r="H74" s="3" t="s">
        <v>143</v>
      </c>
      <c r="I74" s="3" t="s">
        <v>61</v>
      </c>
      <c r="J74" s="175" t="s">
        <v>99</v>
      </c>
      <c r="K74" s="140">
        <v>9</v>
      </c>
    </row>
    <row r="75" spans="1:11" ht="22.5" customHeight="1" thickBot="1" x14ac:dyDescent="0.3">
      <c r="A75" s="29" t="s">
        <v>208</v>
      </c>
      <c r="B75" s="122" t="s">
        <v>239</v>
      </c>
      <c r="C75" s="123"/>
      <c r="D75" s="126"/>
      <c r="E75" s="126"/>
      <c r="F75" s="126"/>
      <c r="G75" s="126"/>
      <c r="H75" s="126"/>
      <c r="I75" s="129" t="s">
        <v>336</v>
      </c>
      <c r="J75" s="201">
        <v>12</v>
      </c>
      <c r="K75" s="151">
        <f>SUM(K63:K74)/12</f>
        <v>5.25</v>
      </c>
    </row>
    <row r="76" spans="1:11" ht="22.5" customHeight="1" thickBot="1" x14ac:dyDescent="0.4">
      <c r="B76" s="109" t="s">
        <v>172</v>
      </c>
      <c r="C76" s="89"/>
      <c r="D76" s="72">
        <v>43859</v>
      </c>
      <c r="E76" s="59" t="s">
        <v>172</v>
      </c>
      <c r="F76" s="59" t="s">
        <v>31</v>
      </c>
      <c r="G76" s="59" t="s">
        <v>32</v>
      </c>
      <c r="H76" s="60" t="s">
        <v>60</v>
      </c>
      <c r="I76" s="60" t="s">
        <v>61</v>
      </c>
      <c r="J76" s="164" t="s">
        <v>102</v>
      </c>
      <c r="K76" s="155">
        <v>8</v>
      </c>
    </row>
    <row r="77" spans="1:11" ht="22.5" customHeight="1" thickBot="1" x14ac:dyDescent="0.5">
      <c r="B77" s="109"/>
      <c r="C77" s="82"/>
      <c r="D77" s="46">
        <v>43859</v>
      </c>
      <c r="E77" s="4" t="s">
        <v>172</v>
      </c>
      <c r="F77" s="4" t="s">
        <v>173</v>
      </c>
      <c r="G77" s="4" t="s">
        <v>174</v>
      </c>
      <c r="H77" s="3" t="s">
        <v>143</v>
      </c>
      <c r="I77" s="3" t="s">
        <v>61</v>
      </c>
      <c r="J77" s="169" t="s">
        <v>220</v>
      </c>
      <c r="K77" s="133">
        <v>6</v>
      </c>
    </row>
    <row r="78" spans="1:11" ht="34.5" customHeight="1" thickBot="1" x14ac:dyDescent="0.5">
      <c r="B78" s="109"/>
      <c r="C78" s="36"/>
      <c r="D78" s="46">
        <v>43859</v>
      </c>
      <c r="E78" s="4" t="s">
        <v>172</v>
      </c>
      <c r="F78" s="52" t="s">
        <v>175</v>
      </c>
      <c r="G78" s="52" t="s">
        <v>176</v>
      </c>
      <c r="H78" s="51" t="s">
        <v>143</v>
      </c>
      <c r="I78" s="51" t="s">
        <v>61</v>
      </c>
      <c r="J78" s="189" t="s">
        <v>221</v>
      </c>
      <c r="K78" s="156">
        <v>8</v>
      </c>
    </row>
    <row r="79" spans="1:11" ht="22.5" customHeight="1" thickBot="1" x14ac:dyDescent="0.3">
      <c r="A79" s="29" t="s">
        <v>208</v>
      </c>
      <c r="B79" s="122" t="s">
        <v>238</v>
      </c>
      <c r="C79" s="123"/>
      <c r="D79" s="127"/>
      <c r="E79" s="127"/>
      <c r="F79" s="127"/>
      <c r="G79" s="127"/>
      <c r="H79" s="127"/>
      <c r="I79" s="129" t="s">
        <v>336</v>
      </c>
      <c r="J79" s="198">
        <v>3</v>
      </c>
      <c r="K79" s="147">
        <f>SUM(K76:K78)/3</f>
        <v>7.333333333333333</v>
      </c>
    </row>
    <row r="80" spans="1:11" ht="22.5" customHeight="1" x14ac:dyDescent="0.45">
      <c r="B80" s="108" t="s">
        <v>30</v>
      </c>
      <c r="C80" s="89"/>
      <c r="D80" s="23">
        <v>43859</v>
      </c>
      <c r="E80" s="4" t="s">
        <v>30</v>
      </c>
      <c r="F80" s="4" t="s">
        <v>33</v>
      </c>
      <c r="G80" s="4" t="s">
        <v>34</v>
      </c>
      <c r="H80" s="5" t="s">
        <v>143</v>
      </c>
      <c r="I80" s="3" t="s">
        <v>61</v>
      </c>
      <c r="J80" s="175" t="s">
        <v>108</v>
      </c>
      <c r="K80" s="142"/>
    </row>
    <row r="81" spans="1:13" ht="22.5" customHeight="1" x14ac:dyDescent="0.45">
      <c r="B81" s="108"/>
      <c r="C81" s="36"/>
      <c r="D81" s="23">
        <v>43859</v>
      </c>
      <c r="E81" s="4" t="s">
        <v>30</v>
      </c>
      <c r="F81" s="4" t="s">
        <v>24</v>
      </c>
      <c r="G81" s="4" t="s">
        <v>324</v>
      </c>
      <c r="H81" s="3" t="s">
        <v>143</v>
      </c>
      <c r="I81" s="3" t="s">
        <v>61</v>
      </c>
      <c r="J81" s="175" t="s">
        <v>332</v>
      </c>
      <c r="K81" s="134"/>
    </row>
    <row r="82" spans="1:13" ht="22.5" customHeight="1" x14ac:dyDescent="0.45">
      <c r="B82" s="108"/>
      <c r="C82" s="36"/>
      <c r="D82" s="23">
        <v>43859</v>
      </c>
      <c r="E82" s="4" t="s">
        <v>30</v>
      </c>
      <c r="F82" s="4" t="s">
        <v>218</v>
      </c>
      <c r="G82" s="4" t="s">
        <v>145</v>
      </c>
      <c r="H82" s="3" t="s">
        <v>143</v>
      </c>
      <c r="I82" s="5" t="s">
        <v>61</v>
      </c>
      <c r="J82" s="174" t="s">
        <v>107</v>
      </c>
      <c r="K82" s="133">
        <v>3</v>
      </c>
    </row>
    <row r="83" spans="1:13" ht="22.5" customHeight="1" x14ac:dyDescent="0.45">
      <c r="B83" s="108"/>
      <c r="C83" s="36"/>
      <c r="D83" s="23">
        <v>43859</v>
      </c>
      <c r="E83" s="4" t="s">
        <v>30</v>
      </c>
      <c r="F83" s="4" t="s">
        <v>205</v>
      </c>
      <c r="G83" s="4" t="s">
        <v>206</v>
      </c>
      <c r="H83" s="3" t="s">
        <v>143</v>
      </c>
      <c r="I83" s="3" t="s">
        <v>61</v>
      </c>
      <c r="J83" s="175" t="s">
        <v>106</v>
      </c>
      <c r="K83" s="134">
        <v>10</v>
      </c>
    </row>
    <row r="84" spans="1:13" ht="22.5" customHeight="1" x14ac:dyDescent="0.45">
      <c r="B84" s="108"/>
      <c r="C84" s="36"/>
      <c r="D84" s="23">
        <v>43859</v>
      </c>
      <c r="E84" s="4" t="s">
        <v>30</v>
      </c>
      <c r="F84" s="4" t="s">
        <v>179</v>
      </c>
      <c r="G84" s="40" t="s">
        <v>180</v>
      </c>
      <c r="H84" s="3" t="s">
        <v>143</v>
      </c>
      <c r="I84" s="3" t="s">
        <v>61</v>
      </c>
      <c r="J84" s="175" t="s">
        <v>214</v>
      </c>
      <c r="K84" s="134">
        <v>6</v>
      </c>
    </row>
    <row r="85" spans="1:13" ht="22.5" customHeight="1" x14ac:dyDescent="0.45">
      <c r="B85" s="108"/>
      <c r="C85" s="36"/>
      <c r="D85" s="23">
        <v>43859</v>
      </c>
      <c r="E85" s="4" t="s">
        <v>30</v>
      </c>
      <c r="F85" s="4" t="s">
        <v>24</v>
      </c>
      <c r="G85" s="4" t="s">
        <v>178</v>
      </c>
      <c r="H85" s="3" t="s">
        <v>143</v>
      </c>
      <c r="I85" s="3" t="s">
        <v>61</v>
      </c>
      <c r="J85" s="175" t="s">
        <v>215</v>
      </c>
      <c r="K85" s="134">
        <v>5</v>
      </c>
    </row>
    <row r="86" spans="1:13" ht="22.5" customHeight="1" x14ac:dyDescent="0.45">
      <c r="B86" s="108"/>
      <c r="C86" s="36"/>
      <c r="D86" s="23">
        <v>43859</v>
      </c>
      <c r="E86" s="4" t="s">
        <v>30</v>
      </c>
      <c r="F86" s="4" t="s">
        <v>217</v>
      </c>
      <c r="G86" s="4" t="s">
        <v>35</v>
      </c>
      <c r="H86" s="3" t="s">
        <v>143</v>
      </c>
      <c r="I86" s="3" t="s">
        <v>61</v>
      </c>
      <c r="J86" s="175" t="s">
        <v>216</v>
      </c>
      <c r="K86" s="134">
        <v>4</v>
      </c>
    </row>
    <row r="87" spans="1:13" ht="22.5" customHeight="1" x14ac:dyDescent="0.45">
      <c r="B87" s="108"/>
      <c r="C87" s="82"/>
      <c r="D87" s="23">
        <v>43859</v>
      </c>
      <c r="E87" s="4" t="s">
        <v>30</v>
      </c>
      <c r="F87" s="4" t="s">
        <v>284</v>
      </c>
      <c r="G87" s="4" t="s">
        <v>285</v>
      </c>
      <c r="H87" s="3" t="s">
        <v>60</v>
      </c>
      <c r="I87" s="3" t="s">
        <v>61</v>
      </c>
      <c r="J87" s="175" t="s">
        <v>104</v>
      </c>
      <c r="K87" s="134">
        <v>8</v>
      </c>
    </row>
    <row r="88" spans="1:13" ht="22.5" customHeight="1" thickBot="1" x14ac:dyDescent="0.5">
      <c r="B88" s="108"/>
      <c r="C88" s="82"/>
      <c r="D88" s="23">
        <v>43859</v>
      </c>
      <c r="E88" s="4" t="s">
        <v>30</v>
      </c>
      <c r="F88" s="4" t="s">
        <v>279</v>
      </c>
      <c r="G88" s="4" t="s">
        <v>280</v>
      </c>
      <c r="H88" s="3" t="s">
        <v>143</v>
      </c>
      <c r="I88" s="3" t="s">
        <v>61</v>
      </c>
      <c r="J88" s="175" t="s">
        <v>105</v>
      </c>
      <c r="K88" s="134">
        <v>8</v>
      </c>
    </row>
    <row r="89" spans="1:13" ht="22.5" customHeight="1" thickBot="1" x14ac:dyDescent="0.5">
      <c r="B89" s="108"/>
      <c r="C89" s="82"/>
      <c r="D89" s="23">
        <v>43859</v>
      </c>
      <c r="E89" s="4" t="s">
        <v>30</v>
      </c>
      <c r="F89" s="6" t="s">
        <v>212</v>
      </c>
      <c r="G89" s="6" t="s">
        <v>213</v>
      </c>
      <c r="H89" s="3" t="s">
        <v>143</v>
      </c>
      <c r="I89" s="3" t="s">
        <v>61</v>
      </c>
      <c r="J89" s="175" t="s">
        <v>103</v>
      </c>
      <c r="K89" s="140">
        <v>5</v>
      </c>
      <c r="M89" s="27"/>
    </row>
    <row r="90" spans="1:13" ht="22.5" customHeight="1" thickBot="1" x14ac:dyDescent="0.3">
      <c r="A90" s="29" t="s">
        <v>208</v>
      </c>
      <c r="B90" s="122" t="s">
        <v>240</v>
      </c>
      <c r="C90" s="123"/>
      <c r="D90" s="126"/>
      <c r="E90" s="126"/>
      <c r="F90" s="126"/>
      <c r="G90" s="126"/>
      <c r="H90" s="126"/>
      <c r="I90" s="129" t="s">
        <v>336</v>
      </c>
      <c r="J90" s="201">
        <v>10</v>
      </c>
      <c r="K90" s="147">
        <f>SUM(K80:K88)/8</f>
        <v>5.5</v>
      </c>
    </row>
    <row r="91" spans="1:13" ht="22.5" customHeight="1" thickBot="1" x14ac:dyDescent="0.4">
      <c r="B91" s="111" t="s">
        <v>39</v>
      </c>
      <c r="C91" s="84"/>
      <c r="D91" s="77">
        <v>43862</v>
      </c>
      <c r="E91" s="78" t="s">
        <v>16</v>
      </c>
      <c r="F91" s="78" t="s">
        <v>37</v>
      </c>
      <c r="G91" s="78" t="s">
        <v>38</v>
      </c>
      <c r="H91" s="79" t="s">
        <v>67</v>
      </c>
      <c r="I91" s="79" t="s">
        <v>61</v>
      </c>
      <c r="J91" s="190" t="s">
        <v>77</v>
      </c>
      <c r="K91" s="157">
        <v>4</v>
      </c>
    </row>
    <row r="92" spans="1:13" ht="22.5" customHeight="1" thickBot="1" x14ac:dyDescent="0.5">
      <c r="B92" s="112"/>
      <c r="C92" s="89"/>
      <c r="D92" s="72">
        <v>43859</v>
      </c>
      <c r="E92" s="59" t="s">
        <v>39</v>
      </c>
      <c r="F92" s="59" t="s">
        <v>46</v>
      </c>
      <c r="G92" s="59" t="s">
        <v>181</v>
      </c>
      <c r="H92" s="73" t="s">
        <v>143</v>
      </c>
      <c r="I92" s="73" t="s">
        <v>61</v>
      </c>
      <c r="J92" s="191" t="s">
        <v>184</v>
      </c>
      <c r="K92" s="142">
        <v>6</v>
      </c>
    </row>
    <row r="93" spans="1:13" ht="22.5" customHeight="1" thickBot="1" x14ac:dyDescent="0.5">
      <c r="B93" s="112"/>
      <c r="C93" s="36"/>
      <c r="D93" s="46">
        <v>43859</v>
      </c>
      <c r="E93" s="4" t="s">
        <v>39</v>
      </c>
      <c r="F93" s="6" t="s">
        <v>182</v>
      </c>
      <c r="G93" s="6" t="s">
        <v>41</v>
      </c>
      <c r="H93" s="3" t="s">
        <v>143</v>
      </c>
      <c r="I93" s="8" t="s">
        <v>61</v>
      </c>
      <c r="J93" s="174" t="s">
        <v>109</v>
      </c>
      <c r="K93" s="134">
        <v>6</v>
      </c>
    </row>
    <row r="94" spans="1:13" ht="22.5" customHeight="1" thickBot="1" x14ac:dyDescent="0.5">
      <c r="B94" s="112"/>
      <c r="C94" s="36"/>
      <c r="D94" s="46">
        <v>43859</v>
      </c>
      <c r="E94" s="4" t="s">
        <v>39</v>
      </c>
      <c r="F94" s="4" t="s">
        <v>183</v>
      </c>
      <c r="G94" s="4" t="s">
        <v>40</v>
      </c>
      <c r="H94" s="3" t="s">
        <v>143</v>
      </c>
      <c r="I94" s="3" t="s">
        <v>61</v>
      </c>
      <c r="J94" s="175" t="s">
        <v>110</v>
      </c>
      <c r="K94" s="134">
        <v>7</v>
      </c>
    </row>
    <row r="95" spans="1:13" ht="22.5" customHeight="1" thickBot="1" x14ac:dyDescent="0.5">
      <c r="B95" s="112"/>
      <c r="C95" s="82"/>
      <c r="D95" s="46">
        <v>43859</v>
      </c>
      <c r="E95" s="4" t="s">
        <v>39</v>
      </c>
      <c r="F95" s="4" t="s">
        <v>288</v>
      </c>
      <c r="G95" s="4" t="s">
        <v>289</v>
      </c>
      <c r="H95" s="3" t="s">
        <v>143</v>
      </c>
      <c r="I95" s="5" t="s">
        <v>61</v>
      </c>
      <c r="J95" s="174"/>
      <c r="K95" s="134">
        <v>8</v>
      </c>
    </row>
    <row r="96" spans="1:13" ht="22.5" customHeight="1" thickBot="1" x14ac:dyDescent="0.5">
      <c r="B96" s="112"/>
      <c r="C96" s="82"/>
      <c r="D96" s="46">
        <v>43859</v>
      </c>
      <c r="E96" s="4" t="s">
        <v>39</v>
      </c>
      <c r="F96" s="4" t="s">
        <v>286</v>
      </c>
      <c r="G96" s="4" t="s">
        <v>287</v>
      </c>
      <c r="H96" s="3" t="s">
        <v>60</v>
      </c>
      <c r="I96" s="5" t="s">
        <v>61</v>
      </c>
      <c r="J96" s="175" t="s">
        <v>219</v>
      </c>
      <c r="K96" s="134">
        <v>9</v>
      </c>
    </row>
    <row r="97" spans="1:11" ht="22.5" customHeight="1" thickBot="1" x14ac:dyDescent="0.5">
      <c r="B97" s="112"/>
      <c r="C97" s="82"/>
      <c r="D97" s="46">
        <v>43859</v>
      </c>
      <c r="E97" s="4" t="s">
        <v>39</v>
      </c>
      <c r="F97" s="4" t="s">
        <v>162</v>
      </c>
      <c r="G97" s="4" t="s">
        <v>293</v>
      </c>
      <c r="H97" s="3" t="s">
        <v>143</v>
      </c>
      <c r="I97" s="5" t="s">
        <v>61</v>
      </c>
      <c r="J97" s="175" t="s">
        <v>114</v>
      </c>
      <c r="K97" s="134">
        <v>9</v>
      </c>
    </row>
    <row r="98" spans="1:11" ht="22.5" customHeight="1" thickBot="1" x14ac:dyDescent="0.5">
      <c r="B98" s="113"/>
      <c r="C98" s="82"/>
      <c r="D98" s="46">
        <v>43859</v>
      </c>
      <c r="E98" s="49" t="s">
        <v>39</v>
      </c>
      <c r="F98" s="49" t="s">
        <v>187</v>
      </c>
      <c r="G98" s="49" t="s">
        <v>188</v>
      </c>
      <c r="H98" s="51" t="s">
        <v>143</v>
      </c>
      <c r="I98" s="50" t="s">
        <v>61</v>
      </c>
      <c r="J98" s="192" t="s">
        <v>294</v>
      </c>
      <c r="K98" s="140">
        <v>6</v>
      </c>
    </row>
    <row r="99" spans="1:11" ht="22.5" customHeight="1" thickBot="1" x14ac:dyDescent="0.3">
      <c r="A99" s="29" t="s">
        <v>208</v>
      </c>
      <c r="B99" s="128" t="s">
        <v>241</v>
      </c>
      <c r="C99" s="127"/>
      <c r="D99" s="126"/>
      <c r="E99" s="126"/>
      <c r="F99" s="126"/>
      <c r="G99" s="126"/>
      <c r="H99" s="126"/>
      <c r="I99" s="129" t="s">
        <v>336</v>
      </c>
      <c r="J99" s="201">
        <v>8</v>
      </c>
      <c r="K99" s="147">
        <f>SUM(K92:K98)/8</f>
        <v>6.375</v>
      </c>
    </row>
    <row r="100" spans="1:11" s="34" customFormat="1" ht="22.5" customHeight="1" x14ac:dyDescent="0.45">
      <c r="B100" s="96" t="s">
        <v>292</v>
      </c>
      <c r="C100" s="36"/>
      <c r="D100" s="65">
        <v>43859</v>
      </c>
      <c r="E100" s="42" t="s">
        <v>39</v>
      </c>
      <c r="F100" s="42" t="s">
        <v>44</v>
      </c>
      <c r="G100" s="42" t="s">
        <v>45</v>
      </c>
      <c r="H100" s="43" t="s">
        <v>143</v>
      </c>
      <c r="I100" s="44" t="s">
        <v>61</v>
      </c>
      <c r="J100" s="180" t="s">
        <v>113</v>
      </c>
      <c r="K100" s="142">
        <v>7</v>
      </c>
    </row>
    <row r="101" spans="1:11" s="34" customFormat="1" ht="22.5" customHeight="1" x14ac:dyDescent="0.45">
      <c r="B101" s="96"/>
      <c r="C101" s="36"/>
      <c r="D101" s="23">
        <v>43859</v>
      </c>
      <c r="E101" s="4" t="s">
        <v>39</v>
      </c>
      <c r="F101" s="4" t="s">
        <v>42</v>
      </c>
      <c r="G101" s="4" t="s">
        <v>43</v>
      </c>
      <c r="H101" s="3" t="s">
        <v>143</v>
      </c>
      <c r="I101" s="3" t="s">
        <v>61</v>
      </c>
      <c r="J101" s="169" t="s">
        <v>112</v>
      </c>
      <c r="K101" s="134">
        <v>10</v>
      </c>
    </row>
    <row r="102" spans="1:11" s="34" customFormat="1" ht="22.5" customHeight="1" x14ac:dyDescent="0.45">
      <c r="B102" s="96"/>
      <c r="C102" s="36"/>
      <c r="D102" s="23">
        <v>43859</v>
      </c>
      <c r="E102" s="4" t="s">
        <v>39</v>
      </c>
      <c r="F102" s="4" t="s">
        <v>162</v>
      </c>
      <c r="G102" s="4" t="s">
        <v>290</v>
      </c>
      <c r="H102" s="3" t="s">
        <v>143</v>
      </c>
      <c r="I102" s="5" t="s">
        <v>61</v>
      </c>
      <c r="J102" s="193" t="s">
        <v>291</v>
      </c>
      <c r="K102" s="134">
        <v>6</v>
      </c>
    </row>
    <row r="103" spans="1:11" s="34" customFormat="1" ht="44.25" customHeight="1" thickBot="1" x14ac:dyDescent="0.5">
      <c r="B103" s="96"/>
      <c r="C103" s="36"/>
      <c r="D103" s="23">
        <v>43859</v>
      </c>
      <c r="E103" s="4" t="s">
        <v>39</v>
      </c>
      <c r="F103" s="4" t="s">
        <v>185</v>
      </c>
      <c r="G103" s="4" t="s">
        <v>186</v>
      </c>
      <c r="H103" s="3" t="s">
        <v>143</v>
      </c>
      <c r="I103" s="5" t="s">
        <v>61</v>
      </c>
      <c r="J103" s="172" t="s">
        <v>111</v>
      </c>
      <c r="K103" s="140">
        <v>6</v>
      </c>
    </row>
    <row r="104" spans="1:11" s="34" customFormat="1" ht="22.5" customHeight="1" thickBot="1" x14ac:dyDescent="0.3">
      <c r="B104" s="125" t="s">
        <v>325</v>
      </c>
      <c r="C104" s="126"/>
      <c r="D104" s="127"/>
      <c r="E104" s="127"/>
      <c r="F104" s="127"/>
      <c r="G104" s="127"/>
      <c r="H104" s="127"/>
      <c r="I104" s="129" t="s">
        <v>336</v>
      </c>
      <c r="J104" s="198">
        <v>4</v>
      </c>
      <c r="K104" s="147">
        <f>SUM(K100:K103)/4</f>
        <v>7.25</v>
      </c>
    </row>
    <row r="105" spans="1:11" ht="22.5" customHeight="1" x14ac:dyDescent="0.45">
      <c r="B105" s="94" t="s">
        <v>310</v>
      </c>
      <c r="C105" s="84"/>
      <c r="D105" s="76">
        <v>43859</v>
      </c>
      <c r="E105" s="42" t="s">
        <v>49</v>
      </c>
      <c r="F105" s="42" t="s">
        <v>192</v>
      </c>
      <c r="G105" s="42" t="s">
        <v>194</v>
      </c>
      <c r="H105" s="43" t="s">
        <v>60</v>
      </c>
      <c r="I105" s="44" t="s">
        <v>61</v>
      </c>
      <c r="J105" s="194" t="s">
        <v>300</v>
      </c>
      <c r="K105" s="142">
        <v>7</v>
      </c>
    </row>
    <row r="106" spans="1:11" ht="22.5" customHeight="1" x14ac:dyDescent="0.45">
      <c r="B106" s="94"/>
      <c r="C106" s="89"/>
      <c r="D106" s="47">
        <v>43859</v>
      </c>
      <c r="E106" s="4" t="s">
        <v>49</v>
      </c>
      <c r="F106" s="4" t="s">
        <v>201</v>
      </c>
      <c r="G106" s="4" t="s">
        <v>202</v>
      </c>
      <c r="H106" s="3" t="s">
        <v>143</v>
      </c>
      <c r="I106" s="3" t="s">
        <v>61</v>
      </c>
      <c r="J106" s="175" t="s">
        <v>121</v>
      </c>
      <c r="K106" s="134">
        <v>7</v>
      </c>
    </row>
    <row r="107" spans="1:11" ht="22.5" customHeight="1" x14ac:dyDescent="0.45">
      <c r="B107" s="94"/>
      <c r="C107" s="68"/>
      <c r="D107" s="47">
        <v>43859</v>
      </c>
      <c r="E107" s="4" t="s">
        <v>49</v>
      </c>
      <c r="F107" s="4" t="s">
        <v>24</v>
      </c>
      <c r="G107" s="4" t="s">
        <v>307</v>
      </c>
      <c r="H107" s="3" t="s">
        <v>143</v>
      </c>
      <c r="I107" s="3" t="s">
        <v>61</v>
      </c>
      <c r="J107" s="174" t="s">
        <v>119</v>
      </c>
      <c r="K107" s="134">
        <v>10</v>
      </c>
    </row>
    <row r="108" spans="1:11" ht="22.5" customHeight="1" x14ac:dyDescent="0.25">
      <c r="B108" s="94"/>
      <c r="C108" s="68"/>
      <c r="D108" s="47">
        <v>43859</v>
      </c>
      <c r="E108" s="13" t="s">
        <v>49</v>
      </c>
      <c r="F108" s="13" t="s">
        <v>192</v>
      </c>
      <c r="G108" s="13" t="s">
        <v>193</v>
      </c>
      <c r="H108" s="3" t="s">
        <v>143</v>
      </c>
      <c r="I108" s="14" t="s">
        <v>61</v>
      </c>
      <c r="J108" s="175" t="s">
        <v>120</v>
      </c>
      <c r="K108" s="137">
        <v>7</v>
      </c>
    </row>
    <row r="109" spans="1:11" ht="22.5" customHeight="1" x14ac:dyDescent="0.45">
      <c r="B109" s="94"/>
      <c r="C109" s="82"/>
      <c r="D109" s="47">
        <v>43859</v>
      </c>
      <c r="E109" s="4" t="s">
        <v>49</v>
      </c>
      <c r="F109" s="4" t="s">
        <v>298</v>
      </c>
      <c r="G109" s="4" t="s">
        <v>299</v>
      </c>
      <c r="H109" s="3" t="s">
        <v>143</v>
      </c>
      <c r="I109" s="3" t="s">
        <v>61</v>
      </c>
      <c r="J109" s="175" t="s">
        <v>297</v>
      </c>
      <c r="K109" s="134">
        <v>6</v>
      </c>
    </row>
    <row r="110" spans="1:11" ht="22.5" customHeight="1" x14ac:dyDescent="0.45">
      <c r="B110" s="94"/>
      <c r="C110" s="82"/>
      <c r="D110" s="47">
        <v>43859</v>
      </c>
      <c r="E110" s="4" t="s">
        <v>49</v>
      </c>
      <c r="F110" s="4" t="s">
        <v>302</v>
      </c>
      <c r="G110" s="4" t="s">
        <v>303</v>
      </c>
      <c r="H110" s="3" t="s">
        <v>143</v>
      </c>
      <c r="I110" s="5" t="s">
        <v>61</v>
      </c>
      <c r="J110" s="174" t="s">
        <v>117</v>
      </c>
      <c r="K110" s="134">
        <v>6</v>
      </c>
    </row>
    <row r="111" spans="1:11" ht="22.5" customHeight="1" x14ac:dyDescent="0.45">
      <c r="B111" s="94"/>
      <c r="C111" s="82"/>
      <c r="D111" s="47">
        <v>43859</v>
      </c>
      <c r="E111" s="4" t="s">
        <v>49</v>
      </c>
      <c r="F111" s="4" t="s">
        <v>304</v>
      </c>
      <c r="G111" s="4" t="s">
        <v>305</v>
      </c>
      <c r="H111" s="3" t="s">
        <v>143</v>
      </c>
      <c r="I111" s="3" t="s">
        <v>61</v>
      </c>
      <c r="J111" s="175" t="s">
        <v>306</v>
      </c>
      <c r="K111" s="134">
        <v>6</v>
      </c>
    </row>
    <row r="112" spans="1:11" ht="22.5" customHeight="1" x14ac:dyDescent="0.45">
      <c r="B112" s="94"/>
      <c r="C112" s="68"/>
      <c r="D112" s="47">
        <v>43859</v>
      </c>
      <c r="E112" s="4" t="s">
        <v>49</v>
      </c>
      <c r="F112" s="4" t="s">
        <v>199</v>
      </c>
      <c r="G112" s="4" t="s">
        <v>200</v>
      </c>
      <c r="H112" s="3" t="s">
        <v>143</v>
      </c>
      <c r="I112" s="3" t="s">
        <v>61</v>
      </c>
      <c r="J112" s="175"/>
      <c r="K112" s="134">
        <v>4</v>
      </c>
    </row>
    <row r="113" spans="1:13" ht="22.5" customHeight="1" x14ac:dyDescent="0.45">
      <c r="B113" s="94"/>
      <c r="C113" s="82"/>
      <c r="D113" s="47">
        <v>43859</v>
      </c>
      <c r="E113" s="4" t="s">
        <v>49</v>
      </c>
      <c r="F113" s="19" t="s">
        <v>329</v>
      </c>
      <c r="G113" s="19" t="s">
        <v>330</v>
      </c>
      <c r="H113" s="3" t="s">
        <v>143</v>
      </c>
      <c r="I113" s="3" t="s">
        <v>61</v>
      </c>
      <c r="J113" s="195" t="s">
        <v>331</v>
      </c>
      <c r="K113" s="140">
        <v>9</v>
      </c>
    </row>
    <row r="114" spans="1:13" ht="22.5" customHeight="1" thickBot="1" x14ac:dyDescent="0.5">
      <c r="B114" s="95"/>
      <c r="C114" s="82"/>
      <c r="D114" s="48">
        <v>43859</v>
      </c>
      <c r="E114" s="49" t="s">
        <v>49</v>
      </c>
      <c r="F114" s="49" t="s">
        <v>308</v>
      </c>
      <c r="G114" s="49" t="s">
        <v>309</v>
      </c>
      <c r="H114" s="50" t="s">
        <v>143</v>
      </c>
      <c r="I114" s="50" t="s">
        <v>61</v>
      </c>
      <c r="J114" s="192" t="s">
        <v>118</v>
      </c>
      <c r="K114" s="156">
        <v>6</v>
      </c>
    </row>
    <row r="115" spans="1:13" ht="22.5" customHeight="1" thickBot="1" x14ac:dyDescent="0.3">
      <c r="A115" s="29" t="s">
        <v>208</v>
      </c>
      <c r="B115" s="122" t="s">
        <v>313</v>
      </c>
      <c r="C115" s="123"/>
      <c r="D115" s="124"/>
      <c r="E115" s="124"/>
      <c r="F115" s="124"/>
      <c r="G115" s="124"/>
      <c r="H115" s="124"/>
      <c r="I115" s="129" t="s">
        <v>336</v>
      </c>
      <c r="J115" s="202">
        <v>10</v>
      </c>
      <c r="K115" s="158">
        <f>SUM(K105:K114)/12</f>
        <v>5.666666666666667</v>
      </c>
    </row>
    <row r="116" spans="1:13" ht="22.5" customHeight="1" thickBot="1" x14ac:dyDescent="0.4">
      <c r="B116" s="110" t="s">
        <v>311</v>
      </c>
      <c r="C116" s="89"/>
      <c r="D116" s="72">
        <v>43859</v>
      </c>
      <c r="E116" s="59" t="s">
        <v>49</v>
      </c>
      <c r="F116" s="59" t="s">
        <v>47</v>
      </c>
      <c r="G116" s="59" t="s">
        <v>48</v>
      </c>
      <c r="H116" s="73" t="s">
        <v>60</v>
      </c>
      <c r="I116" s="73" t="s">
        <v>61</v>
      </c>
      <c r="J116" s="196" t="s">
        <v>296</v>
      </c>
      <c r="K116" s="159">
        <v>10</v>
      </c>
    </row>
    <row r="117" spans="1:13" ht="22.5" customHeight="1" thickBot="1" x14ac:dyDescent="0.4">
      <c r="B117" s="94"/>
      <c r="C117" s="89"/>
      <c r="D117" s="72">
        <v>43859</v>
      </c>
      <c r="E117" s="63" t="s">
        <v>49</v>
      </c>
      <c r="F117" s="63" t="s">
        <v>47</v>
      </c>
      <c r="G117" s="63" t="s">
        <v>48</v>
      </c>
      <c r="H117" s="75" t="s">
        <v>143</v>
      </c>
      <c r="I117" s="75" t="s">
        <v>61</v>
      </c>
      <c r="J117" s="197" t="s">
        <v>115</v>
      </c>
      <c r="K117" s="144">
        <v>4</v>
      </c>
    </row>
    <row r="118" spans="1:13" ht="22.5" customHeight="1" thickBot="1" x14ac:dyDescent="0.5">
      <c r="B118" s="94"/>
      <c r="C118" s="36"/>
      <c r="D118" s="46">
        <v>43859</v>
      </c>
      <c r="E118" s="6" t="s">
        <v>49</v>
      </c>
      <c r="F118" s="6" t="s">
        <v>189</v>
      </c>
      <c r="G118" s="6" t="s">
        <v>190</v>
      </c>
      <c r="H118" s="3" t="s">
        <v>143</v>
      </c>
      <c r="I118" s="7" t="s">
        <v>61</v>
      </c>
      <c r="J118" s="184" t="s">
        <v>118</v>
      </c>
      <c r="K118" s="160">
        <v>5</v>
      </c>
      <c r="M118"/>
    </row>
    <row r="119" spans="1:13" ht="22.5" customHeight="1" thickBot="1" x14ac:dyDescent="0.5">
      <c r="B119" s="94"/>
      <c r="C119" s="36"/>
      <c r="D119" s="46">
        <v>43859</v>
      </c>
      <c r="E119" s="49" t="s">
        <v>49</v>
      </c>
      <c r="F119" s="49" t="s">
        <v>50</v>
      </c>
      <c r="G119" s="49" t="s">
        <v>51</v>
      </c>
      <c r="H119" s="50" t="s">
        <v>143</v>
      </c>
      <c r="I119" s="51" t="s">
        <v>61</v>
      </c>
      <c r="J119" s="189" t="s">
        <v>116</v>
      </c>
      <c r="K119" s="140">
        <v>5</v>
      </c>
      <c r="M119"/>
    </row>
    <row r="120" spans="1:13" ht="22.5" customHeight="1" thickBot="1" x14ac:dyDescent="0.3">
      <c r="B120" s="122" t="s">
        <v>312</v>
      </c>
      <c r="C120" s="123"/>
      <c r="D120" s="123"/>
      <c r="E120" s="123"/>
      <c r="F120" s="123"/>
      <c r="G120" s="123"/>
      <c r="H120" s="123"/>
      <c r="I120" s="203" t="s">
        <v>336</v>
      </c>
      <c r="J120" s="204">
        <v>4</v>
      </c>
      <c r="K120" s="147">
        <f>SUM(K116:K119)/4</f>
        <v>6</v>
      </c>
      <c r="M120"/>
    </row>
    <row r="121" spans="1:13" ht="29.25" customHeight="1" thickBot="1" x14ac:dyDescent="0.5">
      <c r="B121" s="45"/>
      <c r="I121" s="203" t="s">
        <v>337</v>
      </c>
      <c r="J121" s="205">
        <f>SUM(J115,J104,J99,J90,J79,J75,J62,J54,J42,J37,J28,J23,J20,J16)</f>
        <v>95</v>
      </c>
      <c r="K121" s="161"/>
    </row>
    <row r="122" spans="1:13" ht="22.5" customHeight="1" x14ac:dyDescent="0.45">
      <c r="B122" s="45"/>
      <c r="K122" s="161"/>
    </row>
    <row r="123" spans="1:13" ht="22.5" customHeight="1" x14ac:dyDescent="0.45">
      <c r="B123" s="45"/>
    </row>
    <row r="124" spans="1:13" ht="22.5" customHeight="1" x14ac:dyDescent="0.45">
      <c r="B124" s="45"/>
    </row>
    <row r="125" spans="1:13" ht="22.5" customHeight="1" x14ac:dyDescent="0.45">
      <c r="B125" s="45"/>
    </row>
    <row r="126" spans="1:13" ht="22.5" customHeight="1" x14ac:dyDescent="0.45">
      <c r="B126" s="45"/>
    </row>
    <row r="127" spans="1:13" ht="22.5" customHeight="1" x14ac:dyDescent="0.45">
      <c r="B127" s="45"/>
    </row>
    <row r="128" spans="1:13" ht="22.5" customHeight="1" x14ac:dyDescent="0.45">
      <c r="B128" s="45"/>
    </row>
    <row r="129" spans="2:2" ht="22.5" customHeight="1" x14ac:dyDescent="0.45">
      <c r="B129" s="45"/>
    </row>
    <row r="130" spans="2:2" ht="22.5" customHeight="1" x14ac:dyDescent="0.45">
      <c r="B130" s="45"/>
    </row>
  </sheetData>
  <mergeCells count="15">
    <mergeCell ref="B116:B119"/>
    <mergeCell ref="B91:B98"/>
    <mergeCell ref="B43:B53"/>
    <mergeCell ref="B63:B74"/>
    <mergeCell ref="B38:B41"/>
    <mergeCell ref="B55:B61"/>
    <mergeCell ref="B7:B15"/>
    <mergeCell ref="B105:B114"/>
    <mergeCell ref="B100:B103"/>
    <mergeCell ref="B17:B19"/>
    <mergeCell ref="B21:B22"/>
    <mergeCell ref="B24:B27"/>
    <mergeCell ref="B29:B36"/>
    <mergeCell ref="B80:B89"/>
    <mergeCell ref="B76:B78"/>
  </mergeCells>
  <conditionalFormatting sqref="K1:K1048576">
    <cfRule type="cellIs" dxfId="2" priority="1" operator="between">
      <formula>7.6</formula>
      <formula>10</formula>
    </cfRule>
    <cfRule type="cellIs" dxfId="1" priority="2" operator="between">
      <formula>4.6</formula>
      <formula>7.5</formula>
    </cfRule>
    <cfRule type="cellIs" dxfId="0" priority="3" operator="between">
      <formula>0.01</formula>
      <formula>4.5</formula>
    </cfRule>
  </conditionalFormatting>
  <pageMargins left="0.7" right="0.7" top="0.75" bottom="0.75" header="0.3" footer="0.3"/>
  <pageSetup paperSize="9" scale="25" orientation="portrait" r:id="rId1"/>
  <ignoredErrors>
    <ignoredError sqref="K99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Khalid DOGHRI</dc:creator>
  <cp:lastModifiedBy>User</cp:lastModifiedBy>
  <cp:lastPrinted>2020-02-03T11:23:56Z</cp:lastPrinted>
  <dcterms:created xsi:type="dcterms:W3CDTF">2017-08-04T08:17:39Z</dcterms:created>
  <dcterms:modified xsi:type="dcterms:W3CDTF">2020-02-13T13:42:38Z</dcterms:modified>
</cp:coreProperties>
</file>