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rramentas e Fornecedores" sheetId="1" r:id="rId4"/>
    <sheet state="visible" name="Aspectos Globais" sheetId="2" r:id="rId5"/>
    <sheet state="visible" name="Capacidades do Robô" sheetId="3" r:id="rId6"/>
    <sheet state="visible" name="Escalabilidade e Performance" sheetId="4" r:id="rId7"/>
    <sheet state="visible" name="Confiabilidade" sheetId="5" r:id="rId8"/>
    <sheet state="visible" name="Amplitude de integração" sheetId="6" r:id="rId9"/>
    <sheet state="visible" name="Gerenciamento e Administração" sheetId="7" r:id="rId10"/>
    <sheet state="visible" name="Projeto e gerenciamento unifica" sheetId="8" r:id="rId11"/>
    <sheet state="visible" name="Segurança" sheetId="9" r:id="rId12"/>
    <sheet state="visible" name="Modelo de Licenciamento" sheetId="10" r:id="rId13"/>
    <sheet state="visible" name="Custos" sheetId="11" r:id="rId14"/>
    <sheet state="visible" name="Totalização de pontos" sheetId="12" r:id="rId15"/>
  </sheets>
  <definedNames/>
  <calcPr/>
</workbook>
</file>

<file path=xl/sharedStrings.xml><?xml version="1.0" encoding="utf-8"?>
<sst xmlns="http://schemas.openxmlformats.org/spreadsheetml/2006/main" count="227" uniqueCount="137">
  <si>
    <t>Identifique aqui as ferramentas que serão avaliadas. Isso preencherá os campos correspondentes no restante da planilha.</t>
  </si>
  <si>
    <t>#</t>
  </si>
  <si>
    <t>Ferramenta</t>
  </si>
  <si>
    <t>Fornecedor</t>
  </si>
  <si>
    <t>Nome</t>
  </si>
  <si>
    <t>Versão</t>
  </si>
  <si>
    <t>Pessoa de contato</t>
  </si>
  <si>
    <t>Email para contato</t>
  </si>
  <si>
    <t>Ferramenta RPA 1</t>
  </si>
  <si>
    <t>Ferramenta RPA 2</t>
  </si>
  <si>
    <t>Ferramenta RPA 3</t>
  </si>
  <si>
    <t>Ferramenta RPA 4</t>
  </si>
  <si>
    <t>Ferramenta RPA 5</t>
  </si>
  <si>
    <t>Marque ou desmarque os itens conforme a especificação de cada ferramenta.</t>
  </si>
  <si>
    <t>Perguntas</t>
  </si>
  <si>
    <t>Peso</t>
  </si>
  <si>
    <t>A solução fornece recursos completos de automação de processos inteligentes, incluindo automação de processos robóticos, gerenciamento de processos de negócios e captura de documentos.</t>
  </si>
  <si>
    <t>Eles são fornecidos por meio de integrações de terceiros separadas.</t>
  </si>
  <si>
    <t>Ou eles são nativos da solução com gerenciamento e relatórios simplificados.</t>
  </si>
  <si>
    <t>Analistas de negócios poderão criar robôs por conta própria.</t>
  </si>
  <si>
    <t>E a solução será poderosa o suficiente para desenvolvedores.</t>
  </si>
  <si>
    <t>O ambiente de design é um ambiente sem codificação que o torna acessível e utilizável para o analista de negócios, mas poderoso o suficiente para que os desenvolvedores construam robôs mais complexos para processos automatizados.</t>
  </si>
  <si>
    <t>Os analistas de negócios podem executar processos automatizados com e sem supervisão em uma única plataforma.</t>
  </si>
  <si>
    <t>A solução fornece uma plataforma integrada onde ambas as abordagens de automação funcionam em conjunto para que nossa organização possa implantar prontamente a automação assistida ou não, com base em nossas necessidades de RPA.</t>
  </si>
  <si>
    <t>Os robôs são implantados e executados centralmente em um servidor.</t>
  </si>
  <si>
    <t>A solução entende e integra documentos e dados não estruturados para os processos de negócios.</t>
  </si>
  <si>
    <t>A solução aplica métodos de inteligência artificial, como aprendizado de máquina.</t>
  </si>
  <si>
    <t>A solução aplica métodos de inteligência artificial, como redes neurais.</t>
  </si>
  <si>
    <t>A solução aplica métodos de inteligência artificial, como OCR inteligente para extrair e classificar as informações de um documento de forma precisa e consistente.</t>
  </si>
  <si>
    <t>O licenciamento do software é flexível e o custo total de propriedade (TCO, na sigla em inglês) se alinha ao valor da solução.</t>
  </si>
  <si>
    <t>Ou o modelo de licenciamento de software está vinculado às nossas máquinas desktop físicas virtuais.</t>
  </si>
  <si>
    <t>Existe algum custo extra para designers, análises e torre de controle.</t>
  </si>
  <si>
    <t>O TCO está alinhado ao valor dado os recursos técnicos, hardware e software necessários para dar suporte a uma grande infraestrutura de desktop virtual (VDI, na sigla em inglês).</t>
  </si>
  <si>
    <t>Total de pontos para Aspectos Globais</t>
  </si>
  <si>
    <t>Marque os itens conforme a especificação de cada ferramenta.</t>
  </si>
  <si>
    <t>Os robôs podem interagir com outros sistemas e aplicativos de computador para automatizar tarefas repetitivas do usuário.</t>
  </si>
  <si>
    <t>Os robôs de automação de desktop podem realizar tarefas assistidas lado a lado com usuários e agentes.</t>
  </si>
  <si>
    <t>Robôs autônomos podem assumir tarefas inteiras de um usuário e executá-las silenciosamente em segundo plano.</t>
  </si>
  <si>
    <t>Robôs com recursos de automação cognitiva de documentos podem classificar documentos usando OCR e recursos de aprendizado de máquina.</t>
  </si>
  <si>
    <t>Robôs com recursos de automação cognitiva de documentos podem compreender e extrair informações específicas de documentos usando OCR e recursos de aprendizado de máquina.</t>
  </si>
  <si>
    <t>Os robôs podem ser executados sob demanda (por exemplo, por um usuário específico).</t>
  </si>
  <si>
    <t>Os robôs podem ser acionados por outro evento.</t>
  </si>
  <si>
    <t>Os robôs podem ser agendados.</t>
  </si>
  <si>
    <t>Total de pontos para Capacidades do Robô</t>
  </si>
  <si>
    <t>Possui arquitetura de escalabilidade horizontal capaz de escalar e suportar milhares de processos robóticos.</t>
  </si>
  <si>
    <t>Possui failover integrado capaz de escalar e suportar a execução de milhares de processos robóticos.</t>
  </si>
  <si>
    <t>Possui servidores de cluster podem escalar e suportar a execução de milhares de processos robóticos.</t>
  </si>
  <si>
    <t>O poderoso processamento in-memory, no lado do servidor, pode eliminar a necessidade de ambientes de desktop virtual adicionais e reduzir o custo total de propriedade (TCO, na sigla em inglês), para os seguintes tipos:</t>
  </si>
  <si>
    <t>Aplicações Web applications ou websites</t>
  </si>
  <si>
    <t>Email via cliente web</t>
  </si>
  <si>
    <t>Aquivos de Texto, planilhas eletrônicas e PDF</t>
  </si>
  <si>
    <t>Mainframe e Terminal</t>
  </si>
  <si>
    <t>Bases de dados</t>
  </si>
  <si>
    <t>Dados nos formatos JSON e XML</t>
  </si>
  <si>
    <t>File systems</t>
  </si>
  <si>
    <t>Os robôs são distribuídos automaticamente aos recursos disponíveis, dentro de uma lista específica (ou pool de recursos).</t>
  </si>
  <si>
    <t>Os robôs e agentes rodam em containers.</t>
  </si>
  <si>
    <t>Total de pontos para Escalabilidade e Performance</t>
  </si>
  <si>
    <t>O software não depende do registro de cliques e pressionamentos de tecla de um usuário, o que não é facilmente utilizável por outros usuários e é mais difícil de manter.</t>
  </si>
  <si>
    <t>Os robôs podem alertar um administrador quando um aplicativo ou fonte da web (por exemplo, site) muda e apontar onde ocorreu um erro no processo robótico, permitindo uma resolução rápida.</t>
  </si>
  <si>
    <t>Total de pontos para Confiabilidade</t>
  </si>
  <si>
    <t>Lida com grande variedade de aplicativos legados e em nuvem, aplicativos de terminal e fontes de dados como sites, portais, Excel, bem como bancos de dados, PDF e XML.</t>
  </si>
  <si>
    <t>Para bases de dados não contempladas, permite importação de driver que permita a conexão.</t>
  </si>
  <si>
    <t>Possui conectividade de automação nativa in-memory em aplicativos-chave como SAP e ERP.</t>
  </si>
  <si>
    <t>Possui conectividade de automação nativa para aplicativos de terminal (IBM 3270, 5250, VT100).</t>
  </si>
  <si>
    <t>A integração do lado do servidor para aplicativos da web, sites e portais oferece a capacidade de executar várias sessões da web simultâneas em um servidor, sem a necessidade de se conectar a um desktop virtual separado ou servidor que tenha um navegador.</t>
  </si>
  <si>
    <t>Oferece APIs geradas automaticamente para integração com outros aplicativos e processos de Workflow.</t>
  </si>
  <si>
    <t>Integra-se com ambientes de desktop remotos, como Citrix ou outro ambiente baseado em pixel/image-only, apenas com Intelligent Screen Automation (alimentado por tecnologias de visão computacional).</t>
  </si>
  <si>
    <t>Pode facilmente integrar um robô com sistemas avançados de aprendizagem, como IBM Watson, para entender o conteúdo e lidar com exceções em vez de envolver humanos.</t>
  </si>
  <si>
    <t>Vem com gerenciamento de processos de negócios e recursos de mineração de processos.</t>
  </si>
  <si>
    <t>Total de pontos para Amplitude de integração</t>
  </si>
  <si>
    <t>Solução pode ser gerenciada por meio de um ponto central de controle para evitar riscos de conformidade.</t>
  </si>
  <si>
    <t>Possui gerenciamento de credenciais para diversos ambientes como sistemas de desenvolvimento, teste e produção.</t>
  </si>
  <si>
    <t>Possui arquitetura Multi-tenant, incluíndo gerenciamento independente dos diversos tipos de usuáros dentro de cada tenant.</t>
  </si>
  <si>
    <t>Pode também publicar robôs centralmente em vez de publicá-los em desktops individuais ou ambientes de desktop virtualizados.</t>
  </si>
  <si>
    <t>Fornece opções flexíveis sobre quando e como um robô é executado, incluindo agendamento, sendo chamado por um usuário, um aplicativo ou um evento específico e em um processo de fluxo de trabalho externo.</t>
  </si>
  <si>
    <t>Fornece mineração de processo abrangente, incluindo monitoramento de robô e de sistema, análise e inteligência de processo para garantir que tudo funcione sem problemas, e os administradores de processo são capazes de medir processos e áreas onde melhorias podem ser feitas.</t>
  </si>
  <si>
    <t>Total de pontos para Gerenciamento e Administração</t>
  </si>
  <si>
    <t>Fornece um único ambiente de design em vez de várias ferramentas de design para aprender um aplicativo e projetar o processo.</t>
  </si>
  <si>
    <t>Interface visual permite que os construtores de robôs reconheçam visualmente aplicativos, áreas da tela e objetos em tempo real enquanto criam o workflow de automação do robô.</t>
  </si>
  <si>
    <t>Aplicativos, janelas pop-up e outros componentes individuaisde tela ou widgets podem ser associados automaticamente às suas atribuições individuais no processo de automação.</t>
  </si>
  <si>
    <t>Adiciona rapidamente lógica de negócios que transforma e valida os dados.</t>
  </si>
  <si>
    <t>Conecta múltiplos conjuntos de dados.</t>
  </si>
  <si>
    <t>Regras de negócios podem ser editadas durante o teste, a depuração ou processos robóticos.</t>
  </si>
  <si>
    <t>Realiza testes e depuração em tempo real no aplicativo de destino.</t>
  </si>
  <si>
    <t>Por meio do software de controle de versão padrão da indústria, escale a publicação de robôs e gerencie por meio de um único console, ajudando os usuários a documentar e rastrear as alterações do robô, solucionar problemas facilmente e reverter para versões anteriores caso surja um conflito.</t>
  </si>
  <si>
    <t>Permite processos mais complexos com caminhos de processamento diferentes, além do processo linear "caminho feliz" esperado - do qual as ferramentas de gravação dependem.</t>
  </si>
  <si>
    <t>Fornece recurso de sincronização de projetos em um estúdio de design e console de gerenciamento com suporte ao design de robôs, colaboração de desenvolvedores e solução de conflitos de arquivos, incluindo compartilhamento de robôs, tipos, snippets, recursos e credenciais.</t>
  </si>
  <si>
    <t>Estúdio de design apresenta ferramentas de design, publicação, controle de qualidade (QA) e ferramentas de suporte à produção (incluindo dashboards, agendador e visualizadores para a fontes de dados).</t>
  </si>
  <si>
    <t>Analistas de negócio podem projetar robôs - sem codificação - embora o software seja poderoso e flexível para desenvolvedores.</t>
  </si>
  <si>
    <t>Aplica lógica avançada de negócios e regras de workflow para fornecer robôs mais inteligentes.</t>
  </si>
  <si>
    <t>O ambiente integrado de teste e depuração em tempo real pode fornecer execução visual passo a passo e pontos de interrupção úteis para verificação de erros.</t>
  </si>
  <si>
    <t>Total de pontos para Proj. e gerenciamento unificados de robôs</t>
  </si>
  <si>
    <t>Pode facilmente integrar perfis de acesso de usuário existentes para fins de segurança.</t>
  </si>
  <si>
    <t>Conecta-se facilmente ao Windows Active Directory para manter credenciais de logon único (single-sign-on).</t>
  </si>
  <si>
    <t>Conecta-se facilmente a LDAP para manter credenciais de logon único (single-sign-on).</t>
  </si>
  <si>
    <t>Possui acesso de usuário segmentado e gerenciamento de perfil.</t>
  </si>
  <si>
    <t>Permite a auditoria de todas as atividades de usuário e de sistema.</t>
  </si>
  <si>
    <t>Implementa Lei Geral de Proteção de Dados (LGPD) - Brasil.</t>
  </si>
  <si>
    <t>Implementa General Data Protection Regulation (GDPR) - União Européia.</t>
  </si>
  <si>
    <t>Fornece acesso seguro à console de gerenciamento usando HTTPS e autenticação de usuário.</t>
  </si>
  <si>
    <t>Garante comunicação segura com servidores usando SSL e conexões autenticadas.</t>
  </si>
  <si>
    <t>Fornece armazenamento de credenciais e criptografia forte.</t>
  </si>
  <si>
    <t>Permite uso de certificado digital para controle de acesso de usuários.</t>
  </si>
  <si>
    <t>Total de pontos para Segurança</t>
  </si>
  <si>
    <t>Não há limites ao número de robôs ou processos robóticos que podem ser projetados.</t>
  </si>
  <si>
    <t>A licença é consumida apenas enquanto o robô está em execução. A licença não é vinculada e bloqueada para um desktop, mesmo se não for usado.</t>
  </si>
  <si>
    <t>Nenhuma licença é necessária para que o ambiente de desenvolvimento e as estações de design no processo de construção, teste e depuração dos robôs.</t>
  </si>
  <si>
    <t>Nenhuma licença adicional é necessária para componentes de produção, como central de controle, alta disponibilidade, automação cognitiva de documentos ou analytics.</t>
  </si>
  <si>
    <t>Qualquer robô pode consumir uma licença do pool de licenças disponíveis.</t>
  </si>
  <si>
    <t>Nenhuma licença específica é necessária para o tipo de robô, como robôs assistidos ou autônomos.</t>
  </si>
  <si>
    <t>O licenciamento flexível se adapta a uma ampla variedade de casos, incluindo processos de cauda longa.</t>
  </si>
  <si>
    <t>Total de pontos para Modelo de Licenciamento</t>
  </si>
  <si>
    <t>Preencha as tabelas abaixo conforme proposta enviada pelos respectivos fornecedores</t>
  </si>
  <si>
    <t>Descrição</t>
  </si>
  <si>
    <t>Unidade</t>
  </si>
  <si>
    <t>Quantidade</t>
  </si>
  <si>
    <t>Valor Unitário (R$)</t>
  </si>
  <si>
    <t>Valor Total (R$)</t>
  </si>
  <si>
    <t>Subscrição 1</t>
  </si>
  <si>
    <t>Instalação e configuração</t>
  </si>
  <si>
    <t>Serviços</t>
  </si>
  <si>
    <t>Operação assistida</t>
  </si>
  <si>
    <t>Meses</t>
  </si>
  <si>
    <t>Total</t>
  </si>
  <si>
    <t>Valor Total mínimo encontrado (R$)</t>
  </si>
  <si>
    <t>Total de pontos para Custos</t>
  </si>
  <si>
    <t>Aspectos globais</t>
  </si>
  <si>
    <t>Capacidade do Robô</t>
  </si>
  <si>
    <t>Escalabilidade e performance</t>
  </si>
  <si>
    <t>Confiabilidade</t>
  </si>
  <si>
    <t>Amplitude de integração</t>
  </si>
  <si>
    <t>Gerenciamento e administração</t>
  </si>
  <si>
    <t>Projeto e gerenciamento unificados de robôs</t>
  </si>
  <si>
    <t>Segurança</t>
  </si>
  <si>
    <t>Modelo de licenciamento</t>
  </si>
  <si>
    <t>Custos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</si>
</sst>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[$R$ -416]#,##0.00"/>
  </numFmts>
  <fonts count="10">
    <font>
      <sz val="10.0"/>
      <color rgb="FF000000"/>
      <name val="Arial"/>
    </font>
    <font>
      <b/>
      <sz val="9.0"/>
      <color theme="1"/>
      <name val="Arial"/>
    </font>
    <font/>
    <font>
      <b/>
      <color theme="1"/>
      <name val="Arial"/>
    </font>
    <font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readingOrder="0"/>
    </xf>
    <xf borderId="7" fillId="2" fontId="3" numFmtId="0" xfId="0" applyAlignment="1" applyBorder="1" applyFill="1" applyFont="1">
      <alignment horizontal="center" readingOrder="0" vertical="center"/>
    </xf>
    <xf borderId="7" fillId="2" fontId="4" numFmtId="0" xfId="0" applyAlignment="1" applyBorder="1" applyFont="1">
      <alignment readingOrder="0"/>
    </xf>
    <xf borderId="7" fillId="2" fontId="4" numFmtId="0" xfId="0" applyBorder="1" applyFont="1"/>
    <xf borderId="8" fillId="0" fontId="3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readingOrder="0"/>
    </xf>
    <xf borderId="8" fillId="0" fontId="4" numFmtId="0" xfId="0" applyBorder="1" applyFont="1"/>
    <xf borderId="8" fillId="2" fontId="3" numFmtId="0" xfId="0" applyAlignment="1" applyBorder="1" applyFont="1">
      <alignment horizontal="center" readingOrder="0" vertical="center"/>
    </xf>
    <xf borderId="8" fillId="2" fontId="4" numFmtId="0" xfId="0" applyAlignment="1" applyBorder="1" applyFont="1">
      <alignment readingOrder="0"/>
    </xf>
    <xf borderId="8" fillId="2" fontId="4" numFmtId="0" xfId="0" applyBorder="1" applyFont="1"/>
    <xf borderId="0" fillId="0" fontId="5" numFmtId="0" xfId="0" applyAlignment="1" applyFont="1">
      <alignment horizontal="center" readingOrder="0" shrinkToFit="0" wrapText="1"/>
    </xf>
    <xf borderId="6" fillId="0" fontId="5" numFmtId="0" xfId="0" applyAlignment="1" applyBorder="1" applyFont="1">
      <alignment horizontal="center" readingOrder="0" shrinkToFit="0" wrapText="1"/>
    </xf>
    <xf borderId="7" fillId="2" fontId="5" numFmtId="0" xfId="0" applyAlignment="1" applyBorder="1" applyFont="1">
      <alignment horizontal="center" readingOrder="0" shrinkToFit="0" vertical="center" wrapText="1"/>
    </xf>
    <xf borderId="7" fillId="2" fontId="6" numFmtId="0" xfId="0" applyAlignment="1" applyBorder="1" applyFont="1">
      <alignment readingOrder="0" shrinkToFit="0" vertical="center" wrapText="1"/>
    </xf>
    <xf borderId="7" fillId="2" fontId="6" numFmtId="0" xfId="0" applyAlignment="1" applyBorder="1" applyFont="1">
      <alignment readingOrder="0" shrinkToFit="0" wrapText="1"/>
    </xf>
    <xf borderId="7" fillId="2" fontId="6" numFmtId="0" xfId="0" applyAlignment="1" applyBorder="1" applyFont="1">
      <alignment horizontal="center" readingOrder="0" shrinkToFit="0" vertical="center" wrapText="1"/>
    </xf>
    <xf borderId="8" fillId="3" fontId="7" numFmtId="164" xfId="0" applyAlignment="1" applyBorder="1" applyFill="1" applyFont="1" applyNumberFormat="1">
      <alignment horizontal="center"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readingOrder="0" shrinkToFit="0" wrapText="1"/>
    </xf>
    <xf borderId="8" fillId="0" fontId="4" numFmtId="0" xfId="0" applyAlignment="1" applyBorder="1" applyFont="1">
      <alignment horizontal="center" readingOrder="0" vertical="center"/>
    </xf>
    <xf borderId="8" fillId="2" fontId="7" numFmtId="164" xfId="0" applyAlignment="1" applyBorder="1" applyFont="1" applyNumberFormat="1">
      <alignment horizontal="center" readingOrder="0" shrinkToFit="0" vertical="center" wrapText="1"/>
    </xf>
    <xf borderId="8" fillId="2" fontId="6" numFmtId="0" xfId="0" applyAlignment="1" applyBorder="1" applyFont="1">
      <alignment readingOrder="0" shrinkToFit="0" vertical="center" wrapText="1"/>
    </xf>
    <xf borderId="8" fillId="2" fontId="4" numFmtId="0" xfId="0" applyAlignment="1" applyBorder="1" applyFont="1">
      <alignment horizontal="center" readingOrder="0" vertical="center"/>
    </xf>
    <xf borderId="8" fillId="3" fontId="8" numFmtId="0" xfId="0" applyAlignment="1" applyBorder="1" applyFont="1">
      <alignment horizontal="center" readingOrder="0" shrinkToFit="0" vertical="center" wrapText="1"/>
    </xf>
    <xf borderId="8" fillId="2" fontId="8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2" fillId="0" fontId="5" numFmtId="0" xfId="0" applyAlignment="1" applyBorder="1" applyFont="1">
      <alignment horizontal="center" readingOrder="0" shrinkToFit="0" wrapText="1"/>
    </xf>
    <xf borderId="9" fillId="0" fontId="6" numFmtId="0" xfId="0" applyAlignment="1" applyBorder="1" applyFont="1">
      <alignment horizontal="center" readingOrder="0" shrinkToFit="0" wrapText="1"/>
    </xf>
    <xf borderId="6" fillId="0" fontId="6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7" fillId="3" fontId="5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10" fillId="0" fontId="4" numFmtId="0" xfId="0" applyBorder="1" applyFont="1"/>
    <xf borderId="11" fillId="0" fontId="2" numFmtId="0" xfId="0" applyBorder="1" applyFont="1"/>
    <xf borderId="12" fillId="0" fontId="2" numFmtId="0" xfId="0" applyBorder="1" applyFont="1"/>
    <xf borderId="7" fillId="3" fontId="6" numFmtId="164" xfId="0" applyAlignment="1" applyBorder="1" applyFont="1" applyNumberFormat="1">
      <alignment horizontal="center" readingOrder="0" shrinkToFit="0" vertical="center" wrapText="1"/>
    </xf>
    <xf borderId="7" fillId="4" fontId="5" numFmtId="0" xfId="0" applyAlignment="1" applyBorder="1" applyFill="1" applyFont="1">
      <alignment horizontal="center" readingOrder="0" shrinkToFit="0" vertical="center" wrapText="1"/>
    </xf>
    <xf borderId="7" fillId="4" fontId="6" numFmtId="0" xfId="0" applyAlignment="1" applyBorder="1" applyFont="1">
      <alignment readingOrder="0" shrinkToFit="0" vertical="center" wrapText="1"/>
    </xf>
    <xf borderId="7" fillId="4" fontId="6" numFmtId="0" xfId="0" applyAlignment="1" applyBorder="1" applyFont="1">
      <alignment readingOrder="0" shrinkToFit="0" wrapText="1"/>
    </xf>
    <xf borderId="8" fillId="4" fontId="4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/>
    </xf>
    <xf borderId="2" fillId="0" fontId="9" numFmtId="0" xfId="0" applyAlignment="1" applyBorder="1" applyFont="1">
      <alignment horizontal="center" readingOrder="0"/>
    </xf>
    <xf borderId="7" fillId="2" fontId="6" numFmtId="0" xfId="0" applyAlignment="1" applyBorder="1" applyFont="1">
      <alignment horizontal="center" readingOrder="0" shrinkToFit="0" wrapText="1"/>
    </xf>
    <xf borderId="7" fillId="2" fontId="6" numFmtId="165" xfId="0" applyAlignment="1" applyBorder="1" applyFont="1" applyNumberFormat="1">
      <alignment readingOrder="0" shrinkToFit="0" wrapText="1"/>
    </xf>
    <xf borderId="7" fillId="0" fontId="6" numFmtId="0" xfId="0" applyAlignment="1" applyBorder="1" applyFont="1">
      <alignment horizontal="center" readingOrder="0" shrinkToFit="0" wrapText="1"/>
    </xf>
    <xf borderId="13" fillId="2" fontId="5" numFmtId="0" xfId="0" applyAlignment="1" applyBorder="1" applyFont="1">
      <alignment horizontal="center" readingOrder="0" shrinkToFit="0" vertical="center" wrapText="1"/>
    </xf>
    <xf borderId="13" fillId="2" fontId="6" numFmtId="0" xfId="0" applyAlignment="1" applyBorder="1" applyFont="1">
      <alignment readingOrder="0" shrinkToFit="0" vertical="center" wrapText="1"/>
    </xf>
    <xf borderId="13" fillId="2" fontId="6" numFmtId="0" xfId="0" applyAlignment="1" applyBorder="1" applyFont="1">
      <alignment horizontal="center" readingOrder="0" shrinkToFit="0" wrapText="1"/>
    </xf>
    <xf borderId="13" fillId="2" fontId="6" numFmtId="0" xfId="0" applyAlignment="1" applyBorder="1" applyFont="1">
      <alignment readingOrder="0" shrinkToFit="0" wrapText="1"/>
    </xf>
    <xf borderId="6" fillId="0" fontId="5" numFmtId="0" xfId="0" applyAlignment="1" applyBorder="1" applyFont="1">
      <alignment horizontal="right" readingOrder="0" shrinkToFit="0" wrapText="1"/>
    </xf>
    <xf borderId="6" fillId="0" fontId="5" numFmtId="165" xfId="0" applyAlignment="1" applyBorder="1" applyFont="1" applyNumberFormat="1">
      <alignment horizontal="right" readingOrder="0" shrinkToFit="0" wrapText="1"/>
    </xf>
    <xf borderId="9" fillId="0" fontId="6" numFmtId="1" xfId="0" applyAlignment="1" applyBorder="1" applyFont="1" applyNumberFormat="1">
      <alignment horizontal="center" readingOrder="0" shrinkToFit="0" wrapText="1"/>
    </xf>
    <xf borderId="6" fillId="0" fontId="6" numFmtId="1" xfId="0" applyAlignment="1" applyBorder="1" applyFont="1" applyNumberFormat="1">
      <alignment horizontal="center" readingOrder="0" shrinkToFit="0" wrapText="1"/>
    </xf>
    <xf borderId="6" fillId="0" fontId="1" numFmtId="0" xfId="0" applyAlignment="1" applyBorder="1" applyFont="1">
      <alignment horizontal="center" readingOrder="0" vertical="center"/>
    </xf>
    <xf borderId="14" fillId="0" fontId="4" numFmtId="1" xfId="0" applyBorder="1" applyFont="1" applyNumberFormat="1"/>
    <xf borderId="2" fillId="0" fontId="5" numFmtId="0" xfId="0" applyAlignment="1" applyBorder="1" applyFont="1">
      <alignment horizontal="center" readingOrder="0"/>
    </xf>
    <xf borderId="6" fillId="0" fontId="5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41.71"/>
    <col customWidth="1" min="3" max="3" width="12.86"/>
    <col customWidth="1" min="4" max="4" width="34.43"/>
    <col customWidth="1" min="5" max="5" width="33.57"/>
    <col customWidth="1" min="6" max="6" width="33.43"/>
  </cols>
  <sheetData>
    <row r="1">
      <c r="A1" s="1" t="s">
        <v>0</v>
      </c>
      <c r="B1" s="2"/>
      <c r="C1" s="2"/>
      <c r="D1" s="2"/>
      <c r="E1" s="2"/>
      <c r="F1" s="2"/>
    </row>
    <row r="2">
      <c r="A2" s="3"/>
      <c r="B2" s="2"/>
      <c r="C2" s="2"/>
      <c r="D2" s="2"/>
      <c r="E2" s="2"/>
      <c r="F2" s="2"/>
    </row>
    <row r="3">
      <c r="A3" s="4" t="s">
        <v>1</v>
      </c>
      <c r="B3" s="5" t="s">
        <v>2</v>
      </c>
      <c r="C3" s="6"/>
      <c r="D3" s="5" t="s">
        <v>3</v>
      </c>
      <c r="E3" s="7"/>
      <c r="F3" s="6"/>
    </row>
    <row r="4">
      <c r="A4" s="8"/>
      <c r="B4" s="9" t="s">
        <v>4</v>
      </c>
      <c r="C4" s="9" t="s">
        <v>5</v>
      </c>
      <c r="D4" s="9" t="s">
        <v>4</v>
      </c>
      <c r="E4" s="9" t="s">
        <v>6</v>
      </c>
      <c r="F4" s="9" t="s">
        <v>7</v>
      </c>
    </row>
    <row r="5">
      <c r="A5" s="10">
        <v>1.0</v>
      </c>
      <c r="B5" s="11" t="s">
        <v>8</v>
      </c>
      <c r="C5" s="12"/>
      <c r="D5" s="12"/>
      <c r="E5" s="12"/>
      <c r="F5" s="12"/>
    </row>
    <row r="6">
      <c r="A6" s="13">
        <v>2.0</v>
      </c>
      <c r="B6" s="14" t="s">
        <v>9</v>
      </c>
      <c r="C6" s="15"/>
      <c r="D6" s="15"/>
      <c r="E6" s="15"/>
      <c r="F6" s="15"/>
    </row>
    <row r="7">
      <c r="A7" s="16">
        <v>3.0</v>
      </c>
      <c r="B7" s="17" t="s">
        <v>10</v>
      </c>
      <c r="C7" s="18"/>
      <c r="D7" s="18"/>
      <c r="E7" s="18"/>
      <c r="F7" s="18"/>
    </row>
    <row r="8">
      <c r="A8" s="13">
        <v>4.0</v>
      </c>
      <c r="B8" s="14" t="s">
        <v>11</v>
      </c>
      <c r="C8" s="15"/>
      <c r="D8" s="15"/>
      <c r="E8" s="15"/>
      <c r="F8" s="15"/>
    </row>
    <row r="9">
      <c r="A9" s="16">
        <v>5.0</v>
      </c>
      <c r="B9" s="17" t="s">
        <v>12</v>
      </c>
      <c r="C9" s="18"/>
      <c r="D9" s="18"/>
      <c r="E9" s="18"/>
      <c r="F9" s="18"/>
    </row>
  </sheetData>
  <mergeCells count="3">
    <mergeCell ref="A3:A4"/>
    <mergeCell ref="B3:C3"/>
    <mergeCell ref="D3:F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2" max="2" width="60.43"/>
    <col customWidth="1" min="3" max="7" width="17.71"/>
  </cols>
  <sheetData>
    <row r="1">
      <c r="A1" s="1" t="s">
        <v>34</v>
      </c>
      <c r="B1" s="19"/>
      <c r="C1" s="38"/>
      <c r="D1" s="38"/>
      <c r="E1" s="38"/>
      <c r="F1" s="38"/>
      <c r="G1" s="38"/>
      <c r="H1" s="19"/>
    </row>
    <row r="2">
      <c r="A2" s="19"/>
      <c r="B2" s="19"/>
      <c r="C2" s="38"/>
      <c r="D2" s="38"/>
      <c r="E2" s="38"/>
      <c r="F2" s="38"/>
      <c r="G2" s="38"/>
      <c r="H2" s="19"/>
    </row>
    <row r="3">
      <c r="A3" s="20" t="s">
        <v>1</v>
      </c>
      <c r="B3" s="20" t="s">
        <v>14</v>
      </c>
      <c r="C3" s="39" t="str">
        <f>'Ferramentas e Fornecedores'!B5</f>
        <v>Ferramenta RPA 1</v>
      </c>
      <c r="D3" s="39" t="str">
        <f>'Ferramentas e Fornecedores'!B6</f>
        <v>Ferramenta RPA 2</v>
      </c>
      <c r="E3" s="39" t="str">
        <f>'Ferramentas e Fornecedores'!B7</f>
        <v>Ferramenta RPA 3</v>
      </c>
      <c r="F3" s="39" t="str">
        <f>'Ferramentas e Fornecedores'!B8</f>
        <v>Ferramenta RPA 4</v>
      </c>
      <c r="G3" s="39" t="str">
        <f>'Ferramentas e Fornecedores'!B9</f>
        <v>Ferramenta RPA 5</v>
      </c>
      <c r="H3" s="20" t="s">
        <v>15</v>
      </c>
    </row>
    <row r="4">
      <c r="A4" s="21">
        <v>1.0</v>
      </c>
      <c r="B4" s="22" t="s">
        <v>105</v>
      </c>
      <c r="C4" s="23">
        <v>0.0</v>
      </c>
      <c r="D4" s="23">
        <v>0.0</v>
      </c>
      <c r="E4" s="23">
        <v>0.0</v>
      </c>
      <c r="F4" s="23">
        <v>0.0</v>
      </c>
      <c r="G4" s="23">
        <v>0.0</v>
      </c>
      <c r="H4" s="24">
        <v>5.0</v>
      </c>
    </row>
    <row r="5">
      <c r="A5" s="40">
        <v>2.0</v>
      </c>
      <c r="B5" s="41" t="s">
        <v>106</v>
      </c>
      <c r="C5" s="27">
        <v>0.0</v>
      </c>
      <c r="D5" s="27">
        <v>0.0</v>
      </c>
      <c r="E5" s="27">
        <v>0.0</v>
      </c>
      <c r="F5" s="27">
        <v>0.0</v>
      </c>
      <c r="G5" s="27">
        <v>0.0</v>
      </c>
      <c r="H5" s="28">
        <v>5.0</v>
      </c>
    </row>
    <row r="6">
      <c r="A6" s="21">
        <v>3.0</v>
      </c>
      <c r="B6" s="22" t="s">
        <v>107</v>
      </c>
      <c r="C6" s="23">
        <v>0.0</v>
      </c>
      <c r="D6" s="23">
        <v>0.0</v>
      </c>
      <c r="E6" s="23">
        <v>0.0</v>
      </c>
      <c r="F6" s="23">
        <v>0.0</v>
      </c>
      <c r="G6" s="23">
        <v>0.0</v>
      </c>
      <c r="H6" s="31">
        <v>5.0</v>
      </c>
    </row>
    <row r="7">
      <c r="A7" s="40">
        <v>4.0</v>
      </c>
      <c r="B7" s="41" t="s">
        <v>108</v>
      </c>
      <c r="C7" s="27">
        <v>0.0</v>
      </c>
      <c r="D7" s="27">
        <v>0.0</v>
      </c>
      <c r="E7" s="27">
        <v>0.0</v>
      </c>
      <c r="F7" s="27">
        <v>0.0</v>
      </c>
      <c r="G7" s="27">
        <v>0.0</v>
      </c>
      <c r="H7" s="28">
        <v>5.0</v>
      </c>
    </row>
    <row r="8">
      <c r="A8" s="21">
        <v>5.0</v>
      </c>
      <c r="B8" s="22" t="s">
        <v>109</v>
      </c>
      <c r="C8" s="23">
        <v>0.0</v>
      </c>
      <c r="D8" s="23">
        <v>0.0</v>
      </c>
      <c r="E8" s="23">
        <v>0.0</v>
      </c>
      <c r="F8" s="23">
        <v>0.0</v>
      </c>
      <c r="G8" s="23">
        <v>0.0</v>
      </c>
      <c r="H8" s="31">
        <v>1.0</v>
      </c>
    </row>
    <row r="9">
      <c r="A9" s="40">
        <v>6.0</v>
      </c>
      <c r="B9" s="41" t="s">
        <v>110</v>
      </c>
      <c r="C9" s="27">
        <v>0.0</v>
      </c>
      <c r="D9" s="27">
        <v>0.0</v>
      </c>
      <c r="E9" s="27">
        <v>0.0</v>
      </c>
      <c r="F9" s="27">
        <v>0.0</v>
      </c>
      <c r="G9" s="27">
        <v>0.0</v>
      </c>
      <c r="H9" s="28">
        <v>1.0</v>
      </c>
    </row>
    <row r="10">
      <c r="A10" s="21">
        <v>7.0</v>
      </c>
      <c r="B10" s="22" t="s">
        <v>111</v>
      </c>
      <c r="C10" s="23">
        <v>0.0</v>
      </c>
      <c r="D10" s="23">
        <v>0.0</v>
      </c>
      <c r="E10" s="23">
        <v>0.0</v>
      </c>
      <c r="F10" s="23">
        <v>0.0</v>
      </c>
      <c r="G10" s="23">
        <v>0.0</v>
      </c>
      <c r="H10" s="31">
        <v>1.0</v>
      </c>
    </row>
    <row r="12">
      <c r="A12" s="35" t="s">
        <v>112</v>
      </c>
      <c r="B12" s="6"/>
      <c r="C12" s="36">
        <f t="shared" ref="C12:G12" si="1">(C4*$H4)+(C5*$H5)+(C6*$H6)+(C7*$H7)+(C8*$H8)+(C9*$H9)+(C10*$H10)</f>
        <v>0</v>
      </c>
      <c r="D12" s="36">
        <f t="shared" si="1"/>
        <v>0</v>
      </c>
      <c r="E12" s="36">
        <f t="shared" si="1"/>
        <v>0</v>
      </c>
      <c r="F12" s="36">
        <f t="shared" si="1"/>
        <v>0</v>
      </c>
      <c r="G12" s="37">
        <f t="shared" si="1"/>
        <v>0</v>
      </c>
    </row>
  </sheetData>
  <mergeCells count="1">
    <mergeCell ref="A12:B1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2" max="2" width="60.43"/>
    <col customWidth="1" min="3" max="6" width="17.71"/>
    <col customWidth="1" min="7" max="7" width="16.86"/>
  </cols>
  <sheetData>
    <row r="1">
      <c r="A1" s="1" t="s">
        <v>113</v>
      </c>
      <c r="B1" s="50"/>
      <c r="C1" s="50"/>
      <c r="D1" s="50"/>
      <c r="E1" s="50"/>
      <c r="F1" s="50"/>
    </row>
    <row r="2">
      <c r="A2" s="50"/>
      <c r="B2" s="50"/>
      <c r="C2" s="50"/>
      <c r="D2" s="50"/>
      <c r="E2" s="50"/>
      <c r="F2" s="50"/>
    </row>
    <row r="3">
      <c r="A3" s="51" t="str">
        <f>'Ferramentas e Fornecedores'!B5</f>
        <v>Ferramenta RPA 1</v>
      </c>
      <c r="B3" s="7"/>
      <c r="C3" s="7"/>
      <c r="D3" s="7"/>
      <c r="E3" s="7"/>
      <c r="F3" s="6"/>
    </row>
    <row r="4">
      <c r="A4" s="20" t="s">
        <v>1</v>
      </c>
      <c r="B4" s="39" t="s">
        <v>114</v>
      </c>
      <c r="C4" s="39" t="s">
        <v>115</v>
      </c>
      <c r="D4" s="39" t="s">
        <v>116</v>
      </c>
      <c r="E4" s="39" t="s">
        <v>117</v>
      </c>
      <c r="F4" s="39" t="s">
        <v>118</v>
      </c>
    </row>
    <row r="5">
      <c r="A5" s="21">
        <v>1.0</v>
      </c>
      <c r="B5" s="22" t="s">
        <v>119</v>
      </c>
      <c r="C5" s="52" t="s">
        <v>115</v>
      </c>
      <c r="D5" s="23">
        <v>2.0</v>
      </c>
      <c r="E5" s="53">
        <v>10.5</v>
      </c>
      <c r="F5" s="53">
        <f t="shared" ref="F5:F11" si="1">E5*D5</f>
        <v>21</v>
      </c>
    </row>
    <row r="6">
      <c r="A6" s="40">
        <v>2.0</v>
      </c>
      <c r="B6" s="41" t="s">
        <v>120</v>
      </c>
      <c r="C6" s="54" t="s">
        <v>121</v>
      </c>
      <c r="D6" s="27">
        <v>1.0</v>
      </c>
      <c r="E6" s="53">
        <v>20.0</v>
      </c>
      <c r="F6" s="53">
        <f t="shared" si="1"/>
        <v>20</v>
      </c>
    </row>
    <row r="7">
      <c r="A7" s="21">
        <v>3.0</v>
      </c>
      <c r="B7" s="22" t="s">
        <v>122</v>
      </c>
      <c r="C7" s="52" t="s">
        <v>123</v>
      </c>
      <c r="D7" s="23">
        <v>4.0</v>
      </c>
      <c r="E7" s="53">
        <v>12.0</v>
      </c>
      <c r="F7" s="53">
        <f t="shared" si="1"/>
        <v>48</v>
      </c>
    </row>
    <row r="8">
      <c r="A8" s="40">
        <v>4.0</v>
      </c>
      <c r="B8" s="41"/>
      <c r="C8" s="54"/>
      <c r="D8" s="27"/>
      <c r="E8" s="53"/>
      <c r="F8" s="53">
        <f t="shared" si="1"/>
        <v>0</v>
      </c>
    </row>
    <row r="9">
      <c r="A9" s="21">
        <v>5.0</v>
      </c>
      <c r="B9" s="22"/>
      <c r="C9" s="52"/>
      <c r="D9" s="23"/>
      <c r="E9" s="53"/>
      <c r="F9" s="53">
        <f t="shared" si="1"/>
        <v>0</v>
      </c>
    </row>
    <row r="10">
      <c r="A10" s="40">
        <v>6.0</v>
      </c>
      <c r="B10" s="41"/>
      <c r="C10" s="54"/>
      <c r="D10" s="27"/>
      <c r="E10" s="53"/>
      <c r="F10" s="53">
        <f t="shared" si="1"/>
        <v>0</v>
      </c>
    </row>
    <row r="11">
      <c r="A11" s="55">
        <v>7.0</v>
      </c>
      <c r="B11" s="56"/>
      <c r="C11" s="57"/>
      <c r="D11" s="58"/>
      <c r="E11" s="53"/>
      <c r="F11" s="53">
        <f t="shared" si="1"/>
        <v>0</v>
      </c>
    </row>
    <row r="12">
      <c r="A12" s="35" t="s">
        <v>124</v>
      </c>
      <c r="B12" s="7"/>
      <c r="C12" s="7"/>
      <c r="D12" s="59">
        <f t="shared" ref="D12:F12" si="2">SUM(D5:D11)</f>
        <v>7</v>
      </c>
      <c r="E12" s="60">
        <f t="shared" si="2"/>
        <v>42.5</v>
      </c>
      <c r="F12" s="60">
        <f t="shared" si="2"/>
        <v>89</v>
      </c>
    </row>
    <row r="14">
      <c r="A14" s="51" t="str">
        <f>'Ferramentas e Fornecedores'!B6</f>
        <v>Ferramenta RPA 2</v>
      </c>
      <c r="B14" s="7"/>
      <c r="C14" s="7"/>
      <c r="D14" s="7"/>
      <c r="E14" s="7"/>
      <c r="F14" s="6"/>
    </row>
    <row r="15">
      <c r="A15" s="20" t="s">
        <v>1</v>
      </c>
      <c r="B15" s="39" t="s">
        <v>114</v>
      </c>
      <c r="C15" s="39" t="s">
        <v>115</v>
      </c>
      <c r="D15" s="39" t="s">
        <v>116</v>
      </c>
      <c r="E15" s="39" t="s">
        <v>117</v>
      </c>
      <c r="F15" s="39" t="s">
        <v>118</v>
      </c>
    </row>
    <row r="16">
      <c r="A16" s="21">
        <v>1.0</v>
      </c>
      <c r="B16" s="22" t="s">
        <v>119</v>
      </c>
      <c r="C16" s="52" t="s">
        <v>115</v>
      </c>
      <c r="D16" s="23">
        <v>2.0</v>
      </c>
      <c r="E16" s="53">
        <v>10.5</v>
      </c>
      <c r="F16" s="53">
        <f t="shared" ref="F16:F22" si="3">E16*D16</f>
        <v>21</v>
      </c>
    </row>
    <row r="17">
      <c r="A17" s="40">
        <v>2.0</v>
      </c>
      <c r="B17" s="41" t="s">
        <v>120</v>
      </c>
      <c r="C17" s="54" t="s">
        <v>121</v>
      </c>
      <c r="D17" s="27">
        <v>1.0</v>
      </c>
      <c r="E17" s="53">
        <v>50.3</v>
      </c>
      <c r="F17" s="53">
        <f t="shared" si="3"/>
        <v>50.3</v>
      </c>
    </row>
    <row r="18">
      <c r="A18" s="21">
        <v>3.0</v>
      </c>
      <c r="B18" s="22" t="s">
        <v>122</v>
      </c>
      <c r="C18" s="52" t="s">
        <v>123</v>
      </c>
      <c r="D18" s="23">
        <v>4.0</v>
      </c>
      <c r="E18" s="53">
        <v>12.0</v>
      </c>
      <c r="F18" s="53">
        <f t="shared" si="3"/>
        <v>48</v>
      </c>
    </row>
    <row r="19">
      <c r="A19" s="40">
        <v>4.0</v>
      </c>
      <c r="B19" s="41"/>
      <c r="C19" s="54"/>
      <c r="D19" s="27"/>
      <c r="E19" s="53"/>
      <c r="F19" s="53">
        <f t="shared" si="3"/>
        <v>0</v>
      </c>
    </row>
    <row r="20">
      <c r="A20" s="21">
        <v>5.0</v>
      </c>
      <c r="B20" s="22"/>
      <c r="C20" s="52"/>
      <c r="D20" s="23"/>
      <c r="E20" s="53"/>
      <c r="F20" s="53">
        <f t="shared" si="3"/>
        <v>0</v>
      </c>
    </row>
    <row r="21">
      <c r="A21" s="40">
        <v>6.0</v>
      </c>
      <c r="B21" s="41"/>
      <c r="C21" s="54"/>
      <c r="D21" s="27"/>
      <c r="E21" s="53"/>
      <c r="F21" s="53">
        <f t="shared" si="3"/>
        <v>0</v>
      </c>
    </row>
    <row r="22">
      <c r="A22" s="55">
        <v>7.0</v>
      </c>
      <c r="B22" s="56"/>
      <c r="C22" s="57"/>
      <c r="D22" s="58"/>
      <c r="E22" s="53"/>
      <c r="F22" s="53">
        <f t="shared" si="3"/>
        <v>0</v>
      </c>
    </row>
    <row r="23">
      <c r="A23" s="35" t="s">
        <v>124</v>
      </c>
      <c r="B23" s="7"/>
      <c r="C23" s="7"/>
      <c r="D23" s="59">
        <f t="shared" ref="D23:F23" si="4">SUM(D16:D22)</f>
        <v>7</v>
      </c>
      <c r="E23" s="60">
        <f t="shared" si="4"/>
        <v>72.8</v>
      </c>
      <c r="F23" s="60">
        <f t="shared" si="4"/>
        <v>119.3</v>
      </c>
    </row>
    <row r="25">
      <c r="A25" s="51" t="str">
        <f>'Ferramentas e Fornecedores'!B7</f>
        <v>Ferramenta RPA 3</v>
      </c>
      <c r="B25" s="7"/>
      <c r="C25" s="7"/>
      <c r="D25" s="7"/>
      <c r="E25" s="7"/>
      <c r="F25" s="6"/>
    </row>
    <row r="26">
      <c r="A26" s="20" t="s">
        <v>1</v>
      </c>
      <c r="B26" s="39" t="s">
        <v>114</v>
      </c>
      <c r="C26" s="39" t="s">
        <v>115</v>
      </c>
      <c r="D26" s="39" t="s">
        <v>116</v>
      </c>
      <c r="E26" s="39" t="s">
        <v>117</v>
      </c>
      <c r="F26" s="39" t="s">
        <v>118</v>
      </c>
    </row>
    <row r="27">
      <c r="A27" s="21">
        <v>1.0</v>
      </c>
      <c r="B27" s="22" t="s">
        <v>119</v>
      </c>
      <c r="C27" s="52" t="s">
        <v>115</v>
      </c>
      <c r="D27" s="23">
        <v>4.0</v>
      </c>
      <c r="E27" s="53">
        <v>12.0</v>
      </c>
      <c r="F27" s="53">
        <f t="shared" ref="F27:F33" si="5">E27*D27</f>
        <v>48</v>
      </c>
    </row>
    <row r="28">
      <c r="A28" s="40">
        <v>2.0</v>
      </c>
      <c r="B28" s="41" t="s">
        <v>120</v>
      </c>
      <c r="C28" s="54" t="s">
        <v>121</v>
      </c>
      <c r="D28" s="27">
        <v>1.0</v>
      </c>
      <c r="E28" s="53">
        <v>20.0</v>
      </c>
      <c r="F28" s="53">
        <f t="shared" si="5"/>
        <v>20</v>
      </c>
    </row>
    <row r="29">
      <c r="A29" s="21">
        <v>3.0</v>
      </c>
      <c r="B29" s="22" t="s">
        <v>122</v>
      </c>
      <c r="C29" s="52" t="s">
        <v>123</v>
      </c>
      <c r="D29" s="23">
        <v>4.0</v>
      </c>
      <c r="E29" s="53">
        <v>36.0</v>
      </c>
      <c r="F29" s="53">
        <f t="shared" si="5"/>
        <v>144</v>
      </c>
    </row>
    <row r="30">
      <c r="A30" s="40">
        <v>4.0</v>
      </c>
      <c r="B30" s="41"/>
      <c r="C30" s="54"/>
      <c r="D30" s="27"/>
      <c r="E30" s="53"/>
      <c r="F30" s="53">
        <f t="shared" si="5"/>
        <v>0</v>
      </c>
    </row>
    <row r="31">
      <c r="A31" s="21">
        <v>5.0</v>
      </c>
      <c r="B31" s="22"/>
      <c r="C31" s="52"/>
      <c r="D31" s="23"/>
      <c r="E31" s="53"/>
      <c r="F31" s="53">
        <f t="shared" si="5"/>
        <v>0</v>
      </c>
    </row>
    <row r="32">
      <c r="A32" s="40">
        <v>6.0</v>
      </c>
      <c r="B32" s="41"/>
      <c r="C32" s="54"/>
      <c r="D32" s="27"/>
      <c r="E32" s="53"/>
      <c r="F32" s="53">
        <f t="shared" si="5"/>
        <v>0</v>
      </c>
    </row>
    <row r="33">
      <c r="A33" s="55">
        <v>7.0</v>
      </c>
      <c r="B33" s="56"/>
      <c r="C33" s="57"/>
      <c r="D33" s="58"/>
      <c r="E33" s="53"/>
      <c r="F33" s="53">
        <f t="shared" si="5"/>
        <v>0</v>
      </c>
    </row>
    <row r="34">
      <c r="A34" s="35" t="s">
        <v>124</v>
      </c>
      <c r="B34" s="7"/>
      <c r="C34" s="7"/>
      <c r="D34" s="59">
        <f t="shared" ref="D34:F34" si="6">SUM(D27:D33)</f>
        <v>9</v>
      </c>
      <c r="E34" s="60">
        <f t="shared" si="6"/>
        <v>68</v>
      </c>
      <c r="F34" s="60">
        <f t="shared" si="6"/>
        <v>212</v>
      </c>
    </row>
    <row r="36">
      <c r="A36" s="51" t="str">
        <f>'Ferramentas e Fornecedores'!B8</f>
        <v>Ferramenta RPA 4</v>
      </c>
      <c r="B36" s="7"/>
      <c r="C36" s="7"/>
      <c r="D36" s="7"/>
      <c r="E36" s="7"/>
      <c r="F36" s="6"/>
    </row>
    <row r="37">
      <c r="A37" s="20" t="s">
        <v>1</v>
      </c>
      <c r="B37" s="39" t="s">
        <v>114</v>
      </c>
      <c r="C37" s="39" t="s">
        <v>115</v>
      </c>
      <c r="D37" s="39" t="s">
        <v>116</v>
      </c>
      <c r="E37" s="39" t="s">
        <v>117</v>
      </c>
      <c r="F37" s="39" t="s">
        <v>118</v>
      </c>
    </row>
    <row r="38">
      <c r="A38" s="21">
        <v>1.0</v>
      </c>
      <c r="B38" s="22" t="s">
        <v>119</v>
      </c>
      <c r="C38" s="52" t="s">
        <v>115</v>
      </c>
      <c r="D38" s="23">
        <v>2.0</v>
      </c>
      <c r="E38" s="53">
        <v>10.5</v>
      </c>
      <c r="F38" s="53">
        <f t="shared" ref="F38:F44" si="7">E38*D38</f>
        <v>21</v>
      </c>
    </row>
    <row r="39">
      <c r="A39" s="40">
        <v>2.0</v>
      </c>
      <c r="B39" s="41" t="s">
        <v>120</v>
      </c>
      <c r="C39" s="54" t="s">
        <v>121</v>
      </c>
      <c r="D39" s="27">
        <v>2.0</v>
      </c>
      <c r="E39" s="53">
        <v>20.0</v>
      </c>
      <c r="F39" s="53">
        <f t="shared" si="7"/>
        <v>40</v>
      </c>
    </row>
    <row r="40">
      <c r="A40" s="21">
        <v>3.0</v>
      </c>
      <c r="B40" s="22" t="s">
        <v>122</v>
      </c>
      <c r="C40" s="52" t="s">
        <v>123</v>
      </c>
      <c r="D40" s="23">
        <v>4.0</v>
      </c>
      <c r="E40" s="53">
        <v>12.0</v>
      </c>
      <c r="F40" s="53">
        <f t="shared" si="7"/>
        <v>48</v>
      </c>
    </row>
    <row r="41">
      <c r="A41" s="40">
        <v>4.0</v>
      </c>
      <c r="B41" s="41"/>
      <c r="C41" s="54"/>
      <c r="D41" s="27"/>
      <c r="E41" s="53"/>
      <c r="F41" s="53">
        <f t="shared" si="7"/>
        <v>0</v>
      </c>
    </row>
    <row r="42">
      <c r="A42" s="21">
        <v>5.0</v>
      </c>
      <c r="B42" s="22"/>
      <c r="C42" s="52"/>
      <c r="D42" s="23"/>
      <c r="E42" s="53"/>
      <c r="F42" s="53">
        <f t="shared" si="7"/>
        <v>0</v>
      </c>
    </row>
    <row r="43">
      <c r="A43" s="40">
        <v>6.0</v>
      </c>
      <c r="B43" s="41"/>
      <c r="C43" s="54"/>
      <c r="D43" s="27"/>
      <c r="E43" s="53"/>
      <c r="F43" s="53">
        <f t="shared" si="7"/>
        <v>0</v>
      </c>
    </row>
    <row r="44">
      <c r="A44" s="55">
        <v>7.0</v>
      </c>
      <c r="B44" s="56"/>
      <c r="C44" s="57"/>
      <c r="D44" s="58"/>
      <c r="E44" s="53"/>
      <c r="F44" s="53">
        <f t="shared" si="7"/>
        <v>0</v>
      </c>
    </row>
    <row r="45">
      <c r="A45" s="35" t="s">
        <v>124</v>
      </c>
      <c r="B45" s="7"/>
      <c r="C45" s="7"/>
      <c r="D45" s="59">
        <f t="shared" ref="D45:F45" si="8">SUM(D38:D44)</f>
        <v>8</v>
      </c>
      <c r="E45" s="60">
        <f t="shared" si="8"/>
        <v>42.5</v>
      </c>
      <c r="F45" s="60">
        <f t="shared" si="8"/>
        <v>109</v>
      </c>
    </row>
    <row r="47">
      <c r="A47" s="51" t="str">
        <f>'Ferramentas e Fornecedores'!B9</f>
        <v>Ferramenta RPA 5</v>
      </c>
      <c r="B47" s="7"/>
      <c r="C47" s="7"/>
      <c r="D47" s="7"/>
      <c r="E47" s="7"/>
      <c r="F47" s="6"/>
    </row>
    <row r="48">
      <c r="A48" s="20" t="s">
        <v>1</v>
      </c>
      <c r="B48" s="39" t="s">
        <v>114</v>
      </c>
      <c r="C48" s="39" t="s">
        <v>115</v>
      </c>
      <c r="D48" s="39" t="s">
        <v>116</v>
      </c>
      <c r="E48" s="39" t="s">
        <v>117</v>
      </c>
      <c r="F48" s="39" t="s">
        <v>118</v>
      </c>
    </row>
    <row r="49">
      <c r="A49" s="21">
        <v>1.0</v>
      </c>
      <c r="B49" s="22" t="s">
        <v>119</v>
      </c>
      <c r="C49" s="52" t="s">
        <v>115</v>
      </c>
      <c r="D49" s="23">
        <v>9.0</v>
      </c>
      <c r="E49" s="53">
        <v>10.5</v>
      </c>
      <c r="F49" s="53">
        <f t="shared" ref="F49:F55" si="9">E49*D49</f>
        <v>94.5</v>
      </c>
    </row>
    <row r="50">
      <c r="A50" s="40">
        <v>2.0</v>
      </c>
      <c r="B50" s="41" t="s">
        <v>120</v>
      </c>
      <c r="C50" s="54" t="s">
        <v>121</v>
      </c>
      <c r="D50" s="27">
        <v>1.0</v>
      </c>
      <c r="E50" s="53">
        <v>20.0</v>
      </c>
      <c r="F50" s="53">
        <f t="shared" si="9"/>
        <v>20</v>
      </c>
    </row>
    <row r="51">
      <c r="A51" s="21">
        <v>3.0</v>
      </c>
      <c r="B51" s="22" t="s">
        <v>122</v>
      </c>
      <c r="C51" s="52" t="s">
        <v>123</v>
      </c>
      <c r="D51" s="23">
        <v>4.0</v>
      </c>
      <c r="E51" s="53">
        <v>12.0</v>
      </c>
      <c r="F51" s="53">
        <f t="shared" si="9"/>
        <v>48</v>
      </c>
    </row>
    <row r="52">
      <c r="A52" s="40">
        <v>4.0</v>
      </c>
      <c r="B52" s="41"/>
      <c r="C52" s="54"/>
      <c r="D52" s="27"/>
      <c r="E52" s="53"/>
      <c r="F52" s="53">
        <f t="shared" si="9"/>
        <v>0</v>
      </c>
    </row>
    <row r="53">
      <c r="A53" s="21">
        <v>5.0</v>
      </c>
      <c r="B53" s="22"/>
      <c r="C53" s="52"/>
      <c r="D53" s="23"/>
      <c r="E53" s="53"/>
      <c r="F53" s="53">
        <f t="shared" si="9"/>
        <v>0</v>
      </c>
    </row>
    <row r="54">
      <c r="A54" s="40">
        <v>6.0</v>
      </c>
      <c r="B54" s="41"/>
      <c r="C54" s="54"/>
      <c r="D54" s="27"/>
      <c r="E54" s="53"/>
      <c r="F54" s="53">
        <f t="shared" si="9"/>
        <v>0</v>
      </c>
    </row>
    <row r="55">
      <c r="A55" s="55">
        <v>7.0</v>
      </c>
      <c r="B55" s="56"/>
      <c r="C55" s="57"/>
      <c r="D55" s="58"/>
      <c r="E55" s="53"/>
      <c r="F55" s="53">
        <f t="shared" si="9"/>
        <v>0</v>
      </c>
    </row>
    <row r="56">
      <c r="A56" s="35" t="s">
        <v>124</v>
      </c>
      <c r="B56" s="7"/>
      <c r="C56" s="7"/>
      <c r="D56" s="59">
        <f t="shared" ref="D56:F56" si="10">SUM(D49:D55)</f>
        <v>14</v>
      </c>
      <c r="E56" s="60">
        <f t="shared" si="10"/>
        <v>42.5</v>
      </c>
      <c r="F56" s="60">
        <f t="shared" si="10"/>
        <v>162.5</v>
      </c>
    </row>
    <row r="59">
      <c r="B59" s="39" t="s">
        <v>125</v>
      </c>
      <c r="C59" s="60">
        <f>MIN(F12,F23,F34,F45,F56)</f>
        <v>89</v>
      </c>
    </row>
    <row r="62">
      <c r="C62" s="39" t="str">
        <f>'Ferramentas e Fornecedores'!$B5</f>
        <v>Ferramenta RPA 1</v>
      </c>
      <c r="D62" s="39" t="str">
        <f>'Ferramentas e Fornecedores'!$B6</f>
        <v>Ferramenta RPA 2</v>
      </c>
      <c r="E62" s="39" t="str">
        <f>'Ferramentas e Fornecedores'!$B7</f>
        <v>Ferramenta RPA 3</v>
      </c>
      <c r="F62" s="39" t="str">
        <f>'Ferramentas e Fornecedores'!$B8</f>
        <v>Ferramenta RPA 4</v>
      </c>
      <c r="G62" s="39" t="str">
        <f>'Ferramentas e Fornecedores'!B9</f>
        <v>Ferramenta RPA 5</v>
      </c>
    </row>
    <row r="63">
      <c r="A63" s="35" t="s">
        <v>126</v>
      </c>
      <c r="B63" s="6"/>
      <c r="C63" s="61">
        <f>IF(F12=C59, 100, (C59/F12)*100)</f>
        <v>100</v>
      </c>
      <c r="D63" s="61">
        <f>IF(F23=C59, 100, (C59/F23)*100)</f>
        <v>74.60184409</v>
      </c>
      <c r="E63" s="61">
        <f>IF(F34=C59, 100, (C59/F34)*100)</f>
        <v>41.98113208</v>
      </c>
      <c r="F63" s="61">
        <f>IF(F45=C59, 100, (C59/F45)*100)</f>
        <v>81.65137615</v>
      </c>
      <c r="G63" s="62">
        <f>IF(F56=C59, 100, (C59/F56)*100)</f>
        <v>54.76923077</v>
      </c>
    </row>
  </sheetData>
  <mergeCells count="11">
    <mergeCell ref="A45:C45"/>
    <mergeCell ref="A47:F47"/>
    <mergeCell ref="A56:C56"/>
    <mergeCell ref="A63:B63"/>
    <mergeCell ref="A3:F3"/>
    <mergeCell ref="A12:C12"/>
    <mergeCell ref="A14:F14"/>
    <mergeCell ref="A23:C23"/>
    <mergeCell ref="A25:F25"/>
    <mergeCell ref="A34:C34"/>
    <mergeCell ref="A36:F3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41.71"/>
    <col customWidth="1" min="3" max="7" width="16.0"/>
  </cols>
  <sheetData>
    <row r="1">
      <c r="A1" s="63" t="s">
        <v>1</v>
      </c>
      <c r="B1" s="9" t="s">
        <v>2</v>
      </c>
      <c r="C1" s="9" t="str">
        <f>'Ferramentas e Fornecedores'!B5</f>
        <v>Ferramenta RPA 1</v>
      </c>
      <c r="D1" s="9" t="str">
        <f>'Ferramentas e Fornecedores'!B6</f>
        <v>Ferramenta RPA 2</v>
      </c>
      <c r="E1" s="9" t="str">
        <f>'Ferramentas e Fornecedores'!B7</f>
        <v>Ferramenta RPA 3</v>
      </c>
      <c r="F1" s="9" t="str">
        <f>'Ferramentas e Fornecedores'!B8</f>
        <v>Ferramenta RPA 4</v>
      </c>
      <c r="G1" s="9" t="str">
        <f>'Ferramentas e Fornecedores'!B9</f>
        <v>Ferramenta RPA 5</v>
      </c>
    </row>
    <row r="2">
      <c r="A2" s="10">
        <v>1.0</v>
      </c>
      <c r="B2" s="17" t="s">
        <v>127</v>
      </c>
      <c r="C2" s="12">
        <f>'Aspectos Globais'!C22</f>
        <v>0</v>
      </c>
      <c r="D2" s="12">
        <f>'Aspectos Globais'!D22</f>
        <v>0</v>
      </c>
      <c r="E2" s="12">
        <f>'Aspectos Globais'!E22</f>
        <v>0</v>
      </c>
      <c r="F2" s="12">
        <f>'Aspectos Globais'!F22</f>
        <v>0</v>
      </c>
      <c r="G2" s="12">
        <f>'Aspectos Globais'!G22</f>
        <v>0</v>
      </c>
    </row>
    <row r="3">
      <c r="A3" s="13">
        <v>2.0</v>
      </c>
      <c r="B3" s="14" t="s">
        <v>128</v>
      </c>
      <c r="C3" s="15">
        <f>'Capacidades do Robô'!C13</f>
        <v>0</v>
      </c>
      <c r="D3" s="15">
        <f>'Capacidades do Robô'!D13</f>
        <v>0</v>
      </c>
      <c r="E3" s="15">
        <f>'Capacidades do Robô'!E13</f>
        <v>0</v>
      </c>
      <c r="F3" s="15">
        <f>'Capacidades do Robô'!F13</f>
        <v>0</v>
      </c>
      <c r="G3" s="15">
        <f>'Capacidades do Robô'!G13</f>
        <v>0</v>
      </c>
    </row>
    <row r="4">
      <c r="A4" s="16">
        <v>3.0</v>
      </c>
      <c r="B4" s="17" t="s">
        <v>129</v>
      </c>
      <c r="C4" s="18">
        <f>'Escalabilidade e Performance'!C18</f>
        <v>0</v>
      </c>
      <c r="D4" s="18">
        <f>'Escalabilidade e Performance'!D18</f>
        <v>0</v>
      </c>
      <c r="E4" s="18">
        <f>'Escalabilidade e Performance'!E18</f>
        <v>0</v>
      </c>
      <c r="F4" s="18">
        <f>'Escalabilidade e Performance'!F18</f>
        <v>0</v>
      </c>
      <c r="G4" s="18">
        <f>'Escalabilidade e Performance'!G18</f>
        <v>0</v>
      </c>
    </row>
    <row r="5">
      <c r="A5" s="13">
        <v>4.0</v>
      </c>
      <c r="B5" s="14" t="s">
        <v>130</v>
      </c>
      <c r="C5" s="15">
        <f>Confiabilidade!C7</f>
        <v>0</v>
      </c>
      <c r="D5" s="15">
        <f>Confiabilidade!D7</f>
        <v>0</v>
      </c>
      <c r="E5" s="15">
        <f>Confiabilidade!E7</f>
        <v>0</v>
      </c>
      <c r="F5" s="15">
        <f>Confiabilidade!F7</f>
        <v>0</v>
      </c>
      <c r="G5" s="15">
        <f>Confiabilidade!G7</f>
        <v>0</v>
      </c>
    </row>
    <row r="6">
      <c r="A6" s="16">
        <v>5.0</v>
      </c>
      <c r="B6" s="17" t="s">
        <v>131</v>
      </c>
      <c r="C6" s="18">
        <f>'Amplitude de integração'!C14</f>
        <v>0</v>
      </c>
      <c r="D6" s="18">
        <f>'Amplitude de integração'!D14</f>
        <v>0</v>
      </c>
      <c r="E6" s="18">
        <f>'Amplitude de integração'!E14</f>
        <v>0</v>
      </c>
      <c r="F6" s="18">
        <f>'Amplitude de integração'!F14</f>
        <v>0</v>
      </c>
      <c r="G6" s="18">
        <f>'Amplitude de integração'!G14</f>
        <v>0</v>
      </c>
    </row>
    <row r="7">
      <c r="A7" s="13">
        <v>6.0</v>
      </c>
      <c r="B7" s="14" t="s">
        <v>132</v>
      </c>
      <c r="C7" s="15">
        <f>'Gerenciamento e Administração'!C11</f>
        <v>0</v>
      </c>
      <c r="D7" s="15">
        <f>'Gerenciamento e Administração'!D11</f>
        <v>0</v>
      </c>
      <c r="E7" s="15">
        <f>'Gerenciamento e Administração'!E11</f>
        <v>0</v>
      </c>
      <c r="F7" s="15">
        <f>'Gerenciamento e Administração'!F11</f>
        <v>0</v>
      </c>
      <c r="G7" s="15">
        <f>'Gerenciamento e Administração'!G11</f>
        <v>0</v>
      </c>
    </row>
    <row r="8">
      <c r="A8" s="16">
        <v>7.0</v>
      </c>
      <c r="B8" s="17" t="s">
        <v>133</v>
      </c>
      <c r="C8" s="18">
        <f>'Projeto e gerenciamento unifica'!C19</f>
        <v>0</v>
      </c>
      <c r="D8" s="18">
        <f>'Projeto e gerenciamento unifica'!D19</f>
        <v>0</v>
      </c>
      <c r="E8" s="18">
        <f>'Projeto e gerenciamento unifica'!E19</f>
        <v>0</v>
      </c>
      <c r="F8" s="18">
        <f>'Projeto e gerenciamento unifica'!F19</f>
        <v>0</v>
      </c>
      <c r="G8" s="18">
        <f>'Projeto e gerenciamento unifica'!G19</f>
        <v>0</v>
      </c>
    </row>
    <row r="9">
      <c r="A9" s="13">
        <v>8.0</v>
      </c>
      <c r="B9" s="14" t="s">
        <v>134</v>
      </c>
      <c r="C9" s="15">
        <f>'Segurança'!C16</f>
        <v>0</v>
      </c>
      <c r="D9" s="15">
        <f>'Segurança'!D16</f>
        <v>0</v>
      </c>
      <c r="E9" s="15">
        <f>'Segurança'!E16</f>
        <v>0</v>
      </c>
      <c r="F9" s="15">
        <f>'Segurança'!F16</f>
        <v>0</v>
      </c>
      <c r="G9" s="15">
        <f>'Segurança'!G16</f>
        <v>0</v>
      </c>
    </row>
    <row r="10">
      <c r="A10" s="16">
        <v>9.0</v>
      </c>
      <c r="B10" s="17" t="s">
        <v>135</v>
      </c>
      <c r="C10" s="18">
        <f>'Modelo de Licenciamento'!C12</f>
        <v>0</v>
      </c>
      <c r="D10" s="18">
        <f>'Modelo de Licenciamento'!D12</f>
        <v>0</v>
      </c>
      <c r="E10" s="18">
        <f>'Modelo de Licenciamento'!E12</f>
        <v>0</v>
      </c>
      <c r="F10" s="18">
        <f>'Modelo de Licenciamento'!F12</f>
        <v>0</v>
      </c>
      <c r="G10" s="18">
        <f>'Modelo de Licenciamento'!G12</f>
        <v>0</v>
      </c>
    </row>
    <row r="11">
      <c r="A11" s="13">
        <v>10.0</v>
      </c>
      <c r="B11" s="14" t="s">
        <v>136</v>
      </c>
      <c r="C11" s="64">
        <f>Custos!C63</f>
        <v>100</v>
      </c>
      <c r="D11" s="64">
        <f>Custos!D63</f>
        <v>74.60184409</v>
      </c>
      <c r="E11" s="64">
        <f>Custos!E63</f>
        <v>41.98113208</v>
      </c>
      <c r="F11" s="64">
        <f>Custos!F63</f>
        <v>81.65137615</v>
      </c>
      <c r="G11" s="64">
        <f>Custos!G63</f>
        <v>54.76923077</v>
      </c>
    </row>
    <row r="12">
      <c r="A12" s="65" t="s">
        <v>124</v>
      </c>
      <c r="B12" s="6"/>
      <c r="C12" s="66">
        <f t="shared" ref="C12:G12" si="1">SUM(C2:C11)</f>
        <v>100</v>
      </c>
      <c r="D12" s="66">
        <f t="shared" si="1"/>
        <v>74.60184409</v>
      </c>
      <c r="E12" s="66">
        <f t="shared" si="1"/>
        <v>41.98113208</v>
      </c>
      <c r="F12" s="66">
        <f t="shared" si="1"/>
        <v>81.65137615</v>
      </c>
      <c r="G12" s="66">
        <f t="shared" si="1"/>
        <v>54.76923077</v>
      </c>
    </row>
  </sheetData>
  <mergeCells count="1">
    <mergeCell ref="A12:B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74.0"/>
    <col customWidth="1" min="3" max="7" width="19.29"/>
  </cols>
  <sheetData>
    <row r="1">
      <c r="A1" s="1" t="s">
        <v>13</v>
      </c>
      <c r="B1" s="19"/>
      <c r="C1" s="19"/>
      <c r="D1" s="19"/>
      <c r="E1" s="19"/>
      <c r="F1" s="19"/>
      <c r="G1" s="19"/>
      <c r="H1" s="19"/>
    </row>
    <row r="2">
      <c r="A2" s="19"/>
      <c r="B2" s="19"/>
      <c r="C2" s="19"/>
      <c r="D2" s="19"/>
      <c r="E2" s="19"/>
      <c r="F2" s="19"/>
      <c r="G2" s="19"/>
      <c r="H2" s="19"/>
    </row>
    <row r="3">
      <c r="A3" s="20" t="s">
        <v>1</v>
      </c>
      <c r="B3" s="20" t="s">
        <v>14</v>
      </c>
      <c r="C3" s="20" t="str">
        <f>'Ferramentas e Fornecedores'!B5</f>
        <v>Ferramenta RPA 1</v>
      </c>
      <c r="D3" s="20" t="str">
        <f>'Ferramentas e Fornecedores'!B6</f>
        <v>Ferramenta RPA 2</v>
      </c>
      <c r="E3" s="20" t="str">
        <f>'Ferramentas e Fornecedores'!B7</f>
        <v>Ferramenta RPA 3</v>
      </c>
      <c r="F3" s="20" t="str">
        <f>'Ferramentas e Fornecedores'!B8</f>
        <v>Ferramenta RPA 4</v>
      </c>
      <c r="G3" s="20" t="str">
        <f>'Ferramentas e Fornecedores'!B9</f>
        <v>Ferramenta RPA 5</v>
      </c>
      <c r="H3" s="20" t="s">
        <v>15</v>
      </c>
    </row>
    <row r="4">
      <c r="A4" s="21">
        <v>1.0</v>
      </c>
      <c r="B4" s="22" t="s">
        <v>16</v>
      </c>
      <c r="C4" s="23">
        <v>0.0</v>
      </c>
      <c r="D4" s="23">
        <v>0.0</v>
      </c>
      <c r="E4" s="23">
        <v>0.0</v>
      </c>
      <c r="F4" s="23">
        <v>0.0</v>
      </c>
      <c r="G4" s="23">
        <v>0.0</v>
      </c>
      <c r="H4" s="24">
        <v>10.0</v>
      </c>
    </row>
    <row r="5">
      <c r="A5" s="25">
        <v>44228.0</v>
      </c>
      <c r="B5" s="26" t="s">
        <v>17</v>
      </c>
      <c r="C5" s="27">
        <v>0.0</v>
      </c>
      <c r="D5" s="27">
        <v>0.0</v>
      </c>
      <c r="E5" s="27">
        <v>0.0</v>
      </c>
      <c r="F5" s="27">
        <v>0.0</v>
      </c>
      <c r="G5" s="27">
        <v>0.0</v>
      </c>
      <c r="H5" s="28">
        <v>5.0</v>
      </c>
    </row>
    <row r="6">
      <c r="A6" s="29">
        <v>44256.0</v>
      </c>
      <c r="B6" s="30" t="s">
        <v>18</v>
      </c>
      <c r="C6" s="23">
        <v>0.0</v>
      </c>
      <c r="D6" s="23">
        <v>0.0</v>
      </c>
      <c r="E6" s="23">
        <v>0.0</v>
      </c>
      <c r="F6" s="23">
        <v>0.0</v>
      </c>
      <c r="G6" s="23">
        <v>0.0</v>
      </c>
      <c r="H6" s="31"/>
    </row>
    <row r="7">
      <c r="A7" s="32">
        <v>2.0</v>
      </c>
      <c r="B7" s="26" t="s">
        <v>19</v>
      </c>
      <c r="C7" s="27">
        <v>0.0</v>
      </c>
      <c r="D7" s="27">
        <v>0.0</v>
      </c>
      <c r="E7" s="27">
        <v>0.0</v>
      </c>
      <c r="F7" s="27">
        <v>0.0</v>
      </c>
      <c r="G7" s="27">
        <v>0.0</v>
      </c>
      <c r="H7" s="28">
        <v>10.0</v>
      </c>
    </row>
    <row r="8">
      <c r="A8" s="29">
        <v>44198.0</v>
      </c>
      <c r="B8" s="30" t="s">
        <v>20</v>
      </c>
      <c r="C8" s="23">
        <v>0.0</v>
      </c>
      <c r="D8" s="23">
        <v>0.0</v>
      </c>
      <c r="E8" s="23">
        <v>0.0</v>
      </c>
      <c r="F8" s="23">
        <v>0.0</v>
      </c>
      <c r="G8" s="23">
        <v>0.0</v>
      </c>
      <c r="H8" s="31">
        <v>10.0</v>
      </c>
    </row>
    <row r="9">
      <c r="A9" s="25">
        <v>44229.0</v>
      </c>
      <c r="B9" s="26" t="s">
        <v>21</v>
      </c>
      <c r="C9" s="27">
        <v>0.0</v>
      </c>
      <c r="D9" s="27">
        <v>0.0</v>
      </c>
      <c r="E9" s="27">
        <v>0.0</v>
      </c>
      <c r="F9" s="27">
        <v>0.0</v>
      </c>
      <c r="G9" s="27">
        <v>0.0</v>
      </c>
      <c r="H9" s="28">
        <v>10.0</v>
      </c>
    </row>
    <row r="10">
      <c r="A10" s="33">
        <v>3.0</v>
      </c>
      <c r="B10" s="30" t="s">
        <v>22</v>
      </c>
      <c r="C10" s="23">
        <v>0.0</v>
      </c>
      <c r="D10" s="23">
        <v>0.0</v>
      </c>
      <c r="E10" s="23">
        <v>0.0</v>
      </c>
      <c r="F10" s="23">
        <v>0.0</v>
      </c>
      <c r="G10" s="23">
        <v>0.0</v>
      </c>
      <c r="H10" s="31">
        <v>10.0</v>
      </c>
    </row>
    <row r="11">
      <c r="A11" s="25">
        <v>44199.0</v>
      </c>
      <c r="B11" s="26" t="s">
        <v>23</v>
      </c>
      <c r="C11" s="27">
        <v>0.0</v>
      </c>
      <c r="D11" s="27">
        <v>0.0</v>
      </c>
      <c r="E11" s="27">
        <v>0.0</v>
      </c>
      <c r="F11" s="27">
        <v>0.0</v>
      </c>
      <c r="G11" s="27">
        <v>0.0</v>
      </c>
      <c r="H11" s="28">
        <v>10.0</v>
      </c>
    </row>
    <row r="12">
      <c r="A12" s="33">
        <v>4.0</v>
      </c>
      <c r="B12" s="30" t="s">
        <v>24</v>
      </c>
      <c r="C12" s="23">
        <v>0.0</v>
      </c>
      <c r="D12" s="23">
        <v>0.0</v>
      </c>
      <c r="E12" s="23">
        <v>0.0</v>
      </c>
      <c r="F12" s="23">
        <v>0.0</v>
      </c>
      <c r="G12" s="23">
        <v>0.0</v>
      </c>
      <c r="H12" s="31">
        <v>10.0</v>
      </c>
    </row>
    <row r="13" ht="48.0" customHeight="1">
      <c r="A13" s="32">
        <v>5.0</v>
      </c>
      <c r="B13" s="26" t="s">
        <v>25</v>
      </c>
      <c r="C13" s="27">
        <v>0.0</v>
      </c>
      <c r="D13" s="27">
        <v>0.0</v>
      </c>
      <c r="E13" s="27">
        <v>0.0</v>
      </c>
      <c r="F13" s="27">
        <v>0.0</v>
      </c>
      <c r="G13" s="27">
        <v>0.0</v>
      </c>
      <c r="H13" s="28">
        <v>10.0</v>
      </c>
    </row>
    <row r="14">
      <c r="A14" s="29">
        <v>44201.0</v>
      </c>
      <c r="B14" s="30" t="s">
        <v>26</v>
      </c>
      <c r="C14" s="23">
        <v>0.0</v>
      </c>
      <c r="D14" s="23">
        <v>0.0</v>
      </c>
      <c r="E14" s="23">
        <v>0.0</v>
      </c>
      <c r="F14" s="23">
        <v>0.0</v>
      </c>
      <c r="G14" s="23">
        <v>0.0</v>
      </c>
      <c r="H14" s="31">
        <v>10.0</v>
      </c>
    </row>
    <row r="15">
      <c r="A15" s="25">
        <v>44232.0</v>
      </c>
      <c r="B15" s="26" t="s">
        <v>27</v>
      </c>
      <c r="C15" s="27">
        <v>0.0</v>
      </c>
      <c r="D15" s="27">
        <v>0.0</v>
      </c>
      <c r="E15" s="27">
        <v>0.0</v>
      </c>
      <c r="F15" s="27">
        <v>0.0</v>
      </c>
      <c r="G15" s="27">
        <v>0.0</v>
      </c>
      <c r="H15" s="28">
        <v>10.0</v>
      </c>
    </row>
    <row r="16">
      <c r="A16" s="29">
        <v>44260.0</v>
      </c>
      <c r="B16" s="30" t="s">
        <v>28</v>
      </c>
      <c r="C16" s="23">
        <v>0.0</v>
      </c>
      <c r="D16" s="23">
        <v>0.0</v>
      </c>
      <c r="E16" s="23">
        <v>0.0</v>
      </c>
      <c r="F16" s="23">
        <v>0.0</v>
      </c>
      <c r="G16" s="23">
        <v>0.0</v>
      </c>
      <c r="H16" s="31">
        <v>10.0</v>
      </c>
    </row>
    <row r="17">
      <c r="A17" s="32">
        <v>6.0</v>
      </c>
      <c r="B17" s="26" t="s">
        <v>29</v>
      </c>
      <c r="C17" s="27">
        <v>0.0</v>
      </c>
      <c r="D17" s="27">
        <v>0.0</v>
      </c>
      <c r="E17" s="27">
        <v>0.0</v>
      </c>
      <c r="F17" s="27">
        <v>0.0</v>
      </c>
      <c r="G17" s="27">
        <v>0.0</v>
      </c>
      <c r="H17" s="28">
        <v>10.0</v>
      </c>
    </row>
    <row r="18">
      <c r="A18" s="29">
        <v>44202.0</v>
      </c>
      <c r="B18" s="30" t="s">
        <v>30</v>
      </c>
      <c r="C18" s="23">
        <v>0.0</v>
      </c>
      <c r="D18" s="23">
        <v>0.0</v>
      </c>
      <c r="E18" s="23">
        <v>0.0</v>
      </c>
      <c r="F18" s="23">
        <v>0.0</v>
      </c>
      <c r="G18" s="23">
        <v>0.0</v>
      </c>
      <c r="H18" s="31">
        <v>5.0</v>
      </c>
    </row>
    <row r="19">
      <c r="A19" s="25">
        <v>44233.0</v>
      </c>
      <c r="B19" s="26" t="s">
        <v>31</v>
      </c>
      <c r="C19" s="27">
        <v>0.0</v>
      </c>
      <c r="D19" s="27">
        <v>0.0</v>
      </c>
      <c r="E19" s="27">
        <v>0.0</v>
      </c>
      <c r="F19" s="27">
        <v>0.0</v>
      </c>
      <c r="G19" s="27">
        <v>0.0</v>
      </c>
      <c r="H19" s="28">
        <v>10.0</v>
      </c>
    </row>
    <row r="20">
      <c r="A20" s="29">
        <v>44261.0</v>
      </c>
      <c r="B20" s="30" t="s">
        <v>32</v>
      </c>
      <c r="C20" s="23">
        <v>0.0</v>
      </c>
      <c r="D20" s="23">
        <v>0.0</v>
      </c>
      <c r="E20" s="23">
        <v>0.0</v>
      </c>
      <c r="F20" s="23">
        <v>0.0</v>
      </c>
      <c r="G20" s="23">
        <v>0.0</v>
      </c>
      <c r="H20" s="31">
        <v>10.0</v>
      </c>
    </row>
    <row r="21">
      <c r="A21" s="34"/>
      <c r="B21" s="34"/>
      <c r="C21" s="34"/>
      <c r="D21" s="34"/>
    </row>
    <row r="22">
      <c r="A22" s="35" t="s">
        <v>33</v>
      </c>
      <c r="B22" s="6"/>
      <c r="C22" s="36">
        <f t="shared" ref="C22:G22" si="1">(C4*$H4)+(C5*$H5)+(C7*$H7)+(C8*$H8)+(C9*$H9)+(C10*$H10)+(C11*$H11)+(C12*$H12)+(C13*$H13)+(C14*$H14)+(C15*$H15)+(C16*$H16)+(C17*$H17)+(C18*$H18)+(C19*$H19)+(C20*$H20)</f>
        <v>0</v>
      </c>
      <c r="D22" s="36">
        <f t="shared" si="1"/>
        <v>0</v>
      </c>
      <c r="E22" s="36">
        <f t="shared" si="1"/>
        <v>0</v>
      </c>
      <c r="F22" s="36">
        <f t="shared" si="1"/>
        <v>0</v>
      </c>
      <c r="G22" s="37">
        <f t="shared" si="1"/>
        <v>0</v>
      </c>
    </row>
    <row r="23">
      <c r="A23" s="34"/>
      <c r="B23" s="34"/>
      <c r="C23" s="34"/>
      <c r="D23" s="34"/>
    </row>
    <row r="24">
      <c r="A24" s="34"/>
      <c r="B24" s="34"/>
      <c r="C24" s="34"/>
      <c r="D24" s="34"/>
    </row>
    <row r="25">
      <c r="A25" s="34"/>
      <c r="B25" s="34"/>
      <c r="C25" s="34"/>
      <c r="D25" s="34"/>
    </row>
    <row r="26">
      <c r="A26" s="34"/>
      <c r="B26" s="34"/>
      <c r="C26" s="34"/>
      <c r="D26" s="34"/>
    </row>
    <row r="27">
      <c r="A27" s="34"/>
      <c r="B27" s="34"/>
      <c r="C27" s="34"/>
      <c r="D27" s="34"/>
    </row>
    <row r="28">
      <c r="A28" s="34"/>
      <c r="B28" s="34"/>
      <c r="C28" s="34"/>
      <c r="D28" s="34"/>
    </row>
    <row r="29">
      <c r="A29" s="34"/>
      <c r="B29" s="34"/>
      <c r="C29" s="34"/>
      <c r="D29" s="34"/>
    </row>
    <row r="30">
      <c r="A30" s="34"/>
      <c r="B30" s="34"/>
      <c r="C30" s="34"/>
      <c r="D30" s="34"/>
    </row>
    <row r="31">
      <c r="A31" s="34"/>
      <c r="B31" s="34"/>
      <c r="C31" s="34"/>
      <c r="D31" s="34"/>
    </row>
    <row r="32">
      <c r="A32" s="34"/>
      <c r="B32" s="34"/>
      <c r="C32" s="34"/>
      <c r="D32" s="34"/>
    </row>
    <row r="33">
      <c r="A33" s="34"/>
      <c r="B33" s="34"/>
      <c r="C33" s="34"/>
      <c r="D33" s="34"/>
    </row>
    <row r="34">
      <c r="A34" s="34"/>
      <c r="B34" s="34"/>
      <c r="C34" s="34"/>
      <c r="D34" s="34"/>
    </row>
    <row r="35">
      <c r="A35" s="34"/>
      <c r="B35" s="34"/>
      <c r="C35" s="34"/>
      <c r="D35" s="34"/>
    </row>
    <row r="36">
      <c r="A36" s="34"/>
      <c r="B36" s="34"/>
      <c r="C36" s="34"/>
      <c r="D36" s="34"/>
    </row>
    <row r="37">
      <c r="A37" s="34"/>
      <c r="B37" s="34"/>
      <c r="C37" s="34"/>
      <c r="D37" s="34"/>
    </row>
  </sheetData>
  <mergeCells count="1">
    <mergeCell ref="A22:B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2" max="2" width="60.43"/>
    <col customWidth="1" min="3" max="7" width="17.71"/>
  </cols>
  <sheetData>
    <row r="1">
      <c r="A1" s="1" t="s">
        <v>34</v>
      </c>
      <c r="B1" s="19"/>
      <c r="C1" s="38"/>
      <c r="D1" s="38"/>
      <c r="E1" s="38"/>
      <c r="F1" s="38"/>
      <c r="G1" s="38"/>
      <c r="H1" s="19"/>
    </row>
    <row r="2">
      <c r="A2" s="19"/>
      <c r="B2" s="19"/>
      <c r="C2" s="38"/>
      <c r="D2" s="38"/>
      <c r="E2" s="38"/>
      <c r="F2" s="38"/>
      <c r="G2" s="38"/>
      <c r="H2" s="19"/>
    </row>
    <row r="3">
      <c r="A3" s="20" t="s">
        <v>1</v>
      </c>
      <c r="B3" s="20" t="s">
        <v>14</v>
      </c>
      <c r="C3" s="39" t="str">
        <f>'Ferramentas e Fornecedores'!B5</f>
        <v>Ferramenta RPA 1</v>
      </c>
      <c r="D3" s="39" t="str">
        <f>'Ferramentas e Fornecedores'!B6</f>
        <v>Ferramenta RPA 2</v>
      </c>
      <c r="E3" s="39" t="str">
        <f>'Ferramentas e Fornecedores'!B7</f>
        <v>Ferramenta RPA 3</v>
      </c>
      <c r="F3" s="39" t="str">
        <f>'Ferramentas e Fornecedores'!B8</f>
        <v>Ferramenta RPA 4</v>
      </c>
      <c r="G3" s="39" t="str">
        <f>'Ferramentas e Fornecedores'!B9</f>
        <v>Ferramenta RPA 5</v>
      </c>
      <c r="H3" s="20" t="s">
        <v>15</v>
      </c>
    </row>
    <row r="4">
      <c r="A4" s="21">
        <v>1.0</v>
      </c>
      <c r="B4" s="22" t="s">
        <v>35</v>
      </c>
      <c r="C4" s="23">
        <v>0.0</v>
      </c>
      <c r="D4" s="23">
        <v>0.0</v>
      </c>
      <c r="E4" s="23">
        <v>0.0</v>
      </c>
      <c r="F4" s="23">
        <v>0.0</v>
      </c>
      <c r="G4" s="23">
        <v>0.0</v>
      </c>
      <c r="H4" s="24">
        <v>1.0</v>
      </c>
    </row>
    <row r="5">
      <c r="A5" s="40">
        <v>2.0</v>
      </c>
      <c r="B5" s="41" t="s">
        <v>36</v>
      </c>
      <c r="C5" s="27">
        <v>0.0</v>
      </c>
      <c r="D5" s="27">
        <v>0.0</v>
      </c>
      <c r="E5" s="27">
        <v>0.0</v>
      </c>
      <c r="F5" s="27">
        <v>0.0</v>
      </c>
      <c r="G5" s="27">
        <v>0.0</v>
      </c>
      <c r="H5" s="28">
        <v>1.0</v>
      </c>
    </row>
    <row r="6">
      <c r="A6" s="21">
        <v>3.0</v>
      </c>
      <c r="B6" s="22" t="s">
        <v>37</v>
      </c>
      <c r="C6" s="23">
        <v>0.0</v>
      </c>
      <c r="D6" s="23">
        <v>0.0</v>
      </c>
      <c r="E6" s="23">
        <v>0.0</v>
      </c>
      <c r="F6" s="23">
        <v>0.0</v>
      </c>
      <c r="G6" s="23">
        <v>0.0</v>
      </c>
      <c r="H6" s="31">
        <v>1.0</v>
      </c>
    </row>
    <row r="7">
      <c r="A7" s="40">
        <v>4.0</v>
      </c>
      <c r="B7" s="41" t="s">
        <v>38</v>
      </c>
      <c r="C7" s="27">
        <v>0.0</v>
      </c>
      <c r="D7" s="27">
        <v>0.0</v>
      </c>
      <c r="E7" s="27">
        <v>0.0</v>
      </c>
      <c r="F7" s="27">
        <v>0.0</v>
      </c>
      <c r="G7" s="27">
        <v>0.0</v>
      </c>
      <c r="H7" s="28">
        <v>1.0</v>
      </c>
    </row>
    <row r="8">
      <c r="A8" s="21">
        <v>5.0</v>
      </c>
      <c r="B8" s="22" t="s">
        <v>39</v>
      </c>
      <c r="C8" s="23">
        <v>0.0</v>
      </c>
      <c r="D8" s="23">
        <v>0.0</v>
      </c>
      <c r="E8" s="23">
        <v>0.0</v>
      </c>
      <c r="F8" s="23">
        <v>0.0</v>
      </c>
      <c r="G8" s="23">
        <v>0.0</v>
      </c>
      <c r="H8" s="31">
        <v>1.0</v>
      </c>
    </row>
    <row r="9">
      <c r="A9" s="40">
        <v>6.0</v>
      </c>
      <c r="B9" s="41" t="s">
        <v>40</v>
      </c>
      <c r="C9" s="27">
        <v>0.0</v>
      </c>
      <c r="D9" s="27">
        <v>0.0</v>
      </c>
      <c r="E9" s="27">
        <v>0.0</v>
      </c>
      <c r="F9" s="27">
        <v>0.0</v>
      </c>
      <c r="G9" s="27">
        <v>0.0</v>
      </c>
      <c r="H9" s="28">
        <v>1.0</v>
      </c>
    </row>
    <row r="10">
      <c r="A10" s="21">
        <v>7.0</v>
      </c>
      <c r="B10" s="22" t="s">
        <v>41</v>
      </c>
      <c r="C10" s="23">
        <v>0.0</v>
      </c>
      <c r="D10" s="23">
        <v>0.0</v>
      </c>
      <c r="E10" s="23">
        <v>0.0</v>
      </c>
      <c r="F10" s="23">
        <v>0.0</v>
      </c>
      <c r="G10" s="23">
        <v>0.0</v>
      </c>
      <c r="H10" s="31">
        <v>1.0</v>
      </c>
    </row>
    <row r="11">
      <c r="A11" s="40">
        <v>8.0</v>
      </c>
      <c r="B11" s="41" t="s">
        <v>42</v>
      </c>
      <c r="C11" s="27">
        <v>0.0</v>
      </c>
      <c r="D11" s="27">
        <v>0.0</v>
      </c>
      <c r="E11" s="27">
        <v>0.0</v>
      </c>
      <c r="F11" s="27">
        <v>0.0</v>
      </c>
      <c r="G11" s="27">
        <v>0.0</v>
      </c>
      <c r="H11" s="28">
        <v>1.0</v>
      </c>
    </row>
    <row r="13">
      <c r="A13" s="35" t="s">
        <v>43</v>
      </c>
      <c r="B13" s="6"/>
      <c r="C13" s="36">
        <f t="shared" ref="C13:G13" si="1">(C4*$H4)+(C5*$H5)+(C6*$H6)+(C7*$H7)+(C8*$H8)+(C9*$H9)+(C10*$H10)+(C11*$H11)</f>
        <v>0</v>
      </c>
      <c r="D13" s="36">
        <f t="shared" si="1"/>
        <v>0</v>
      </c>
      <c r="E13" s="36">
        <f t="shared" si="1"/>
        <v>0</v>
      </c>
      <c r="F13" s="36">
        <f t="shared" si="1"/>
        <v>0</v>
      </c>
      <c r="G13" s="37">
        <f t="shared" si="1"/>
        <v>0</v>
      </c>
    </row>
  </sheetData>
  <mergeCells count="1">
    <mergeCell ref="A13:B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60.43"/>
    <col customWidth="1" min="3" max="7" width="17.71"/>
  </cols>
  <sheetData>
    <row r="1">
      <c r="A1" s="1" t="s">
        <v>34</v>
      </c>
      <c r="B1" s="19"/>
      <c r="C1" s="38"/>
      <c r="D1" s="38"/>
      <c r="E1" s="38"/>
      <c r="F1" s="38"/>
      <c r="G1" s="38"/>
      <c r="H1" s="19"/>
    </row>
    <row r="2">
      <c r="A2" s="19"/>
      <c r="B2" s="19"/>
      <c r="C2" s="38"/>
      <c r="D2" s="38"/>
      <c r="E2" s="38"/>
      <c r="F2" s="38"/>
      <c r="G2" s="38"/>
      <c r="H2" s="19"/>
    </row>
    <row r="3">
      <c r="A3" s="20" t="s">
        <v>1</v>
      </c>
      <c r="B3" s="20" t="s">
        <v>14</v>
      </c>
      <c r="C3" s="39" t="str">
        <f>'Ferramentas e Fornecedores'!B5</f>
        <v>Ferramenta RPA 1</v>
      </c>
      <c r="D3" s="39" t="str">
        <f>'Ferramentas e Fornecedores'!B6</f>
        <v>Ferramenta RPA 2</v>
      </c>
      <c r="E3" s="39" t="str">
        <f>'Ferramentas e Fornecedores'!B7</f>
        <v>Ferramenta RPA 3</v>
      </c>
      <c r="F3" s="39" t="str">
        <f>'Ferramentas e Fornecedores'!B8</f>
        <v>Ferramenta RPA 4</v>
      </c>
      <c r="G3" s="39" t="str">
        <f>'Ferramentas e Fornecedores'!B9</f>
        <v>Ferramenta RPA 5</v>
      </c>
      <c r="H3" s="20" t="s">
        <v>15</v>
      </c>
    </row>
    <row r="4">
      <c r="A4" s="21">
        <v>1.0</v>
      </c>
      <c r="B4" s="22" t="s">
        <v>44</v>
      </c>
      <c r="C4" s="23">
        <v>0.0</v>
      </c>
      <c r="D4" s="23">
        <v>0.0</v>
      </c>
      <c r="E4" s="23">
        <v>0.0</v>
      </c>
      <c r="F4" s="23">
        <v>0.0</v>
      </c>
      <c r="G4" s="23">
        <v>0.0</v>
      </c>
      <c r="H4" s="24">
        <v>2.0</v>
      </c>
    </row>
    <row r="5">
      <c r="A5" s="40">
        <v>2.0</v>
      </c>
      <c r="B5" s="41" t="s">
        <v>45</v>
      </c>
      <c r="C5" s="27">
        <v>0.0</v>
      </c>
      <c r="D5" s="27">
        <v>0.0</v>
      </c>
      <c r="E5" s="27">
        <v>0.0</v>
      </c>
      <c r="F5" s="27">
        <v>0.0</v>
      </c>
      <c r="G5" s="27">
        <v>0.0</v>
      </c>
      <c r="H5" s="28">
        <v>2.0</v>
      </c>
    </row>
    <row r="6">
      <c r="A6" s="21">
        <v>3.0</v>
      </c>
      <c r="B6" s="22" t="s">
        <v>46</v>
      </c>
      <c r="C6" s="23">
        <v>0.0</v>
      </c>
      <c r="D6" s="23">
        <v>0.0</v>
      </c>
      <c r="E6" s="23">
        <v>0.0</v>
      </c>
      <c r="F6" s="23">
        <v>0.0</v>
      </c>
      <c r="G6" s="23">
        <v>0.0</v>
      </c>
      <c r="H6" s="31">
        <v>2.0</v>
      </c>
    </row>
    <row r="7">
      <c r="A7" s="40">
        <v>4.0</v>
      </c>
      <c r="B7" s="41" t="s">
        <v>47</v>
      </c>
      <c r="C7" s="42"/>
      <c r="D7" s="43"/>
      <c r="E7" s="43"/>
      <c r="F7" s="43"/>
      <c r="G7" s="43"/>
      <c r="H7" s="44"/>
    </row>
    <row r="8">
      <c r="A8" s="45">
        <v>44200.0</v>
      </c>
      <c r="B8" s="41" t="s">
        <v>48</v>
      </c>
      <c r="C8" s="27">
        <v>0.0</v>
      </c>
      <c r="D8" s="27">
        <v>0.0</v>
      </c>
      <c r="E8" s="27">
        <v>0.0</v>
      </c>
      <c r="F8" s="27">
        <v>0.0</v>
      </c>
      <c r="G8" s="27">
        <v>0.0</v>
      </c>
      <c r="H8" s="28">
        <v>1.0</v>
      </c>
    </row>
    <row r="9">
      <c r="A9" s="45">
        <v>44231.0</v>
      </c>
      <c r="B9" s="41" t="s">
        <v>49</v>
      </c>
      <c r="C9" s="27">
        <v>0.0</v>
      </c>
      <c r="D9" s="27">
        <v>0.0</v>
      </c>
      <c r="E9" s="27">
        <v>0.0</v>
      </c>
      <c r="F9" s="27">
        <v>0.0</v>
      </c>
      <c r="G9" s="27">
        <v>0.0</v>
      </c>
      <c r="H9" s="28">
        <v>1.0</v>
      </c>
    </row>
    <row r="10">
      <c r="A10" s="45">
        <v>44259.0</v>
      </c>
      <c r="B10" s="41" t="s">
        <v>50</v>
      </c>
      <c r="C10" s="27">
        <v>0.0</v>
      </c>
      <c r="D10" s="27">
        <v>0.0</v>
      </c>
      <c r="E10" s="27">
        <v>0.0</v>
      </c>
      <c r="F10" s="27">
        <v>0.0</v>
      </c>
      <c r="G10" s="27">
        <v>0.0</v>
      </c>
      <c r="H10" s="28">
        <v>1.0</v>
      </c>
    </row>
    <row r="11">
      <c r="A11" s="45">
        <v>44290.0</v>
      </c>
      <c r="B11" s="41" t="s">
        <v>51</v>
      </c>
      <c r="C11" s="27">
        <v>0.0</v>
      </c>
      <c r="D11" s="27">
        <v>0.0</v>
      </c>
      <c r="E11" s="27">
        <v>0.0</v>
      </c>
      <c r="F11" s="27">
        <v>0.0</v>
      </c>
      <c r="G11" s="27">
        <v>0.0</v>
      </c>
      <c r="H11" s="28">
        <v>1.0</v>
      </c>
    </row>
    <row r="12">
      <c r="A12" s="45">
        <v>44320.0</v>
      </c>
      <c r="B12" s="41" t="s">
        <v>52</v>
      </c>
      <c r="C12" s="27">
        <v>0.0</v>
      </c>
      <c r="D12" s="27">
        <v>0.0</v>
      </c>
      <c r="E12" s="27">
        <v>0.0</v>
      </c>
      <c r="F12" s="27">
        <v>0.0</v>
      </c>
      <c r="G12" s="27">
        <v>0.0</v>
      </c>
      <c r="H12" s="28">
        <v>1.0</v>
      </c>
    </row>
    <row r="13">
      <c r="A13" s="45">
        <v>44351.0</v>
      </c>
      <c r="B13" s="41" t="s">
        <v>53</v>
      </c>
      <c r="C13" s="27">
        <v>0.0</v>
      </c>
      <c r="D13" s="27">
        <v>0.0</v>
      </c>
      <c r="E13" s="27">
        <v>0.0</v>
      </c>
      <c r="F13" s="27">
        <v>0.0</v>
      </c>
      <c r="G13" s="27">
        <v>0.0</v>
      </c>
      <c r="H13" s="28">
        <v>1.0</v>
      </c>
    </row>
    <row r="14">
      <c r="A14" s="45">
        <v>44381.0</v>
      </c>
      <c r="B14" s="41" t="s">
        <v>54</v>
      </c>
      <c r="C14" s="27">
        <v>0.0</v>
      </c>
      <c r="D14" s="27">
        <v>0.0</v>
      </c>
      <c r="E14" s="27">
        <v>0.0</v>
      </c>
      <c r="F14" s="27">
        <v>0.0</v>
      </c>
      <c r="G14" s="27">
        <v>0.0</v>
      </c>
      <c r="H14" s="28">
        <v>1.0</v>
      </c>
    </row>
    <row r="15">
      <c r="A15" s="21">
        <v>5.0</v>
      </c>
      <c r="B15" s="22" t="s">
        <v>55</v>
      </c>
      <c r="C15" s="23">
        <v>0.0</v>
      </c>
      <c r="D15" s="23">
        <v>0.0</v>
      </c>
      <c r="E15" s="23">
        <v>0.0</v>
      </c>
      <c r="F15" s="23">
        <v>0.0</v>
      </c>
      <c r="G15" s="23">
        <v>0.0</v>
      </c>
      <c r="H15" s="31">
        <v>1.0</v>
      </c>
    </row>
    <row r="16">
      <c r="A16" s="40">
        <v>6.0</v>
      </c>
      <c r="B16" s="41" t="s">
        <v>56</v>
      </c>
      <c r="C16" s="27">
        <v>0.0</v>
      </c>
      <c r="D16" s="27">
        <v>0.0</v>
      </c>
      <c r="E16" s="27">
        <v>0.0</v>
      </c>
      <c r="F16" s="27">
        <v>0.0</v>
      </c>
      <c r="G16" s="27">
        <v>0.0</v>
      </c>
      <c r="H16" s="28">
        <v>2.0</v>
      </c>
    </row>
    <row r="18">
      <c r="A18" s="35" t="s">
        <v>57</v>
      </c>
      <c r="B18" s="6"/>
      <c r="C18" s="36">
        <f t="shared" ref="C18:G18" si="1">(C4*$H4)+(C5*$H5)+(C6*$H6)+(C7*$H7)+(C8*$H8)+(C9*$H9)+(C10*$H10)+(C11*$H11)+(C12*$H12)+(C13*$H13)+(C14*$H14)+(C15*$H15)+(C16*$H16)</f>
        <v>0</v>
      </c>
      <c r="D18" s="36">
        <f t="shared" si="1"/>
        <v>0</v>
      </c>
      <c r="E18" s="36">
        <f t="shared" si="1"/>
        <v>0</v>
      </c>
      <c r="F18" s="36">
        <f t="shared" si="1"/>
        <v>0</v>
      </c>
      <c r="G18" s="37">
        <f t="shared" si="1"/>
        <v>0</v>
      </c>
    </row>
  </sheetData>
  <mergeCells count="2">
    <mergeCell ref="C7:H7"/>
    <mergeCell ref="A18:B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2" max="2" width="60.43"/>
    <col customWidth="1" min="3" max="7" width="17.71"/>
  </cols>
  <sheetData>
    <row r="1">
      <c r="A1" s="1" t="s">
        <v>34</v>
      </c>
      <c r="B1" s="19"/>
      <c r="C1" s="38"/>
      <c r="D1" s="38"/>
      <c r="E1" s="38"/>
      <c r="F1" s="38"/>
      <c r="G1" s="38"/>
      <c r="H1" s="19"/>
    </row>
    <row r="2">
      <c r="A2" s="19"/>
      <c r="B2" s="19"/>
      <c r="C2" s="38"/>
      <c r="D2" s="38"/>
      <c r="E2" s="38"/>
      <c r="F2" s="38"/>
      <c r="G2" s="38"/>
      <c r="H2" s="19"/>
    </row>
    <row r="3">
      <c r="A3" s="20" t="s">
        <v>1</v>
      </c>
      <c r="B3" s="20" t="s">
        <v>14</v>
      </c>
      <c r="C3" s="39" t="str">
        <f>'Ferramentas e Fornecedores'!B5</f>
        <v>Ferramenta RPA 1</v>
      </c>
      <c r="D3" s="39" t="str">
        <f>'Ferramentas e Fornecedores'!B6</f>
        <v>Ferramenta RPA 2</v>
      </c>
      <c r="E3" s="39" t="str">
        <f>'Ferramentas e Fornecedores'!B7</f>
        <v>Ferramenta RPA 3</v>
      </c>
      <c r="F3" s="39" t="str">
        <f>'Ferramentas e Fornecedores'!B8</f>
        <v>Ferramenta RPA 4</v>
      </c>
      <c r="G3" s="39" t="str">
        <f>'Ferramentas e Fornecedores'!B9</f>
        <v>Ferramenta RPA 5</v>
      </c>
      <c r="H3" s="20" t="s">
        <v>15</v>
      </c>
    </row>
    <row r="4">
      <c r="A4" s="21">
        <v>1.0</v>
      </c>
      <c r="B4" s="22" t="s">
        <v>58</v>
      </c>
      <c r="C4" s="23">
        <v>0.0</v>
      </c>
      <c r="D4" s="23">
        <v>0.0</v>
      </c>
      <c r="E4" s="23">
        <v>0.0</v>
      </c>
      <c r="F4" s="23">
        <v>0.0</v>
      </c>
      <c r="G4" s="23">
        <v>0.0</v>
      </c>
      <c r="H4" s="24">
        <v>2.0</v>
      </c>
    </row>
    <row r="5">
      <c r="A5" s="40">
        <v>2.0</v>
      </c>
      <c r="B5" s="41" t="s">
        <v>59</v>
      </c>
      <c r="C5" s="27">
        <v>0.0</v>
      </c>
      <c r="D5" s="27">
        <v>0.0</v>
      </c>
      <c r="E5" s="27">
        <v>0.0</v>
      </c>
      <c r="F5" s="27">
        <v>0.0</v>
      </c>
      <c r="G5" s="27">
        <v>0.0</v>
      </c>
      <c r="H5" s="28">
        <v>2.0</v>
      </c>
    </row>
    <row r="7">
      <c r="A7" s="35" t="s">
        <v>60</v>
      </c>
      <c r="B7" s="6"/>
      <c r="C7" s="36">
        <f t="shared" ref="C7:G7" si="1">(C4*$H4)+(C5*$H5)</f>
        <v>0</v>
      </c>
      <c r="D7" s="36">
        <f t="shared" si="1"/>
        <v>0</v>
      </c>
      <c r="E7" s="36">
        <f t="shared" si="1"/>
        <v>0</v>
      </c>
      <c r="F7" s="36">
        <f t="shared" si="1"/>
        <v>0</v>
      </c>
      <c r="G7" s="37">
        <f t="shared" si="1"/>
        <v>0</v>
      </c>
    </row>
  </sheetData>
  <mergeCells count="1">
    <mergeCell ref="A7:B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2" max="2" width="60.43"/>
    <col customWidth="1" min="3" max="7" width="17.71"/>
  </cols>
  <sheetData>
    <row r="1">
      <c r="A1" s="1" t="s">
        <v>34</v>
      </c>
      <c r="B1" s="19"/>
      <c r="C1" s="38"/>
      <c r="D1" s="38"/>
      <c r="E1" s="38"/>
      <c r="F1" s="38"/>
      <c r="G1" s="38"/>
      <c r="H1" s="19"/>
    </row>
    <row r="2">
      <c r="A2" s="19"/>
      <c r="B2" s="19"/>
      <c r="C2" s="38"/>
      <c r="D2" s="38"/>
      <c r="E2" s="38"/>
      <c r="F2" s="38"/>
      <c r="G2" s="38"/>
      <c r="H2" s="19"/>
    </row>
    <row r="3">
      <c r="A3" s="20" t="s">
        <v>1</v>
      </c>
      <c r="B3" s="20" t="s">
        <v>14</v>
      </c>
      <c r="C3" s="39" t="str">
        <f>'Ferramentas e Fornecedores'!B5</f>
        <v>Ferramenta RPA 1</v>
      </c>
      <c r="D3" s="39" t="str">
        <f>'Ferramentas e Fornecedores'!B6</f>
        <v>Ferramenta RPA 2</v>
      </c>
      <c r="E3" s="39" t="str">
        <f>'Ferramentas e Fornecedores'!B7</f>
        <v>Ferramenta RPA 3</v>
      </c>
      <c r="F3" s="39" t="str">
        <f>'Ferramentas e Fornecedores'!B8</f>
        <v>Ferramenta RPA 4</v>
      </c>
      <c r="G3" s="39" t="str">
        <f>'Ferramentas e Fornecedores'!B9</f>
        <v>Ferramenta RPA 5</v>
      </c>
      <c r="H3" s="20" t="s">
        <v>15</v>
      </c>
    </row>
    <row r="4">
      <c r="A4" s="21">
        <v>1.0</v>
      </c>
      <c r="B4" s="22" t="s">
        <v>61</v>
      </c>
      <c r="C4" s="23">
        <v>0.0</v>
      </c>
      <c r="D4" s="23">
        <v>0.0</v>
      </c>
      <c r="E4" s="23">
        <v>0.0</v>
      </c>
      <c r="F4" s="23">
        <v>0.0</v>
      </c>
      <c r="G4" s="23">
        <v>0.0</v>
      </c>
      <c r="H4" s="24">
        <v>1.0</v>
      </c>
    </row>
    <row r="5">
      <c r="A5" s="40">
        <v>2.0</v>
      </c>
      <c r="B5" s="41" t="s">
        <v>62</v>
      </c>
      <c r="C5" s="27">
        <v>0.0</v>
      </c>
      <c r="D5" s="27">
        <v>0.0</v>
      </c>
      <c r="E5" s="27">
        <v>0.0</v>
      </c>
      <c r="F5" s="27">
        <v>0.0</v>
      </c>
      <c r="G5" s="27">
        <v>0.0</v>
      </c>
      <c r="H5" s="28">
        <v>3.0</v>
      </c>
    </row>
    <row r="6">
      <c r="A6" s="21">
        <v>3.0</v>
      </c>
      <c r="B6" s="22" t="s">
        <v>63</v>
      </c>
      <c r="C6" s="23">
        <v>0.0</v>
      </c>
      <c r="D6" s="23">
        <v>0.0</v>
      </c>
      <c r="E6" s="23">
        <v>0.0</v>
      </c>
      <c r="F6" s="23">
        <v>0.0</v>
      </c>
      <c r="G6" s="23">
        <v>0.0</v>
      </c>
      <c r="H6" s="31">
        <v>3.0</v>
      </c>
    </row>
    <row r="7">
      <c r="A7" s="40">
        <v>4.0</v>
      </c>
      <c r="B7" s="41" t="s">
        <v>64</v>
      </c>
      <c r="C7" s="27">
        <v>0.0</v>
      </c>
      <c r="D7" s="27">
        <v>0.0</v>
      </c>
      <c r="E7" s="27">
        <v>0.0</v>
      </c>
      <c r="F7" s="27">
        <v>0.0</v>
      </c>
      <c r="G7" s="27">
        <v>0.0</v>
      </c>
      <c r="H7" s="28">
        <v>10.0</v>
      </c>
    </row>
    <row r="8">
      <c r="A8" s="21">
        <v>5.0</v>
      </c>
      <c r="B8" s="22" t="s">
        <v>65</v>
      </c>
      <c r="C8" s="23">
        <v>0.0</v>
      </c>
      <c r="D8" s="23">
        <v>0.0</v>
      </c>
      <c r="E8" s="23">
        <v>0.0</v>
      </c>
      <c r="F8" s="23">
        <v>0.0</v>
      </c>
      <c r="G8" s="23">
        <v>0.0</v>
      </c>
      <c r="H8" s="31">
        <v>3.0</v>
      </c>
    </row>
    <row r="9">
      <c r="A9" s="40">
        <v>6.0</v>
      </c>
      <c r="B9" s="41" t="s">
        <v>66</v>
      </c>
      <c r="C9" s="27">
        <v>0.0</v>
      </c>
      <c r="D9" s="27">
        <v>0.0</v>
      </c>
      <c r="E9" s="27">
        <v>0.0</v>
      </c>
      <c r="F9" s="27">
        <v>0.0</v>
      </c>
      <c r="G9" s="27">
        <v>0.0</v>
      </c>
      <c r="H9" s="28">
        <v>5.0</v>
      </c>
    </row>
    <row r="10">
      <c r="A10" s="21">
        <v>7.0</v>
      </c>
      <c r="B10" s="22" t="s">
        <v>67</v>
      </c>
      <c r="C10" s="23">
        <v>0.0</v>
      </c>
      <c r="D10" s="23">
        <v>0.0</v>
      </c>
      <c r="E10" s="23">
        <v>0.0</v>
      </c>
      <c r="F10" s="23">
        <v>0.0</v>
      </c>
      <c r="G10" s="23">
        <v>0.0</v>
      </c>
      <c r="H10" s="31">
        <v>2.0</v>
      </c>
    </row>
    <row r="11">
      <c r="A11" s="40">
        <v>8.0</v>
      </c>
      <c r="B11" s="41" t="s">
        <v>68</v>
      </c>
      <c r="C11" s="27">
        <v>0.0</v>
      </c>
      <c r="D11" s="27">
        <v>0.0</v>
      </c>
      <c r="E11" s="27">
        <v>0.0</v>
      </c>
      <c r="F11" s="27">
        <v>0.0</v>
      </c>
      <c r="G11" s="27">
        <v>0.0</v>
      </c>
      <c r="H11" s="28">
        <v>10.0</v>
      </c>
    </row>
    <row r="12">
      <c r="A12" s="21">
        <v>9.0</v>
      </c>
      <c r="B12" s="22" t="s">
        <v>69</v>
      </c>
      <c r="C12" s="23">
        <v>0.0</v>
      </c>
      <c r="D12" s="23">
        <v>0.0</v>
      </c>
      <c r="E12" s="23">
        <v>0.0</v>
      </c>
      <c r="F12" s="23">
        <v>0.0</v>
      </c>
      <c r="G12" s="23">
        <v>0.0</v>
      </c>
      <c r="H12" s="31">
        <v>5.0</v>
      </c>
    </row>
    <row r="14">
      <c r="A14" s="35" t="s">
        <v>70</v>
      </c>
      <c r="B14" s="6"/>
      <c r="C14" s="36">
        <f t="shared" ref="C14:G14" si="1">(C4*$H4)+(C5*$H5)+(C6*$H6)+(C7*$H7)+(C8*$H8)+(C9*$H9)+(C10*$H10)+(C11*$H11)+(C12*$H12)</f>
        <v>0</v>
      </c>
      <c r="D14" s="36">
        <f t="shared" si="1"/>
        <v>0</v>
      </c>
      <c r="E14" s="36">
        <f t="shared" si="1"/>
        <v>0</v>
      </c>
      <c r="F14" s="36">
        <f t="shared" si="1"/>
        <v>0</v>
      </c>
      <c r="G14" s="37">
        <f t="shared" si="1"/>
        <v>0</v>
      </c>
    </row>
  </sheetData>
  <mergeCells count="1">
    <mergeCell ref="A14:B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2" max="2" width="60.43"/>
    <col customWidth="1" min="3" max="7" width="17.71"/>
  </cols>
  <sheetData>
    <row r="1">
      <c r="A1" s="1" t="s">
        <v>34</v>
      </c>
      <c r="B1" s="19"/>
      <c r="C1" s="38"/>
      <c r="D1" s="38"/>
      <c r="E1" s="38"/>
      <c r="F1" s="38"/>
      <c r="G1" s="38"/>
      <c r="H1" s="19"/>
    </row>
    <row r="2">
      <c r="A2" s="19"/>
      <c r="B2" s="19"/>
      <c r="C2" s="38"/>
      <c r="D2" s="38"/>
      <c r="E2" s="38"/>
      <c r="F2" s="38"/>
      <c r="G2" s="38"/>
      <c r="H2" s="19"/>
    </row>
    <row r="3">
      <c r="A3" s="20" t="s">
        <v>1</v>
      </c>
      <c r="B3" s="20" t="s">
        <v>14</v>
      </c>
      <c r="C3" s="39" t="str">
        <f>'Ferramentas e Fornecedores'!B5</f>
        <v>Ferramenta RPA 1</v>
      </c>
      <c r="D3" s="39" t="str">
        <f>'Ferramentas e Fornecedores'!B6</f>
        <v>Ferramenta RPA 2</v>
      </c>
      <c r="E3" s="39" t="str">
        <f>'Ferramentas e Fornecedores'!B7</f>
        <v>Ferramenta RPA 3</v>
      </c>
      <c r="F3" s="39" t="str">
        <f>'Ferramentas e Fornecedores'!B8</f>
        <v>Ferramenta RPA 4</v>
      </c>
      <c r="G3" s="39" t="str">
        <f>'Ferramentas e Fornecedores'!B9</f>
        <v>Ferramenta RPA 5</v>
      </c>
      <c r="H3" s="20" t="s">
        <v>15</v>
      </c>
    </row>
    <row r="4">
      <c r="A4" s="21">
        <v>1.0</v>
      </c>
      <c r="B4" s="22" t="s">
        <v>71</v>
      </c>
      <c r="C4" s="23">
        <v>0.0</v>
      </c>
      <c r="D4" s="23">
        <v>0.0</v>
      </c>
      <c r="E4" s="23">
        <v>0.0</v>
      </c>
      <c r="F4" s="23">
        <v>0.0</v>
      </c>
      <c r="G4" s="23">
        <v>0.0</v>
      </c>
      <c r="H4" s="24">
        <v>1.0</v>
      </c>
    </row>
    <row r="5">
      <c r="A5" s="40">
        <v>2.0</v>
      </c>
      <c r="B5" s="41" t="s">
        <v>72</v>
      </c>
      <c r="C5" s="27">
        <v>0.0</v>
      </c>
      <c r="D5" s="27">
        <v>0.0</v>
      </c>
      <c r="E5" s="27">
        <v>0.0</v>
      </c>
      <c r="F5" s="27">
        <v>0.0</v>
      </c>
      <c r="G5" s="27">
        <v>0.0</v>
      </c>
      <c r="H5" s="28">
        <v>1.0</v>
      </c>
    </row>
    <row r="6">
      <c r="A6" s="21">
        <v>3.0</v>
      </c>
      <c r="B6" s="22" t="s">
        <v>73</v>
      </c>
      <c r="C6" s="23">
        <v>0.0</v>
      </c>
      <c r="D6" s="23">
        <v>0.0</v>
      </c>
      <c r="E6" s="23">
        <v>0.0</v>
      </c>
      <c r="F6" s="23">
        <v>0.0</v>
      </c>
      <c r="G6" s="23">
        <v>0.0</v>
      </c>
      <c r="H6" s="31">
        <v>10.0</v>
      </c>
    </row>
    <row r="7">
      <c r="A7" s="40">
        <v>4.0</v>
      </c>
      <c r="B7" s="41" t="s">
        <v>74</v>
      </c>
      <c r="C7" s="27">
        <v>0.0</v>
      </c>
      <c r="D7" s="27">
        <v>0.0</v>
      </c>
      <c r="E7" s="27">
        <v>0.0</v>
      </c>
      <c r="F7" s="27">
        <v>0.0</v>
      </c>
      <c r="G7" s="27">
        <v>0.0</v>
      </c>
      <c r="H7" s="28">
        <v>5.0</v>
      </c>
    </row>
    <row r="8">
      <c r="A8" s="21">
        <v>5.0</v>
      </c>
      <c r="B8" s="22" t="s">
        <v>75</v>
      </c>
      <c r="C8" s="23">
        <v>0.0</v>
      </c>
      <c r="D8" s="23">
        <v>0.0</v>
      </c>
      <c r="E8" s="23">
        <v>0.0</v>
      </c>
      <c r="F8" s="23">
        <v>0.0</v>
      </c>
      <c r="G8" s="23">
        <v>0.0</v>
      </c>
      <c r="H8" s="31">
        <v>1.0</v>
      </c>
    </row>
    <row r="9">
      <c r="A9" s="40">
        <v>6.0</v>
      </c>
      <c r="B9" s="41" t="s">
        <v>76</v>
      </c>
      <c r="C9" s="27">
        <v>0.0</v>
      </c>
      <c r="D9" s="27">
        <v>0.0</v>
      </c>
      <c r="E9" s="27">
        <v>0.0</v>
      </c>
      <c r="F9" s="27">
        <v>0.0</v>
      </c>
      <c r="G9" s="27">
        <v>0.0</v>
      </c>
      <c r="H9" s="28">
        <v>10.0</v>
      </c>
    </row>
    <row r="11">
      <c r="A11" s="35" t="s">
        <v>77</v>
      </c>
      <c r="B11" s="6"/>
      <c r="C11" s="36">
        <f t="shared" ref="C11:G11" si="1">(C4*$H4)+(C5*$H5)+(C6*$H6)+(C7*$H7)+(C8*$H8)+(C9*$H9)</f>
        <v>0</v>
      </c>
      <c r="D11" s="36">
        <f t="shared" si="1"/>
        <v>0</v>
      </c>
      <c r="E11" s="36">
        <f t="shared" si="1"/>
        <v>0</v>
      </c>
      <c r="F11" s="36">
        <f t="shared" si="1"/>
        <v>0</v>
      </c>
      <c r="G11" s="37">
        <f t="shared" si="1"/>
        <v>0</v>
      </c>
    </row>
  </sheetData>
  <mergeCells count="1">
    <mergeCell ref="A11:B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60.43"/>
    <col customWidth="1" min="3" max="7" width="17.71"/>
  </cols>
  <sheetData>
    <row r="1">
      <c r="A1" s="1" t="s">
        <v>34</v>
      </c>
      <c r="B1" s="19"/>
      <c r="C1" s="38"/>
      <c r="D1" s="38"/>
      <c r="E1" s="38"/>
      <c r="F1" s="38"/>
      <c r="G1" s="38"/>
      <c r="H1" s="19"/>
    </row>
    <row r="2">
      <c r="A2" s="19"/>
      <c r="B2" s="19"/>
      <c r="C2" s="38"/>
      <c r="D2" s="38"/>
      <c r="E2" s="38"/>
      <c r="F2" s="38"/>
      <c r="G2" s="38"/>
      <c r="H2" s="19"/>
    </row>
    <row r="3">
      <c r="A3" s="20" t="s">
        <v>1</v>
      </c>
      <c r="B3" s="20" t="s">
        <v>14</v>
      </c>
      <c r="C3" s="39" t="str">
        <f>'Ferramentas e Fornecedores'!B5</f>
        <v>Ferramenta RPA 1</v>
      </c>
      <c r="D3" s="39" t="str">
        <f>'Ferramentas e Fornecedores'!B6</f>
        <v>Ferramenta RPA 2</v>
      </c>
      <c r="E3" s="39" t="str">
        <f>'Ferramentas e Fornecedores'!B7</f>
        <v>Ferramenta RPA 3</v>
      </c>
      <c r="F3" s="39" t="str">
        <f>'Ferramentas e Fornecedores'!B8</f>
        <v>Ferramenta RPA 4</v>
      </c>
      <c r="G3" s="39" t="str">
        <f>'Ferramentas e Fornecedores'!B9</f>
        <v>Ferramenta RPA 5</v>
      </c>
      <c r="H3" s="20" t="s">
        <v>15</v>
      </c>
    </row>
    <row r="4">
      <c r="A4" s="21">
        <v>1.0</v>
      </c>
      <c r="B4" s="22" t="s">
        <v>78</v>
      </c>
      <c r="C4" s="23">
        <v>0.0</v>
      </c>
      <c r="D4" s="23">
        <v>0.0</v>
      </c>
      <c r="E4" s="23">
        <v>0.0</v>
      </c>
      <c r="F4" s="23">
        <v>0.0</v>
      </c>
      <c r="G4" s="23">
        <v>0.0</v>
      </c>
      <c r="H4" s="24">
        <v>5.0</v>
      </c>
    </row>
    <row r="5">
      <c r="A5" s="40">
        <v>2.0</v>
      </c>
      <c r="B5" s="41" t="s">
        <v>79</v>
      </c>
      <c r="C5" s="27">
        <v>0.0</v>
      </c>
      <c r="D5" s="27">
        <v>0.0</v>
      </c>
      <c r="E5" s="27">
        <v>0.0</v>
      </c>
      <c r="F5" s="27">
        <v>0.0</v>
      </c>
      <c r="G5" s="27">
        <v>0.0</v>
      </c>
      <c r="H5" s="28">
        <v>1.0</v>
      </c>
    </row>
    <row r="6">
      <c r="A6" s="21">
        <v>3.0</v>
      </c>
      <c r="B6" s="22" t="s">
        <v>80</v>
      </c>
      <c r="C6" s="23">
        <v>0.0</v>
      </c>
      <c r="D6" s="23">
        <v>0.0</v>
      </c>
      <c r="E6" s="23">
        <v>0.0</v>
      </c>
      <c r="F6" s="23">
        <v>0.0</v>
      </c>
      <c r="G6" s="23">
        <v>0.0</v>
      </c>
      <c r="H6" s="31">
        <v>1.0</v>
      </c>
    </row>
    <row r="7">
      <c r="A7" s="46">
        <v>4.0</v>
      </c>
      <c r="B7" s="47" t="s">
        <v>81</v>
      </c>
      <c r="C7" s="48">
        <v>0.0</v>
      </c>
      <c r="D7" s="48">
        <v>0.0</v>
      </c>
      <c r="E7" s="48">
        <v>0.0</v>
      </c>
      <c r="F7" s="48">
        <v>0.0</v>
      </c>
      <c r="G7" s="48">
        <v>0.0</v>
      </c>
      <c r="H7" s="49">
        <v>2.0</v>
      </c>
    </row>
    <row r="8">
      <c r="A8" s="21">
        <v>5.0</v>
      </c>
      <c r="B8" s="22" t="s">
        <v>82</v>
      </c>
      <c r="C8" s="23">
        <v>0.0</v>
      </c>
      <c r="D8" s="23">
        <v>0.0</v>
      </c>
      <c r="E8" s="23">
        <v>0.0</v>
      </c>
      <c r="F8" s="23">
        <v>0.0</v>
      </c>
      <c r="G8" s="23">
        <v>0.0</v>
      </c>
      <c r="H8" s="31">
        <v>1.0</v>
      </c>
    </row>
    <row r="9">
      <c r="A9" s="40">
        <v>6.0</v>
      </c>
      <c r="B9" s="41" t="s">
        <v>83</v>
      </c>
      <c r="C9" s="27">
        <v>0.0</v>
      </c>
      <c r="D9" s="27">
        <v>0.0</v>
      </c>
      <c r="E9" s="27">
        <v>0.0</v>
      </c>
      <c r="F9" s="27">
        <v>0.0</v>
      </c>
      <c r="G9" s="27">
        <v>0.0</v>
      </c>
      <c r="H9" s="28">
        <v>2.0</v>
      </c>
    </row>
    <row r="10">
      <c r="A10" s="21">
        <v>7.0</v>
      </c>
      <c r="B10" s="22" t="s">
        <v>84</v>
      </c>
      <c r="C10" s="23">
        <v>0.0</v>
      </c>
      <c r="D10" s="23">
        <v>0.0</v>
      </c>
      <c r="E10" s="23">
        <v>0.0</v>
      </c>
      <c r="F10" s="23">
        <v>0.0</v>
      </c>
      <c r="G10" s="23">
        <v>0.0</v>
      </c>
      <c r="H10" s="31">
        <v>1.0</v>
      </c>
    </row>
    <row r="11">
      <c r="A11" s="40">
        <v>8.0</v>
      </c>
      <c r="B11" s="41" t="s">
        <v>85</v>
      </c>
      <c r="C11" s="27">
        <v>0.0</v>
      </c>
      <c r="D11" s="27">
        <v>0.0</v>
      </c>
      <c r="E11" s="27">
        <v>0.0</v>
      </c>
      <c r="F11" s="27">
        <v>0.0</v>
      </c>
      <c r="G11" s="27">
        <v>0.0</v>
      </c>
      <c r="H11" s="28">
        <v>5.0</v>
      </c>
    </row>
    <row r="12">
      <c r="A12" s="21">
        <v>9.0</v>
      </c>
      <c r="B12" s="22" t="s">
        <v>86</v>
      </c>
      <c r="C12" s="23">
        <v>0.0</v>
      </c>
      <c r="D12" s="23">
        <v>0.0</v>
      </c>
      <c r="E12" s="23">
        <v>0.0</v>
      </c>
      <c r="F12" s="23">
        <v>0.0</v>
      </c>
      <c r="G12" s="23">
        <v>0.0</v>
      </c>
      <c r="H12" s="31">
        <v>5.0</v>
      </c>
    </row>
    <row r="13">
      <c r="A13" s="40">
        <v>10.0</v>
      </c>
      <c r="B13" s="41" t="s">
        <v>87</v>
      </c>
      <c r="C13" s="27">
        <v>0.0</v>
      </c>
      <c r="D13" s="27">
        <v>0.0</v>
      </c>
      <c r="E13" s="27">
        <v>0.0</v>
      </c>
      <c r="F13" s="27">
        <v>0.0</v>
      </c>
      <c r="G13" s="27">
        <v>0.0</v>
      </c>
      <c r="H13" s="28">
        <v>5.0</v>
      </c>
    </row>
    <row r="14">
      <c r="A14" s="21">
        <v>11.0</v>
      </c>
      <c r="B14" s="22" t="s">
        <v>88</v>
      </c>
      <c r="C14" s="23">
        <v>0.0</v>
      </c>
      <c r="D14" s="23">
        <v>0.0</v>
      </c>
      <c r="E14" s="23">
        <v>0.0</v>
      </c>
      <c r="F14" s="23">
        <v>0.0</v>
      </c>
      <c r="G14" s="23">
        <v>0.0</v>
      </c>
      <c r="H14" s="31">
        <v>5.0</v>
      </c>
    </row>
    <row r="15">
      <c r="A15" s="46">
        <v>12.0</v>
      </c>
      <c r="B15" s="47" t="s">
        <v>89</v>
      </c>
      <c r="C15" s="48">
        <v>0.0</v>
      </c>
      <c r="D15" s="48">
        <v>0.0</v>
      </c>
      <c r="E15" s="48">
        <v>0.0</v>
      </c>
      <c r="F15" s="48">
        <v>0.0</v>
      </c>
      <c r="G15" s="48">
        <v>0.0</v>
      </c>
      <c r="H15" s="49">
        <v>5.0</v>
      </c>
    </row>
    <row r="16">
      <c r="A16" s="21">
        <v>13.0</v>
      </c>
      <c r="B16" s="22" t="s">
        <v>90</v>
      </c>
      <c r="C16" s="23">
        <v>0.0</v>
      </c>
      <c r="D16" s="23">
        <v>0.0</v>
      </c>
      <c r="E16" s="23">
        <v>0.0</v>
      </c>
      <c r="F16" s="23">
        <v>0.0</v>
      </c>
      <c r="G16" s="23">
        <v>0.0</v>
      </c>
      <c r="H16" s="31">
        <v>2.0</v>
      </c>
    </row>
    <row r="17">
      <c r="A17" s="46">
        <v>14.0</v>
      </c>
      <c r="B17" s="47" t="s">
        <v>91</v>
      </c>
      <c r="C17" s="48">
        <v>0.0</v>
      </c>
      <c r="D17" s="48">
        <v>0.0</v>
      </c>
      <c r="E17" s="48">
        <v>0.0</v>
      </c>
      <c r="F17" s="48">
        <v>0.0</v>
      </c>
      <c r="G17" s="48">
        <v>0.0</v>
      </c>
      <c r="H17" s="49">
        <v>5.0</v>
      </c>
    </row>
    <row r="19">
      <c r="A19" s="35" t="s">
        <v>92</v>
      </c>
      <c r="B19" s="6"/>
      <c r="C19" s="36">
        <f t="shared" ref="C19:G19" si="1">(C4*$H4)+(C5*$H5)+(C6*$H6)+(C7*$H7)+(C8*$H8)+(C9*$H9)+(C10*$H10)+(C11*$H11)+(C12*$H12)+(C13*$H13)+(C14*$H14)+(C15*$H15)+(C16*$H16)+(C17*$H17)</f>
        <v>0</v>
      </c>
      <c r="D19" s="36">
        <f t="shared" si="1"/>
        <v>0</v>
      </c>
      <c r="E19" s="36">
        <f t="shared" si="1"/>
        <v>0</v>
      </c>
      <c r="F19" s="36">
        <f t="shared" si="1"/>
        <v>0</v>
      </c>
      <c r="G19" s="37">
        <f t="shared" si="1"/>
        <v>0</v>
      </c>
    </row>
  </sheetData>
  <mergeCells count="1">
    <mergeCell ref="A19:B1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2" max="2" width="60.43"/>
    <col customWidth="1" min="3" max="7" width="17.71"/>
  </cols>
  <sheetData>
    <row r="1">
      <c r="A1" s="1" t="s">
        <v>34</v>
      </c>
      <c r="B1" s="19"/>
      <c r="C1" s="38"/>
      <c r="D1" s="38"/>
      <c r="E1" s="38"/>
      <c r="F1" s="38"/>
      <c r="G1" s="38"/>
      <c r="H1" s="19"/>
    </row>
    <row r="2">
      <c r="A2" s="19"/>
      <c r="B2" s="19"/>
      <c r="C2" s="38"/>
      <c r="D2" s="38"/>
      <c r="E2" s="38"/>
      <c r="F2" s="38"/>
      <c r="G2" s="38"/>
      <c r="H2" s="19"/>
    </row>
    <row r="3">
      <c r="A3" s="20" t="s">
        <v>1</v>
      </c>
      <c r="B3" s="20" t="s">
        <v>14</v>
      </c>
      <c r="C3" s="39" t="str">
        <f>'Ferramentas e Fornecedores'!B5</f>
        <v>Ferramenta RPA 1</v>
      </c>
      <c r="D3" s="39" t="str">
        <f>'Ferramentas e Fornecedores'!B6</f>
        <v>Ferramenta RPA 2</v>
      </c>
      <c r="E3" s="39" t="str">
        <f>'Ferramentas e Fornecedores'!B7</f>
        <v>Ferramenta RPA 3</v>
      </c>
      <c r="F3" s="39" t="str">
        <f>'Ferramentas e Fornecedores'!B8</f>
        <v>Ferramenta RPA 4</v>
      </c>
      <c r="G3" s="39" t="str">
        <f>'Ferramentas e Fornecedores'!B9</f>
        <v>Ferramenta RPA 5</v>
      </c>
      <c r="H3" s="20" t="s">
        <v>15</v>
      </c>
    </row>
    <row r="4">
      <c r="A4" s="21">
        <v>1.0</v>
      </c>
      <c r="B4" s="22" t="s">
        <v>93</v>
      </c>
      <c r="C4" s="23">
        <v>0.0</v>
      </c>
      <c r="D4" s="23">
        <v>0.0</v>
      </c>
      <c r="E4" s="23">
        <v>0.0</v>
      </c>
      <c r="F4" s="23">
        <v>0.0</v>
      </c>
      <c r="G4" s="23">
        <v>0.0</v>
      </c>
      <c r="H4" s="24">
        <v>1.0</v>
      </c>
    </row>
    <row r="5">
      <c r="A5" s="40">
        <v>2.0</v>
      </c>
      <c r="B5" s="41" t="s">
        <v>94</v>
      </c>
      <c r="C5" s="27">
        <v>0.0</v>
      </c>
      <c r="D5" s="27">
        <v>0.0</v>
      </c>
      <c r="E5" s="27">
        <v>0.0</v>
      </c>
      <c r="F5" s="27">
        <v>0.0</v>
      </c>
      <c r="G5" s="27">
        <v>0.0</v>
      </c>
      <c r="H5" s="28">
        <v>1.0</v>
      </c>
    </row>
    <row r="6">
      <c r="A6" s="21">
        <v>3.0</v>
      </c>
      <c r="B6" s="22" t="s">
        <v>95</v>
      </c>
      <c r="C6" s="23">
        <v>0.0</v>
      </c>
      <c r="D6" s="23">
        <v>0.0</v>
      </c>
      <c r="E6" s="23">
        <v>0.0</v>
      </c>
      <c r="F6" s="23">
        <v>0.0</v>
      </c>
      <c r="G6" s="23">
        <v>0.0</v>
      </c>
      <c r="H6" s="31">
        <v>1.0</v>
      </c>
    </row>
    <row r="7">
      <c r="A7" s="40">
        <v>4.0</v>
      </c>
      <c r="B7" s="41" t="s">
        <v>96</v>
      </c>
      <c r="C7" s="27">
        <v>0.0</v>
      </c>
      <c r="D7" s="27">
        <v>0.0</v>
      </c>
      <c r="E7" s="27">
        <v>0.0</v>
      </c>
      <c r="F7" s="27">
        <v>0.0</v>
      </c>
      <c r="G7" s="27">
        <v>0.0</v>
      </c>
      <c r="H7" s="28">
        <v>1.0</v>
      </c>
    </row>
    <row r="8">
      <c r="A8" s="21">
        <v>5.0</v>
      </c>
      <c r="B8" s="22" t="s">
        <v>97</v>
      </c>
      <c r="C8" s="23">
        <v>0.0</v>
      </c>
      <c r="D8" s="23">
        <v>0.0</v>
      </c>
      <c r="E8" s="23">
        <v>0.0</v>
      </c>
      <c r="F8" s="23">
        <v>0.0</v>
      </c>
      <c r="G8" s="23">
        <v>0.0</v>
      </c>
      <c r="H8" s="31">
        <v>10.0</v>
      </c>
    </row>
    <row r="9">
      <c r="A9" s="40">
        <v>6.0</v>
      </c>
      <c r="B9" s="41" t="s">
        <v>98</v>
      </c>
      <c r="C9" s="27">
        <v>0.0</v>
      </c>
      <c r="D9" s="27">
        <v>0.0</v>
      </c>
      <c r="E9" s="27">
        <v>0.0</v>
      </c>
      <c r="F9" s="27">
        <v>0.0</v>
      </c>
      <c r="G9" s="27">
        <v>0.0</v>
      </c>
      <c r="H9" s="28">
        <v>10.0</v>
      </c>
    </row>
    <row r="10">
      <c r="A10" s="21">
        <v>7.0</v>
      </c>
      <c r="B10" s="22" t="s">
        <v>99</v>
      </c>
      <c r="C10" s="23">
        <v>0.0</v>
      </c>
      <c r="D10" s="23">
        <v>0.0</v>
      </c>
      <c r="E10" s="23">
        <v>0.0</v>
      </c>
      <c r="F10" s="23">
        <v>0.0</v>
      </c>
      <c r="G10" s="23">
        <v>0.0</v>
      </c>
      <c r="H10" s="31">
        <v>5.0</v>
      </c>
    </row>
    <row r="11">
      <c r="A11" s="40">
        <v>8.0</v>
      </c>
      <c r="B11" s="41" t="s">
        <v>100</v>
      </c>
      <c r="C11" s="27">
        <v>0.0</v>
      </c>
      <c r="D11" s="27">
        <v>0.0</v>
      </c>
      <c r="E11" s="27">
        <v>0.0</v>
      </c>
      <c r="F11" s="27">
        <v>0.0</v>
      </c>
      <c r="G11" s="27">
        <v>0.0</v>
      </c>
      <c r="H11" s="28">
        <v>1.0</v>
      </c>
    </row>
    <row r="12">
      <c r="A12" s="21">
        <v>9.0</v>
      </c>
      <c r="B12" s="22" t="s">
        <v>101</v>
      </c>
      <c r="C12" s="23">
        <v>0.0</v>
      </c>
      <c r="D12" s="23">
        <v>0.0</v>
      </c>
      <c r="E12" s="23">
        <v>0.0</v>
      </c>
      <c r="F12" s="23">
        <v>0.0</v>
      </c>
      <c r="G12" s="23">
        <v>0.0</v>
      </c>
      <c r="H12" s="31">
        <v>1.0</v>
      </c>
    </row>
    <row r="13">
      <c r="A13" s="40">
        <v>10.0</v>
      </c>
      <c r="B13" s="41" t="s">
        <v>102</v>
      </c>
      <c r="C13" s="27">
        <v>0.0</v>
      </c>
      <c r="D13" s="27">
        <v>0.0</v>
      </c>
      <c r="E13" s="27">
        <v>0.0</v>
      </c>
      <c r="F13" s="27">
        <v>0.0</v>
      </c>
      <c r="G13" s="27">
        <v>0.0</v>
      </c>
      <c r="H13" s="28">
        <v>1.0</v>
      </c>
    </row>
    <row r="14">
      <c r="A14" s="21">
        <v>11.0</v>
      </c>
      <c r="B14" s="22" t="s">
        <v>103</v>
      </c>
      <c r="C14" s="23">
        <v>0.0</v>
      </c>
      <c r="D14" s="23">
        <v>0.0</v>
      </c>
      <c r="E14" s="23">
        <v>0.0</v>
      </c>
      <c r="F14" s="23">
        <v>0.0</v>
      </c>
      <c r="G14" s="23">
        <v>0.0</v>
      </c>
      <c r="H14" s="31">
        <v>5.0</v>
      </c>
    </row>
    <row r="16">
      <c r="A16" s="35" t="s">
        <v>104</v>
      </c>
      <c r="B16" s="6"/>
      <c r="C16" s="36">
        <f t="shared" ref="C16:G16" si="1">(C4*$H4)+(C5*$H5)+(C6*$H6)+(C7*$H7)+(C8*$H8)+(C9*$H9)+(C10*$H10)+(C11*$H11)+(C12*$H12)+(C13*$H13)+(C14*$H14)</f>
        <v>0</v>
      </c>
      <c r="D16" s="36">
        <f t="shared" si="1"/>
        <v>0</v>
      </c>
      <c r="E16" s="36">
        <f t="shared" si="1"/>
        <v>0</v>
      </c>
      <c r="F16" s="36">
        <f t="shared" si="1"/>
        <v>0</v>
      </c>
      <c r="G16" s="37">
        <f t="shared" si="1"/>
        <v>0</v>
      </c>
    </row>
  </sheetData>
  <mergeCells count="1">
    <mergeCell ref="A16:B16"/>
  </mergeCells>
  <drawing r:id="rId1"/>
</worksheet>
</file>