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O:\04 - Linha de Fibras\4.3 - STAFF\# Budget\"/>
    </mc:Choice>
  </mc:AlternateContent>
  <xr:revisionPtr revIDLastSave="0" documentId="13_ncr:1_{3B39ADEE-2F51-483E-8967-BB70EE1594E2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DATABASE" sheetId="1" r:id="rId1"/>
    <sheet name="GRAPHS" sheetId="3" r:id="rId2"/>
    <sheet name="CORREL" sheetId="7" r:id="rId3"/>
    <sheet name="PPT" sheetId="2" r:id="rId4"/>
  </sheets>
  <definedNames>
    <definedName name="_xlnm._FilterDatabase" localSheetId="0" hidden="1">DATABASE!$A$3:$CV$608</definedName>
    <definedName name="_xlchart.v1.0" hidden="1">DATABASE!$B$4:$B$608</definedName>
    <definedName name="_xlchart.v1.1" hidden="1">DATABASE!$BA$4:$BA$608</definedName>
    <definedName name="_xlchart.v1.10" hidden="1">DATABASE!$B$4:$B$608</definedName>
    <definedName name="_xlchart.v1.11" hidden="1">DATABASE!$BC$4:$BC$608</definedName>
    <definedName name="_xlchart.v1.12" hidden="1">DATABASE!$B$4:$B$608</definedName>
    <definedName name="_xlchart.v1.13" hidden="1">DATABASE!$BD$4:$BD$608</definedName>
    <definedName name="_xlchart.v1.14" hidden="1">DATABASE!$AZ$4:$AZ$608</definedName>
    <definedName name="_xlchart.v1.15" hidden="1">DATABASE!$B$4:$B$608</definedName>
    <definedName name="_xlchart.v1.16" hidden="1">DATABASE!$B$4:$B$608</definedName>
    <definedName name="_xlchart.v1.17" hidden="1">DATABASE!$BV$4:$BV$608</definedName>
    <definedName name="_xlchart.v1.18" hidden="1">DATABASE!$B$4:$B$608</definedName>
    <definedName name="_xlchart.v1.19" hidden="1">DATABASE!$CK$4:$CK$608</definedName>
    <definedName name="_xlchart.v1.2" hidden="1">DATABASE!$AW$4:$AW$608</definedName>
    <definedName name="_xlchart.v1.20" hidden="1">DATABASE!$B$4:$B$608</definedName>
    <definedName name="_xlchart.v1.21" hidden="1">DATABASE!$CB$4:$CB$608</definedName>
    <definedName name="_xlchart.v1.22" hidden="1">DATABASE!$AX$4:$AX$608</definedName>
    <definedName name="_xlchart.v1.23" hidden="1">DATABASE!$B$4:$B$608</definedName>
    <definedName name="_xlchart.v1.24" hidden="1">DATABASE!$B$4:$B$608</definedName>
    <definedName name="_xlchart.v1.25" hidden="1">DATABASE!$BU$4:$BU$608</definedName>
    <definedName name="_xlchart.v1.26" hidden="1">DATABASE!$B$4:$B$608</definedName>
    <definedName name="_xlchart.v1.27" hidden="1">DATABASE!$BE$4:$BE$608</definedName>
    <definedName name="_xlchart.v1.28" hidden="1">DATABASE!$B$4:$B$608</definedName>
    <definedName name="_xlchart.v1.29" hidden="1">DATABASE!$BT$4:$BT$608</definedName>
    <definedName name="_xlchart.v1.3" hidden="1">DATABASE!$B$4:$B$608</definedName>
    <definedName name="_xlchart.v1.30" hidden="1">DATABASE!$B$4:$B$608</definedName>
    <definedName name="_xlchart.v1.31" hidden="1">DATABASE!$CV$4:$CV$608</definedName>
    <definedName name="_xlchart.v1.32" hidden="1">DATABASE!$AT$4:$AT$608</definedName>
    <definedName name="_xlchart.v1.33" hidden="1">DATABASE!$B$4:$B$608</definedName>
    <definedName name="_xlchart.v1.34" hidden="1">DATABASE!$B$4:$B$608</definedName>
    <definedName name="_xlchart.v1.35" hidden="1">DATABASE!$BH$4:$BH$608</definedName>
    <definedName name="_xlchart.v1.36" hidden="1">DATABASE!$B$4:$B$608</definedName>
    <definedName name="_xlchart.v1.37" hidden="1">DATABASE!$BY$4:$BY$608</definedName>
    <definedName name="_xlchart.v1.38" hidden="1">DATABASE!$B$4:$B$608</definedName>
    <definedName name="_xlchart.v1.39" hidden="1">DATABASE!$CT$4:$CT$608</definedName>
    <definedName name="_xlchart.v1.4" hidden="1">DATABASE!$B$4:$B$608</definedName>
    <definedName name="_xlchart.v1.40" hidden="1">DATABASE!$B$4:$B$608</definedName>
    <definedName name="_xlchart.v1.41" hidden="1">DATABASE!$CU$4:$CU$608</definedName>
    <definedName name="_xlchart.v1.42" hidden="1">CORREL!$A$196:$A$202</definedName>
    <definedName name="_xlchart.v1.43" hidden="1">CORREL!$B$196:$B$202</definedName>
    <definedName name="_xlchart.v1.44" hidden="1">CORREL!$E$196:$E$202</definedName>
    <definedName name="_xlchart.v1.5" hidden="1">DATABASE!$C$4:$C$608</definedName>
    <definedName name="_xlchart.v1.6" hidden="1">DATABASE!$AY$4:$AY$608</definedName>
    <definedName name="_xlchart.v1.7" hidden="1">DATABASE!$B$4:$B$608</definedName>
    <definedName name="_xlchart.v1.8" hidden="1">DATABASE!$B$4:$B$608</definedName>
    <definedName name="_xlchart.v1.9" hidden="1">DATABASE!$BB$4:$BB$608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7" l="1"/>
  <c r="B194" i="7"/>
  <c r="B165" i="7"/>
  <c r="B135" i="7"/>
  <c r="B106" i="7"/>
  <c r="B44" i="7"/>
  <c r="B136" i="7"/>
  <c r="B222" i="7"/>
  <c r="F223" i="7" s="1"/>
  <c r="H47" i="2" s="1"/>
  <c r="B193" i="7"/>
  <c r="D194" i="7" s="1"/>
  <c r="B164" i="7"/>
  <c r="B134" i="7"/>
  <c r="B105" i="7"/>
  <c r="B73" i="7"/>
  <c r="B72" i="7"/>
  <c r="D75" i="7" s="1"/>
  <c r="H54" i="2"/>
  <c r="H55" i="2"/>
  <c r="H53" i="2"/>
  <c r="E226" i="7"/>
  <c r="E227" i="7"/>
  <c r="E228" i="7"/>
  <c r="E229" i="7"/>
  <c r="E230" i="7"/>
  <c r="E231" i="7"/>
  <c r="E225" i="7"/>
  <c r="D226" i="7"/>
  <c r="D227" i="7"/>
  <c r="D228" i="7"/>
  <c r="D229" i="7"/>
  <c r="D230" i="7"/>
  <c r="D231" i="7"/>
  <c r="D225" i="7"/>
  <c r="C226" i="7"/>
  <c r="C227" i="7"/>
  <c r="C228" i="7"/>
  <c r="C229" i="7"/>
  <c r="C230" i="7"/>
  <c r="C231" i="7"/>
  <c r="C225" i="7"/>
  <c r="B225" i="7"/>
  <c r="B226" i="7"/>
  <c r="B227" i="7"/>
  <c r="B228" i="7"/>
  <c r="B229" i="7"/>
  <c r="B230" i="7"/>
  <c r="B231" i="7"/>
  <c r="F46" i="2"/>
  <c r="E46" i="2"/>
  <c r="D198" i="7" l="1"/>
  <c r="E198" i="7" s="1"/>
  <c r="D199" i="7"/>
  <c r="E199" i="7" s="1"/>
  <c r="D200" i="7"/>
  <c r="E200" i="7" s="1"/>
  <c r="C197" i="7"/>
  <c r="C198" i="7"/>
  <c r="C199" i="7"/>
  <c r="C200" i="7"/>
  <c r="C201" i="7"/>
  <c r="D201" i="7" s="1"/>
  <c r="E201" i="7" s="1"/>
  <c r="C202" i="7"/>
  <c r="D202" i="7" s="1"/>
  <c r="E202" i="7" s="1"/>
  <c r="C196" i="7"/>
  <c r="D196" i="7" s="1"/>
  <c r="B196" i="7"/>
  <c r="E196" i="7" s="1"/>
  <c r="B197" i="7"/>
  <c r="B198" i="7"/>
  <c r="B199" i="7"/>
  <c r="B200" i="7"/>
  <c r="B201" i="7"/>
  <c r="B202" i="7"/>
  <c r="D165" i="7"/>
  <c r="F165" i="7" s="1"/>
  <c r="H43" i="2" s="1"/>
  <c r="B167" i="7"/>
  <c r="E167" i="7" s="1"/>
  <c r="E172" i="7"/>
  <c r="D172" i="7"/>
  <c r="D173" i="7"/>
  <c r="D167" i="7"/>
  <c r="C168" i="7"/>
  <c r="D168" i="7" s="1"/>
  <c r="C169" i="7"/>
  <c r="D169" i="7" s="1"/>
  <c r="C170" i="7"/>
  <c r="D170" i="7" s="1"/>
  <c r="E170" i="7" s="1"/>
  <c r="C171" i="7"/>
  <c r="C172" i="7"/>
  <c r="C173" i="7"/>
  <c r="C167" i="7"/>
  <c r="B173" i="7"/>
  <c r="E173" i="7" s="1"/>
  <c r="B172" i="7"/>
  <c r="B171" i="7"/>
  <c r="D171" i="7" s="1"/>
  <c r="E171" i="7" s="1"/>
  <c r="B170" i="7"/>
  <c r="B169" i="7"/>
  <c r="E169" i="7" s="1"/>
  <c r="B168" i="7"/>
  <c r="E168" i="7" s="1"/>
  <c r="D135" i="7"/>
  <c r="D197" i="7" l="1"/>
  <c r="E197" i="7" s="1"/>
  <c r="F135" i="7"/>
  <c r="H46" i="2" s="1"/>
  <c r="D112" i="7"/>
  <c r="E112" i="7" s="1"/>
  <c r="F112" i="7" s="1"/>
  <c r="D113" i="7"/>
  <c r="E113" i="7" s="1"/>
  <c r="F113" i="7" s="1"/>
  <c r="D114" i="7"/>
  <c r="E114" i="7" s="1"/>
  <c r="F114" i="7" s="1"/>
  <c r="C109" i="7"/>
  <c r="C110" i="7"/>
  <c r="C111" i="7"/>
  <c r="C112" i="7"/>
  <c r="C113" i="7"/>
  <c r="C114" i="7"/>
  <c r="C108" i="7"/>
  <c r="D108" i="7" s="1"/>
  <c r="B108" i="7"/>
  <c r="B109" i="7"/>
  <c r="D109" i="7" s="1"/>
  <c r="E109" i="7" s="1"/>
  <c r="B110" i="7"/>
  <c r="B111" i="7"/>
  <c r="B112" i="7"/>
  <c r="B113" i="7"/>
  <c r="B114" i="7"/>
  <c r="D71" i="7"/>
  <c r="D70" i="7"/>
  <c r="E70" i="7" s="1"/>
  <c r="D81" i="7"/>
  <c r="E81" i="7" s="1"/>
  <c r="D82" i="7"/>
  <c r="E82" i="7" s="1"/>
  <c r="F82" i="7" s="1"/>
  <c r="D83" i="7"/>
  <c r="E83" i="7" s="1"/>
  <c r="F83" i="7" s="1"/>
  <c r="C81" i="7"/>
  <c r="C82" i="7"/>
  <c r="C83" i="7"/>
  <c r="C84" i="7"/>
  <c r="D84" i="7" s="1"/>
  <c r="E84" i="7" s="1"/>
  <c r="F84" i="7" s="1"/>
  <c r="C85" i="7"/>
  <c r="D85" i="7" s="1"/>
  <c r="E85" i="7" s="1"/>
  <c r="F85" i="7" s="1"/>
  <c r="C86" i="7"/>
  <c r="D86" i="7" s="1"/>
  <c r="C80" i="7"/>
  <c r="D80" i="7" s="1"/>
  <c r="B80" i="7"/>
  <c r="E80" i="7" s="1"/>
  <c r="F80" i="7" s="1"/>
  <c r="B81" i="7"/>
  <c r="B82" i="7"/>
  <c r="B83" i="7"/>
  <c r="B84" i="7"/>
  <c r="B85" i="7"/>
  <c r="B86" i="7"/>
  <c r="F109" i="7" l="1"/>
  <c r="H52" i="2"/>
  <c r="F81" i="7"/>
  <c r="E86" i="7"/>
  <c r="F86" i="7" s="1"/>
  <c r="E108" i="7"/>
  <c r="F108" i="7" s="1"/>
  <c r="D111" i="7"/>
  <c r="E111" i="7" s="1"/>
  <c r="F111" i="7" s="1"/>
  <c r="D110" i="7"/>
  <c r="E110" i="7" s="1"/>
  <c r="F110" i="7" s="1"/>
  <c r="B52" i="7"/>
  <c r="B51" i="7"/>
  <c r="B50" i="7"/>
  <c r="B49" i="7"/>
  <c r="B48" i="7"/>
  <c r="B47" i="7"/>
  <c r="B46" i="7"/>
  <c r="C46" i="7" s="1"/>
  <c r="D106" i="7" l="1"/>
  <c r="D52" i="7"/>
  <c r="D43" i="7"/>
  <c r="D50" i="7"/>
  <c r="D51" i="7"/>
  <c r="D48" i="7"/>
  <c r="C47" i="7"/>
  <c r="C52" i="7"/>
  <c r="C48" i="7"/>
  <c r="C51" i="7"/>
  <c r="C50" i="7"/>
  <c r="C49" i="7"/>
  <c r="D49" i="7"/>
  <c r="D47" i="7"/>
  <c r="F106" i="7" l="1"/>
  <c r="H45" i="2"/>
  <c r="E47" i="7"/>
  <c r="F43" i="7" l="1"/>
  <c r="E75" i="7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BI608" i="1"/>
  <c r="BF608" i="1"/>
  <c r="BJ608" i="1"/>
  <c r="AB608" i="1"/>
  <c r="BW608" i="1"/>
  <c r="AS608" i="1"/>
  <c r="BP608" i="1"/>
  <c r="AN608" i="1"/>
  <c r="BO608" i="1"/>
  <c r="AO608" i="1"/>
  <c r="CA608" i="1"/>
  <c r="F608" i="1"/>
  <c r="CX608" i="1"/>
  <c r="BM608" i="1"/>
  <c r="CY608" i="1"/>
  <c r="AJ608" i="1"/>
  <c r="BX608" i="1"/>
  <c r="AF608" i="1"/>
  <c r="T608" i="1"/>
  <c r="CM608" i="1"/>
  <c r="BR608" i="1"/>
  <c r="CQ608" i="1"/>
  <c r="BT608" i="1"/>
  <c r="DB608" i="1"/>
  <c r="DA608" i="1"/>
  <c r="AE608" i="1"/>
  <c r="AV608" i="1"/>
  <c r="S608" i="1"/>
  <c r="H608" i="1"/>
  <c r="BG608" i="1"/>
  <c r="BZ608" i="1"/>
  <c r="BL608" i="1"/>
  <c r="AR608" i="1"/>
  <c r="BS608" i="1"/>
  <c r="K608" i="1"/>
  <c r="AC608" i="1"/>
  <c r="CU608" i="1" l="1"/>
  <c r="CV608" i="1"/>
  <c r="CZ608" i="1"/>
  <c r="CW608" i="1"/>
  <c r="CT608" i="1" s="1"/>
  <c r="BY608" i="1"/>
  <c r="BV608" i="1"/>
  <c r="BN608" i="1"/>
  <c r="BQ608" i="1"/>
  <c r="BE608" i="1"/>
  <c r="BK608" i="1"/>
  <c r="BH608" i="1"/>
  <c r="B608" i="1"/>
  <c r="AP608" i="1"/>
  <c r="AQ608" i="1" s="1"/>
  <c r="AM608" i="1"/>
  <c r="AA608" i="1"/>
  <c r="D608" i="1"/>
  <c r="CH608" i="1"/>
  <c r="L608" i="1"/>
  <c r="AU608" i="1"/>
  <c r="AH608" i="1"/>
  <c r="AK608" i="1"/>
  <c r="O608" i="1"/>
  <c r="V608" i="1"/>
  <c r="E608" i="1"/>
  <c r="CN608" i="1"/>
  <c r="CR608" i="1"/>
  <c r="U608" i="1"/>
  <c r="CD608" i="1"/>
  <c r="BU608" i="1"/>
  <c r="M608" i="1"/>
  <c r="AG608" i="1"/>
  <c r="AL608" i="1"/>
  <c r="X608" i="1"/>
  <c r="W608" i="1"/>
  <c r="C608" i="1" l="1"/>
  <c r="BD608" i="1" s="1"/>
  <c r="AT608" i="1"/>
  <c r="CK608" i="1"/>
  <c r="Y608" i="1"/>
  <c r="J608" i="1"/>
  <c r="Z608" i="1"/>
  <c r="AI608" i="1"/>
  <c r="AD608" i="1"/>
  <c r="P608" i="1"/>
  <c r="CE608" i="1"/>
  <c r="Q608" i="1"/>
  <c r="CI608" i="1"/>
  <c r="AZ608" i="1" l="1"/>
  <c r="BC608" i="1"/>
  <c r="BA608" i="1"/>
  <c r="BB608" i="1"/>
  <c r="AW608" i="1"/>
  <c r="CB608" i="1"/>
  <c r="R608" i="1"/>
  <c r="N608" i="1"/>
  <c r="AY608" i="1" l="1"/>
  <c r="AX608" i="1"/>
  <c r="F194" i="7" l="1"/>
  <c r="H44" i="2" s="1"/>
</calcChain>
</file>

<file path=xl/sharedStrings.xml><?xml version="1.0" encoding="utf-8"?>
<sst xmlns="http://schemas.openxmlformats.org/spreadsheetml/2006/main" count="465" uniqueCount="234">
  <si>
    <t>DATE</t>
  </si>
  <si>
    <t>TAG</t>
  </si>
  <si>
    <t>FILTER</t>
  </si>
  <si>
    <t>('3184CI0228A')</t>
  </si>
  <si>
    <t>CAUST CONC (kg/m3)</t>
  </si>
  <si>
    <t>('3141FT5006'+'3141FT1097'+'3141FT2062')</t>
  </si>
  <si>
    <t>CAUST FL 2A (kg/d)</t>
  </si>
  <si>
    <t>('3142FT5006'+'3142FT1097'+'3142FT2062')</t>
  </si>
  <si>
    <t>CAUST FL 2B (kg/d)</t>
  </si>
  <si>
    <t>PD PROD (adt/d)</t>
  </si>
  <si>
    <t>PD2A PROD (adt/d)</t>
  </si>
  <si>
    <t>SLUSH 2A PROD (adt/d)</t>
  </si>
  <si>
    <t>PD2B PROD (adt/d)</t>
  </si>
  <si>
    <t>SLUSH 2B PROD (adt/d)</t>
  </si>
  <si>
    <t>('3245WT-L2A_BSP')</t>
  </si>
  <si>
    <t>('3245WT-L2B_BSP')</t>
  </si>
  <si>
    <t>('PROD TISSUE.TOTALIZADOR')</t>
  </si>
  <si>
    <t>SLUSH PROD (adt/d)</t>
  </si>
  <si>
    <t>PULP PROD (adt/d)</t>
  </si>
  <si>
    <t>('3185CI0717A')</t>
  </si>
  <si>
    <t>PEROX CONC (%)</t>
  </si>
  <si>
    <t>('3185DT0717')</t>
  </si>
  <si>
    <t>PEROX DENS</t>
  </si>
  <si>
    <t>('3141FT2013')</t>
  </si>
  <si>
    <t>CAUST FL (kg/d)</t>
  </si>
  <si>
    <t>ACID FL (kg/d)</t>
  </si>
  <si>
    <t>PEROX FL (kg/d)</t>
  </si>
  <si>
    <t>('3142FT2013')</t>
  </si>
  <si>
    <t>('3132FX1040.PHD')</t>
  </si>
  <si>
    <t>('3131FX1040.PHD')</t>
  </si>
  <si>
    <t>PEROX  DELIG - 2A (kg/d)</t>
  </si>
  <si>
    <t>PEROX  DELIG - 2B (kg/d)</t>
  </si>
  <si>
    <t>PEROX BLC  - 2A (kg/d)</t>
  </si>
  <si>
    <t>PEROX BLC  - 2B (kg/d)</t>
  </si>
  <si>
    <t>PEROX - 2A (kg/d)</t>
  </si>
  <si>
    <t>PEROX - 2B (kg/d)</t>
  </si>
  <si>
    <t>TALC FL (kg/d)</t>
  </si>
  <si>
    <t>TALC 2A (kg/d)</t>
  </si>
  <si>
    <t>TALC 2B (kg/d)</t>
  </si>
  <si>
    <t>TALC CONC (%)</t>
  </si>
  <si>
    <t>TALC DENS (kg/m3)</t>
  </si>
  <si>
    <t>('3183DT2810')</t>
  </si>
  <si>
    <t>('3183CT2810')</t>
  </si>
  <si>
    <t>('3141FT1098'+'3131FT4500'+'3131FT4072')</t>
  </si>
  <si>
    <t>('3142FT1098'+'3132FT4500'+'3132FT4072')</t>
  </si>
  <si>
    <t>ACID 2A (kg/d)</t>
  </si>
  <si>
    <t>ACID 2B (kg/d)</t>
  </si>
  <si>
    <t>('3141FT1037'+'3141FT3073')</t>
  </si>
  <si>
    <t>('3142FT1037'+'3142FT3073')</t>
  </si>
  <si>
    <t>('3186DT0110'*0.98)</t>
  </si>
  <si>
    <t>ACID CONC (kg/m3)</t>
  </si>
  <si>
    <t>OXYGEN FL (kg/d)</t>
  </si>
  <si>
    <t>OXYGEN 2A (kg/d)</t>
  </si>
  <si>
    <t>OXYGEN 2B (kg/d)</t>
  </si>
  <si>
    <t>('3132FT2027'+'3132FT2067'+'3132FTZ8251')</t>
  </si>
  <si>
    <t>('3131FT2027'+'3131FT2067'+'3131FTZ8251')</t>
  </si>
  <si>
    <t>BISULFITE FL (kg/d)</t>
  </si>
  <si>
    <t>BISULFITE 2A (kg/d)</t>
  </si>
  <si>
    <t>BISULFITE 2B (kg/d)</t>
  </si>
  <si>
    <t>('3182CT2616')</t>
  </si>
  <si>
    <t>BISULFITE CONC (kg/m3)</t>
  </si>
  <si>
    <t>('3141FT1115'+'3141FT3001'+(IF '3141FV5004'&gt; 5 THEN '3141FT5004' ELSE 0))</t>
  </si>
  <si>
    <t>('3142FT1115'+'3142FT3001'+(IF '3142FV5004'&gt; 5 THEN '3142FT5004' ELSE 0))</t>
  </si>
  <si>
    <t>ANTIFOAM FL (kg/d)</t>
  </si>
  <si>
    <t>ANTIFOAM 2A (kg/d)</t>
  </si>
  <si>
    <t>ANTIFOAM 2B (kg/d)</t>
  </si>
  <si>
    <t>('3132SC5702.FLUXO'+'3132SC5703.FLUXO'+'3132SC5704.FLUXO'+'3132SC5705.FLUXO'+'3132SC5706.FLUXO'+'3132SC5707.FLUXO'+'3132SC5708.FLUXO')</t>
  </si>
  <si>
    <t>('3131SC5702.FLUXO'+'3131SC5703.FLUXO'+'3131SC5704.FLUXO'+'3131SC5705.FLUXO'+'3131SC5706.FLUXO'+'3131SC5707.FLUXO'+'3131SC5708.FLUXO')</t>
  </si>
  <si>
    <t>PITCH DISP 2A (kg/adt)</t>
  </si>
  <si>
    <t>PITCH DISP 2B (kg/adt)</t>
  </si>
  <si>
    <t>PITCH DISP FL (kg/adt)</t>
  </si>
  <si>
    <t>('LC2.3131POL0001.SP.DCS')</t>
  </si>
  <si>
    <t>('LC2.3132POL0001.SP.DCS')</t>
  </si>
  <si>
    <t>DIOX FL (kg/d)</t>
  </si>
  <si>
    <t>('3180FI6428DA.TD')</t>
  </si>
  <si>
    <t>('3180FI6432DA.TD')</t>
  </si>
  <si>
    <t>DIOX 2B (kg/d)</t>
  </si>
  <si>
    <t>DIOX 2A (kg/d)</t>
  </si>
  <si>
    <t>CHLORATE (kg/d)</t>
  </si>
  <si>
    <t xml:space="preserve">1 </t>
  </si>
  <si>
    <t xml:space="preserve">2 </t>
  </si>
  <si>
    <t xml:space="preserve">3 </t>
  </si>
  <si>
    <t xml:space="preserve">4 </t>
  </si>
  <si>
    <t xml:space="preserve">5 </t>
  </si>
  <si>
    <t xml:space="preserve">6 </t>
  </si>
  <si>
    <t xml:space="preserve">7 </t>
  </si>
  <si>
    <t xml:space="preserve">8 </t>
  </si>
  <si>
    <t xml:space="preserve">9 </t>
  </si>
  <si>
    <t xml:space="preserve">10 </t>
  </si>
  <si>
    <t xml:space="preserve">11 </t>
  </si>
  <si>
    <t xml:space="preserve">12 </t>
  </si>
  <si>
    <t xml:space="preserve">13 </t>
  </si>
  <si>
    <t xml:space="preserve">14 </t>
  </si>
  <si>
    <t xml:space="preserve">15 </t>
  </si>
  <si>
    <t xml:space="preserve">16 </t>
  </si>
  <si>
    <t xml:space="preserve">17 </t>
  </si>
  <si>
    <t xml:space="preserve">18 </t>
  </si>
  <si>
    <t xml:space="preserve">19 </t>
  </si>
  <si>
    <t xml:space="preserve">20 </t>
  </si>
  <si>
    <t xml:space="preserve">21 </t>
  </si>
  <si>
    <t xml:space="preserve">22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</si>
  <si>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</si>
  <si>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</si>
  <si>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</si>
  <si>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</si>
  <si>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</si>
  <si>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</si>
  <si>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</si>
  <si>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30 </t>
  </si>
  <si>
    <t xml:space="preserve">31 </t>
  </si>
  <si>
    <t xml:space="preserve">32 </t>
  </si>
  <si>
    <t xml:space="preserve">33 </t>
  </si>
  <si>
    <t xml:space="preserve">34 </t>
  </si>
  <si>
    <t xml:space="preserve">35 </t>
  </si>
  <si>
    <t>CAUST FL (kg/adt)</t>
  </si>
  <si>
    <t>ACID FL (kg/adt)</t>
  </si>
  <si>
    <t>PEROX FL (kg/adt)</t>
  </si>
  <si>
    <t>OXYGEN FL (kg/adt)</t>
  </si>
  <si>
    <t>TALC FL (kg/adt)</t>
  </si>
  <si>
    <t>BISULFITE FL (kg/adt)</t>
  </si>
  <si>
    <t>ANTIFOAM FL (kg/adt)</t>
  </si>
  <si>
    <t>CHLORATE (kg/adt)</t>
  </si>
  <si>
    <t>KAPPA 2A</t>
  </si>
  <si>
    <t>KAPPA</t>
  </si>
  <si>
    <t>KAPPA 2B</t>
  </si>
  <si>
    <t>STD KAPPA</t>
  </si>
  <si>
    <t>STD KAPPA 2A</t>
  </si>
  <si>
    <t>STD KAPPA 2B</t>
  </si>
  <si>
    <t>ACCEPT LARGE (%)</t>
  </si>
  <si>
    <t>ACCEPT TOTAL (%)</t>
  </si>
  <si>
    <t>ACCEPT SMALL (%)</t>
  </si>
  <si>
    <t>('3121AT9003_LAB'+'3122AT9003_LAB')</t>
  </si>
  <si>
    <t>('3121AT9004_LAB'+'3122AT9004_LAB')</t>
  </si>
  <si>
    <t>PIN CHIPS (%)</t>
  </si>
  <si>
    <t>PIN CHIPS 2A (%)</t>
  </si>
  <si>
    <t>PIN CHIPS 2B (%)</t>
  </si>
  <si>
    <t>FINES (%)</t>
  </si>
  <si>
    <t>FINES 2A (%)</t>
  </si>
  <si>
    <t>FINES 2B (%)</t>
  </si>
  <si>
    <t>('3121AT9005_LAB')</t>
  </si>
  <si>
    <t>('3122AT9005_LAB')</t>
  </si>
  <si>
    <t>('3121AT9006_LAB')</t>
  </si>
  <si>
    <t>('3122AT9006_LAB')</t>
  </si>
  <si>
    <t>KNOTS (g)</t>
  </si>
  <si>
    <t>KNOTS 2A (g)</t>
  </si>
  <si>
    <t>KNOTS 2B (g)</t>
  </si>
  <si>
    <t>('3121AT9015_LAB')</t>
  </si>
  <si>
    <t>('3122AT9013_LAB')</t>
  </si>
  <si>
    <t>SULDIFITY (%)</t>
  </si>
  <si>
    <t>('3332AT3304AE')</t>
  </si>
  <si>
    <t>LWH EA (g/l)</t>
  </si>
  <si>
    <t>('3332AT3304S')</t>
  </si>
  <si>
    <t>OVERS (%)</t>
  </si>
  <si>
    <t>OVERLONG (%)</t>
  </si>
  <si>
    <t>OVERTHICK (%)</t>
  </si>
  <si>
    <t>('3121AT9001_LAB'+'3122AT9001_LAB')</t>
  </si>
  <si>
    <t>('3121AT9002_LAB'+'3122AT9002_LAB')</t>
  </si>
  <si>
    <t>('3124AT3077.KAPPAREAL')</t>
  </si>
  <si>
    <t>('3123AT3077.KAPPAREAL')</t>
  </si>
  <si>
    <t>('3131UI1081LAG'+'3131UI1081LAG1')</t>
  </si>
  <si>
    <t>('3131FT1148'+'3131FT1114'+'3131FT1550'+'3131FT1530')</t>
  </si>
  <si>
    <t>('3131AC1073.SP')</t>
  </si>
  <si>
    <t>WASH CST 2A (%)</t>
  </si>
  <si>
    <t>WASH PROD 2A (adt/d)</t>
  </si>
  <si>
    <t>WF DDW#1/2 2A (m3/adt)</t>
  </si>
  <si>
    <t>DF DDW#1/2 2A (m3/adt)</t>
  </si>
  <si>
    <t>DF DDW#1/2 2B (m3/adt)</t>
  </si>
  <si>
    <t>WASH PROD 2B (adt/d)</t>
  </si>
  <si>
    <t>WF DDW#1/2 2B (m3/adt)</t>
  </si>
  <si>
    <t>WASH CST 2B (%)</t>
  </si>
  <si>
    <t>('3132UI1081LG'+'3132UI1081LG1')</t>
  </si>
  <si>
    <t>('3132FT1148'+'3132FT1114'+'3132FT1550'+'3132FT1530')</t>
  </si>
  <si>
    <t>('3132AC1073.SP')</t>
  </si>
  <si>
    <t>WF DDW#1/2</t>
  </si>
  <si>
    <t>WF DDW#3/4</t>
  </si>
  <si>
    <t>('3131UI3007')</t>
  </si>
  <si>
    <t>SCREENING PROD 2A (adt/d)</t>
  </si>
  <si>
    <t>WF DDW#3/4 2A (m3/adt)</t>
  </si>
  <si>
    <t>SCR CST 2A (%)</t>
  </si>
  <si>
    <t>DF DDW#3/4 2A (m3/adt)</t>
  </si>
  <si>
    <t>('3131FT4091'+'3131FT4062'+'3131FT4050'+'3131FT4574'+'3131FT4555'+'3131FT4546')</t>
  </si>
  <si>
    <t>DF DDW#3/4 2B (m3/adt)</t>
  </si>
  <si>
    <t>('3132UI3007')</t>
  </si>
  <si>
    <t>('3132FT4091'+'3132FT4062'+'3132FT4050'+'3132FT4574'+'3132FT4555'+'3132FT4546')</t>
  </si>
  <si>
    <t>SCREENING PROD 2B (adt/d)</t>
  </si>
  <si>
    <t>WF DDW#3/4 2B (m3/adt)</t>
  </si>
  <si>
    <t>SCR CST 2B (%)</t>
  </si>
  <si>
    <t>TOTAL DIRT COUNT 2A</t>
  </si>
  <si>
    <t>TOTAL DIRT COUNT 2B</t>
  </si>
  <si>
    <t>PITCH COUNT 2A</t>
  </si>
  <si>
    <t>SHIVES COUNT 2A</t>
  </si>
  <si>
    <t>PITCH COUNT 2B</t>
  </si>
  <si>
    <t>SHIVES COUNT 2B</t>
  </si>
  <si>
    <t>('3240AT9340_LAB')</t>
  </si>
  <si>
    <t>('3240AT9339_LAB')</t>
  </si>
  <si>
    <t>('3240AT9043_LAB')</t>
  </si>
  <si>
    <t>('3240AT9042_LAB')</t>
  </si>
  <si>
    <t>TOTAL DIRT COUNT (MM2/KG)</t>
  </si>
  <si>
    <t>TOTAL PITCH COUNT (MM2/KG)</t>
  </si>
  <si>
    <t>TOTAL SHIVES COUNT (MM2/KG)</t>
  </si>
  <si>
    <t>---&gt;</t>
  </si>
  <si>
    <t>WF DDW #3/4</t>
  </si>
  <si>
    <t>WF (m3/adt)</t>
  </si>
  <si>
    <t>CST (%)</t>
  </si>
  <si>
    <t>DF (m3/adt)</t>
  </si>
  <si>
    <t>CHLORATE</t>
  </si>
  <si>
    <t>DIOX (kg/adt)</t>
  </si>
  <si>
    <t>KAPPA =</t>
  </si>
  <si>
    <t>PROD =</t>
  </si>
  <si>
    <t>PEROXIDE</t>
  </si>
  <si>
    <t>PEROX (kg/adt)</t>
  </si>
  <si>
    <t>OXYGEN</t>
  </si>
  <si>
    <t>SULF =</t>
  </si>
  <si>
    <t>OXYGEN (kg/adt)</t>
  </si>
  <si>
    <t>CAUSTIC</t>
  </si>
  <si>
    <t>CAUSTIC (kg/adt)</t>
  </si>
  <si>
    <t>ACID (kg/adt)</t>
  </si>
  <si>
    <t>ACID</t>
  </si>
  <si>
    <t>SODIUM HYDROXIDE</t>
  </si>
  <si>
    <t>SULPHURIC ACID</t>
  </si>
  <si>
    <t>MAGNESITE</t>
  </si>
  <si>
    <t>PULP ANTIFOAM</t>
  </si>
  <si>
    <t>PITCH DISPERSANT</t>
  </si>
  <si>
    <t>COOKING AID</t>
  </si>
  <si>
    <t>METHANOL</t>
  </si>
  <si>
    <t>Run Rate</t>
  </si>
  <si>
    <t>YTD'24</t>
  </si>
  <si>
    <t>FY'25</t>
  </si>
  <si>
    <t>Chemicals</t>
  </si>
  <si>
    <t>Curve</t>
  </si>
  <si>
    <t>Fiberline</t>
  </si>
  <si>
    <t>Chemical Plant</t>
  </si>
  <si>
    <t>SODIUM BISULFITE</t>
  </si>
  <si>
    <t>MAGNESITE (kg/adt)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</si>
</sst>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-* #,##0.0_-;\-* #,##0.0_-;_-* &quot;-&quot;???_-;_-@_-"/>
    <numFmt numFmtId="168" formatCode="_-* #,##0.0_-;\-* #,##0.0_-;_-* &quot;-&quot;?_-;_-@_-"/>
    <numFmt numFmtId="169" formatCode="_-* #,##0.0000_-;\-* #,##0.0000_-;_-* &quot;-&quot;?_-;_-@_-"/>
    <numFmt numFmtId="171" formatCode="_-* #,##0.000_-;\-* #,##0.000_-;_-* &quot;-&quot;?_-;_-@_-"/>
    <numFmt numFmtId="172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i/>
      <u val="singleAccounting"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/>
    </xf>
    <xf numFmtId="164" fontId="0" fillId="0" borderId="0" xfId="1" applyFont="1"/>
    <xf numFmtId="164" fontId="2" fillId="0" borderId="0" xfId="1" applyFont="1"/>
    <xf numFmtId="164" fontId="0" fillId="0" borderId="0" xfId="1" applyFont="1" applyAlignment="1">
      <alignment horizontal="left" vertical="center"/>
    </xf>
    <xf numFmtId="164" fontId="2" fillId="0" borderId="0" xfId="1" applyFont="1" applyAlignment="1">
      <alignment horizontal="center"/>
    </xf>
    <xf numFmtId="0" fontId="0" fillId="0" borderId="0" xfId="1" applyNumberFormat="1" applyFont="1"/>
    <xf numFmtId="164" fontId="1" fillId="0" borderId="0" xfId="1" applyFont="1" applyAlignment="1">
      <alignment horizontal="left" vertical="center"/>
    </xf>
    <xf numFmtId="164" fontId="1" fillId="0" borderId="0" xfId="1" applyFont="1"/>
    <xf numFmtId="164" fontId="1" fillId="0" borderId="0" xfId="1" applyFont="1" applyAlignment="1">
      <alignment horizontal="left"/>
    </xf>
    <xf numFmtId="164" fontId="0" fillId="0" borderId="0" xfId="1" applyFont="1" applyAlignment="1">
      <alignment horizontal="left"/>
    </xf>
    <xf numFmtId="164" fontId="2" fillId="0" borderId="0" xfId="1" applyFont="1" applyAlignment="1">
      <alignment horizontal="left"/>
    </xf>
    <xf numFmtId="164" fontId="0" fillId="0" borderId="0" xfId="1" quotePrefix="1" applyFont="1" applyAlignment="1">
      <alignment horizontal="left" vertical="center"/>
    </xf>
    <xf numFmtId="164" fontId="3" fillId="0" borderId="0" xfId="1" applyFont="1" applyFill="1" applyBorder="1" applyAlignment="1" applyProtection="1"/>
    <xf numFmtId="164" fontId="4" fillId="0" borderId="0" xfId="1" applyFont="1" applyFill="1" applyBorder="1" applyAlignment="1" applyProtection="1"/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0" fontId="0" fillId="0" borderId="0" xfId="0" quotePrefix="1" applyAlignment="1">
      <alignment horizontal="center"/>
    </xf>
    <xf numFmtId="166" fontId="0" fillId="0" borderId="0" xfId="1" applyNumberFormat="1" applyFont="1"/>
    <xf numFmtId="0" fontId="2" fillId="0" borderId="0" xfId="0" applyFont="1"/>
    <xf numFmtId="167" fontId="0" fillId="0" borderId="0" xfId="0" applyNumberFormat="1"/>
    <xf numFmtId="166" fontId="5" fillId="2" borderId="0" xfId="1" applyNumberFormat="1" applyFont="1" applyFill="1"/>
    <xf numFmtId="166" fontId="0" fillId="0" borderId="0" xfId="1" applyNumberFormat="1" applyFont="1" applyFill="1"/>
    <xf numFmtId="169" fontId="0" fillId="0" borderId="0" xfId="0" applyNumberFormat="1"/>
    <xf numFmtId="168" fontId="6" fillId="0" borderId="0" xfId="0" applyNumberFormat="1" applyFont="1"/>
    <xf numFmtId="0" fontId="1" fillId="0" borderId="0" xfId="0" applyFont="1"/>
    <xf numFmtId="43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5" fillId="2" borderId="0" xfId="1" applyNumberFormat="1" applyFont="1" applyFill="1"/>
    <xf numFmtId="166" fontId="7" fillId="2" borderId="0" xfId="1" applyNumberFormat="1" applyFont="1" applyFill="1"/>
    <xf numFmtId="43" fontId="0" fillId="0" borderId="0" xfId="0" applyNumberFormat="1" applyAlignment="1">
      <alignment wrapText="1"/>
    </xf>
    <xf numFmtId="166" fontId="5" fillId="2" borderId="0" xfId="0" applyNumberFormat="1" applyFont="1" applyFill="1"/>
    <xf numFmtId="165" fontId="5" fillId="2" borderId="0" xfId="0" applyNumberFormat="1" applyFont="1" applyFill="1"/>
    <xf numFmtId="168" fontId="0" fillId="0" borderId="0" xfId="0" applyNumberFormat="1"/>
    <xf numFmtId="164" fontId="0" fillId="0" borderId="0" xfId="1" applyNumberFormat="1" applyFont="1"/>
    <xf numFmtId="168" fontId="7" fillId="2" borderId="0" xfId="0" applyNumberFormat="1" applyFont="1" applyFill="1"/>
    <xf numFmtId="9" fontId="0" fillId="0" borderId="0" xfId="2" applyFont="1"/>
    <xf numFmtId="171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" xfId="1" applyFont="1" applyBorder="1"/>
    <xf numFmtId="172" fontId="0" fillId="0" borderId="0" xfId="0" applyNumberFormat="1"/>
    <xf numFmtId="166" fontId="5" fillId="2" borderId="1" xfId="1" applyNumberFormat="1" applyFont="1" applyFill="1" applyBorder="1"/>
    <xf numFmtId="165" fontId="5" fillId="2" borderId="1" xfId="1" applyNumberFormat="1" applyFont="1" applyFill="1" applyBorder="1"/>
    <xf numFmtId="0" fontId="2" fillId="0" borderId="5" xfId="0" applyFont="1" applyBorder="1" applyAlignment="1">
      <alignment horizontal="center"/>
    </xf>
    <xf numFmtId="164" fontId="0" fillId="0" borderId="5" xfId="1" applyFont="1" applyBorder="1"/>
    <xf numFmtId="0" fontId="2" fillId="0" borderId="6" xfId="0" applyFont="1" applyBorder="1" applyAlignment="1">
      <alignment horizontal="center"/>
    </xf>
    <xf numFmtId="164" fontId="0" fillId="0" borderId="7" xfId="1" applyFont="1" applyBorder="1"/>
    <xf numFmtId="164" fontId="0" fillId="0" borderId="8" xfId="1" applyFont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CORREL!$A$46:$A$52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cat>
          <c:val>
            <c:numRef>
              <c:f>CORREL!$B$46:$B$52</c:f>
              <c:numCache>
                <c:formatCode>_(* #,##0.00_);_(* \(#,##0.00\);_(* "-"??_);_(@_)</c:formatCode>
                <c:ptCount val="7"/>
                <c:pt idx="0">
                  <c:v>7.7099999999999991</c:v>
                </c:pt>
                <c:pt idx="1">
                  <c:v>7.6276499999999983</c:v>
                </c:pt>
                <c:pt idx="2">
                  <c:v>7.5263999999999998</c:v>
                </c:pt>
                <c:pt idx="3">
                  <c:v>7.4062500000000009</c:v>
                </c:pt>
                <c:pt idx="4">
                  <c:v>7.267199999999999</c:v>
                </c:pt>
                <c:pt idx="5">
                  <c:v>7.1092500000000012</c:v>
                </c:pt>
                <c:pt idx="6">
                  <c:v>6.9324000000000003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E58-85CB-88A1F55552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CORREL!$A$46:$A$52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cat>
          <c:val>
            <c:numRef>
              <c:f>CORREL!$C$46:$C$52</c:f>
              <c:numCache>
                <c:formatCode>_(* #,##0.00_);_(* \(#,##0.00\);_(* "-"??_);_(@_)</c:formatCode>
                <c:ptCount val="7"/>
                <c:pt idx="0">
                  <c:v>7.7099999999999991</c:v>
                </c:pt>
                <c:pt idx="1">
                  <c:v>7.7923499999999999</c:v>
                </c:pt>
                <c:pt idx="2">
                  <c:v>7.8935999999999984</c:v>
                </c:pt>
                <c:pt idx="3">
                  <c:v>8.0137499999999982</c:v>
                </c:pt>
                <c:pt idx="4">
                  <c:v>8.1527999999999992</c:v>
                </c:pt>
                <c:pt idx="5">
                  <c:v>8.310749999999997</c:v>
                </c:pt>
                <c:pt idx="6">
                  <c:v>8.4875999999999969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C-4E58-85CB-88A1F555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20975"/>
        <c:axId val="2054593071"/>
      </c:lineChart>
      <c:catAx>
        <c:axId val="713120975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593071"/>
        <c:crosses val="autoZero"/>
        <c:auto val="1"/>
        <c:lblAlgn val="ctr"/>
        <c:lblOffset val="100"/>
        <c:noMultiLvlLbl val="0"/>
      </c:catAx>
      <c:valAx>
        <c:axId val="2054593071"/>
        <c:scaling>
          <c:orientation val="minMax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1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CORREL!$A$80:$A$86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cat>
          <c:val>
            <c:numRef>
              <c:f>CORREL!$B$80:$B$86</c:f>
              <c:numCache>
                <c:formatCode>_(* #,##0.00_);_(* \(#,##0.00\);_(* "-"??_);_(@_)</c:formatCode>
                <c:ptCount val="7"/>
                <c:pt idx="0">
                  <c:v>17.481999999999999</c:v>
                </c:pt>
                <c:pt idx="1">
                  <c:v>17.362400000000001</c:v>
                </c:pt>
                <c:pt idx="2">
                  <c:v>17.242799999999999</c:v>
                </c:pt>
                <c:pt idx="3">
                  <c:v>17.123200000000001</c:v>
                </c:pt>
                <c:pt idx="4">
                  <c:v>17.003599999999999</c:v>
                </c:pt>
                <c:pt idx="5">
                  <c:v>16.884</c:v>
                </c:pt>
                <c:pt idx="6">
                  <c:v>16.764400000000002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42A9-8CF6-BFE70F44FE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CORREL!$A$80:$A$86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cat>
          <c:val>
            <c:numRef>
              <c:f>CORREL!$E$80:$E$86</c:f>
              <c:numCache>
                <c:formatCode>_(* #,##0.00_);_(* \(#,##0.00\);_(* "-"??_);_(@_)</c:formatCode>
                <c:ptCount val="7"/>
                <c:pt idx="0">
                  <c:v>16.764400000000002</c:v>
                </c:pt>
                <c:pt idx="1">
                  <c:v>16.884</c:v>
                </c:pt>
                <c:pt idx="2">
                  <c:v>17.003600000000002</c:v>
                </c:pt>
                <c:pt idx="3">
                  <c:v>17.123200000000001</c:v>
                </c:pt>
                <c:pt idx="4">
                  <c:v>17.242800000000003</c:v>
                </c:pt>
                <c:pt idx="5">
                  <c:v>17.362400000000001</c:v>
                </c:pt>
                <c:pt idx="6">
                  <c:v>17.481999999999999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42A9-8CF6-BFE70F44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72800"/>
        <c:axId val="882446768"/>
      </c:lineChart>
      <c:catAx>
        <c:axId val="7443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446768"/>
        <c:crosses val="autoZero"/>
        <c:auto val="1"/>
        <c:lblAlgn val="ctr"/>
        <c:lblOffset val="100"/>
        <c:noMultiLvlLbl val="0"/>
      </c:catAx>
      <c:valAx>
        <c:axId val="882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3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CORREL!$A$108:$A$114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cat>
          <c:val>
            <c:numRef>
              <c:f>CORREL!$B$108:$B$114</c:f>
              <c:numCache>
                <c:formatCode>_-* #,##0.0_-;\-* #,##0.0_-;_-* "-"?_-;_-@_-</c:formatCode>
                <c:ptCount val="7"/>
                <c:pt idx="0">
                  <c:v>5.7815000000000003</c:v>
                </c:pt>
                <c:pt idx="1">
                  <c:v>5.6405500000000002</c:v>
                </c:pt>
                <c:pt idx="2">
                  <c:v>5.4996</c:v>
                </c:pt>
                <c:pt idx="3">
                  <c:v>5.3586499999999999</c:v>
                </c:pt>
                <c:pt idx="4">
                  <c:v>5.2176999999999998</c:v>
                </c:pt>
                <c:pt idx="5">
                  <c:v>5.0767499999999997</c:v>
                </c:pt>
                <c:pt idx="6">
                  <c:v>4.9358000000000004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8-4657-A635-AAECCC5A9E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CORREL!$A$108:$A$114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cat>
          <c:val>
            <c:numRef>
              <c:f>CORREL!$E$108:$E$114</c:f>
              <c:numCache>
                <c:formatCode>_(* #,##0.0_);_(* \(#,##0.0\);_(* "-"??_);_(@_)</c:formatCode>
                <c:ptCount val="7"/>
                <c:pt idx="0">
                  <c:v>4.9357999999999995</c:v>
                </c:pt>
                <c:pt idx="1">
                  <c:v>5.0767499999999997</c:v>
                </c:pt>
                <c:pt idx="2">
                  <c:v>5.2176999999999998</c:v>
                </c:pt>
                <c:pt idx="3">
                  <c:v>5.3586499999999999</c:v>
                </c:pt>
                <c:pt idx="4">
                  <c:v>5.4996</c:v>
                </c:pt>
                <c:pt idx="5">
                  <c:v>5.6405500000000002</c:v>
                </c:pt>
                <c:pt idx="6">
                  <c:v>5.7814999999999994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8-4657-A635-AAECCC5A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400800"/>
        <c:axId val="870113312"/>
      </c:lineChart>
      <c:catAx>
        <c:axId val="7444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0113312"/>
        <c:crosses val="autoZero"/>
        <c:auto val="1"/>
        <c:lblAlgn val="ctr"/>
        <c:lblOffset val="100"/>
        <c:noMultiLvlLbl val="0"/>
      </c:catAx>
      <c:valAx>
        <c:axId val="8701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4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CORREL!$A$167:$A$173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cat>
          <c:val>
            <c:numRef>
              <c:f>CORREL!$B$167:$B$173</c:f>
              <c:numCache>
                <c:formatCode>_(* #,##0.00_);_(* \(#,##0.00\);_(* "-"??_);_(@_)</c:formatCode>
                <c:ptCount val="7"/>
                <c:pt idx="0">
                  <c:v>6.5281000000000002</c:v>
                </c:pt>
                <c:pt idx="1">
                  <c:v>6.5021699999999996</c:v>
                </c:pt>
                <c:pt idx="2">
                  <c:v>6.4762399999999998</c:v>
                </c:pt>
                <c:pt idx="3">
                  <c:v>6.45031</c:v>
                </c:pt>
                <c:pt idx="4">
                  <c:v>6.4243800000000002</c:v>
                </c:pt>
                <c:pt idx="5">
                  <c:v>6.3984500000000004</c:v>
                </c:pt>
                <c:pt idx="6">
                  <c:v>6.3725199999999997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E-4224-A90F-FC3C11B459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CORREL!$A$167:$A$173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cat>
          <c:val>
            <c:numRef>
              <c:f>CORREL!$E$167:$E$173</c:f>
              <c:numCache>
                <c:formatCode>_(* #,##0.00_);_(* \(#,##0.00\);_(* "-"??_);_(@_)</c:formatCode>
                <c:ptCount val="7"/>
                <c:pt idx="0">
                  <c:v>6.3725199999999997</c:v>
                </c:pt>
                <c:pt idx="1">
                  <c:v>6.3984500000000004</c:v>
                </c:pt>
                <c:pt idx="2">
                  <c:v>6.4243800000000002</c:v>
                </c:pt>
                <c:pt idx="3">
                  <c:v>6.45031</c:v>
                </c:pt>
                <c:pt idx="4">
                  <c:v>6.4762399999999998</c:v>
                </c:pt>
                <c:pt idx="5">
                  <c:v>6.5021699999999996</c:v>
                </c:pt>
                <c:pt idx="6">
                  <c:v>6.5281000000000002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E-4224-A90F-FC3C11B4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01120"/>
        <c:axId val="870081696"/>
      </c:lineChart>
      <c:catAx>
        <c:axId val="8132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0081696"/>
        <c:crosses val="autoZero"/>
        <c:auto val="1"/>
        <c:lblAlgn val="ctr"/>
        <c:lblOffset val="100"/>
        <c:noMultiLvlLbl val="0"/>
      </c:catAx>
      <c:valAx>
        <c:axId val="870081696"/>
        <c:scaling>
          <c:orientation val="minMax"/>
          <c:max val="6.6"/>
          <c:min val="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2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CORREL!$A$196:$A$202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xVal>
          <c:yVal>
            <c:numRef>
              <c:f>CORREL!$B$196:$B$202</c:f>
              <c:numCache>
                <c:formatCode>_(* #,##0.00_);_(* \(#,##0.00\);_(* "-"??_);_(@_)</c:formatCode>
                <c:ptCount val="7"/>
                <c:pt idx="0">
                  <c:v>2.8939999999999997</c:v>
                </c:pt>
                <c:pt idx="1">
                  <c:v>2.8232999999999997</c:v>
                </c:pt>
                <c:pt idx="2">
                  <c:v>2.7525999999999997</c:v>
                </c:pt>
                <c:pt idx="3">
                  <c:v>2.6818999999999997</c:v>
                </c:pt>
                <c:pt idx="4">
                  <c:v>2.6111999999999997</c:v>
                </c:pt>
                <c:pt idx="5">
                  <c:v>2.5404999999999998</c:v>
                </c:pt>
                <c:pt idx="6">
                  <c:v>2.4697999999999998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B-41B5-9F52-2D4604E7635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CORREL!$A$196:$A$202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xVal>
          <c:yVal>
            <c:numRef>
              <c:f>CORREL!$E$196:$E$202</c:f>
              <c:numCache>
                <c:formatCode>_(* #,##0.00_);_(* \(#,##0.00\);_(* "-"??_);_(@_)</c:formatCode>
                <c:ptCount val="7"/>
                <c:pt idx="0">
                  <c:v>2.4697999999999998</c:v>
                </c:pt>
                <c:pt idx="1">
                  <c:v>2.5404999999999998</c:v>
                </c:pt>
                <c:pt idx="2">
                  <c:v>2.6111999999999997</c:v>
                </c:pt>
                <c:pt idx="3">
                  <c:v>2.6818999999999997</c:v>
                </c:pt>
                <c:pt idx="4">
                  <c:v>2.7525999999999997</c:v>
                </c:pt>
                <c:pt idx="5">
                  <c:v>2.8232999999999997</c:v>
                </c:pt>
                <c:pt idx="6">
                  <c:v>2.8939999999999997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B-41B5-9F52-2D4604E7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73855"/>
        <c:axId val="748039871"/>
      </c:scatterChart>
      <c:valAx>
        <c:axId val="7425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8039871"/>
        <c:crosses val="autoZero"/>
        <c:crossBetween val="midCat"/>
      </c:valAx>
      <c:valAx>
        <c:axId val="7480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57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CORREL!$A$225:$A$231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xVal>
          <c:yVal>
            <c:numRef>
              <c:f>CORREL!$B$225:$B$231</c:f>
              <c:numCache>
                <c:formatCode>_-* #,##0.0_-;\-* #,##0.0_-;_-* "-"?_-;_-@_-</c:formatCode>
                <c:ptCount val="7"/>
                <c:pt idx="0">
                  <c:v>3.0024999999999995</c:v>
                </c:pt>
                <c:pt idx="1">
                  <c:v>2.8166500000000001</c:v>
                </c:pt>
                <c:pt idx="2">
                  <c:v>2.6307999999999998</c:v>
                </c:pt>
                <c:pt idx="3">
                  <c:v>2.4449499999999995</c:v>
                </c:pt>
                <c:pt idx="4">
                  <c:v>2.2591000000000001</c:v>
                </c:pt>
                <c:pt idx="5">
                  <c:v>2.0732499999999998</c:v>
                </c:pt>
                <c:pt idx="6">
                  <c:v>1.8873999999999995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5-4ED2-B335-55AE887C1AE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CORREL!$A$225:$A$231</c:f>
              <c:numCache>
                <c:formatCode>_(* #,##0.00_);_(* \(#,##0.00\);_(* "-"??_);_(@_)</c:formatCode>
                <c:ptCount val="7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</c:numCache>
            </c:numRef>
          </c:xVal>
          <c:yVal>
            <c:numRef>
              <c:f>CORREL!$E$225:$E$231</c:f>
              <c:numCache>
                <c:formatCode>_-* #,##0.0_-;\-* #,##0.0_-;_-* "-"?_-;_-@_-</c:formatCode>
                <c:ptCount val="7"/>
                <c:pt idx="0">
                  <c:v>1.8873999999999995</c:v>
                </c:pt>
                <c:pt idx="1">
                  <c:v>2.0732499999999989</c:v>
                </c:pt>
                <c:pt idx="2">
                  <c:v>2.2590999999999992</c:v>
                </c:pt>
                <c:pt idx="3">
                  <c:v>2.4449499999999995</c:v>
                </c:pt>
                <c:pt idx="4">
                  <c:v>2.6307999999999989</c:v>
                </c:pt>
                <c:pt idx="5">
                  <c:v>2.8166499999999992</c:v>
                </c:pt>
                <c:pt idx="6">
                  <c:v>3.0024999999999995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5-4ED2-B335-55AE887C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21135"/>
        <c:axId val="747224447"/>
      </c:scatterChart>
      <c:valAx>
        <c:axId val="1991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224447"/>
        <c:crosses val="autoZero"/>
        <c:crossBetween val="midCat"/>
      </c:valAx>
      <c:valAx>
        <c:axId val="74722444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PULP PRODUCTION (adt/d)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PULP PRODUCTION (adt/d)</a:t>
          </a:r>
        </a:p>
      </cx:txPr>
    </cx:title>
    <cx:plotArea>
      <cx:plotAreaRegion>
        <cx:series layoutId="boxWhisker" uniqueId="{4DFF981A-10D8-48D7-A669-90D2D057FE0F}" formatIdx="0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#.##0" sourceLinked="0"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DIGESTER KAPPA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DIGESTER KAPPA</a:t>
          </a:r>
        </a:p>
      </cx:txPr>
    </cx:title>
    <cx:plotArea>
      <cx:plotAreaRegion>
        <cx:series layoutId="boxWhisker" uniqueId="{4DFF981A-10D8-48D7-A669-90D2D057FE0F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9" min="11"/>
        <cx:majorGridlines/>
        <cx:tickLabels/>
        <cx:numFmt formatCode="#.##0,000" sourceLinked="0"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txData>
          <cx:v>DDW #1/2 (m3/adt)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DDW #1/2 (m3/adt)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,5" min="7"/>
        <cx:majorGridlines/>
        <cx:tickLabels/>
        <cx:numFmt formatCode="#.##0,0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DDW #3/4 (m3/adt)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DDW #3/4 (m3/adt)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" min="6,5"/>
        <cx:majorGridlines/>
        <cx:tickLabels/>
        <cx:numFmt formatCode="#.##0,0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_xlchart.v1.29</cx:f>
      </cx:numDim>
    </cx:data>
  </cx:chartData>
  <cx:chart>
    <cx:title pos="t" align="ctr" overlay="0">
      <cx:tx>
        <cx:txData>
          <cx:v>Sulfidity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Sulfidity (%)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5" min="35"/>
        <cx:majorGridlines/>
        <cx:tickLabels/>
        <cx:numFmt formatCode="#.##0,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>
      <cx:tx>
        <cx:txData>
          <cx:v>LWH EA (g/l)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LWH EA (g/l)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5" min="100"/>
        <cx:majorGridlines/>
        <cx:tickLabels/>
        <cx:numFmt formatCode="#.##0,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_xlchart.v1.37</cx:f>
      </cx:numDim>
    </cx:data>
  </cx:chartData>
  <cx:chart>
    <cx:title pos="t" align="ctr" overlay="0">
      <cx:tx>
        <cx:txData>
          <cx:v>DIGESTER KAPPA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DIGESTER KAPPA STD</a:t>
          </a:r>
        </a:p>
      </cx:txPr>
    </cx:title>
    <cx:plotArea>
      <cx:plotAreaRegion>
        <cx:series layoutId="boxWhisker" uniqueId="{4AD2F856-9DED-485E-A977-F916943E59C4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,5" min="0"/>
        <cx:majorGridlines/>
        <cx:tickLabels/>
        <cx:numFmt formatCode="#.##0,0000" sourceLinked="0"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_xlchart.v1.35</cx:f>
      </cx:numDim>
    </cx:data>
  </cx:chartData>
  <cx:chart>
    <cx:title pos="t" align="ctr" overlay="0">
      <cx:tx>
        <cx:txData>
          <cx:v>ACCEPT TOTAL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ACCEPT TOTAL (%)</a:t>
          </a:r>
        </a:p>
      </cx:txPr>
    </cx:title>
    <cx:plotArea>
      <cx:plotAreaRegion>
        <cx:series layoutId="boxWhisker" uniqueId="{4DFF981A-10D8-48D7-A669-90D2D057FE0F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80"/>
        <cx:majorGridlines/>
        <cx:tickLabels/>
        <cx:numFmt formatCode="#.##0,00" sourceLinked="0"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OVERS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OVERS (%)</a:t>
          </a:r>
        </a:p>
      </cx:txPr>
    </cx:title>
    <cx:plotArea>
      <cx:plotAreaRegion>
        <cx:series layoutId="boxWhisker" uniqueId="{4DFF981A-10D8-48D7-A669-90D2D057FE0F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5" min="0"/>
        <cx:majorGridlines/>
        <cx:tickLabels/>
        <cx:numFmt formatCode="#.##0,000" sourceLinked="0"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_xlchart.v1.32</cx:f>
      </cx:numDim>
    </cx:data>
  </cx:chartData>
  <cx:chart>
    <cx:title pos="t" align="ctr" overlay="0">
      <cx:tx>
        <cx:txData>
          <cx:v>PITCH POLYMER (g/adt)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PITCH POLYMER (g/adt)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" min="300"/>
        <cx:majorGridlines/>
        <cx:tickLabels/>
        <cx:numFmt formatCode="#.##0,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val">
        <cx:f>_xlchart.v1.39</cx:f>
      </cx:numDim>
    </cx:data>
  </cx:chartData>
  <cx:chart>
    <cx:title pos="t" align="ctr" overlay="0">
      <cx:tx>
        <cx:txData>
          <cx:v>TOTAL DIRT COUNT (MM2/KG)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DIRT COUNT (MM2/KG)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" min="0"/>
        <cx:majorGridlines/>
        <cx:tickLabels/>
        <cx:numFmt formatCode="#.##0,0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title pos="t" align="ctr" overlay="0">
      <cx:tx>
        <cx:txData>
          <cx:v>CAUSTIC (kg/adt)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CAUSTIC (kg/adt)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1"/>
        <cx:majorGridlines/>
        <cx:tickLabels/>
        <cx:numFmt formatCode="#.##0,000" sourceLinked="0"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_xlchart.v1.41</cx:f>
      </cx:numDim>
    </cx:data>
  </cx:chartData>
  <cx:chart>
    <cx:title pos="t" align="ctr" overlay="0">
      <cx:tx>
        <cx:txData>
          <cx:v>TOTAL PITCH COUNT (MM2/KG)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PITCH COUNT (MM2/KG)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" min="0"/>
        <cx:majorGridlines/>
        <cx:tickLabels/>
        <cx:numFmt formatCode="#.##0,0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  <cx:data id="1"/>
  </cx:chartData>
  <cx:chart>
    <cx:title pos="t" align="ctr" overlay="0">
      <cx:tx>
        <cx:txData>
          <cx:v>TOTAL SHIVES COUNT (MM2/KG)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SHIVES COUNT (MM2/KG)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39D0-47E9-91F9-E2E2B9CEFC3A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" min="0"/>
        <cx:majorGridlines/>
        <cx:tickLabels/>
        <cx:numFmt formatCode="#.##0,0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_xlchart.v1.22</cx:f>
      </cx:numDim>
    </cx:data>
  </cx:chartData>
  <cx:chart>
    <cx:title pos="t" align="ctr" overlay="0">
      <cx:tx>
        <cx:txData>
          <cx:v>ACID (kg/adt)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ACID (kg/adt)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" min="0"/>
        <cx:majorGridlines/>
        <cx:tickLabels/>
        <cx:numFmt formatCode="#.##0,000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_xlchart.v1.6</cx:f>
      </cx:numDim>
    </cx:data>
  </cx:chartData>
  <cx:chart>
    <cx:title pos="t" align="ctr" overlay="0">
      <cx:tx>
        <cx:txData>
          <cx:v>PEROXIDE (kg/adt)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PEROXIDE (kg/adt)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" min="0"/>
        <cx:majorGridlines/>
        <cx:tickLabels/>
        <cx:numFmt formatCode="#.##0,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_xlchart.v1.14</cx:f>
      </cx:numDim>
    </cx:data>
  </cx:chartData>
  <cx:chart>
    <cx:title pos="t" align="ctr" overlay="0">
      <cx:tx>
        <cx:txData>
          <cx:v>OXYGEN (kg/adt)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OXYGEN (kg/adt)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0" min="0"/>
        <cx:majorGridlines/>
        <cx:tickLabels/>
        <cx:numFmt formatCode="#.##0,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TALC (kg/adt)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TALC (kg/adt)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" min="0,5"/>
        <cx:majorGridlines/>
        <cx:tickLabels/>
        <cx:numFmt formatCode="#.##0,0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BISULFITE (kg/adt)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BISULFITE (kg/adt)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" min="0"/>
        <cx:majorGridlines/>
        <cx:tickLabels/>
        <cx:numFmt formatCode="#.##0,0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ANTIFOAM (kg/adt)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ANTIFOAM (kg/adt)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,20000000000000001" min="0"/>
        <cx:majorGridlines/>
        <cx:tickLabels/>
        <cx:numFmt formatCode="#.##0,0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CHLORATE (kg/adt)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CHLORATE (kg/adt)</a:t>
          </a:r>
        </a:p>
      </cx:txPr>
    </cx:title>
    <cx:plotArea>
      <cx:plotAreaRegion>
        <cx:series layoutId="boxWhisker" uniqueId="{55D3AEC9-FC3D-418A-8105-BFE082ED81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" min="10"/>
        <cx:majorGridlines/>
        <cx:tickLabels/>
        <cx:numFmt formatCode="#.##0,000" sourceLinked="0"/>
      </cx:axis>
    </cx:plotArea>
  </cx:chart>
  <cx:printSettings>
    <cx:headerFooter alignWithMargins="1" differentOddEven="0" differentFirst="0"/>
    <cx:pageMargins l="0,69999999999999996" r="0,69999999999999996" t="0,75" b="0,75" header="0,29999999999999999" footer="0,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0.png"/><Relationship Id="rId18" Type="http://schemas.openxmlformats.org/officeDocument/2006/relationships/image" Target="../media/image14.png"/><Relationship Id="rId3" Type="http://schemas.openxmlformats.org/officeDocument/2006/relationships/image" Target="../media/image3.png"/><Relationship Id="rId21" Type="http://schemas.openxmlformats.org/officeDocument/2006/relationships/chart" Target="../charts/chart5.xml"/><Relationship Id="rId7" Type="http://schemas.openxmlformats.org/officeDocument/2006/relationships/image" Target="../media/image6.png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png"/><Relationship Id="rId5" Type="http://schemas.openxmlformats.org/officeDocument/2006/relationships/chart" Target="../charts/chart1.xml"/><Relationship Id="rId15" Type="http://schemas.openxmlformats.org/officeDocument/2006/relationships/image" Target="../media/image12.png"/><Relationship Id="rId23" Type="http://schemas.openxmlformats.org/officeDocument/2006/relationships/image" Target="../media/image17.png"/><Relationship Id="rId10" Type="http://schemas.openxmlformats.org/officeDocument/2006/relationships/chart" Target="../charts/chart3.xml"/><Relationship Id="rId19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chart" Target="../charts/chart2.xml"/><Relationship Id="rId14" Type="http://schemas.openxmlformats.org/officeDocument/2006/relationships/image" Target="../media/image11.png"/><Relationship Id="rId2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988080-4E6D-4204-A2F4-6E6DF95C8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144</xdr:row>
      <xdr:rowOff>0</xdr:rowOff>
    </xdr:from>
    <xdr:to>
      <xdr:col>29</xdr:col>
      <xdr:colOff>0</xdr:colOff>
      <xdr:row>159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A8C575-A550-41E6-ADDA-574DF198D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32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160</xdr:row>
      <xdr:rowOff>0</xdr:rowOff>
    </xdr:from>
    <xdr:to>
      <xdr:col>29</xdr:col>
      <xdr:colOff>0</xdr:colOff>
      <xdr:row>175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640D67F-E8CA-49C1-9D17-869C5354A1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80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419101</xdr:colOff>
      <xdr:row>2</xdr:row>
      <xdr:rowOff>28574</xdr:rowOff>
    </xdr:from>
    <xdr:to>
      <xdr:col>14</xdr:col>
      <xdr:colOff>495300</xdr:colOff>
      <xdr:row>14</xdr:row>
      <xdr:rowOff>190499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668B884-3982-433B-BC27-DCB9579C586B}"/>
            </a:ext>
          </a:extLst>
        </xdr:cNvPr>
        <xdr:cNvSpPr/>
      </xdr:nvSpPr>
      <xdr:spPr>
        <a:xfrm>
          <a:off x="6515101" y="409574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414338</xdr:colOff>
      <xdr:row>146</xdr:row>
      <xdr:rowOff>28575</xdr:rowOff>
    </xdr:from>
    <xdr:to>
      <xdr:col>14</xdr:col>
      <xdr:colOff>509588</xdr:colOff>
      <xdr:row>159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594594A-105B-4A22-B3E8-E604F0AB1AB8}"/>
            </a:ext>
          </a:extLst>
        </xdr:cNvPr>
        <xdr:cNvSpPr/>
      </xdr:nvSpPr>
      <xdr:spPr>
        <a:xfrm>
          <a:off x="6510338" y="3457575"/>
          <a:ext cx="2533650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423864</xdr:colOff>
      <xdr:row>162</xdr:row>
      <xdr:rowOff>28575</xdr:rowOff>
    </xdr:from>
    <xdr:to>
      <xdr:col>14</xdr:col>
      <xdr:colOff>500063</xdr:colOff>
      <xdr:row>175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AAEC8E2-C853-4A26-AE51-6AB79EB20E7B}"/>
            </a:ext>
          </a:extLst>
        </xdr:cNvPr>
        <xdr:cNvSpPr/>
      </xdr:nvSpPr>
      <xdr:spPr>
        <a:xfrm>
          <a:off x="6519864" y="6505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176</xdr:row>
      <xdr:rowOff>0</xdr:rowOff>
    </xdr:from>
    <xdr:to>
      <xdr:col>29</xdr:col>
      <xdr:colOff>0</xdr:colOff>
      <xdr:row>191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7CFC1A3-E042-4E18-B582-BE07FECE51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528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178</xdr:row>
      <xdr:rowOff>28575</xdr:rowOff>
    </xdr:from>
    <xdr:to>
      <xdr:col>14</xdr:col>
      <xdr:colOff>500063</xdr:colOff>
      <xdr:row>191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6A1FB70-83BA-4333-AAC2-B672B4B67DC6}"/>
            </a:ext>
          </a:extLst>
        </xdr:cNvPr>
        <xdr:cNvSpPr/>
      </xdr:nvSpPr>
      <xdr:spPr>
        <a:xfrm>
          <a:off x="6519864" y="9553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192</xdr:row>
      <xdr:rowOff>0</xdr:rowOff>
    </xdr:from>
    <xdr:to>
      <xdr:col>29</xdr:col>
      <xdr:colOff>0</xdr:colOff>
      <xdr:row>207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9191814-110F-4EFF-81BE-4B46087AD5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576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194</xdr:row>
      <xdr:rowOff>28575</xdr:rowOff>
    </xdr:from>
    <xdr:to>
      <xdr:col>14</xdr:col>
      <xdr:colOff>500063</xdr:colOff>
      <xdr:row>207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2185A08-8131-42B8-AF1A-D1077BFFE8C8}"/>
            </a:ext>
          </a:extLst>
        </xdr:cNvPr>
        <xdr:cNvSpPr/>
      </xdr:nvSpPr>
      <xdr:spPr>
        <a:xfrm>
          <a:off x="6519864" y="12601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208</xdr:row>
      <xdr:rowOff>0</xdr:rowOff>
    </xdr:from>
    <xdr:to>
      <xdr:col>29</xdr:col>
      <xdr:colOff>0</xdr:colOff>
      <xdr:row>223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CF454E73-2165-46EF-9D36-5411EEDFE8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624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210</xdr:row>
      <xdr:rowOff>28575</xdr:rowOff>
    </xdr:from>
    <xdr:to>
      <xdr:col>14</xdr:col>
      <xdr:colOff>500063</xdr:colOff>
      <xdr:row>223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514C1C7-777F-4800-BFC8-D6BDB33335E8}"/>
            </a:ext>
          </a:extLst>
        </xdr:cNvPr>
        <xdr:cNvSpPr/>
      </xdr:nvSpPr>
      <xdr:spPr>
        <a:xfrm>
          <a:off x="6519864" y="15649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224</xdr:row>
      <xdr:rowOff>0</xdr:rowOff>
    </xdr:from>
    <xdr:to>
      <xdr:col>29</xdr:col>
      <xdr:colOff>0</xdr:colOff>
      <xdr:row>239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F7F3891-B3E4-4B41-8AFE-61830AD4CB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672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240</xdr:row>
      <xdr:rowOff>0</xdr:rowOff>
    </xdr:from>
    <xdr:to>
      <xdr:col>29</xdr:col>
      <xdr:colOff>0</xdr:colOff>
      <xdr:row>255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CA177D22-6E89-49C2-B20D-F7E988FFFE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720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256</xdr:row>
      <xdr:rowOff>0</xdr:rowOff>
    </xdr:from>
    <xdr:to>
      <xdr:col>29</xdr:col>
      <xdr:colOff>0</xdr:colOff>
      <xdr:row>271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6CE360B3-081B-4F9C-9FCF-C973792BC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768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226</xdr:row>
      <xdr:rowOff>28575</xdr:rowOff>
    </xdr:from>
    <xdr:to>
      <xdr:col>14</xdr:col>
      <xdr:colOff>500063</xdr:colOff>
      <xdr:row>239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19B2466-BC1C-4A97-ACAD-3460BCFB6F98}"/>
            </a:ext>
          </a:extLst>
        </xdr:cNvPr>
        <xdr:cNvSpPr/>
      </xdr:nvSpPr>
      <xdr:spPr>
        <a:xfrm>
          <a:off x="6519864" y="18697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423864</xdr:colOff>
      <xdr:row>242</xdr:row>
      <xdr:rowOff>28575</xdr:rowOff>
    </xdr:from>
    <xdr:to>
      <xdr:col>14</xdr:col>
      <xdr:colOff>500063</xdr:colOff>
      <xdr:row>255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4919D20-67E7-4059-91ED-46EA2EA452E1}"/>
            </a:ext>
          </a:extLst>
        </xdr:cNvPr>
        <xdr:cNvSpPr/>
      </xdr:nvSpPr>
      <xdr:spPr>
        <a:xfrm>
          <a:off x="6519864" y="21745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423864</xdr:colOff>
      <xdr:row>258</xdr:row>
      <xdr:rowOff>28575</xdr:rowOff>
    </xdr:from>
    <xdr:to>
      <xdr:col>14</xdr:col>
      <xdr:colOff>500063</xdr:colOff>
      <xdr:row>271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759FC9D-6A82-4BAC-A2C6-E9C9DBF7B0F9}"/>
            </a:ext>
          </a:extLst>
        </xdr:cNvPr>
        <xdr:cNvSpPr/>
      </xdr:nvSpPr>
      <xdr:spPr>
        <a:xfrm>
          <a:off x="6519864" y="24793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29</xdr:col>
      <xdr:colOff>0</xdr:colOff>
      <xdr:row>63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9DB40EDE-91E1-4C90-AAB5-7D0B60122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144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419101</xdr:colOff>
      <xdr:row>50</xdr:row>
      <xdr:rowOff>28574</xdr:rowOff>
    </xdr:from>
    <xdr:to>
      <xdr:col>14</xdr:col>
      <xdr:colOff>495300</xdr:colOff>
      <xdr:row>62</xdr:row>
      <xdr:rowOff>190499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C1B113C-ED80-4F6E-B6EA-04210AB8A616}"/>
            </a:ext>
          </a:extLst>
        </xdr:cNvPr>
        <xdr:cNvSpPr/>
      </xdr:nvSpPr>
      <xdr:spPr>
        <a:xfrm>
          <a:off x="6515101" y="3457574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80</xdr:row>
      <xdr:rowOff>0</xdr:rowOff>
    </xdr:from>
    <xdr:to>
      <xdr:col>29</xdr:col>
      <xdr:colOff>0</xdr:colOff>
      <xdr:row>95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9F1B5EEE-9363-45DD-9318-04684599A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82</xdr:row>
      <xdr:rowOff>28575</xdr:rowOff>
    </xdr:from>
    <xdr:to>
      <xdr:col>14</xdr:col>
      <xdr:colOff>500063</xdr:colOff>
      <xdr:row>95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4B6B81E-D4DA-4412-8ACF-2946AFD412D6}"/>
            </a:ext>
          </a:extLst>
        </xdr:cNvPr>
        <xdr:cNvSpPr/>
      </xdr:nvSpPr>
      <xdr:spPr>
        <a:xfrm>
          <a:off x="6519864" y="6505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96</xdr:row>
      <xdr:rowOff>0</xdr:rowOff>
    </xdr:from>
    <xdr:to>
      <xdr:col>29</xdr:col>
      <xdr:colOff>0</xdr:colOff>
      <xdr:row>111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00394F45-8DB0-451B-855A-649547E5C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288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98</xdr:row>
      <xdr:rowOff>28575</xdr:rowOff>
    </xdr:from>
    <xdr:to>
      <xdr:col>14</xdr:col>
      <xdr:colOff>500063</xdr:colOff>
      <xdr:row>111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26DA9E3-BBC3-4C6B-AA28-C772E3FDB559}"/>
            </a:ext>
          </a:extLst>
        </xdr:cNvPr>
        <xdr:cNvSpPr/>
      </xdr:nvSpPr>
      <xdr:spPr>
        <a:xfrm>
          <a:off x="6519864" y="9553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390525</xdr:colOff>
      <xdr:row>97</xdr:row>
      <xdr:rowOff>28575</xdr:rowOff>
    </xdr:from>
    <xdr:to>
      <xdr:col>26</xdr:col>
      <xdr:colOff>390525</xdr:colOff>
      <xdr:row>111</xdr:row>
      <xdr:rowOff>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CC2FDA93-5E55-47E6-9356-0285B869AD80}"/>
            </a:ext>
          </a:extLst>
        </xdr:cNvPr>
        <xdr:cNvCxnSpPr/>
      </xdr:nvCxnSpPr>
      <xdr:spPr>
        <a:xfrm>
          <a:off x="16240125" y="9363075"/>
          <a:ext cx="0" cy="26384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112</xdr:row>
      <xdr:rowOff>0</xdr:rowOff>
    </xdr:from>
    <xdr:to>
      <xdr:col>29</xdr:col>
      <xdr:colOff>0</xdr:colOff>
      <xdr:row>127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6DA821D4-4D2D-4DB6-9D9F-15879A22B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36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114</xdr:row>
      <xdr:rowOff>28575</xdr:rowOff>
    </xdr:from>
    <xdr:to>
      <xdr:col>14</xdr:col>
      <xdr:colOff>500063</xdr:colOff>
      <xdr:row>127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71FC849-6FE3-407C-B1DC-8DC923123E8D}"/>
            </a:ext>
          </a:extLst>
        </xdr:cNvPr>
        <xdr:cNvSpPr/>
      </xdr:nvSpPr>
      <xdr:spPr>
        <a:xfrm>
          <a:off x="6519864" y="12601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128</xdr:row>
      <xdr:rowOff>0</xdr:rowOff>
    </xdr:from>
    <xdr:to>
      <xdr:col>29</xdr:col>
      <xdr:colOff>0</xdr:colOff>
      <xdr:row>143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4E2EB706-2225-46FA-8327-4A15937AD9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384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130</xdr:row>
      <xdr:rowOff>28575</xdr:rowOff>
    </xdr:from>
    <xdr:to>
      <xdr:col>14</xdr:col>
      <xdr:colOff>500063</xdr:colOff>
      <xdr:row>143</xdr:row>
      <xdr:rowOff>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7E7884F-E025-467E-B049-A63016D9AB17}"/>
            </a:ext>
          </a:extLst>
        </xdr:cNvPr>
        <xdr:cNvSpPr/>
      </xdr:nvSpPr>
      <xdr:spPr>
        <a:xfrm>
          <a:off x="6519864" y="15649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64</xdr:row>
      <xdr:rowOff>0</xdr:rowOff>
    </xdr:from>
    <xdr:to>
      <xdr:col>29</xdr:col>
      <xdr:colOff>0</xdr:colOff>
      <xdr:row>79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1539C6EB-95FC-44A2-8AE3-01EE4EA45C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92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419101</xdr:colOff>
      <xdr:row>66</xdr:row>
      <xdr:rowOff>28574</xdr:rowOff>
    </xdr:from>
    <xdr:to>
      <xdr:col>14</xdr:col>
      <xdr:colOff>495300</xdr:colOff>
      <xdr:row>78</xdr:row>
      <xdr:rowOff>190499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FA63F1D3-6506-460D-BF66-208BB44BDF02}"/>
            </a:ext>
          </a:extLst>
        </xdr:cNvPr>
        <xdr:cNvSpPr/>
      </xdr:nvSpPr>
      <xdr:spPr>
        <a:xfrm>
          <a:off x="6515101" y="6505574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16</xdr:row>
      <xdr:rowOff>0</xdr:rowOff>
    </xdr:from>
    <xdr:to>
      <xdr:col>29</xdr:col>
      <xdr:colOff>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04E17938-828D-4584-AFEE-316D601C8A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8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419101</xdr:colOff>
      <xdr:row>18</xdr:row>
      <xdr:rowOff>28574</xdr:rowOff>
    </xdr:from>
    <xdr:to>
      <xdr:col>14</xdr:col>
      <xdr:colOff>495300</xdr:colOff>
      <xdr:row>30</xdr:row>
      <xdr:rowOff>190499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68511B73-8B6A-4F97-9E24-CC49A157E42C}"/>
            </a:ext>
          </a:extLst>
        </xdr:cNvPr>
        <xdr:cNvSpPr/>
      </xdr:nvSpPr>
      <xdr:spPr>
        <a:xfrm>
          <a:off x="6515101" y="3457574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29</xdr:col>
      <xdr:colOff>0</xdr:colOff>
      <xdr:row>47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50422DB7-F243-4781-B71B-D99EF30311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96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419101</xdr:colOff>
      <xdr:row>34</xdr:row>
      <xdr:rowOff>28574</xdr:rowOff>
    </xdr:from>
    <xdr:to>
      <xdr:col>14</xdr:col>
      <xdr:colOff>495300</xdr:colOff>
      <xdr:row>46</xdr:row>
      <xdr:rowOff>190499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3FA1131B-3043-4154-A790-1D9BB1CF49A1}"/>
            </a:ext>
          </a:extLst>
        </xdr:cNvPr>
        <xdr:cNvSpPr/>
      </xdr:nvSpPr>
      <xdr:spPr>
        <a:xfrm>
          <a:off x="6515101" y="6505574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272</xdr:row>
      <xdr:rowOff>0</xdr:rowOff>
    </xdr:from>
    <xdr:to>
      <xdr:col>29</xdr:col>
      <xdr:colOff>0</xdr:colOff>
      <xdr:row>287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0857ED86-063F-45B5-B4ED-066B68F54B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816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274</xdr:row>
      <xdr:rowOff>28575</xdr:rowOff>
    </xdr:from>
    <xdr:to>
      <xdr:col>14</xdr:col>
      <xdr:colOff>500063</xdr:colOff>
      <xdr:row>287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CBEE5593-B2BE-4505-9EA4-FB6A6E397DE2}"/>
            </a:ext>
          </a:extLst>
        </xdr:cNvPr>
        <xdr:cNvSpPr/>
      </xdr:nvSpPr>
      <xdr:spPr>
        <a:xfrm>
          <a:off x="6519864" y="52225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288</xdr:row>
      <xdr:rowOff>0</xdr:rowOff>
    </xdr:from>
    <xdr:to>
      <xdr:col>29</xdr:col>
      <xdr:colOff>0</xdr:colOff>
      <xdr:row>303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8" name="Chart 45">
              <a:extLst>
                <a:ext uri="{FF2B5EF4-FFF2-40B4-BE49-F238E27FC236}">
                  <a16:creationId xmlns:a16="http://schemas.microsoft.com/office/drawing/2014/main" id="{F8BF8095-76E6-439C-AA9C-0F45DFB398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864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290</xdr:row>
      <xdr:rowOff>28575</xdr:rowOff>
    </xdr:from>
    <xdr:to>
      <xdr:col>14</xdr:col>
      <xdr:colOff>500063</xdr:colOff>
      <xdr:row>303</xdr:row>
      <xdr:rowOff>0</xdr:rowOff>
    </xdr:to>
    <xdr:sp macro="" textlink="">
      <xdr:nvSpPr>
        <xdr:cNvPr id="49" name="Rectangle 46">
          <a:extLst>
            <a:ext uri="{FF2B5EF4-FFF2-40B4-BE49-F238E27FC236}">
              <a16:creationId xmlns:a16="http://schemas.microsoft.com/office/drawing/2014/main" id="{045F3CD2-CF97-4F8C-A5CF-A8B670A4D5CB}"/>
            </a:ext>
          </a:extLst>
        </xdr:cNvPr>
        <xdr:cNvSpPr/>
      </xdr:nvSpPr>
      <xdr:spPr>
        <a:xfrm>
          <a:off x="6519864" y="55273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304</xdr:row>
      <xdr:rowOff>0</xdr:rowOff>
    </xdr:from>
    <xdr:to>
      <xdr:col>29</xdr:col>
      <xdr:colOff>0</xdr:colOff>
      <xdr:row>319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0" name="Chart 45">
              <a:extLst>
                <a:ext uri="{FF2B5EF4-FFF2-40B4-BE49-F238E27FC236}">
                  <a16:creationId xmlns:a16="http://schemas.microsoft.com/office/drawing/2014/main" id="{C213C2B9-E78E-4F2B-91C4-03E6BB653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912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306</xdr:row>
      <xdr:rowOff>28575</xdr:rowOff>
    </xdr:from>
    <xdr:to>
      <xdr:col>14</xdr:col>
      <xdr:colOff>500063</xdr:colOff>
      <xdr:row>319</xdr:row>
      <xdr:rowOff>0</xdr:rowOff>
    </xdr:to>
    <xdr:sp macro="" textlink="">
      <xdr:nvSpPr>
        <xdr:cNvPr id="51" name="Rectangle 46">
          <a:extLst>
            <a:ext uri="{FF2B5EF4-FFF2-40B4-BE49-F238E27FC236}">
              <a16:creationId xmlns:a16="http://schemas.microsoft.com/office/drawing/2014/main" id="{DF07F133-FA4A-4EE9-A485-5D5CBC0B90D8}"/>
            </a:ext>
          </a:extLst>
        </xdr:cNvPr>
        <xdr:cNvSpPr/>
      </xdr:nvSpPr>
      <xdr:spPr>
        <a:xfrm>
          <a:off x="6519864" y="58321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320</xdr:row>
      <xdr:rowOff>0</xdr:rowOff>
    </xdr:from>
    <xdr:to>
      <xdr:col>29</xdr:col>
      <xdr:colOff>0</xdr:colOff>
      <xdr:row>335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2" name="Chart 45">
              <a:extLst>
                <a:ext uri="{FF2B5EF4-FFF2-40B4-BE49-F238E27FC236}">
                  <a16:creationId xmlns:a16="http://schemas.microsoft.com/office/drawing/2014/main" id="{F37E1ED1-89E5-4D1D-A4AE-F824BA0C4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960000"/>
              <a:ext cx="176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423864</xdr:colOff>
      <xdr:row>322</xdr:row>
      <xdr:rowOff>28575</xdr:rowOff>
    </xdr:from>
    <xdr:to>
      <xdr:col>14</xdr:col>
      <xdr:colOff>500063</xdr:colOff>
      <xdr:row>335</xdr:row>
      <xdr:rowOff>0</xdr:rowOff>
    </xdr:to>
    <xdr:sp macro="" textlink="">
      <xdr:nvSpPr>
        <xdr:cNvPr id="53" name="Rectangle 46">
          <a:extLst>
            <a:ext uri="{FF2B5EF4-FFF2-40B4-BE49-F238E27FC236}">
              <a16:creationId xmlns:a16="http://schemas.microsoft.com/office/drawing/2014/main" id="{0F04718D-74C3-4165-AF10-6A65BA2409BF}"/>
            </a:ext>
          </a:extLst>
        </xdr:cNvPr>
        <xdr:cNvSpPr/>
      </xdr:nvSpPr>
      <xdr:spPr>
        <a:xfrm>
          <a:off x="6519864" y="61369575"/>
          <a:ext cx="2514599" cy="2447925"/>
        </a:xfrm>
        <a:prstGeom prst="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40</xdr:row>
      <xdr:rowOff>0</xdr:rowOff>
    </xdr:from>
    <xdr:to>
      <xdr:col>18</xdr:col>
      <xdr:colOff>419100</xdr:colOff>
      <xdr:row>67</xdr:row>
      <xdr:rowOff>171450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8AEDFC8-DE1F-4479-B89E-87A9884C9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0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40</xdr:row>
      <xdr:rowOff>0</xdr:rowOff>
    </xdr:from>
    <xdr:to>
      <xdr:col>30</xdr:col>
      <xdr:colOff>419100</xdr:colOff>
      <xdr:row>67</xdr:row>
      <xdr:rowOff>171450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C01E3F5-F510-49BC-8D8A-5A4B3BC88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01575" y="0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40</xdr:row>
      <xdr:rowOff>0</xdr:rowOff>
    </xdr:from>
    <xdr:to>
      <xdr:col>42</xdr:col>
      <xdr:colOff>419100</xdr:colOff>
      <xdr:row>67</xdr:row>
      <xdr:rowOff>171450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0C774AC-0CE6-45E5-8AAC-BCCFFC3DF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16775" y="0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600075</xdr:colOff>
      <xdr:row>37</xdr:row>
      <xdr:rowOff>180975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0A1876E-6064-4A09-AEB9-D9671E235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00975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28575</xdr:colOff>
      <xdr:row>26</xdr:row>
      <xdr:rowOff>66675</xdr:rowOff>
    </xdr:from>
    <xdr:ext cx="325923" cy="40543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8A31C09-78CE-4778-85CE-4D19C5330398}"/>
            </a:ext>
          </a:extLst>
        </xdr:cNvPr>
        <xdr:cNvSpPr txBox="1"/>
      </xdr:nvSpPr>
      <xdr:spPr>
        <a:xfrm>
          <a:off x="5314950" y="5019675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8</xdr:col>
      <xdr:colOff>409575</xdr:colOff>
      <xdr:row>29</xdr:row>
      <xdr:rowOff>19050</xdr:rowOff>
    </xdr:from>
    <xdr:ext cx="325923" cy="405432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321346B-B1F8-49F5-8DCC-CC17C94D137B}"/>
            </a:ext>
          </a:extLst>
        </xdr:cNvPr>
        <xdr:cNvSpPr txBox="1"/>
      </xdr:nvSpPr>
      <xdr:spPr>
        <a:xfrm>
          <a:off x="6305550" y="5543550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2</xdr:col>
      <xdr:colOff>85725</xdr:colOff>
      <xdr:row>26</xdr:row>
      <xdr:rowOff>76200</xdr:rowOff>
    </xdr:from>
    <xdr:ext cx="325923" cy="405432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6A66BF3-75A9-4ADF-AE9D-D5136D9A27B6}"/>
            </a:ext>
          </a:extLst>
        </xdr:cNvPr>
        <xdr:cNvSpPr txBox="1"/>
      </xdr:nvSpPr>
      <xdr:spPr>
        <a:xfrm>
          <a:off x="1304925" y="5029200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2</xdr:col>
      <xdr:colOff>76200</xdr:colOff>
      <xdr:row>22</xdr:row>
      <xdr:rowOff>38100</xdr:rowOff>
    </xdr:from>
    <xdr:ext cx="32592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9797C58-EC88-460C-93E3-BBBC1828DB86}"/>
            </a:ext>
          </a:extLst>
        </xdr:cNvPr>
        <xdr:cNvSpPr txBox="1"/>
      </xdr:nvSpPr>
      <xdr:spPr>
        <a:xfrm>
          <a:off x="1295400" y="4229100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3</xdr:col>
      <xdr:colOff>723900</xdr:colOff>
      <xdr:row>22</xdr:row>
      <xdr:rowOff>47625</xdr:rowOff>
    </xdr:from>
    <xdr:ext cx="325923" cy="405432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98A95880-9DB8-4C6F-AF0C-B45502C8CB44}"/>
            </a:ext>
          </a:extLst>
        </xdr:cNvPr>
        <xdr:cNvSpPr txBox="1"/>
      </xdr:nvSpPr>
      <xdr:spPr>
        <a:xfrm>
          <a:off x="2552700" y="4238625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2</xdr:col>
      <xdr:colOff>342900</xdr:colOff>
      <xdr:row>11</xdr:row>
      <xdr:rowOff>28575</xdr:rowOff>
    </xdr:from>
    <xdr:ext cx="325923" cy="405432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53ECF276-0598-4774-BCFB-6DF4A822FF0F}"/>
            </a:ext>
          </a:extLst>
        </xdr:cNvPr>
        <xdr:cNvSpPr txBox="1"/>
      </xdr:nvSpPr>
      <xdr:spPr>
        <a:xfrm>
          <a:off x="1562100" y="2124075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2</xdr:col>
      <xdr:colOff>581025</xdr:colOff>
      <xdr:row>4</xdr:row>
      <xdr:rowOff>47625</xdr:rowOff>
    </xdr:from>
    <xdr:ext cx="325923" cy="405432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3D15BDC-BF26-4616-AACD-A77405D9B2E6}"/>
            </a:ext>
          </a:extLst>
        </xdr:cNvPr>
        <xdr:cNvSpPr txBox="1"/>
      </xdr:nvSpPr>
      <xdr:spPr>
        <a:xfrm>
          <a:off x="1800225" y="809625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4</xdr:col>
      <xdr:colOff>28575</xdr:colOff>
      <xdr:row>11</xdr:row>
      <xdr:rowOff>28575</xdr:rowOff>
    </xdr:from>
    <xdr:ext cx="325923" cy="405432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BA4B18AF-DAC2-4CC8-A595-98B7B3806BE8}"/>
            </a:ext>
          </a:extLst>
        </xdr:cNvPr>
        <xdr:cNvSpPr txBox="1"/>
      </xdr:nvSpPr>
      <xdr:spPr>
        <a:xfrm>
          <a:off x="3057525" y="2124075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2</xdr:col>
      <xdr:colOff>85725</xdr:colOff>
      <xdr:row>7</xdr:row>
      <xdr:rowOff>9525</xdr:rowOff>
    </xdr:from>
    <xdr:ext cx="325923" cy="405432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C41E5E7-894E-4A63-BB14-60AFCC4BCAF8}"/>
            </a:ext>
          </a:extLst>
        </xdr:cNvPr>
        <xdr:cNvSpPr txBox="1"/>
      </xdr:nvSpPr>
      <xdr:spPr>
        <a:xfrm>
          <a:off x="1304925" y="1343025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3</xdr:col>
      <xdr:colOff>476250</xdr:colOff>
      <xdr:row>9</xdr:row>
      <xdr:rowOff>152400</xdr:rowOff>
    </xdr:from>
    <xdr:ext cx="325923" cy="405432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FAD2987C-4B0D-4A2D-808A-8578B7185BB6}"/>
            </a:ext>
          </a:extLst>
        </xdr:cNvPr>
        <xdr:cNvSpPr txBox="1"/>
      </xdr:nvSpPr>
      <xdr:spPr>
        <a:xfrm>
          <a:off x="2305050" y="1866900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4</xdr:col>
      <xdr:colOff>523875</xdr:colOff>
      <xdr:row>13</xdr:row>
      <xdr:rowOff>180975</xdr:rowOff>
    </xdr:from>
    <xdr:ext cx="325923" cy="405432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10B3330-2CB9-4D38-A020-8D6AA06768D3}"/>
            </a:ext>
          </a:extLst>
        </xdr:cNvPr>
        <xdr:cNvSpPr txBox="1"/>
      </xdr:nvSpPr>
      <xdr:spPr>
        <a:xfrm>
          <a:off x="3552825" y="2657475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7</xdr:col>
      <xdr:colOff>19050</xdr:colOff>
      <xdr:row>27</xdr:row>
      <xdr:rowOff>133350</xdr:rowOff>
    </xdr:from>
    <xdr:ext cx="325923" cy="405432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6C5C1AD-2106-4AC7-9A6A-43C57781567F}"/>
            </a:ext>
          </a:extLst>
        </xdr:cNvPr>
        <xdr:cNvSpPr txBox="1"/>
      </xdr:nvSpPr>
      <xdr:spPr>
        <a:xfrm>
          <a:off x="5305425" y="5276850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oneCellAnchor>
    <xdr:from>
      <xdr:col>7</xdr:col>
      <xdr:colOff>28575</xdr:colOff>
      <xdr:row>29</xdr:row>
      <xdr:rowOff>28575</xdr:rowOff>
    </xdr:from>
    <xdr:ext cx="325923" cy="405432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3B6EBAE-FA7D-43CD-9F14-F707E0E56020}"/>
            </a:ext>
          </a:extLst>
        </xdr:cNvPr>
        <xdr:cNvSpPr txBox="1"/>
      </xdr:nvSpPr>
      <xdr:spPr>
        <a:xfrm>
          <a:off x="5314950" y="5553075"/>
          <a:ext cx="32592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rgbClr val="FFFF00"/>
              </a:solidFill>
            </a:rPr>
            <a:t>X</a:t>
          </a:r>
        </a:p>
      </xdr:txBody>
    </xdr:sp>
    <xdr:clientData/>
  </xdr:oneCellAnchor>
  <xdr:twoCellAnchor>
    <xdr:from>
      <xdr:col>0</xdr:col>
      <xdr:colOff>0</xdr:colOff>
      <xdr:row>53</xdr:row>
      <xdr:rowOff>0</xdr:rowOff>
    </xdr:from>
    <xdr:to>
      <xdr:col>5</xdr:col>
      <xdr:colOff>609600</xdr:colOff>
      <xdr:row>67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E2555F4-4AC8-4DAC-9A07-6106A6177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0</xdr:colOff>
      <xdr:row>70</xdr:row>
      <xdr:rowOff>0</xdr:rowOff>
    </xdr:from>
    <xdr:to>
      <xdr:col>18</xdr:col>
      <xdr:colOff>419100</xdr:colOff>
      <xdr:row>97</xdr:row>
      <xdr:rowOff>171450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11DC8C8-1C76-4F4D-98D3-B8630A76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43525" y="13363575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30</xdr:col>
      <xdr:colOff>419100</xdr:colOff>
      <xdr:row>97</xdr:row>
      <xdr:rowOff>171450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FC03CBDE-DC58-4726-BC3F-9BEB3EFD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58725" y="13363575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70</xdr:row>
      <xdr:rowOff>0</xdr:rowOff>
    </xdr:from>
    <xdr:to>
      <xdr:col>42</xdr:col>
      <xdr:colOff>419100</xdr:colOff>
      <xdr:row>97</xdr:row>
      <xdr:rowOff>171450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43B33F1-DC0A-4635-B25E-9D3E826CE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973925" y="13363575"/>
          <a:ext cx="7124700" cy="53435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5</xdr:col>
      <xdr:colOff>581025</xdr:colOff>
      <xdr:row>101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A92EAE9-EAD2-4A8B-8019-B15BF2196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5</xdr:col>
      <xdr:colOff>581025</xdr:colOff>
      <xdr:row>129</xdr:row>
      <xdr:rowOff>76200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4A353E4F-0F8D-46F3-B0A9-8255B1199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0</xdr:colOff>
      <xdr:row>103</xdr:row>
      <xdr:rowOff>0</xdr:rowOff>
    </xdr:from>
    <xdr:to>
      <xdr:col>18</xdr:col>
      <xdr:colOff>419100</xdr:colOff>
      <xdr:row>130</xdr:row>
      <xdr:rowOff>171450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3D0FA24-536B-4E7F-A79B-BD53787F4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72100" y="19678650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18</xdr:col>
      <xdr:colOff>419100</xdr:colOff>
      <xdr:row>160</xdr:row>
      <xdr:rowOff>171450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73CFB801-B8C9-4566-B6CC-3C2B72CF3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72100" y="25231725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133</xdr:row>
      <xdr:rowOff>0</xdr:rowOff>
    </xdr:from>
    <xdr:to>
      <xdr:col>30</xdr:col>
      <xdr:colOff>419100</xdr:colOff>
      <xdr:row>160</xdr:row>
      <xdr:rowOff>171450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B3965C54-4306-4FCA-B6B3-16FB84A09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87300" y="25422225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133</xdr:row>
      <xdr:rowOff>0</xdr:rowOff>
    </xdr:from>
    <xdr:to>
      <xdr:col>42</xdr:col>
      <xdr:colOff>419100</xdr:colOff>
      <xdr:row>160</xdr:row>
      <xdr:rowOff>171450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7D40195F-6324-44C0-A449-73AF3470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002500" y="25422225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133</xdr:row>
      <xdr:rowOff>0</xdr:rowOff>
    </xdr:from>
    <xdr:to>
      <xdr:col>54</xdr:col>
      <xdr:colOff>419100</xdr:colOff>
      <xdr:row>160</xdr:row>
      <xdr:rowOff>171450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B121F1AC-048A-4850-B21F-F7ECF115E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317700" y="25422225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162</xdr:row>
      <xdr:rowOff>0</xdr:rowOff>
    </xdr:from>
    <xdr:to>
      <xdr:col>18</xdr:col>
      <xdr:colOff>419100</xdr:colOff>
      <xdr:row>189</xdr:row>
      <xdr:rowOff>171450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648C6B99-A9A2-4759-8E91-623DD54F4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72100" y="30975300"/>
          <a:ext cx="7124700" cy="53435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174</xdr:row>
      <xdr:rowOff>0</xdr:rowOff>
    </xdr:from>
    <xdr:to>
      <xdr:col>5</xdr:col>
      <xdr:colOff>581025</xdr:colOff>
      <xdr:row>188</xdr:row>
      <xdr:rowOff>76200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22D102D6-11EF-4AAF-9248-F43A1F92A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7</xdr:col>
      <xdr:colOff>0</xdr:colOff>
      <xdr:row>191</xdr:row>
      <xdr:rowOff>0</xdr:rowOff>
    </xdr:from>
    <xdr:to>
      <xdr:col>18</xdr:col>
      <xdr:colOff>419100</xdr:colOff>
      <xdr:row>218</xdr:row>
      <xdr:rowOff>171450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44CAECF8-B023-4A89-BF2D-BF888AE32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72100" y="36528375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191</xdr:row>
      <xdr:rowOff>0</xdr:rowOff>
    </xdr:from>
    <xdr:to>
      <xdr:col>30</xdr:col>
      <xdr:colOff>419100</xdr:colOff>
      <xdr:row>218</xdr:row>
      <xdr:rowOff>171450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7F7B317C-DB48-4E7D-99CD-3CEC50CD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87300" y="36528375"/>
          <a:ext cx="7124700" cy="53435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30</xdr:col>
      <xdr:colOff>419100</xdr:colOff>
      <xdr:row>189</xdr:row>
      <xdr:rowOff>171450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9FBCE26D-BDC8-459D-8BEB-C738FC99C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87300" y="30975300"/>
          <a:ext cx="7124700" cy="53435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203</xdr:row>
      <xdr:rowOff>0</xdr:rowOff>
    </xdr:from>
    <xdr:to>
      <xdr:col>5</xdr:col>
      <xdr:colOff>581025</xdr:colOff>
      <xdr:row>217</xdr:row>
      <xdr:rowOff>76200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31DDCC2A-055B-43DD-97E6-43D7F6E82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232</xdr:row>
      <xdr:rowOff>0</xdr:rowOff>
    </xdr:from>
    <xdr:to>
      <xdr:col>5</xdr:col>
      <xdr:colOff>581025</xdr:colOff>
      <xdr:row>246</xdr:row>
      <xdr:rowOff>76200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D7A7B863-BDFF-49EE-8458-062D0E59C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220</xdr:row>
      <xdr:rowOff>0</xdr:rowOff>
    </xdr:from>
    <xdr:to>
      <xdr:col>18</xdr:col>
      <xdr:colOff>419100</xdr:colOff>
      <xdr:row>247</xdr:row>
      <xdr:rowOff>171450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F9475333-5337-44DD-A7AE-20FF9A53F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372100" y="42081450"/>
          <a:ext cx="7124700" cy="5343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401981</xdr:colOff>
      <xdr:row>35</xdr:row>
      <xdr:rowOff>178901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D653C1-3967-497E-9D8E-D17879112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55377" cy="6846401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33</xdr:row>
      <xdr:rowOff>47625</xdr:rowOff>
    </xdr:from>
    <xdr:to>
      <xdr:col>8</xdr:col>
      <xdr:colOff>485775</xdr:colOff>
      <xdr:row>33</xdr:row>
      <xdr:rowOff>47625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D3893271-A74C-4EF5-A58D-76A570C62DF8}"/>
            </a:ext>
          </a:extLst>
        </xdr:cNvPr>
        <xdr:cNvCxnSpPr/>
      </xdr:nvCxnSpPr>
      <xdr:spPr>
        <a:xfrm>
          <a:off x="1285875" y="6334125"/>
          <a:ext cx="4076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24</xdr:row>
      <xdr:rowOff>114300</xdr:rowOff>
    </xdr:from>
    <xdr:to>
      <xdr:col>8</xdr:col>
      <xdr:colOff>523875</xdr:colOff>
      <xdr:row>24</xdr:row>
      <xdr:rowOff>114300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548B3196-31EC-42C8-AFEF-00E73D7B53DB}"/>
            </a:ext>
          </a:extLst>
        </xdr:cNvPr>
        <xdr:cNvCxnSpPr/>
      </xdr:nvCxnSpPr>
      <xdr:spPr>
        <a:xfrm>
          <a:off x="1323975" y="4686300"/>
          <a:ext cx="4076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26</xdr:row>
      <xdr:rowOff>28575</xdr:rowOff>
    </xdr:from>
    <xdr:to>
      <xdr:col>8</xdr:col>
      <xdr:colOff>581025</xdr:colOff>
      <xdr:row>26</xdr:row>
      <xdr:rowOff>28575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CCD23F12-B993-466D-98C0-A9040377AD6D}"/>
            </a:ext>
          </a:extLst>
        </xdr:cNvPr>
        <xdr:cNvCxnSpPr/>
      </xdr:nvCxnSpPr>
      <xdr:spPr>
        <a:xfrm>
          <a:off x="1381125" y="4981575"/>
          <a:ext cx="4076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28</xdr:row>
      <xdr:rowOff>85725</xdr:rowOff>
    </xdr:from>
    <xdr:to>
      <xdr:col>8</xdr:col>
      <xdr:colOff>485775</xdr:colOff>
      <xdr:row>28</xdr:row>
      <xdr:rowOff>85725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42471B6-5A07-440D-BFB4-C21C072D5BA6}"/>
            </a:ext>
          </a:extLst>
        </xdr:cNvPr>
        <xdr:cNvCxnSpPr/>
      </xdr:nvCxnSpPr>
      <xdr:spPr>
        <a:xfrm>
          <a:off x="1285875" y="5419725"/>
          <a:ext cx="4076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29</xdr:row>
      <xdr:rowOff>66675</xdr:rowOff>
    </xdr:from>
    <xdr:to>
      <xdr:col>8</xdr:col>
      <xdr:colOff>504825</xdr:colOff>
      <xdr:row>29</xdr:row>
      <xdr:rowOff>66675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E64C6E0-A677-40C2-9632-65A36DE97FEB}"/>
            </a:ext>
          </a:extLst>
        </xdr:cNvPr>
        <xdr:cNvCxnSpPr/>
      </xdr:nvCxnSpPr>
      <xdr:spPr>
        <a:xfrm>
          <a:off x="1304925" y="5591175"/>
          <a:ext cx="4076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25</xdr:row>
      <xdr:rowOff>76200</xdr:rowOff>
    </xdr:from>
    <xdr:to>
      <xdr:col>8</xdr:col>
      <xdr:colOff>533400</xdr:colOff>
      <xdr:row>25</xdr:row>
      <xdr:rowOff>76200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378864E8-76D8-4C2D-9BAE-2F84D3592138}"/>
            </a:ext>
          </a:extLst>
        </xdr:cNvPr>
        <xdr:cNvCxnSpPr/>
      </xdr:nvCxnSpPr>
      <xdr:spPr>
        <a:xfrm>
          <a:off x="1333500" y="4838700"/>
          <a:ext cx="4076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26</xdr:row>
      <xdr:rowOff>180975</xdr:rowOff>
    </xdr:from>
    <xdr:to>
      <xdr:col>8</xdr:col>
      <xdr:colOff>495300</xdr:colOff>
      <xdr:row>26</xdr:row>
      <xdr:rowOff>180975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5998993A-5161-4B64-95EB-0E6A099992CD}"/>
            </a:ext>
          </a:extLst>
        </xdr:cNvPr>
        <xdr:cNvCxnSpPr/>
      </xdr:nvCxnSpPr>
      <xdr:spPr>
        <a:xfrm>
          <a:off x="1295400" y="5133975"/>
          <a:ext cx="4076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23</xdr:row>
      <xdr:rowOff>9525</xdr:rowOff>
    </xdr:from>
    <xdr:to>
      <xdr:col>8</xdr:col>
      <xdr:colOff>466725</xdr:colOff>
      <xdr:row>23</xdr:row>
      <xdr:rowOff>9525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86608E83-9704-44B5-9747-0841E3EA35C2}"/>
            </a:ext>
          </a:extLst>
        </xdr:cNvPr>
        <xdr:cNvCxnSpPr/>
      </xdr:nvCxnSpPr>
      <xdr:spPr>
        <a:xfrm>
          <a:off x="1266825" y="4391025"/>
          <a:ext cx="4076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34437</xdr:colOff>
      <xdr:row>23</xdr:row>
      <xdr:rowOff>158261</xdr:rowOff>
    </xdr:from>
    <xdr:to>
      <xdr:col>8</xdr:col>
      <xdr:colOff>453537</xdr:colOff>
      <xdr:row>23</xdr:row>
      <xdr:rowOff>158261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C07074C8-418A-4FE4-8BDC-08BFAF7F5A0E}"/>
            </a:ext>
          </a:extLst>
        </xdr:cNvPr>
        <xdr:cNvCxnSpPr/>
      </xdr:nvCxnSpPr>
      <xdr:spPr>
        <a:xfrm>
          <a:off x="1250706" y="4539761"/>
          <a:ext cx="4067908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939"/>
  <sheetViews>
    <sheetView workbookViewId="0">
      <pane xSplit="2" ySplit="3" topLeftCell="AY4" activePane="bottomRight" state="frozen"/>
      <selection pane="topRight" activeCell="C1" sqref="C1"/>
      <selection pane="bottomLeft" activeCell="A4" sqref="A4"/>
      <selection pane="bottomRight" activeCell="B3" sqref="B3"/>
    </sheetView>
  </sheetViews>
  <sheetFormatPr defaultColWidth="30.7109375" defaultRowHeight="15" outlineLevelCol="1" x14ac:dyDescent="0.25"/>
  <cols>
    <col min="1" max="1" width="10.7109375" bestFit="1" customWidth="1"/>
    <col min="2" max="2" width="10.7109375" style="18" customWidth="1"/>
    <col min="3" max="3" width="30.7109375" style="4"/>
    <col min="4" max="9" width="30.7109375" style="4" hidden="1" customWidth="1" outlineLevel="1"/>
    <col min="10" max="10" width="30.7109375" style="4" collapsed="1"/>
    <col min="11" max="13" width="30.7109375" style="4" hidden="1" customWidth="1" outlineLevel="1"/>
    <col min="14" max="14" width="30.7109375" style="4" collapsed="1"/>
    <col min="15" max="17" width="30.7109375" style="4" hidden="1" customWidth="1" outlineLevel="1"/>
    <col min="18" max="18" width="30.7109375" style="4" collapsed="1"/>
    <col min="19" max="26" width="30.7109375" style="4" hidden="1" customWidth="1" outlineLevel="1"/>
    <col min="27" max="27" width="30.7109375" style="4" collapsed="1"/>
    <col min="28" max="29" width="30.7109375" style="4" hidden="1" customWidth="1" outlineLevel="1"/>
    <col min="30" max="30" width="30.7109375" style="4" collapsed="1"/>
    <col min="31" max="34" width="30.7109375" style="4" hidden="1" customWidth="1" outlineLevel="1"/>
    <col min="35" max="35" width="30.7109375" style="4" collapsed="1"/>
    <col min="36" max="38" width="30.7109375" style="4" hidden="1" customWidth="1" outlineLevel="1"/>
    <col min="39" max="39" width="30.7109375" style="4" collapsed="1"/>
    <col min="40" max="41" width="30.7109375" style="4" hidden="1" customWidth="1" outlineLevel="1"/>
    <col min="42" max="42" width="30.7109375" style="4" collapsed="1"/>
    <col min="43" max="43" width="30.7109375" style="4"/>
    <col min="44" max="45" width="30.7109375" style="4" hidden="1" customWidth="1" outlineLevel="1"/>
    <col min="46" max="46" width="30.7109375" style="4" collapsed="1"/>
    <col min="47" max="48" width="0" style="4" hidden="1" customWidth="1" outlineLevel="1"/>
    <col min="49" max="49" width="30.7109375" style="4" collapsed="1"/>
    <col min="50" max="57" width="30.7109375" style="4"/>
    <col min="58" max="59" width="30.7109375" style="4" hidden="1" customWidth="1" outlineLevel="1"/>
    <col min="60" max="60" width="30.7109375" style="4" collapsed="1"/>
    <col min="61" max="62" width="30.7109375" style="4" hidden="1" customWidth="1" outlineLevel="1"/>
    <col min="63" max="63" width="30.7109375" style="4" collapsed="1"/>
    <col min="64" max="65" width="30.7109375" style="4" hidden="1" customWidth="1" outlineLevel="1"/>
    <col min="66" max="66" width="30.7109375" style="4" collapsed="1"/>
    <col min="67" max="68" width="30.7109375" style="4" hidden="1" customWidth="1" outlineLevel="1"/>
    <col min="69" max="69" width="30.7109375" style="4" collapsed="1"/>
    <col min="70" max="71" width="30.7109375" style="4" hidden="1" customWidth="1" outlineLevel="1"/>
    <col min="72" max="72" width="30.7109375" style="4" collapsed="1"/>
    <col min="73" max="74" width="30.7109375" style="4"/>
    <col min="75" max="76" width="30.7109375" style="4" hidden="1" customWidth="1" outlineLevel="1"/>
    <col min="77" max="77" width="30.7109375" style="4" collapsed="1"/>
    <col min="78" max="79" width="30.7109375" style="4" hidden="1" customWidth="1" outlineLevel="1"/>
    <col min="80" max="80" width="30.7109375" style="4" collapsed="1"/>
    <col min="81" max="88" width="30.7109375" style="4" hidden="1" customWidth="1" outlineLevel="1"/>
    <col min="89" max="89" width="30.7109375" style="4" collapsed="1"/>
    <col min="90" max="97" width="30.7109375" style="4" hidden="1" customWidth="1" outlineLevel="1"/>
    <col min="98" max="98" width="30.7109375" style="4" collapsed="1"/>
    <col min="99" max="100" width="30.7109375" style="4"/>
    <col min="101" max="106" width="30.7109375" style="4" hidden="1" customWidth="1" outlineLevel="1"/>
    <col min="107" max="107" width="30.7109375" style="4" collapsed="1"/>
    <col min="108" max="16384" width="30.7109375" style="4"/>
  </cols>
  <sheetData>
    <row r="1" spans="1:106" s="6" customFormat="1" x14ac:dyDescent="0.25">
      <c r="A1" s="3" t="s">
        <v>2</v>
      </c>
      <c r="B1" s="17"/>
      <c r="C1" s="13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  <c r="Q1" s="9"/>
    </row>
    <row r="2" spans="1:106" s="6" customFormat="1" x14ac:dyDescent="0.25">
      <c r="A2" s="3" t="s">
        <v>1</v>
      </c>
      <c r="B2" s="17"/>
      <c r="C2" s="13"/>
      <c r="D2" s="12"/>
      <c r="E2" s="12" t="s">
        <v>16</v>
      </c>
      <c r="F2" s="12" t="s">
        <v>14</v>
      </c>
      <c r="H2" s="12" t="s">
        <v>15</v>
      </c>
      <c r="J2" s="9"/>
      <c r="K2" s="11" t="s">
        <v>3</v>
      </c>
      <c r="L2" s="11" t="s">
        <v>5</v>
      </c>
      <c r="M2" s="11" t="s">
        <v>7</v>
      </c>
      <c r="N2" s="9"/>
      <c r="O2" s="4" t="s">
        <v>49</v>
      </c>
      <c r="P2" s="6" t="s">
        <v>47</v>
      </c>
      <c r="Q2" s="6" t="s">
        <v>48</v>
      </c>
      <c r="S2" s="4" t="s">
        <v>19</v>
      </c>
      <c r="T2" s="4" t="s">
        <v>21</v>
      </c>
      <c r="U2" s="4" t="s">
        <v>23</v>
      </c>
      <c r="V2" s="4" t="s">
        <v>29</v>
      </c>
      <c r="W2" s="4" t="s">
        <v>27</v>
      </c>
      <c r="X2" s="4" t="s">
        <v>28</v>
      </c>
      <c r="Y2" s="4"/>
      <c r="Z2" s="4"/>
      <c r="AB2" s="6" t="s">
        <v>55</v>
      </c>
      <c r="AC2" s="6" t="s">
        <v>54</v>
      </c>
      <c r="AE2" s="6" t="s">
        <v>42</v>
      </c>
      <c r="AF2" s="6" t="s">
        <v>41</v>
      </c>
      <c r="AG2" s="14" t="s">
        <v>43</v>
      </c>
      <c r="AH2" s="14" t="s">
        <v>44</v>
      </c>
      <c r="AJ2" s="4" t="s">
        <v>59</v>
      </c>
      <c r="AK2" s="4" t="s">
        <v>61</v>
      </c>
      <c r="AL2" s="4" t="s">
        <v>62</v>
      </c>
      <c r="AN2" s="6" t="s">
        <v>67</v>
      </c>
      <c r="AO2" s="6" t="s">
        <v>66</v>
      </c>
      <c r="AR2" s="15" t="s">
        <v>74</v>
      </c>
      <c r="AS2" s="15" t="s">
        <v>75</v>
      </c>
      <c r="AU2" s="6" t="s">
        <v>71</v>
      </c>
      <c r="AV2" s="6" t="s">
        <v>72</v>
      </c>
      <c r="BF2" s="6" t="s">
        <v>155</v>
      </c>
      <c r="BG2" s="6" t="s">
        <v>156</v>
      </c>
      <c r="BI2" s="6" t="s">
        <v>131</v>
      </c>
      <c r="BJ2" s="6" t="s">
        <v>132</v>
      </c>
      <c r="BL2" s="6" t="s">
        <v>139</v>
      </c>
      <c r="BM2" s="6" t="s">
        <v>140</v>
      </c>
      <c r="BO2" s="6" t="s">
        <v>141</v>
      </c>
      <c r="BP2" s="6" t="s">
        <v>142</v>
      </c>
      <c r="BR2" s="6" t="s">
        <v>146</v>
      </c>
      <c r="BS2" s="6" t="s">
        <v>147</v>
      </c>
      <c r="BT2" s="6" t="s">
        <v>151</v>
      </c>
      <c r="BU2" s="6" t="s">
        <v>149</v>
      </c>
      <c r="BW2" s="6" t="s">
        <v>158</v>
      </c>
      <c r="BX2" s="6" t="s">
        <v>157</v>
      </c>
      <c r="BZ2" s="6" t="s">
        <v>158</v>
      </c>
      <c r="CA2" s="6" t="s">
        <v>157</v>
      </c>
      <c r="CD2" s="6" t="s">
        <v>159</v>
      </c>
      <c r="CE2" s="6" t="s">
        <v>160</v>
      </c>
      <c r="CF2" s="6" t="s">
        <v>161</v>
      </c>
      <c r="CH2" s="14" t="s">
        <v>170</v>
      </c>
      <c r="CI2" s="6" t="s">
        <v>171</v>
      </c>
      <c r="CJ2" s="6" t="s">
        <v>172</v>
      </c>
      <c r="CM2" s="6" t="s">
        <v>175</v>
      </c>
      <c r="CN2" s="6" t="s">
        <v>180</v>
      </c>
      <c r="CQ2" s="6" t="s">
        <v>182</v>
      </c>
      <c r="CR2" s="6" t="s">
        <v>183</v>
      </c>
      <c r="CX2" s="6" t="s">
        <v>193</v>
      </c>
      <c r="CY2" s="6" t="s">
        <v>194</v>
      </c>
      <c r="DA2" s="6" t="s">
        <v>195</v>
      </c>
      <c r="DB2" s="6" t="s">
        <v>196</v>
      </c>
    </row>
    <row r="3" spans="1:106" s="7" customFormat="1" x14ac:dyDescent="0.25">
      <c r="A3" s="3" t="s">
        <v>0</v>
      </c>
      <c r="B3" s="17" t="s">
        <v>2</v>
      </c>
      <c r="C3" s="7" t="s">
        <v>18</v>
      </c>
      <c r="D3" s="7" t="s">
        <v>9</v>
      </c>
      <c r="E3" s="7" t="s">
        <v>17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24</v>
      </c>
      <c r="K3" s="5" t="s">
        <v>4</v>
      </c>
      <c r="L3" s="5" t="s">
        <v>6</v>
      </c>
      <c r="M3" s="5" t="s">
        <v>8</v>
      </c>
      <c r="N3" s="7" t="s">
        <v>25</v>
      </c>
      <c r="O3" s="5" t="s">
        <v>50</v>
      </c>
      <c r="P3" s="7" t="s">
        <v>45</v>
      </c>
      <c r="Q3" s="7" t="s">
        <v>46</v>
      </c>
      <c r="R3" s="7" t="s">
        <v>26</v>
      </c>
      <c r="S3" s="7" t="s">
        <v>20</v>
      </c>
      <c r="T3" s="7" t="s">
        <v>22</v>
      </c>
      <c r="U3" s="7" t="s">
        <v>32</v>
      </c>
      <c r="V3" s="7" t="s">
        <v>30</v>
      </c>
      <c r="W3" s="7" t="s">
        <v>33</v>
      </c>
      <c r="X3" s="7" t="s">
        <v>31</v>
      </c>
      <c r="Y3" s="7" t="s">
        <v>34</v>
      </c>
      <c r="Z3" s="7" t="s">
        <v>35</v>
      </c>
      <c r="AA3" s="7" t="s">
        <v>51</v>
      </c>
      <c r="AB3" s="7" t="s">
        <v>52</v>
      </c>
      <c r="AC3" s="7" t="s">
        <v>53</v>
      </c>
      <c r="AD3" s="7" t="s">
        <v>36</v>
      </c>
      <c r="AE3" s="7" t="s">
        <v>39</v>
      </c>
      <c r="AF3" s="7" t="s">
        <v>40</v>
      </c>
      <c r="AG3" s="7" t="s">
        <v>37</v>
      </c>
      <c r="AH3" s="7" t="s">
        <v>38</v>
      </c>
      <c r="AI3" s="7" t="s">
        <v>56</v>
      </c>
      <c r="AJ3" s="7" t="s">
        <v>60</v>
      </c>
      <c r="AK3" s="7" t="s">
        <v>57</v>
      </c>
      <c r="AL3" s="7" t="s">
        <v>58</v>
      </c>
      <c r="AM3" s="7" t="s">
        <v>63</v>
      </c>
      <c r="AN3" s="7" t="s">
        <v>64</v>
      </c>
      <c r="AO3" s="7" t="s">
        <v>65</v>
      </c>
      <c r="AP3" s="7" t="s">
        <v>73</v>
      </c>
      <c r="AQ3" s="7" t="s">
        <v>78</v>
      </c>
      <c r="AR3" s="7" t="s">
        <v>77</v>
      </c>
      <c r="AS3" s="16" t="s">
        <v>76</v>
      </c>
      <c r="AT3" s="7" t="s">
        <v>70</v>
      </c>
      <c r="AU3" s="7" t="s">
        <v>68</v>
      </c>
      <c r="AV3" s="7" t="s">
        <v>69</v>
      </c>
      <c r="AW3" s="7" t="s">
        <v>114</v>
      </c>
      <c r="AX3" s="7" t="s">
        <v>115</v>
      </c>
      <c r="AY3" s="7" t="s">
        <v>116</v>
      </c>
      <c r="AZ3" s="7" t="s">
        <v>117</v>
      </c>
      <c r="BA3" s="7" t="s">
        <v>118</v>
      </c>
      <c r="BB3" s="7" t="s">
        <v>119</v>
      </c>
      <c r="BC3" s="7" t="s">
        <v>120</v>
      </c>
      <c r="BD3" s="7" t="s">
        <v>121</v>
      </c>
      <c r="BE3" s="7" t="s">
        <v>152</v>
      </c>
      <c r="BF3" s="7" t="s">
        <v>153</v>
      </c>
      <c r="BG3" s="7" t="s">
        <v>154</v>
      </c>
      <c r="BH3" s="7" t="s">
        <v>129</v>
      </c>
      <c r="BI3" s="7" t="s">
        <v>128</v>
      </c>
      <c r="BJ3" s="7" t="s">
        <v>130</v>
      </c>
      <c r="BK3" s="7" t="s">
        <v>133</v>
      </c>
      <c r="BL3" s="7" t="s">
        <v>134</v>
      </c>
      <c r="BM3" s="7" t="s">
        <v>135</v>
      </c>
      <c r="BN3" s="7" t="s">
        <v>136</v>
      </c>
      <c r="BO3" s="7" t="s">
        <v>137</v>
      </c>
      <c r="BP3" s="7" t="s">
        <v>138</v>
      </c>
      <c r="BQ3" s="7" t="s">
        <v>143</v>
      </c>
      <c r="BR3" s="7" t="s">
        <v>144</v>
      </c>
      <c r="BS3" s="7" t="s">
        <v>145</v>
      </c>
      <c r="BT3" s="7" t="s">
        <v>148</v>
      </c>
      <c r="BU3" s="7" t="s">
        <v>150</v>
      </c>
      <c r="BV3" s="7" t="s">
        <v>123</v>
      </c>
      <c r="BW3" s="7" t="s">
        <v>122</v>
      </c>
      <c r="BX3" s="7" t="s">
        <v>124</v>
      </c>
      <c r="BY3" s="7" t="s">
        <v>125</v>
      </c>
      <c r="BZ3" s="7" t="s">
        <v>126</v>
      </c>
      <c r="CA3" s="7" t="s">
        <v>127</v>
      </c>
      <c r="CB3" s="7" t="s">
        <v>173</v>
      </c>
      <c r="CC3" s="7" t="s">
        <v>165</v>
      </c>
      <c r="CD3" s="7" t="s">
        <v>163</v>
      </c>
      <c r="CE3" s="7" t="s">
        <v>164</v>
      </c>
      <c r="CF3" s="7" t="s">
        <v>162</v>
      </c>
      <c r="CG3" s="7" t="s">
        <v>166</v>
      </c>
      <c r="CH3" s="7" t="s">
        <v>167</v>
      </c>
      <c r="CI3" s="7" t="s">
        <v>168</v>
      </c>
      <c r="CJ3" s="7" t="s">
        <v>169</v>
      </c>
      <c r="CK3" s="7" t="s">
        <v>174</v>
      </c>
      <c r="CL3" s="7" t="s">
        <v>179</v>
      </c>
      <c r="CM3" s="7" t="s">
        <v>176</v>
      </c>
      <c r="CN3" s="7" t="s">
        <v>177</v>
      </c>
      <c r="CO3" s="7" t="s">
        <v>178</v>
      </c>
      <c r="CP3" s="7" t="s">
        <v>181</v>
      </c>
      <c r="CQ3" s="7" t="s">
        <v>184</v>
      </c>
      <c r="CR3" s="7" t="s">
        <v>185</v>
      </c>
      <c r="CS3" s="7" t="s">
        <v>186</v>
      </c>
      <c r="CT3" s="7" t="s">
        <v>197</v>
      </c>
      <c r="CU3" s="7" t="s">
        <v>198</v>
      </c>
      <c r="CV3" s="7" t="s">
        <v>199</v>
      </c>
      <c r="CW3" s="7" t="s">
        <v>187</v>
      </c>
      <c r="CX3" s="7" t="s">
        <v>189</v>
      </c>
      <c r="CY3" s="7" t="s">
        <v>190</v>
      </c>
      <c r="CZ3" s="7" t="s">
        <v>188</v>
      </c>
      <c r="DA3" s="7" t="s">
        <v>191</v>
      </c>
      <c r="DB3" s="7" t="s">
        <v>192</v>
      </c>
    </row>
    <row r="4" spans="1:106" x14ac:dyDescent="0.25">
      <c r="A4" s="1">
        <v>44927</v>
      </c>
      <c r="B4" s="8">
        <v>1</v>
      </c>
      <c r="C4" s="10">
        <v>8563.6229999999996</v>
      </c>
      <c r="D4" s="4">
        <v>8563.6229999999996</v>
      </c>
      <c r="E4" s="10">
        <v>0</v>
      </c>
      <c r="F4" s="4">
        <v>4413.4409999999998</v>
      </c>
      <c r="H4" s="4">
        <v>4150.1819999999998</v>
      </c>
      <c r="J4" s="4">
        <v>60414.42568185756</v>
      </c>
      <c r="K4" s="4">
        <v>252.55605969869816</v>
      </c>
      <c r="L4" s="4">
        <v>28767.164838336666</v>
      </c>
      <c r="M4" s="4">
        <v>31647.260843520893</v>
      </c>
      <c r="N4" s="4">
        <v>6187.7046569754402</v>
      </c>
      <c r="O4" s="4">
        <v>1791.6649394901849</v>
      </c>
      <c r="P4" s="4">
        <v>4239.3153227864386</v>
      </c>
      <c r="Q4" s="4">
        <v>1948.3893341890014</v>
      </c>
      <c r="R4" s="4">
        <v>25593.199678613408</v>
      </c>
      <c r="S4" s="4">
        <v>51.281644919912019</v>
      </c>
      <c r="T4" s="4">
        <v>1199.5999511407997</v>
      </c>
      <c r="U4" s="4">
        <v>12497.811467572206</v>
      </c>
      <c r="V4" s="4">
        <v>0</v>
      </c>
      <c r="W4" s="4">
        <v>13095.388211041201</v>
      </c>
      <c r="X4" s="4">
        <v>0</v>
      </c>
      <c r="Y4" s="4">
        <v>12497.811467572206</v>
      </c>
      <c r="Z4" s="4">
        <v>13095.388211041201</v>
      </c>
      <c r="AA4" s="4">
        <v>264640.33011971391</v>
      </c>
      <c r="AB4" s="4">
        <v>123686.95028094633</v>
      </c>
      <c r="AC4" s="4">
        <v>140953.37983876755</v>
      </c>
      <c r="AD4" s="4">
        <v>13687.019499871947</v>
      </c>
      <c r="AE4" s="4">
        <v>3.9970058162733322</v>
      </c>
      <c r="AF4" s="4">
        <v>1022.2979565277584</v>
      </c>
      <c r="AG4" s="4">
        <v>6305.8154104239275</v>
      </c>
      <c r="AH4" s="4">
        <v>7381.2040894480197</v>
      </c>
      <c r="AI4" s="4">
        <v>6999.1933059577059</v>
      </c>
      <c r="AJ4" s="4">
        <v>226.72275478256651</v>
      </c>
      <c r="AK4" s="4">
        <v>4949.5640447755286</v>
      </c>
      <c r="AL4" s="4">
        <v>2049.6292611821773</v>
      </c>
      <c r="AM4" s="4">
        <v>1058.4540673571983</v>
      </c>
      <c r="AN4" s="4">
        <v>517.45957904113129</v>
      </c>
      <c r="AO4" s="4">
        <v>540.99448831606696</v>
      </c>
      <c r="AP4" s="4">
        <v>103186.58984375</v>
      </c>
      <c r="AQ4" s="4">
        <v>169226.00734374998</v>
      </c>
      <c r="AR4" s="4">
        <v>47060.37890625</v>
      </c>
      <c r="AS4" s="4">
        <v>56126.2109375</v>
      </c>
      <c r="AT4" s="4">
        <v>0</v>
      </c>
      <c r="AU4" s="4">
        <v>0</v>
      </c>
      <c r="AV4" s="4">
        <v>0</v>
      </c>
      <c r="AW4" s="4">
        <v>7.0547740929110914</v>
      </c>
      <c r="AX4" s="4">
        <v>0.72255687306359007</v>
      </c>
      <c r="AY4" s="4">
        <v>1.4451137461271801</v>
      </c>
      <c r="AZ4" s="4">
        <v>30.902846858124644</v>
      </c>
      <c r="BA4" s="4">
        <v>1.5982744102434154</v>
      </c>
      <c r="BB4" s="4">
        <v>0.81731684194384857</v>
      </c>
      <c r="BC4" s="4">
        <v>0.12359886316307926</v>
      </c>
      <c r="BD4" s="4">
        <v>19.761029571683618</v>
      </c>
      <c r="BT4" s="10">
        <v>39.237858808192819</v>
      </c>
      <c r="BU4" s="10">
        <v>114.08358425534097</v>
      </c>
      <c r="BV4" s="4">
        <v>17.302032028187377</v>
      </c>
      <c r="BW4" s="10">
        <v>17.147415828997055</v>
      </c>
      <c r="BX4" s="10">
        <v>17.456648227377698</v>
      </c>
      <c r="BY4" s="4">
        <v>0.41623624827169525</v>
      </c>
      <c r="BZ4" s="4">
        <v>0.5147196196019298</v>
      </c>
      <c r="CA4" s="4">
        <v>0.31775287694146076</v>
      </c>
      <c r="CB4" s="4">
        <v>7.870702093259025</v>
      </c>
      <c r="CD4" s="10">
        <v>4200.0317721147821</v>
      </c>
      <c r="CE4" s="10">
        <v>7.8700427672681093</v>
      </c>
      <c r="CF4" s="10"/>
      <c r="CH4" s="10">
        <v>4421.6848661165777</v>
      </c>
      <c r="CI4" s="10">
        <v>7.8713283681279638</v>
      </c>
      <c r="CJ4" s="10"/>
      <c r="CK4" s="4">
        <v>7.5288360871751605</v>
      </c>
      <c r="CM4" s="10">
        <v>4355.8463848905212</v>
      </c>
      <c r="CN4" s="10">
        <v>7.5429668235218283</v>
      </c>
      <c r="CQ4" s="10">
        <v>4684.1181086545266</v>
      </c>
      <c r="CR4" s="10">
        <v>7.5156956591578234</v>
      </c>
      <c r="CT4" s="4">
        <v>1.2572916757004955</v>
      </c>
      <c r="CU4" s="4">
        <v>1.0531250052154064</v>
      </c>
      <c r="CV4" s="4">
        <v>0.20416667048508921</v>
      </c>
      <c r="CW4" s="4">
        <v>1.268750006177773</v>
      </c>
      <c r="CX4" s="4">
        <v>1.1500000034769375</v>
      </c>
      <c r="CY4" s="4">
        <v>0.11875000270083547</v>
      </c>
      <c r="CZ4" s="4">
        <v>1.2458333452232182</v>
      </c>
      <c r="DA4" s="4">
        <v>0.95625000695387519</v>
      </c>
      <c r="DB4" s="4">
        <v>0.28958333826934296</v>
      </c>
    </row>
    <row r="5" spans="1:106" x14ac:dyDescent="0.25">
      <c r="A5" s="1">
        <f>A4+1</f>
        <v>44928</v>
      </c>
      <c r="B5" s="8">
        <v>2</v>
      </c>
      <c r="C5" s="4">
        <v>8543.6990000000005</v>
      </c>
      <c r="D5" s="4">
        <v>8543.6990000000005</v>
      </c>
      <c r="E5" s="4">
        <v>0</v>
      </c>
      <c r="F5" s="4">
        <v>4315.0010000000002</v>
      </c>
      <c r="H5" s="4">
        <v>4228.6980000000003</v>
      </c>
      <c r="J5" s="4">
        <v>69110.833271895157</v>
      </c>
      <c r="K5" s="4">
        <v>252.34347655151583</v>
      </c>
      <c r="L5" s="4">
        <v>31018.824508036647</v>
      </c>
      <c r="M5" s="4">
        <v>38092.008763858517</v>
      </c>
      <c r="N5" s="4">
        <v>11134.225554511038</v>
      </c>
      <c r="O5" s="4">
        <v>1792.3897701280723</v>
      </c>
      <c r="P5" s="4">
        <v>4517.6765317288491</v>
      </c>
      <c r="Q5" s="4">
        <v>6616.5490227821883</v>
      </c>
      <c r="R5" s="4">
        <v>29597.308318602249</v>
      </c>
      <c r="S5" s="4">
        <v>50.665489371162586</v>
      </c>
      <c r="T5" s="4">
        <v>1195.2092082213765</v>
      </c>
      <c r="U5" s="4">
        <v>13679.138810302113</v>
      </c>
      <c r="V5" s="4">
        <v>0</v>
      </c>
      <c r="W5" s="4">
        <v>15918.169508300134</v>
      </c>
      <c r="X5" s="4">
        <v>0</v>
      </c>
      <c r="Y5" s="4">
        <v>13679.138810302113</v>
      </c>
      <c r="Z5" s="4">
        <v>15918.169508300134</v>
      </c>
      <c r="AA5" s="4">
        <v>307408.83182134526</v>
      </c>
      <c r="AB5" s="4">
        <v>149459.05571176033</v>
      </c>
      <c r="AC5" s="4">
        <v>157949.7761095849</v>
      </c>
      <c r="AD5" s="4">
        <v>13447.309559320096</v>
      </c>
      <c r="AE5" s="4">
        <v>4.0015354121041664</v>
      </c>
      <c r="AF5" s="4">
        <v>1022.2961466985477</v>
      </c>
      <c r="AG5" s="4">
        <v>6414.3029048091566</v>
      </c>
      <c r="AH5" s="4">
        <v>7033.0066545109385</v>
      </c>
      <c r="AI5" s="4">
        <v>7051.213082341068</v>
      </c>
      <c r="AJ5" s="4">
        <v>226.72083526619937</v>
      </c>
      <c r="AK5" s="4">
        <v>4971.9255971437415</v>
      </c>
      <c r="AL5" s="4">
        <v>2079.2874851973265</v>
      </c>
      <c r="AM5" s="4">
        <v>1059.1727574050255</v>
      </c>
      <c r="AN5" s="4">
        <v>516.77041548696047</v>
      </c>
      <c r="AO5" s="4">
        <v>542.40234191806508</v>
      </c>
      <c r="AP5" s="4">
        <v>105464.4921875</v>
      </c>
      <c r="AQ5" s="4">
        <v>172961.76718749999</v>
      </c>
      <c r="AR5" s="4">
        <v>49560.66015625</v>
      </c>
      <c r="AS5" s="4">
        <v>55903.83203125</v>
      </c>
      <c r="AT5" s="4">
        <v>0</v>
      </c>
      <c r="AU5" s="4">
        <v>0</v>
      </c>
      <c r="AV5" s="4">
        <v>0</v>
      </c>
      <c r="AW5" s="4">
        <v>8.0890997297417844</v>
      </c>
      <c r="AX5" s="4">
        <v>1.3032090145627833</v>
      </c>
      <c r="AY5" s="4">
        <v>2.6064180291255665</v>
      </c>
      <c r="AZ5" s="4">
        <v>35.980765687244514</v>
      </c>
      <c r="BA5" s="4">
        <v>1.573944676576281</v>
      </c>
      <c r="BB5" s="4">
        <v>0.82531150527904451</v>
      </c>
      <c r="BC5" s="4">
        <v>0.12397121637888056</v>
      </c>
      <c r="BD5" s="4">
        <v>20.244365723499854</v>
      </c>
      <c r="BT5" s="10">
        <v>38.85283060225926</v>
      </c>
      <c r="BU5" s="10">
        <v>115.51240475010843</v>
      </c>
      <c r="BV5" s="4">
        <v>17.97704064402857</v>
      </c>
      <c r="BW5" s="10">
        <v>18.111708497898277</v>
      </c>
      <c r="BX5" s="10">
        <v>17.842372790158858</v>
      </c>
      <c r="BY5" s="4">
        <v>0.25914268782841637</v>
      </c>
      <c r="BZ5" s="4">
        <v>0.30144953439806971</v>
      </c>
      <c r="CA5" s="4">
        <v>0.21683584125876301</v>
      </c>
      <c r="CB5" s="4">
        <v>7.8357134865244751</v>
      </c>
      <c r="CD5" s="10">
        <v>4296.4624484001961</v>
      </c>
      <c r="CE5" s="10">
        <v>7.9430202176469198</v>
      </c>
      <c r="CF5" s="10"/>
      <c r="CH5" s="10">
        <v>4386.110563056267</v>
      </c>
      <c r="CI5" s="10">
        <v>7.730600007486478</v>
      </c>
      <c r="CJ5" s="10"/>
      <c r="CK5" s="4">
        <v>7.5257111307333897</v>
      </c>
      <c r="CM5" s="10">
        <v>4392.520841735557</v>
      </c>
      <c r="CN5" s="10">
        <v>7.5004972670313954</v>
      </c>
      <c r="CQ5" s="10">
        <v>4684.8317435741928</v>
      </c>
      <c r="CR5" s="10">
        <v>7.549351770968463</v>
      </c>
      <c r="CT5" s="4">
        <v>1.5156250058983765</v>
      </c>
      <c r="CU5" s="4">
        <v>1.1906250019868216</v>
      </c>
      <c r="CV5" s="4">
        <v>0.32500000391155481</v>
      </c>
      <c r="CW5" s="4">
        <v>1.5645833301047485</v>
      </c>
      <c r="CX5" s="4">
        <v>1.2708333233992259</v>
      </c>
      <c r="CY5" s="4">
        <v>0.29375000670552254</v>
      </c>
      <c r="CZ5" s="4">
        <v>1.4666666816920042</v>
      </c>
      <c r="DA5" s="4">
        <v>1.1104166805744171</v>
      </c>
      <c r="DB5" s="4">
        <v>0.35625000111758709</v>
      </c>
    </row>
    <row r="6" spans="1:106" x14ac:dyDescent="0.25">
      <c r="A6" s="1">
        <f t="shared" ref="A6:A69" si="0">A5+1</f>
        <v>44929</v>
      </c>
      <c r="B6" s="8">
        <v>2</v>
      </c>
      <c r="C6" s="4">
        <v>5462.643</v>
      </c>
      <c r="D6" s="4">
        <v>5462.643</v>
      </c>
      <c r="E6" s="4">
        <v>0</v>
      </c>
      <c r="F6" s="4">
        <v>2801.2939999999999</v>
      </c>
      <c r="H6" s="4">
        <v>2661.3490000000002</v>
      </c>
      <c r="J6" s="4">
        <v>43889.585825166752</v>
      </c>
      <c r="K6" s="4">
        <v>250.84239549552743</v>
      </c>
      <c r="L6" s="4">
        <v>20652.568654591214</v>
      </c>
      <c r="M6" s="4">
        <v>23237.017170575542</v>
      </c>
      <c r="N6" s="4">
        <v>8586.4816719027403</v>
      </c>
      <c r="O6" s="4">
        <v>1794.4416577735674</v>
      </c>
      <c r="P6" s="4">
        <v>3124.7321270321863</v>
      </c>
      <c r="Q6" s="4">
        <v>5461.7495448705549</v>
      </c>
      <c r="R6" s="4">
        <v>17974.673859280527</v>
      </c>
      <c r="S6" s="4">
        <v>50.818903351872493</v>
      </c>
      <c r="T6" s="4">
        <v>1194.4722657050854</v>
      </c>
      <c r="U6" s="4">
        <v>8690.9229266017774</v>
      </c>
      <c r="V6" s="4">
        <v>0</v>
      </c>
      <c r="W6" s="4">
        <v>9283.7509326787513</v>
      </c>
      <c r="X6" s="4">
        <v>0</v>
      </c>
      <c r="Y6" s="4">
        <v>8690.9229266017774</v>
      </c>
      <c r="Z6" s="4">
        <v>9283.7509326787513</v>
      </c>
      <c r="AA6" s="4">
        <v>180028.58893943732</v>
      </c>
      <c r="AB6" s="4">
        <v>94191.713143422428</v>
      </c>
      <c r="AC6" s="4">
        <v>85836.875796014894</v>
      </c>
      <c r="AD6" s="4">
        <v>8390.6118405156794</v>
      </c>
      <c r="AE6" s="4">
        <v>3.8873710094664635</v>
      </c>
      <c r="AF6" s="4">
        <v>1021.5833244048378</v>
      </c>
      <c r="AG6" s="4">
        <v>3923.4700919643774</v>
      </c>
      <c r="AH6" s="4">
        <v>4467.141748551302</v>
      </c>
      <c r="AI6" s="4">
        <v>4733.498061702483</v>
      </c>
      <c r="AJ6" s="4">
        <v>243.83208007512269</v>
      </c>
      <c r="AK6" s="4">
        <v>3360.2125575795762</v>
      </c>
      <c r="AL6" s="4">
        <v>1373.2855041229072</v>
      </c>
      <c r="AM6" s="4">
        <v>679.93830559814489</v>
      </c>
      <c r="AN6" s="4">
        <v>349.05247594893297</v>
      </c>
      <c r="AO6" s="4">
        <v>330.88582964921193</v>
      </c>
      <c r="AP6" s="4">
        <v>66721.78125</v>
      </c>
      <c r="AQ6" s="4">
        <v>109423.72124999999</v>
      </c>
      <c r="AR6" s="4">
        <v>32399.1484375</v>
      </c>
      <c r="AS6" s="4">
        <v>34322.6328125</v>
      </c>
      <c r="AT6" s="4">
        <v>0</v>
      </c>
      <c r="AU6" s="4">
        <v>0</v>
      </c>
      <c r="AV6" s="4">
        <v>0</v>
      </c>
      <c r="AW6" s="4">
        <v>8.0344964562331374</v>
      </c>
      <c r="AX6" s="4">
        <v>1.5718548094581213</v>
      </c>
      <c r="AY6" s="4">
        <v>3.1437096189162426</v>
      </c>
      <c r="AZ6" s="4">
        <v>32.956316006635859</v>
      </c>
      <c r="BA6" s="4">
        <v>1.5359985707496682</v>
      </c>
      <c r="BB6" s="4">
        <v>0.86652158336220819</v>
      </c>
      <c r="BC6" s="4">
        <v>0.12447057323682784</v>
      </c>
      <c r="BD6" s="4">
        <v>20.031278128554252</v>
      </c>
      <c r="BT6" s="10">
        <v>38.853663167289113</v>
      </c>
      <c r="BU6" s="10">
        <v>115.67148668178417</v>
      </c>
      <c r="BV6" s="4">
        <v>17.760863212253206</v>
      </c>
      <c r="BW6" s="10">
        <v>18.260709853889765</v>
      </c>
      <c r="BX6" s="10">
        <v>17.261016570616651</v>
      </c>
      <c r="BY6" s="4">
        <v>0.31270466835055089</v>
      </c>
      <c r="BZ6" s="4">
        <v>0.25714675862076419</v>
      </c>
      <c r="CA6" s="4">
        <v>0.36826257808033752</v>
      </c>
      <c r="CB6" s="4">
        <v>7.8067435477663354</v>
      </c>
      <c r="CC6" s="8"/>
      <c r="CD6" s="10">
        <v>2697.9085795039737</v>
      </c>
      <c r="CE6" s="10">
        <v>7.9586827244125278</v>
      </c>
      <c r="CF6" s="10"/>
      <c r="CH6" s="10">
        <v>2534.8651628480443</v>
      </c>
      <c r="CI6" s="10">
        <v>7.6450315899689558</v>
      </c>
      <c r="CJ6" s="10"/>
      <c r="CK6" s="4">
        <v>7.576476499277236</v>
      </c>
      <c r="CM6" s="10">
        <v>2811.3397792556439</v>
      </c>
      <c r="CN6" s="10">
        <v>7.5303054274968924</v>
      </c>
      <c r="CQ6" s="10">
        <v>2782.9744318592534</v>
      </c>
      <c r="CR6" s="10">
        <v>7.6231181677241242</v>
      </c>
      <c r="CT6" s="4">
        <v>1.2322916688087084</v>
      </c>
      <c r="CU6" s="4">
        <v>0.97395833147068811</v>
      </c>
      <c r="CV6" s="4">
        <v>0.25833333733802044</v>
      </c>
      <c r="CW6" s="4">
        <v>1.1354166694606342</v>
      </c>
      <c r="CX6" s="4">
        <v>0.91250000024835265</v>
      </c>
      <c r="CY6" s="4">
        <v>0.2229166692122817</v>
      </c>
      <c r="CZ6" s="4">
        <v>1.3291666681567829</v>
      </c>
      <c r="DA6" s="4">
        <v>1.0354166626930237</v>
      </c>
      <c r="DB6" s="4">
        <v>0.29375000546375912</v>
      </c>
    </row>
    <row r="7" spans="1:106" x14ac:dyDescent="0.25">
      <c r="A7" s="1">
        <f t="shared" si="0"/>
        <v>44930</v>
      </c>
      <c r="B7" s="8">
        <v>2</v>
      </c>
      <c r="C7" s="4">
        <v>3797.0450000000001</v>
      </c>
      <c r="D7" s="4">
        <v>3797.0450000000001</v>
      </c>
      <c r="E7" s="4">
        <v>0</v>
      </c>
      <c r="F7" s="4">
        <v>1669.3309999999999</v>
      </c>
      <c r="H7" s="4">
        <v>2127.7139999999999</v>
      </c>
      <c r="J7" s="4">
        <v>38466.003973891726</v>
      </c>
      <c r="K7" s="4">
        <v>251.11401655826074</v>
      </c>
      <c r="L7" s="4">
        <v>23638.568273196277</v>
      </c>
      <c r="M7" s="4">
        <v>14827.435700695449</v>
      </c>
      <c r="N7" s="4">
        <v>12054.040901428969</v>
      </c>
      <c r="O7" s="4">
        <v>1795.2398869285339</v>
      </c>
      <c r="P7" s="4">
        <v>7895.7706259304159</v>
      </c>
      <c r="Q7" s="4">
        <v>4158.2702754985539</v>
      </c>
      <c r="R7" s="4">
        <v>20690.143005711463</v>
      </c>
      <c r="S7" s="4">
        <v>50.024184884130072</v>
      </c>
      <c r="T7" s="4">
        <v>1189.9198510599547</v>
      </c>
      <c r="U7" s="4">
        <v>12545.043679825971</v>
      </c>
      <c r="V7" s="4">
        <v>0</v>
      </c>
      <c r="W7" s="4">
        <v>8145.0993258854942</v>
      </c>
      <c r="X7" s="4">
        <v>0</v>
      </c>
      <c r="Y7" s="4">
        <v>12545.043679825971</v>
      </c>
      <c r="Z7" s="4">
        <v>8145.0993258854942</v>
      </c>
      <c r="AA7" s="4">
        <v>133191.6305437164</v>
      </c>
      <c r="AB7" s="4">
        <v>67887.245103596535</v>
      </c>
      <c r="AC7" s="4">
        <v>65304.38544011987</v>
      </c>
      <c r="AD7" s="4">
        <v>7561.2329950612648</v>
      </c>
      <c r="AE7" s="4">
        <v>4.0262668850143788</v>
      </c>
      <c r="AF7" s="4">
        <v>1022.6062867426403</v>
      </c>
      <c r="AG7" s="4">
        <v>4002.7161320166615</v>
      </c>
      <c r="AH7" s="4">
        <v>3558.5168630446033</v>
      </c>
      <c r="AI7" s="4">
        <v>3627.0144285744736</v>
      </c>
      <c r="AJ7" s="4">
        <v>298.77859367532864</v>
      </c>
      <c r="AK7" s="4">
        <v>2735.5163438102759</v>
      </c>
      <c r="AL7" s="4">
        <v>891.49808476419798</v>
      </c>
      <c r="AM7" s="4">
        <v>598.35341180342016</v>
      </c>
      <c r="AN7" s="4">
        <v>314.17242531171132</v>
      </c>
      <c r="AO7" s="4">
        <v>284.18098649170878</v>
      </c>
      <c r="AP7" s="4">
        <v>64283.263671875</v>
      </c>
      <c r="AQ7" s="4">
        <v>105424.55242187499</v>
      </c>
      <c r="AR7" s="4">
        <v>39011.73828125</v>
      </c>
      <c r="AS7" s="4">
        <v>25271.525390625</v>
      </c>
      <c r="AT7" s="4">
        <v>0</v>
      </c>
      <c r="AU7" s="4">
        <v>0</v>
      </c>
      <c r="AV7" s="4">
        <v>0</v>
      </c>
      <c r="AW7" s="4">
        <v>10.130510429529206</v>
      </c>
      <c r="AX7" s="4">
        <v>3.174584683992149</v>
      </c>
      <c r="AY7" s="4">
        <v>6.349169367984298</v>
      </c>
      <c r="AZ7" s="4">
        <v>35.077706622838654</v>
      </c>
      <c r="BA7" s="4">
        <v>1.9913466906663642</v>
      </c>
      <c r="BB7" s="4">
        <v>0.95522029066668257</v>
      </c>
      <c r="BC7" s="4">
        <v>0.15758396642742453</v>
      </c>
      <c r="BD7" s="4">
        <v>27.764894127374049</v>
      </c>
      <c r="BK7" s="4">
        <v>2.6789999008178711</v>
      </c>
      <c r="BM7" s="4">
        <v>2.6789999008178711</v>
      </c>
      <c r="BN7" s="4">
        <v>0.25900000333786011</v>
      </c>
      <c r="BP7" s="4">
        <v>0.25900000333786011</v>
      </c>
      <c r="BQ7" s="4">
        <v>160</v>
      </c>
      <c r="BS7" s="4">
        <v>160</v>
      </c>
      <c r="BT7" s="10">
        <v>36.26589855259347</v>
      </c>
      <c r="BU7" s="10">
        <v>103.11012539344745</v>
      </c>
      <c r="BV7" s="4">
        <v>16.019926899517024</v>
      </c>
      <c r="BW7" s="10">
        <v>15.971712322621434</v>
      </c>
      <c r="BX7" s="10">
        <v>16.068141476412613</v>
      </c>
      <c r="BY7" s="4">
        <v>1.8489495023491505</v>
      </c>
      <c r="BZ7" s="4">
        <v>2.3298600249378665</v>
      </c>
      <c r="CA7" s="4">
        <v>1.3680389797604344</v>
      </c>
      <c r="CB7" s="4">
        <v>7.9280364397086407</v>
      </c>
      <c r="CD7" s="10">
        <v>2800.3784880294952</v>
      </c>
      <c r="CE7" s="10">
        <v>7.7503339477148003</v>
      </c>
      <c r="CF7" s="10"/>
      <c r="CH7" s="10">
        <v>2330.6088812915841</v>
      </c>
      <c r="CI7" s="10">
        <v>8.1415575671030425</v>
      </c>
      <c r="CJ7" s="10"/>
      <c r="CK7" s="4">
        <v>7.34424683437474</v>
      </c>
      <c r="CM7" s="10">
        <v>3184.5009701057165</v>
      </c>
      <c r="CN7" s="10">
        <v>7.3006310349760826</v>
      </c>
      <c r="CQ7" s="10">
        <v>2596.2550213466752</v>
      </c>
      <c r="CR7" s="10">
        <v>7.3977448745730099</v>
      </c>
      <c r="CT7" s="4">
        <v>1.621874993511786</v>
      </c>
      <c r="CU7" s="4">
        <v>1.1374999911834796</v>
      </c>
      <c r="CV7" s="4">
        <v>0.48437500232830644</v>
      </c>
      <c r="CW7" s="4">
        <v>1.452083320977787</v>
      </c>
      <c r="CX7" s="4">
        <v>1.0624999863406022</v>
      </c>
      <c r="CY7" s="4">
        <v>0.38958333463718492</v>
      </c>
      <c r="CZ7" s="4">
        <v>1.791666666045785</v>
      </c>
      <c r="DA7" s="4">
        <v>1.2124999960263569</v>
      </c>
      <c r="DB7" s="4">
        <v>0.5791666700194279</v>
      </c>
    </row>
    <row r="8" spans="1:106" x14ac:dyDescent="0.25">
      <c r="A8" s="1">
        <f t="shared" si="0"/>
        <v>44931</v>
      </c>
      <c r="B8" s="8">
        <v>2</v>
      </c>
      <c r="C8" s="4">
        <v>8537.7999999999993</v>
      </c>
      <c r="D8" s="4">
        <v>8537.7999999999993</v>
      </c>
      <c r="E8" s="4">
        <v>0</v>
      </c>
      <c r="F8" s="4">
        <v>4231.2160000000003</v>
      </c>
      <c r="H8" s="4">
        <v>4306.5839999999998</v>
      </c>
      <c r="J8" s="4">
        <v>60498.856024254797</v>
      </c>
      <c r="K8" s="4">
        <v>250.69036036872896</v>
      </c>
      <c r="L8" s="4">
        <v>29272.442491928185</v>
      </c>
      <c r="M8" s="4">
        <v>31226.413532326609</v>
      </c>
      <c r="N8" s="4">
        <v>9478.7860276899828</v>
      </c>
      <c r="O8" s="4">
        <v>1795.5656710595078</v>
      </c>
      <c r="P8" s="4">
        <v>4954.361042421403</v>
      </c>
      <c r="Q8" s="4">
        <v>4524.4249852685798</v>
      </c>
      <c r="R8" s="4">
        <v>24583.505342071949</v>
      </c>
      <c r="S8" s="4">
        <v>49.798011319121038</v>
      </c>
      <c r="T8" s="4">
        <v>1189.381723112157</v>
      </c>
      <c r="U8" s="4">
        <v>11768.144319383002</v>
      </c>
      <c r="V8" s="4">
        <v>0</v>
      </c>
      <c r="W8" s="4">
        <v>12815.361022688949</v>
      </c>
      <c r="X8" s="4">
        <v>0</v>
      </c>
      <c r="Y8" s="4">
        <v>11768.144319383002</v>
      </c>
      <c r="Z8" s="4">
        <v>12815.361022688949</v>
      </c>
      <c r="AA8" s="4">
        <v>247041.09636887012</v>
      </c>
      <c r="AB8" s="4">
        <v>121244.18011370553</v>
      </c>
      <c r="AC8" s="4">
        <v>125796.9162551646</v>
      </c>
      <c r="AD8" s="4">
        <v>13303.600842169322</v>
      </c>
      <c r="AE8" s="4">
        <v>4.0033298753568403</v>
      </c>
      <c r="AF8" s="4">
        <v>1022.2828216166616</v>
      </c>
      <c r="AG8" s="4">
        <v>6444.8189444385798</v>
      </c>
      <c r="AH8" s="4">
        <v>6858.7818977307434</v>
      </c>
      <c r="AI8" s="4">
        <v>5907.6387305911894</v>
      </c>
      <c r="AJ8" s="4">
        <v>226.29787068428817</v>
      </c>
      <c r="AK8" s="4">
        <v>3847.6295797279236</v>
      </c>
      <c r="AL8" s="4">
        <v>2060.0091508632659</v>
      </c>
      <c r="AM8" s="4">
        <v>1005.9912976976718</v>
      </c>
      <c r="AN8" s="4">
        <v>504.55263661044341</v>
      </c>
      <c r="AO8" s="4">
        <v>501.43866108722841</v>
      </c>
      <c r="AP8" s="4">
        <v>93519.06640625</v>
      </c>
      <c r="AQ8" s="4">
        <v>153371.26890624998</v>
      </c>
      <c r="AR8" s="4">
        <v>44263.87890625</v>
      </c>
      <c r="AS8" s="4">
        <v>49255.1875</v>
      </c>
      <c r="AT8" s="4">
        <v>0</v>
      </c>
      <c r="AU8" s="4">
        <v>0</v>
      </c>
      <c r="AV8" s="4">
        <v>0</v>
      </c>
      <c r="AW8" s="4">
        <v>7.0860006118970702</v>
      </c>
      <c r="AX8" s="4">
        <v>1.1102141099217577</v>
      </c>
      <c r="AY8" s="4">
        <v>2.2204282198435155</v>
      </c>
      <c r="AZ8" s="4">
        <v>28.934982825654167</v>
      </c>
      <c r="BA8" s="4">
        <v>1.5582001033251334</v>
      </c>
      <c r="BB8" s="4">
        <v>0.69193922680212583</v>
      </c>
      <c r="BC8" s="4">
        <v>0.11782792964202393</v>
      </c>
      <c r="BD8" s="4">
        <v>17.963792652234769</v>
      </c>
      <c r="BK8" s="4">
        <v>3.6180000305175781</v>
      </c>
      <c r="BM8" s="4">
        <v>3.6180000305175781</v>
      </c>
      <c r="BN8" s="4">
        <v>0.51700001955032349</v>
      </c>
      <c r="BP8" s="4">
        <v>0.51700001955032349</v>
      </c>
      <c r="BQ8" s="4">
        <v>160</v>
      </c>
      <c r="BS8" s="4">
        <v>160</v>
      </c>
      <c r="BT8" s="10">
        <v>38.285422100618078</v>
      </c>
      <c r="BU8" s="10">
        <v>113.21599960690166</v>
      </c>
      <c r="BV8" s="4">
        <v>17.969827171569619</v>
      </c>
      <c r="BW8" s="10">
        <v>18.32893613214846</v>
      </c>
      <c r="BX8" s="10">
        <v>17.610718210990782</v>
      </c>
      <c r="BY8" s="4">
        <v>0.71664718342403355</v>
      </c>
      <c r="BZ8" s="4">
        <v>0.77086463522267146</v>
      </c>
      <c r="CA8" s="4">
        <v>0.66242973162539565</v>
      </c>
      <c r="CB8" s="4">
        <v>8.1347159239581188</v>
      </c>
      <c r="CD8" s="10">
        <v>4212.6870338125373</v>
      </c>
      <c r="CE8" s="10">
        <v>7.9826063990790042</v>
      </c>
      <c r="CF8" s="10"/>
      <c r="CH8" s="10">
        <v>4070.9193677000908</v>
      </c>
      <c r="CI8" s="10">
        <v>8.2921225845424225</v>
      </c>
      <c r="CJ8" s="10"/>
      <c r="CK8" s="4">
        <v>7.5497710538378904</v>
      </c>
      <c r="CM8" s="10">
        <v>4241.2163092586379</v>
      </c>
      <c r="CN8" s="10">
        <v>7.58212831983061</v>
      </c>
      <c r="CQ8" s="10">
        <v>4412.6903943586158</v>
      </c>
      <c r="CR8" s="10">
        <v>7.5186711687367751</v>
      </c>
      <c r="CT8" s="4">
        <v>1.4229166710283607</v>
      </c>
      <c r="CU8" s="4">
        <v>1.1666666654249032</v>
      </c>
      <c r="CV8" s="4">
        <v>0.25625000560345745</v>
      </c>
      <c r="CW8" s="4">
        <v>1.7104166694916785</v>
      </c>
      <c r="CX8" s="4">
        <v>1.5625</v>
      </c>
      <c r="CY8" s="4">
        <v>0.14791666949167848</v>
      </c>
      <c r="CZ8" s="4">
        <v>1.135416672565043</v>
      </c>
      <c r="DA8" s="4">
        <v>0.77083333084980643</v>
      </c>
      <c r="DB8" s="4">
        <v>0.36458334171523649</v>
      </c>
    </row>
    <row r="9" spans="1:106" x14ac:dyDescent="0.25">
      <c r="A9" s="1">
        <f t="shared" si="0"/>
        <v>44932</v>
      </c>
      <c r="B9" s="8">
        <v>2</v>
      </c>
      <c r="C9" s="4">
        <v>8947.8690000000006</v>
      </c>
      <c r="D9" s="4">
        <v>8947.8690000000006</v>
      </c>
      <c r="E9" s="4">
        <v>0</v>
      </c>
      <c r="F9" s="4">
        <v>4577.0870000000004</v>
      </c>
      <c r="H9" s="4">
        <v>4370.7820000000002</v>
      </c>
      <c r="J9" s="4">
        <v>66970.042057868239</v>
      </c>
      <c r="K9" s="4">
        <v>249.93107222932187</v>
      </c>
      <c r="L9" s="4">
        <v>32820.383773102898</v>
      </c>
      <c r="M9" s="4">
        <v>34149.658284765341</v>
      </c>
      <c r="N9" s="4">
        <v>8388.4743736212658</v>
      </c>
      <c r="O9" s="4">
        <v>1795.2618482173839</v>
      </c>
      <c r="P9" s="4">
        <v>3341.596556235203</v>
      </c>
      <c r="Q9" s="4">
        <v>5046.8778173860637</v>
      </c>
      <c r="R9" s="4">
        <v>30782.585322090134</v>
      </c>
      <c r="S9" s="4">
        <v>49.766771995593835</v>
      </c>
      <c r="T9" s="4">
        <v>1190.0473100146978</v>
      </c>
      <c r="U9" s="4">
        <v>14276.265369497572</v>
      </c>
      <c r="V9" s="4">
        <v>0</v>
      </c>
      <c r="W9" s="4">
        <v>16506.319952592563</v>
      </c>
      <c r="X9" s="4">
        <v>0</v>
      </c>
      <c r="Y9" s="4">
        <v>14276.265369497572</v>
      </c>
      <c r="Z9" s="4">
        <v>16506.319952592563</v>
      </c>
      <c r="AA9" s="4">
        <v>291697.65522085584</v>
      </c>
      <c r="AB9" s="4">
        <v>136548.51996827713</v>
      </c>
      <c r="AC9" s="4">
        <v>155149.13525257874</v>
      </c>
      <c r="AD9" s="4">
        <v>14275.372265933431</v>
      </c>
      <c r="AE9" s="4">
        <v>4.0010756809999943</v>
      </c>
      <c r="AF9" s="4">
        <v>1022.2572829322082</v>
      </c>
      <c r="AG9" s="4">
        <v>6712.7794481170586</v>
      </c>
      <c r="AH9" s="4">
        <v>7562.5928178163722</v>
      </c>
      <c r="AI9" s="4">
        <v>4497.8598437368055</v>
      </c>
      <c r="AJ9" s="4">
        <v>226.17502929254815</v>
      </c>
      <c r="AK9" s="4">
        <v>2317.6037465344775</v>
      </c>
      <c r="AL9" s="4">
        <v>2180.2560972023284</v>
      </c>
      <c r="AM9" s="4">
        <v>1089.5880955536927</v>
      </c>
      <c r="AN9" s="4">
        <v>536.24865825735276</v>
      </c>
      <c r="AO9" s="4">
        <v>553.33943729634007</v>
      </c>
      <c r="AP9" s="4">
        <v>108592.9375</v>
      </c>
      <c r="AQ9" s="4">
        <v>178092.41749999998</v>
      </c>
      <c r="AR9" s="4">
        <v>51294.55859375</v>
      </c>
      <c r="AS9" s="4">
        <v>57298.37890625</v>
      </c>
      <c r="AT9" s="4">
        <v>0</v>
      </c>
      <c r="AU9" s="4">
        <v>0</v>
      </c>
      <c r="AV9" s="4">
        <v>0</v>
      </c>
      <c r="AW9" s="4">
        <v>7.4844683195371138</v>
      </c>
      <c r="AX9" s="4">
        <v>0.93748292175726589</v>
      </c>
      <c r="AY9" s="4">
        <v>1.8749658435145318</v>
      </c>
      <c r="AZ9" s="4">
        <v>32.599678786184263</v>
      </c>
      <c r="BA9" s="4">
        <v>1.5953935250877533</v>
      </c>
      <c r="BB9" s="4">
        <v>0.50267385941130849</v>
      </c>
      <c r="BC9" s="4">
        <v>0.12177068032105663</v>
      </c>
      <c r="BD9" s="4">
        <v>19.903333128815362</v>
      </c>
      <c r="BE9" s="4">
        <v>7.6554998159408569</v>
      </c>
      <c r="BF9" s="4">
        <v>2.247999906539917</v>
      </c>
      <c r="BG9" s="4">
        <v>13.062999725341797</v>
      </c>
      <c r="BH9" s="4">
        <v>88.530496597290039</v>
      </c>
      <c r="BI9" s="4">
        <v>75.115997314453125</v>
      </c>
      <c r="BJ9" s="4">
        <v>13.414499282836914</v>
      </c>
      <c r="BK9" s="4">
        <v>3.159000039100647</v>
      </c>
      <c r="BL9" s="4">
        <v>2.7000000476837158</v>
      </c>
      <c r="BM9" s="4">
        <v>3.6180000305175781</v>
      </c>
      <c r="BN9" s="4">
        <v>0.65550002455711365</v>
      </c>
      <c r="BO9" s="4">
        <v>0.79400002956390381</v>
      </c>
      <c r="BP9" s="4">
        <v>0.51700001955032349</v>
      </c>
      <c r="BQ9" s="4">
        <v>160</v>
      </c>
      <c r="BS9" s="4">
        <v>160</v>
      </c>
      <c r="BT9" s="10">
        <v>39.497804273625377</v>
      </c>
      <c r="BU9" s="10">
        <v>115.28823190851743</v>
      </c>
      <c r="BV9" s="4">
        <v>17.879715641770098</v>
      </c>
      <c r="BW9" s="10">
        <v>17.730273608024472</v>
      </c>
      <c r="BX9" s="10">
        <v>18.029157675515723</v>
      </c>
      <c r="BY9" s="4">
        <v>0.34182677007110923</v>
      </c>
      <c r="BZ9" s="4">
        <v>0.42746107945290129</v>
      </c>
      <c r="CA9" s="4">
        <v>0.25619246068931717</v>
      </c>
      <c r="CB9" s="4">
        <v>7.9749328194511975</v>
      </c>
      <c r="CD9" s="10">
        <v>4437.808809089036</v>
      </c>
      <c r="CE9" s="10">
        <v>8.0629882304101681</v>
      </c>
      <c r="CF9" s="10"/>
      <c r="CH9" s="10">
        <v>4389.948174364843</v>
      </c>
      <c r="CI9" s="10">
        <v>7.8859173999244705</v>
      </c>
      <c r="CJ9" s="10"/>
      <c r="CK9" s="4">
        <v>7.4993086548878036</v>
      </c>
      <c r="CM9" s="10">
        <v>4484.1471892267855</v>
      </c>
      <c r="CN9" s="10">
        <v>7.5025597854644621</v>
      </c>
      <c r="CQ9" s="10">
        <v>4678.479770699877</v>
      </c>
      <c r="CR9" s="10">
        <v>7.496192568305915</v>
      </c>
      <c r="CT9" s="4">
        <v>1.2343750028715781</v>
      </c>
      <c r="CU9" s="4">
        <v>1.0406249991307657</v>
      </c>
      <c r="CV9" s="4">
        <v>0.19375000374081233</v>
      </c>
      <c r="CW9" s="4">
        <v>1.5583333312533796</v>
      </c>
      <c r="CX9" s="4">
        <v>1.4354166612029076</v>
      </c>
      <c r="CY9" s="4">
        <v>0.12291667005047202</v>
      </c>
      <c r="CZ9" s="4">
        <v>0.91041667448977637</v>
      </c>
      <c r="DA9" s="4">
        <v>0.64583333705862367</v>
      </c>
      <c r="DB9" s="4">
        <v>0.26458333743115264</v>
      </c>
    </row>
    <row r="10" spans="1:106" x14ac:dyDescent="0.25">
      <c r="A10" s="1">
        <f t="shared" si="0"/>
        <v>44933</v>
      </c>
      <c r="B10" s="8">
        <v>2</v>
      </c>
      <c r="C10" s="4">
        <v>9033.2109999999993</v>
      </c>
      <c r="D10" s="4">
        <v>9033.2109999999993</v>
      </c>
      <c r="E10" s="4">
        <v>0</v>
      </c>
      <c r="F10" s="4">
        <v>4621.9040000000005</v>
      </c>
      <c r="H10" s="4">
        <v>4411.3069999999998</v>
      </c>
      <c r="J10" s="4">
        <v>68507.172060813376</v>
      </c>
      <c r="K10" s="4">
        <v>249.80064807714908</v>
      </c>
      <c r="L10" s="4">
        <v>36533.931234561482</v>
      </c>
      <c r="M10" s="4">
        <v>31973.240826251891</v>
      </c>
      <c r="N10" s="4">
        <v>5438.683942293319</v>
      </c>
      <c r="O10" s="4">
        <v>1795.2869699369658</v>
      </c>
      <c r="P10" s="4">
        <v>2281.5565539144477</v>
      </c>
      <c r="Q10" s="4">
        <v>3157.1273883788717</v>
      </c>
      <c r="R10" s="4">
        <v>33009.666134796469</v>
      </c>
      <c r="S10" s="4">
        <v>50.470876531752808</v>
      </c>
      <c r="T10" s="4">
        <v>1192.3307764540932</v>
      </c>
      <c r="U10" s="4">
        <v>15571.75398099517</v>
      </c>
      <c r="V10" s="4">
        <v>0</v>
      </c>
      <c r="W10" s="4">
        <v>17437.912153801302</v>
      </c>
      <c r="X10" s="4">
        <v>0</v>
      </c>
      <c r="Y10" s="4">
        <v>15571.75398099517</v>
      </c>
      <c r="Z10" s="4">
        <v>17437.912153801302</v>
      </c>
      <c r="AA10" s="4">
        <v>315283.40926893073</v>
      </c>
      <c r="AB10" s="4">
        <v>156799.67413248162</v>
      </c>
      <c r="AC10" s="4">
        <v>158483.7351364491</v>
      </c>
      <c r="AD10" s="4">
        <v>13974.059629625566</v>
      </c>
      <c r="AE10" s="4">
        <v>3.9992560216942259</v>
      </c>
      <c r="AF10" s="4">
        <v>1022.3094950368504</v>
      </c>
      <c r="AG10" s="4">
        <v>6841.0793460998029</v>
      </c>
      <c r="AH10" s="4">
        <v>7132.9802835257633</v>
      </c>
      <c r="AI10" s="4">
        <v>6518.9204589331002</v>
      </c>
      <c r="AJ10" s="4">
        <v>226.98901760851896</v>
      </c>
      <c r="AK10" s="4">
        <v>4486.0192895433374</v>
      </c>
      <c r="AL10" s="4">
        <v>2032.9011693897633</v>
      </c>
      <c r="AM10" s="4">
        <v>1057.2891258294903</v>
      </c>
      <c r="AN10" s="4">
        <v>527.38955976331033</v>
      </c>
      <c r="AO10" s="4">
        <v>529.89956606617989</v>
      </c>
      <c r="AP10" s="4">
        <v>114997.72265625</v>
      </c>
      <c r="AQ10" s="4">
        <v>188596.26515624998</v>
      </c>
      <c r="AR10" s="4">
        <v>59877.12890625</v>
      </c>
      <c r="AS10" s="4">
        <v>55120.59375</v>
      </c>
      <c r="AT10" s="4">
        <v>0</v>
      </c>
      <c r="AU10" s="4">
        <v>0</v>
      </c>
      <c r="AV10" s="4">
        <v>0</v>
      </c>
      <c r="AW10" s="4">
        <v>7.5839224901104805</v>
      </c>
      <c r="AX10" s="4">
        <v>0.60207648667714275</v>
      </c>
      <c r="AY10" s="4">
        <v>1.2041529733542855</v>
      </c>
      <c r="AZ10" s="4">
        <v>34.90269509578939</v>
      </c>
      <c r="BA10" s="4">
        <v>1.5469648201094348</v>
      </c>
      <c r="BB10" s="4">
        <v>0.72166148437505784</v>
      </c>
      <c r="BC10" s="4">
        <v>0.11704466172986443</v>
      </c>
      <c r="BD10" s="4">
        <v>20.878098071245098</v>
      </c>
      <c r="BE10" s="4">
        <v>8.7189998626708984</v>
      </c>
      <c r="BF10" s="4">
        <v>4.3839998245239258</v>
      </c>
      <c r="BG10" s="4">
        <v>13.053999900817871</v>
      </c>
      <c r="BH10" s="4">
        <v>87.011493682861328</v>
      </c>
      <c r="BI10" s="4">
        <v>72.406494140625</v>
      </c>
      <c r="BJ10" s="4">
        <v>14.604999542236328</v>
      </c>
      <c r="BK10" s="4">
        <v>3.5709999799728394</v>
      </c>
      <c r="BL10" s="4">
        <v>3.5239999294281006</v>
      </c>
      <c r="BM10" s="4">
        <v>3.6180000305175781</v>
      </c>
      <c r="BN10" s="4">
        <v>0.69900000095367432</v>
      </c>
      <c r="BO10" s="4">
        <v>0.88099998235702515</v>
      </c>
      <c r="BP10" s="4">
        <v>0.51700001955032349</v>
      </c>
      <c r="BQ10" s="4">
        <v>138</v>
      </c>
      <c r="BR10" s="4">
        <v>116</v>
      </c>
      <c r="BS10" s="4">
        <v>160</v>
      </c>
      <c r="BT10" s="10">
        <v>39.622975728454236</v>
      </c>
      <c r="BU10" s="10">
        <v>114.6414504875161</v>
      </c>
      <c r="BV10" s="4">
        <v>18.483204271533975</v>
      </c>
      <c r="BW10" s="10">
        <v>18.555015770119649</v>
      </c>
      <c r="BX10" s="10">
        <v>18.4113927729483</v>
      </c>
      <c r="BY10" s="4">
        <v>0.53231047137556031</v>
      </c>
      <c r="BZ10" s="4">
        <v>0.62783540730519105</v>
      </c>
      <c r="CA10" s="4">
        <v>0.43678553544592952</v>
      </c>
      <c r="CB10" s="4">
        <v>7.803040778610316</v>
      </c>
      <c r="CD10" s="10">
        <v>4399.2822081677741</v>
      </c>
      <c r="CE10" s="10">
        <v>7.8934675476932936</v>
      </c>
      <c r="CF10" s="10"/>
      <c r="CH10" s="10">
        <v>4318.0282486771666</v>
      </c>
      <c r="CI10" s="10">
        <v>7.7109124150474564</v>
      </c>
      <c r="CJ10" s="10"/>
      <c r="CK10" s="4">
        <v>7.4898626797549044</v>
      </c>
      <c r="CM10" s="10">
        <v>4495.02463086239</v>
      </c>
      <c r="CN10" s="10">
        <v>7.521686755981924</v>
      </c>
      <c r="CQ10" s="10">
        <v>4569.0742289064756</v>
      </c>
      <c r="CR10" s="10">
        <v>7.4585543666638463</v>
      </c>
      <c r="CT10" s="4">
        <v>1.0364583369810134</v>
      </c>
      <c r="CU10" s="4">
        <v>0.78854166654249025</v>
      </c>
      <c r="CV10" s="4">
        <v>0.24791667043852311</v>
      </c>
      <c r="CW10" s="4">
        <v>1.2541666647108891</v>
      </c>
      <c r="CX10" s="4">
        <v>0.98958332712451613</v>
      </c>
      <c r="CY10" s="4">
        <v>0.26458333758637309</v>
      </c>
      <c r="CZ10" s="4">
        <v>0.81875000925113761</v>
      </c>
      <c r="DA10" s="4">
        <v>0.58750000596046448</v>
      </c>
      <c r="DB10" s="4">
        <v>0.23125000329067311</v>
      </c>
    </row>
    <row r="11" spans="1:106" x14ac:dyDescent="0.25">
      <c r="A11" s="1">
        <f t="shared" si="0"/>
        <v>44934</v>
      </c>
      <c r="B11" s="8">
        <v>2</v>
      </c>
      <c r="C11" s="4">
        <v>8967.2910000000011</v>
      </c>
      <c r="D11" s="4">
        <v>8967.2910000000011</v>
      </c>
      <c r="E11" s="4">
        <v>0</v>
      </c>
      <c r="F11" s="4">
        <v>4628.634</v>
      </c>
      <c r="H11" s="4">
        <v>4338.6570000000002</v>
      </c>
      <c r="J11" s="4">
        <v>74323.05810372674</v>
      </c>
      <c r="K11" s="4">
        <v>249.97006060490466</v>
      </c>
      <c r="L11" s="4">
        <v>38238.46072996423</v>
      </c>
      <c r="M11" s="4">
        <v>36084.59737376251</v>
      </c>
      <c r="N11" s="4">
        <v>5384.8809890031989</v>
      </c>
      <c r="O11" s="4">
        <v>1795.681701250631</v>
      </c>
      <c r="P11" s="4">
        <v>1646.9368007779995</v>
      </c>
      <c r="Q11" s="4">
        <v>3737.944188225199</v>
      </c>
      <c r="R11" s="4">
        <v>35021.127733884874</v>
      </c>
      <c r="S11" s="4">
        <v>49.873126090030205</v>
      </c>
      <c r="T11" s="4">
        <v>1191.6144800094298</v>
      </c>
      <c r="U11" s="4">
        <v>15414.654408326691</v>
      </c>
      <c r="V11" s="4">
        <v>0</v>
      </c>
      <c r="W11" s="4">
        <v>19606.473325558185</v>
      </c>
      <c r="X11" s="4">
        <v>0</v>
      </c>
      <c r="Y11" s="4">
        <v>15414.654408326691</v>
      </c>
      <c r="Z11" s="4">
        <v>19606.473325558185</v>
      </c>
      <c r="AA11" s="4">
        <v>306592.9202914855</v>
      </c>
      <c r="AB11" s="4">
        <v>148008.91742734474</v>
      </c>
      <c r="AC11" s="4">
        <v>158584.00286414076</v>
      </c>
      <c r="AD11" s="4">
        <v>14278.04842283309</v>
      </c>
      <c r="AE11" s="4">
        <v>4.0025670460366314</v>
      </c>
      <c r="AF11" s="4">
        <v>1022.2143761048447</v>
      </c>
      <c r="AG11" s="4">
        <v>6814.2970999496129</v>
      </c>
      <c r="AH11" s="4">
        <v>7463.7513228834778</v>
      </c>
      <c r="AI11" s="4">
        <v>9012.4104451118092</v>
      </c>
      <c r="AJ11" s="4">
        <v>227.39960670956859</v>
      </c>
      <c r="AK11" s="4">
        <v>5304.1299003223139</v>
      </c>
      <c r="AL11" s="4">
        <v>3708.2805447894953</v>
      </c>
      <c r="AM11" s="4">
        <v>1071.7043966438262</v>
      </c>
      <c r="AN11" s="4">
        <v>528.76630369487577</v>
      </c>
      <c r="AO11" s="4">
        <v>542.93809294895038</v>
      </c>
      <c r="AP11" s="4">
        <v>119107.5390625</v>
      </c>
      <c r="AQ11" s="4">
        <v>195336.36406249998</v>
      </c>
      <c r="AR11" s="4">
        <v>58762.03125</v>
      </c>
      <c r="AS11" s="4">
        <v>60345.5078125</v>
      </c>
      <c r="AT11" s="4">
        <v>0</v>
      </c>
      <c r="AU11" s="4">
        <v>0</v>
      </c>
      <c r="AV11" s="4">
        <v>0</v>
      </c>
      <c r="AW11" s="4">
        <v>8.2882397932359648</v>
      </c>
      <c r="AX11" s="4">
        <v>0.60050253627357453</v>
      </c>
      <c r="AY11" s="4">
        <v>1.2010050725471491</v>
      </c>
      <c r="AZ11" s="4">
        <v>34.190138392016657</v>
      </c>
      <c r="BA11" s="4">
        <v>1.5922365431023804</v>
      </c>
      <c r="BB11" s="4">
        <v>1.0050315580381866</v>
      </c>
      <c r="BC11" s="4">
        <v>0.1195126149741127</v>
      </c>
      <c r="BD11" s="4">
        <v>21.783207889930186</v>
      </c>
      <c r="BE11" s="4">
        <v>11.11299991607666</v>
      </c>
      <c r="BF11" s="4">
        <v>5</v>
      </c>
      <c r="BG11" s="4">
        <v>17.22599983215332</v>
      </c>
      <c r="BH11" s="4">
        <v>84.616001129150391</v>
      </c>
      <c r="BI11" s="4">
        <v>70.657501220703125</v>
      </c>
      <c r="BJ11" s="4">
        <v>13.958499908447266</v>
      </c>
      <c r="BK11" s="4">
        <v>3.5759999752044678</v>
      </c>
      <c r="BL11" s="4">
        <v>3.5239999294281006</v>
      </c>
      <c r="BM11" s="4">
        <v>3.628000020980835</v>
      </c>
      <c r="BN11" s="4">
        <v>0.69499999284744263</v>
      </c>
      <c r="BO11" s="4">
        <v>0.88099998235702515</v>
      </c>
      <c r="BP11" s="4">
        <v>0.50900000333786011</v>
      </c>
      <c r="BQ11" s="4">
        <v>107</v>
      </c>
      <c r="BR11" s="4">
        <v>116</v>
      </c>
      <c r="BS11" s="4">
        <v>98</v>
      </c>
      <c r="BT11" s="10">
        <v>39.829333111806875</v>
      </c>
      <c r="BU11" s="10">
        <v>113.38909049091011</v>
      </c>
      <c r="BV11" s="4">
        <v>17.384750900185772</v>
      </c>
      <c r="BW11" s="10">
        <v>17.124145464058277</v>
      </c>
      <c r="BX11" s="10">
        <v>17.645356336313267</v>
      </c>
      <c r="BY11" s="4">
        <v>0.44030158046714329</v>
      </c>
      <c r="BZ11" s="4">
        <v>0.56006331143718235</v>
      </c>
      <c r="CA11" s="4">
        <v>0.32053984949710429</v>
      </c>
      <c r="CB11" s="4">
        <v>7.6197301928618009</v>
      </c>
      <c r="CD11" s="10">
        <v>4387.9257398712671</v>
      </c>
      <c r="CE11" s="10">
        <v>7.6110996015858214</v>
      </c>
      <c r="CF11" s="10"/>
      <c r="CH11" s="10">
        <v>4425.8789702904642</v>
      </c>
      <c r="CI11" s="10">
        <v>7.6282867742469627</v>
      </c>
      <c r="CJ11" s="10"/>
      <c r="CK11" s="4">
        <v>7.5395841167526365</v>
      </c>
      <c r="CM11" s="10">
        <v>4426.5333668612257</v>
      </c>
      <c r="CN11" s="10">
        <v>7.5671250509014776</v>
      </c>
      <c r="CQ11" s="10">
        <v>4693.2469048285411</v>
      </c>
      <c r="CR11" s="10">
        <v>7.5136083122751565</v>
      </c>
      <c r="CT11" s="4">
        <v>0.94062500159877049</v>
      </c>
      <c r="CU11" s="4">
        <v>0.76666666412105167</v>
      </c>
      <c r="CV11" s="4">
        <v>0.17395833747771877</v>
      </c>
      <c r="CW11" s="4">
        <v>1.0729166604578495</v>
      </c>
      <c r="CX11" s="4">
        <v>0.94791665797432267</v>
      </c>
      <c r="CY11" s="4">
        <v>0.12500000248352686</v>
      </c>
      <c r="CZ11" s="4">
        <v>0.80833334273969137</v>
      </c>
      <c r="DA11" s="4">
        <v>0.58541667026778066</v>
      </c>
      <c r="DB11" s="4">
        <v>0.22291667247191072</v>
      </c>
    </row>
    <row r="12" spans="1:106" x14ac:dyDescent="0.25">
      <c r="A12" s="1">
        <f t="shared" si="0"/>
        <v>44935</v>
      </c>
      <c r="B12" s="8">
        <v>3</v>
      </c>
      <c r="C12" s="4">
        <v>8308.8430000000008</v>
      </c>
      <c r="D12" s="4">
        <v>8308.8430000000008</v>
      </c>
      <c r="E12" s="4">
        <v>0</v>
      </c>
      <c r="F12" s="4">
        <v>4183.8909999999996</v>
      </c>
      <c r="H12" s="4">
        <v>4124.9520000000002</v>
      </c>
      <c r="J12" s="4">
        <v>63608.895201736217</v>
      </c>
      <c r="K12" s="4">
        <v>250.18668163061298</v>
      </c>
      <c r="L12" s="4">
        <v>32549.702105575387</v>
      </c>
      <c r="M12" s="4">
        <v>31059.193096160834</v>
      </c>
      <c r="N12" s="4">
        <v>4029.2971050139549</v>
      </c>
      <c r="O12" s="4">
        <v>1795.1188640864641</v>
      </c>
      <c r="P12" s="4">
        <v>1306.4425699819315</v>
      </c>
      <c r="Q12" s="4">
        <v>2722.8545350320233</v>
      </c>
      <c r="R12" s="4">
        <v>32212.88437594533</v>
      </c>
      <c r="S12" s="4">
        <v>50.968397933996414</v>
      </c>
      <c r="T12" s="4">
        <v>1194.755009134004</v>
      </c>
      <c r="U12" s="4">
        <v>14733.541826722598</v>
      </c>
      <c r="V12" s="4">
        <v>0</v>
      </c>
      <c r="W12" s="4">
        <v>17479.342549222732</v>
      </c>
      <c r="X12" s="4">
        <v>0</v>
      </c>
      <c r="Y12" s="4">
        <v>14733.541826722598</v>
      </c>
      <c r="Z12" s="4">
        <v>17479.342549222732</v>
      </c>
      <c r="AA12" s="4">
        <v>288879.5290112166</v>
      </c>
      <c r="AB12" s="4">
        <v>145676.48903909791</v>
      </c>
      <c r="AC12" s="4">
        <v>143203.03997211868</v>
      </c>
      <c r="AD12" s="4">
        <v>13886.178351311206</v>
      </c>
      <c r="AE12" s="4">
        <v>3.9991766030038995</v>
      </c>
      <c r="AF12" s="4">
        <v>1022.2968226197543</v>
      </c>
      <c r="AG12" s="4">
        <v>6603.5479608818205</v>
      </c>
      <c r="AH12" s="4">
        <v>7282.6303904293854</v>
      </c>
      <c r="AI12" s="4">
        <v>7016.7804894897035</v>
      </c>
      <c r="AJ12" s="4">
        <v>227.00268716750321</v>
      </c>
      <c r="AK12" s="4">
        <v>4805.871145421218</v>
      </c>
      <c r="AL12" s="4">
        <v>2210.9093440684856</v>
      </c>
      <c r="AM12" s="4">
        <v>1036.3501804794384</v>
      </c>
      <c r="AN12" s="4">
        <v>528.27211691779473</v>
      </c>
      <c r="AO12" s="4">
        <v>508.07806356164377</v>
      </c>
      <c r="AP12" s="4">
        <v>96978.859375</v>
      </c>
      <c r="AQ12" s="4">
        <v>159045.329375</v>
      </c>
      <c r="AR12" s="4">
        <v>48575.4296875</v>
      </c>
      <c r="AS12" s="4">
        <v>48403.4296875</v>
      </c>
      <c r="AT12" s="4">
        <v>450</v>
      </c>
      <c r="AU12" s="4">
        <v>450</v>
      </c>
      <c r="AV12" s="4">
        <v>450</v>
      </c>
      <c r="AW12" s="4">
        <v>7.6555659075200015</v>
      </c>
      <c r="AX12" s="4">
        <v>0.48494081606957246</v>
      </c>
      <c r="AY12" s="4">
        <v>0.96988163213914491</v>
      </c>
      <c r="AZ12" s="4">
        <v>34.767720248320565</v>
      </c>
      <c r="BA12" s="4">
        <v>1.6712529471686015</v>
      </c>
      <c r="BB12" s="4">
        <v>0.84449549588188189</v>
      </c>
      <c r="BC12" s="4">
        <v>0.12472857899462517</v>
      </c>
      <c r="BD12" s="4">
        <v>19.141693900703142</v>
      </c>
      <c r="BE12" s="4">
        <v>11.11299991607666</v>
      </c>
      <c r="BF12" s="4">
        <v>5</v>
      </c>
      <c r="BG12" s="4">
        <v>17.22599983215332</v>
      </c>
      <c r="BH12" s="4">
        <v>84.616001129150391</v>
      </c>
      <c r="BI12" s="4">
        <v>70.657501220703125</v>
      </c>
      <c r="BJ12" s="4">
        <v>13.958499908447266</v>
      </c>
      <c r="BK12" s="4">
        <v>3.5759999752044678</v>
      </c>
      <c r="BL12" s="4">
        <v>3.5239999294281006</v>
      </c>
      <c r="BM12" s="4">
        <v>3.628000020980835</v>
      </c>
      <c r="BN12" s="4">
        <v>0.69499999284744263</v>
      </c>
      <c r="BO12" s="4">
        <v>0.88099998235702515</v>
      </c>
      <c r="BP12" s="4">
        <v>0.50900000333786011</v>
      </c>
      <c r="BQ12" s="4">
        <v>107</v>
      </c>
      <c r="BR12" s="4">
        <v>116</v>
      </c>
      <c r="BS12" s="4">
        <v>98</v>
      </c>
      <c r="BT12" s="10">
        <v>40.168364640228411</v>
      </c>
      <c r="BU12" s="10">
        <v>112.90677225076296</v>
      </c>
      <c r="BV12" s="4">
        <v>17.387637874191558</v>
      </c>
      <c r="BW12" s="10">
        <v>17.481721780421559</v>
      </c>
      <c r="BX12" s="10">
        <v>17.293553967961557</v>
      </c>
      <c r="BY12" s="4">
        <v>0.51439402520143251</v>
      </c>
      <c r="BZ12" s="4">
        <v>0.55825523147550293</v>
      </c>
      <c r="CA12" s="4">
        <v>0.4705328189273621</v>
      </c>
      <c r="CB12" s="4">
        <v>7.7451587940336193</v>
      </c>
      <c r="CD12" s="10">
        <v>4341.762443725821</v>
      </c>
      <c r="CE12" s="10">
        <v>7.6363532943356649</v>
      </c>
      <c r="CF12" s="10"/>
      <c r="CH12" s="10">
        <v>4222.4542619212962</v>
      </c>
      <c r="CI12" s="10">
        <v>7.8570386636439649</v>
      </c>
      <c r="CJ12" s="10"/>
      <c r="CK12" s="4">
        <v>7.5183918044142093</v>
      </c>
      <c r="CM12" s="10">
        <v>4415.579355131079</v>
      </c>
      <c r="CN12" s="10">
        <v>7.5144046193265632</v>
      </c>
      <c r="CQ12" s="10">
        <v>4535.1006585156474</v>
      </c>
      <c r="CR12" s="10">
        <v>7.522273908359363</v>
      </c>
      <c r="CT12" s="4">
        <v>1.0697916692588478</v>
      </c>
      <c r="CU12" s="4">
        <v>0.94166666734963655</v>
      </c>
      <c r="CV12" s="4">
        <v>0.12812500190921128</v>
      </c>
      <c r="CW12" s="4">
        <v>1.4541666625688474</v>
      </c>
      <c r="CX12" s="4">
        <v>1.3291666607062023</v>
      </c>
      <c r="CY12" s="4">
        <v>0.12500000186264515</v>
      </c>
      <c r="CZ12" s="4">
        <v>0.68541667594884836</v>
      </c>
      <c r="DA12" s="4">
        <v>0.55416667399307096</v>
      </c>
      <c r="DB12" s="4">
        <v>0.13125000195577741</v>
      </c>
    </row>
    <row r="13" spans="1:106" x14ac:dyDescent="0.25">
      <c r="A13" s="1">
        <f t="shared" si="0"/>
        <v>44936</v>
      </c>
      <c r="B13" s="8">
        <v>3</v>
      </c>
      <c r="C13" s="4">
        <v>7398.9520000000002</v>
      </c>
      <c r="D13" s="4">
        <v>7398.9520000000002</v>
      </c>
      <c r="E13" s="4">
        <v>0</v>
      </c>
      <c r="F13" s="4">
        <v>3702.6680000000001</v>
      </c>
      <c r="H13" s="4">
        <v>3696.2840000000001</v>
      </c>
      <c r="J13" s="4">
        <v>65296.136329845191</v>
      </c>
      <c r="K13" s="4">
        <v>250.80728014931961</v>
      </c>
      <c r="L13" s="4">
        <v>27612.806112110429</v>
      </c>
      <c r="M13" s="4">
        <v>37683.330217734758</v>
      </c>
      <c r="N13" s="4">
        <v>6006.3154410582483</v>
      </c>
      <c r="O13" s="4">
        <v>1794.8469647957661</v>
      </c>
      <c r="P13" s="4">
        <v>1164.2665687879701</v>
      </c>
      <c r="Q13" s="4">
        <v>4842.0488722702785</v>
      </c>
      <c r="R13" s="4">
        <v>30624.939658922543</v>
      </c>
      <c r="S13" s="4">
        <v>50.765974010732165</v>
      </c>
      <c r="T13" s="4">
        <v>1194.4001412741668</v>
      </c>
      <c r="U13" s="4">
        <v>12879.399933889386</v>
      </c>
      <c r="V13" s="4">
        <v>0</v>
      </c>
      <c r="W13" s="4">
        <v>17745.539725033155</v>
      </c>
      <c r="X13" s="4">
        <v>0</v>
      </c>
      <c r="Y13" s="4">
        <v>12879.399933889386</v>
      </c>
      <c r="Z13" s="4">
        <v>17745.539725033155</v>
      </c>
      <c r="AA13" s="4">
        <v>277069.25600314181</v>
      </c>
      <c r="AB13" s="4">
        <v>131132.09389524758</v>
      </c>
      <c r="AC13" s="4">
        <v>145937.16210789423</v>
      </c>
      <c r="AD13" s="4">
        <v>12788.148990275737</v>
      </c>
      <c r="AE13" s="4">
        <v>3.9966872728671579</v>
      </c>
      <c r="AF13" s="4">
        <v>1022.2422019359509</v>
      </c>
      <c r="AG13" s="4">
        <v>5171.6655460837683</v>
      </c>
      <c r="AH13" s="4">
        <v>7616.4834441919684</v>
      </c>
      <c r="AI13" s="4">
        <v>5681.8896406241811</v>
      </c>
      <c r="AJ13" s="4">
        <v>226.57510626236598</v>
      </c>
      <c r="AK13" s="4">
        <v>3396.5556789377283</v>
      </c>
      <c r="AL13" s="4">
        <v>2285.3339616864528</v>
      </c>
      <c r="AM13" s="4">
        <v>1005.1410392859867</v>
      </c>
      <c r="AN13" s="4">
        <v>471.89630603345302</v>
      </c>
      <c r="AO13" s="4">
        <v>533.24473325253371</v>
      </c>
      <c r="AP13" s="4">
        <v>101549.84375</v>
      </c>
      <c r="AQ13" s="4">
        <v>166541.74374999999</v>
      </c>
      <c r="AR13" s="4">
        <v>44982.6953125</v>
      </c>
      <c r="AS13" s="4">
        <v>56567.1484375</v>
      </c>
      <c r="AT13" s="4">
        <v>450</v>
      </c>
      <c r="AU13" s="4">
        <v>450</v>
      </c>
      <c r="AV13" s="4">
        <v>450</v>
      </c>
      <c r="AW13" s="4">
        <v>8.8250520249145001</v>
      </c>
      <c r="AX13" s="4">
        <v>0.81177921428038025</v>
      </c>
      <c r="AY13" s="4">
        <v>1.6235584285607605</v>
      </c>
      <c r="AZ13" s="4">
        <v>37.447094670048109</v>
      </c>
      <c r="BA13" s="4">
        <v>1.7283730169185767</v>
      </c>
      <c r="BB13" s="4">
        <v>0.76793168013850888</v>
      </c>
      <c r="BC13" s="4">
        <v>0.13584910934494326</v>
      </c>
      <c r="BD13" s="4">
        <v>22.508828784130507</v>
      </c>
      <c r="BE13" s="4">
        <v>9.3269997835159302</v>
      </c>
      <c r="BF13" s="4">
        <v>3.187999963760376</v>
      </c>
      <c r="BG13" s="4">
        <v>15.465999603271484</v>
      </c>
      <c r="BH13" s="4">
        <v>86.015998840332031</v>
      </c>
      <c r="BI13" s="4">
        <v>71.688499450683594</v>
      </c>
      <c r="BJ13" s="4">
        <v>14.327499389648438</v>
      </c>
      <c r="BK13" s="4">
        <v>3.8219999074935913</v>
      </c>
      <c r="BL13" s="4">
        <v>3.5239999294281006</v>
      </c>
      <c r="BM13" s="4">
        <v>4.119999885559082</v>
      </c>
      <c r="BN13" s="4">
        <v>0.83550000190734863</v>
      </c>
      <c r="BO13" s="4">
        <v>0.88099998235702515</v>
      </c>
      <c r="BP13" s="4">
        <v>0.79000002145767212</v>
      </c>
      <c r="BQ13" s="4">
        <v>167</v>
      </c>
      <c r="BR13" s="4">
        <v>116</v>
      </c>
      <c r="BS13" s="4">
        <v>218</v>
      </c>
      <c r="BT13" s="10">
        <v>40.124483762348291</v>
      </c>
      <c r="BU13" s="10">
        <v>112.5213255197726</v>
      </c>
      <c r="BV13" s="4">
        <v>17.837158794392039</v>
      </c>
      <c r="BW13" s="10">
        <v>17.868542327406228</v>
      </c>
      <c r="BX13" s="10">
        <v>17.805775261377846</v>
      </c>
      <c r="BY13" s="4">
        <v>0.69781839667118717</v>
      </c>
      <c r="BZ13" s="4">
        <v>0.9695218011047676</v>
      </c>
      <c r="CA13" s="4">
        <v>0.42611499223760679</v>
      </c>
      <c r="CB13" s="4">
        <v>7.8470386694730365</v>
      </c>
      <c r="CD13" s="10">
        <v>3896.1844237510841</v>
      </c>
      <c r="CE13" s="10">
        <v>7.8580316861799995</v>
      </c>
      <c r="CF13" s="10"/>
      <c r="CH13" s="10">
        <v>4334.5024471723373</v>
      </c>
      <c r="CI13" s="10">
        <v>7.8371572999304639</v>
      </c>
      <c r="CJ13" s="10"/>
      <c r="CK13" s="4">
        <v>7.4796129952009629</v>
      </c>
      <c r="CM13" s="10">
        <v>3982.8187859489299</v>
      </c>
      <c r="CN13" s="10">
        <v>7.4843405250449786</v>
      </c>
      <c r="CQ13" s="10">
        <v>4661.9162475435824</v>
      </c>
      <c r="CR13" s="10">
        <v>7.4755741206965558</v>
      </c>
      <c r="CT13" s="4">
        <v>1.1562500054327152</v>
      </c>
      <c r="CU13" s="4">
        <v>0.87187499956538284</v>
      </c>
      <c r="CV13" s="4">
        <v>0.28437500586733222</v>
      </c>
      <c r="CW13" s="4">
        <v>1.3062500016142926</v>
      </c>
      <c r="CX13" s="4">
        <v>1.1229166636864345</v>
      </c>
      <c r="CY13" s="4">
        <v>0.18333333792785803</v>
      </c>
      <c r="CZ13" s="4">
        <v>1.0062500092511375</v>
      </c>
      <c r="DA13" s="4">
        <v>0.62083333544433117</v>
      </c>
      <c r="DB13" s="4">
        <v>0.38541667380680639</v>
      </c>
    </row>
    <row r="14" spans="1:106" x14ac:dyDescent="0.25">
      <c r="A14" s="1">
        <f t="shared" si="0"/>
        <v>44937</v>
      </c>
      <c r="B14" s="8">
        <v>3</v>
      </c>
      <c r="C14" s="4">
        <v>8680.5259999999998</v>
      </c>
      <c r="D14" s="4">
        <v>8680.5259999999998</v>
      </c>
      <c r="E14" s="4">
        <v>0</v>
      </c>
      <c r="F14" s="4">
        <v>4495.7290000000003</v>
      </c>
      <c r="H14" s="4">
        <v>4184.7969999999996</v>
      </c>
      <c r="J14" s="4">
        <v>51644.826039279273</v>
      </c>
      <c r="K14" s="4">
        <v>251.91016766253466</v>
      </c>
      <c r="L14" s="4">
        <v>22169.946717437873</v>
      </c>
      <c r="M14" s="4">
        <v>29474.879321841403</v>
      </c>
      <c r="N14" s="4">
        <v>4254.5145482324124</v>
      </c>
      <c r="O14" s="4">
        <v>1794.8281790355879</v>
      </c>
      <c r="P14" s="4">
        <v>940.04969867108855</v>
      </c>
      <c r="Q14" s="4">
        <v>3314.4648495613242</v>
      </c>
      <c r="R14" s="4">
        <v>29521.046033611325</v>
      </c>
      <c r="S14" s="4">
        <v>51.369264913049896</v>
      </c>
      <c r="T14" s="4">
        <v>1196.2212149418376</v>
      </c>
      <c r="U14" s="4">
        <v>12385.913618602599</v>
      </c>
      <c r="V14" s="4">
        <v>0</v>
      </c>
      <c r="W14" s="4">
        <v>17135.132415008728</v>
      </c>
      <c r="X14" s="4">
        <v>0</v>
      </c>
      <c r="Y14" s="4">
        <v>12385.913618602599</v>
      </c>
      <c r="Z14" s="4">
        <v>17135.132415008728</v>
      </c>
      <c r="AA14" s="4">
        <v>199720.42607015761</v>
      </c>
      <c r="AB14" s="4">
        <v>72148.385205414277</v>
      </c>
      <c r="AC14" s="4">
        <v>127572.04086474335</v>
      </c>
      <c r="AD14" s="4">
        <v>13083.850850440846</v>
      </c>
      <c r="AE14" s="4">
        <v>3.9996160154699134</v>
      </c>
      <c r="AF14" s="4">
        <v>1022.2631571228422</v>
      </c>
      <c r="AG14" s="4">
        <v>5626.6848069258067</v>
      </c>
      <c r="AH14" s="4">
        <v>7457.1660435150397</v>
      </c>
      <c r="AI14" s="4">
        <v>8051.1523059879801</v>
      </c>
      <c r="AJ14" s="4">
        <v>227.3061826939053</v>
      </c>
      <c r="AK14" s="4">
        <v>5971.0601828785966</v>
      </c>
      <c r="AL14" s="4">
        <v>2080.092123109383</v>
      </c>
      <c r="AM14" s="4">
        <v>970.964369463612</v>
      </c>
      <c r="AN14" s="4">
        <v>431.64993731512521</v>
      </c>
      <c r="AO14" s="4">
        <v>539.31443214848684</v>
      </c>
      <c r="AP14" s="4">
        <v>88687.1015625</v>
      </c>
      <c r="AQ14" s="4">
        <v>145446.8465625</v>
      </c>
      <c r="AR14" s="4">
        <v>40328.83203125</v>
      </c>
      <c r="AS14" s="4">
        <v>48358.26953125</v>
      </c>
      <c r="AT14" s="4">
        <v>450</v>
      </c>
      <c r="AU14" s="4">
        <v>450</v>
      </c>
      <c r="AV14" s="4">
        <v>450</v>
      </c>
      <c r="AW14" s="4">
        <v>5.949504216596929</v>
      </c>
      <c r="AX14" s="4">
        <v>0.49012174472289033</v>
      </c>
      <c r="AY14" s="4">
        <v>0.98024348944578066</v>
      </c>
      <c r="AZ14" s="4">
        <v>23.007871420482768</v>
      </c>
      <c r="BA14" s="4">
        <v>1.5072647499058058</v>
      </c>
      <c r="BB14" s="4">
        <v>0.92749590358786782</v>
      </c>
      <c r="BC14" s="4">
        <v>0.11185547620773349</v>
      </c>
      <c r="BD14" s="4">
        <v>16.755533773241392</v>
      </c>
      <c r="BE14" s="4">
        <v>8.3244999647140503</v>
      </c>
      <c r="BF14" s="4">
        <v>1.8259999752044678</v>
      </c>
      <c r="BG14" s="4">
        <v>14.822999954223633</v>
      </c>
      <c r="BH14" s="4">
        <v>86.158500671386719</v>
      </c>
      <c r="BI14" s="4">
        <v>70.319000244140625</v>
      </c>
      <c r="BJ14" s="4">
        <v>15.839500427246094</v>
      </c>
      <c r="BK14" s="4">
        <v>4.5764999389648438</v>
      </c>
      <c r="BL14" s="4">
        <v>5.0329999923706055</v>
      </c>
      <c r="BM14" s="4">
        <v>4.119999885559082</v>
      </c>
      <c r="BN14" s="4">
        <v>0.94100001454353333</v>
      </c>
      <c r="BO14" s="4">
        <v>1.0920000076293945</v>
      </c>
      <c r="BP14" s="4">
        <v>0.79000002145767212</v>
      </c>
      <c r="BQ14" s="4">
        <v>185</v>
      </c>
      <c r="BR14" s="4">
        <v>152</v>
      </c>
      <c r="BS14" s="4">
        <v>218</v>
      </c>
      <c r="BT14" s="10">
        <v>39.547448313920249</v>
      </c>
      <c r="BU14" s="10">
        <v>112.00109902786686</v>
      </c>
      <c r="BV14" s="4">
        <v>16.583202073676166</v>
      </c>
      <c r="BW14" s="10">
        <v>15.494564691942047</v>
      </c>
      <c r="BX14" s="10">
        <v>17.671839455410286</v>
      </c>
      <c r="BY14" s="4">
        <v>0.50022256104194907</v>
      </c>
      <c r="BZ14" s="4">
        <v>0.69891045467727608</v>
      </c>
      <c r="CA14" s="4">
        <v>0.3015346674066221</v>
      </c>
      <c r="CB14" s="4">
        <v>8.0701562407301441</v>
      </c>
      <c r="CD14" s="10">
        <v>3398.2217908907219</v>
      </c>
      <c r="CE14" s="10">
        <v>8.4734517994301477</v>
      </c>
      <c r="CF14" s="10"/>
      <c r="CH14" s="10">
        <v>4401.08503467834</v>
      </c>
      <c r="CI14" s="10">
        <v>7.7587585410844779</v>
      </c>
      <c r="CJ14" s="10"/>
      <c r="CK14" s="4">
        <v>7.3806128788292025</v>
      </c>
      <c r="CM14" s="10">
        <v>3561.7484863345544</v>
      </c>
      <c r="CN14" s="10">
        <v>7.3705004114156392</v>
      </c>
      <c r="CQ14" s="10">
        <v>4723.8625899262306</v>
      </c>
      <c r="CR14" s="10">
        <v>7.3882375852675697</v>
      </c>
      <c r="CT14" s="4">
        <v>1.0062500070004412</v>
      </c>
      <c r="CU14" s="4">
        <v>0.66041667107492685</v>
      </c>
      <c r="CV14" s="4">
        <v>0.34583333592551446</v>
      </c>
      <c r="CW14" s="4">
        <v>1.05416667011256</v>
      </c>
      <c r="CX14" s="4">
        <v>0.86041666815678275</v>
      </c>
      <c r="CY14" s="4">
        <v>0.19375000195577741</v>
      </c>
      <c r="CZ14" s="4">
        <v>0.95833334388832248</v>
      </c>
      <c r="DA14" s="4">
        <v>0.4604166739930709</v>
      </c>
      <c r="DB14" s="4">
        <v>0.49791666989525157</v>
      </c>
    </row>
    <row r="15" spans="1:106" x14ac:dyDescent="0.25">
      <c r="A15" s="1">
        <f t="shared" si="0"/>
        <v>44938</v>
      </c>
      <c r="B15" s="8">
        <v>3</v>
      </c>
      <c r="C15" s="4">
        <v>8813.7119999999995</v>
      </c>
      <c r="D15" s="4">
        <v>8813.7119999999995</v>
      </c>
      <c r="E15" s="4">
        <v>0</v>
      </c>
      <c r="F15" s="4">
        <v>4591.6840000000002</v>
      </c>
      <c r="H15" s="4">
        <v>4222.0280000000002</v>
      </c>
      <c r="J15" s="4">
        <v>57965.792516567097</v>
      </c>
      <c r="K15" s="4">
        <v>251.49436777753147</v>
      </c>
      <c r="L15" s="4">
        <v>25236.034472541509</v>
      </c>
      <c r="M15" s="4">
        <v>32729.758044025588</v>
      </c>
      <c r="N15" s="4">
        <v>4792.3838003180599</v>
      </c>
      <c r="O15" s="4">
        <v>1794.372740395047</v>
      </c>
      <c r="P15" s="4">
        <v>1547.9688120538476</v>
      </c>
      <c r="Q15" s="4">
        <v>3244.4149882642123</v>
      </c>
      <c r="R15" s="4">
        <v>29273.146704015326</v>
      </c>
      <c r="S15" s="4">
        <v>51.053849774239623</v>
      </c>
      <c r="T15" s="4">
        <v>1196.5665682491046</v>
      </c>
      <c r="U15" s="4">
        <v>11953.101435773522</v>
      </c>
      <c r="V15" s="4">
        <v>0</v>
      </c>
      <c r="W15" s="4">
        <v>17320.045268241804</v>
      </c>
      <c r="X15" s="4">
        <v>0</v>
      </c>
      <c r="Y15" s="4">
        <v>11953.101435773522</v>
      </c>
      <c r="Z15" s="4">
        <v>17320.045268241804</v>
      </c>
      <c r="AA15" s="4">
        <v>304249.36870578653</v>
      </c>
      <c r="AB15" s="4">
        <v>145231.67431311458</v>
      </c>
      <c r="AC15" s="4">
        <v>159017.69439267198</v>
      </c>
      <c r="AD15" s="4">
        <v>13952.290134296134</v>
      </c>
      <c r="AE15" s="4">
        <v>4.0001128754439987</v>
      </c>
      <c r="AF15" s="4">
        <v>1022.2784643993626</v>
      </c>
      <c r="AG15" s="4">
        <v>6321.9018209429269</v>
      </c>
      <c r="AH15" s="4">
        <v>7630.3883133532063</v>
      </c>
      <c r="AI15" s="4">
        <v>7750.3917265135688</v>
      </c>
      <c r="AJ15" s="4">
        <v>227.27416123167231</v>
      </c>
      <c r="AK15" s="4">
        <v>5559.7022270540692</v>
      </c>
      <c r="AL15" s="4">
        <v>2190.6894994594995</v>
      </c>
      <c r="AM15" s="4">
        <v>1077.4794468229702</v>
      </c>
      <c r="AN15" s="4">
        <v>521.42823483420057</v>
      </c>
      <c r="AO15" s="4">
        <v>556.05121198876975</v>
      </c>
      <c r="AP15" s="4">
        <v>97014.43359375</v>
      </c>
      <c r="AQ15" s="4">
        <v>159103.67109374999</v>
      </c>
      <c r="AR15" s="4">
        <v>43724.6015625</v>
      </c>
      <c r="AS15" s="4">
        <v>53289.83203125</v>
      </c>
      <c r="AT15" s="4">
        <v>450</v>
      </c>
      <c r="AU15" s="4">
        <v>450</v>
      </c>
      <c r="AV15" s="4">
        <v>450</v>
      </c>
      <c r="AW15" s="4">
        <v>6.5767740671089658</v>
      </c>
      <c r="AX15" s="4">
        <v>0.5437418196008742</v>
      </c>
      <c r="AY15" s="4">
        <v>1.0874836392017484</v>
      </c>
      <c r="AZ15" s="4">
        <v>34.520003456635131</v>
      </c>
      <c r="BA15" s="4">
        <v>1.5830208809064938</v>
      </c>
      <c r="BB15" s="4">
        <v>0.87935613581582528</v>
      </c>
      <c r="BC15" s="4">
        <v>0.12225035794486708</v>
      </c>
      <c r="BD15" s="4">
        <v>18.051834583856383</v>
      </c>
      <c r="BE15" s="4">
        <v>9.9580001831054688</v>
      </c>
      <c r="BF15" s="4">
        <v>3.125</v>
      </c>
      <c r="BG15" s="4">
        <v>16.791000366210938</v>
      </c>
      <c r="BH15" s="4">
        <v>85.404505729675293</v>
      </c>
      <c r="BI15" s="4">
        <v>70.115005493164063</v>
      </c>
      <c r="BJ15" s="4">
        <v>15.28950023651123</v>
      </c>
      <c r="BK15" s="4">
        <v>3.8884999752044678</v>
      </c>
      <c r="BL15" s="4">
        <v>5.0329999923706055</v>
      </c>
      <c r="BM15" s="4">
        <v>2.7439999580383301</v>
      </c>
      <c r="BN15" s="4">
        <v>0.74950000643730164</v>
      </c>
      <c r="BO15" s="4">
        <v>1.0920000076293945</v>
      </c>
      <c r="BP15" s="4">
        <v>0.40700000524520874</v>
      </c>
      <c r="BQ15" s="4">
        <v>185</v>
      </c>
      <c r="BR15" s="4">
        <v>152</v>
      </c>
      <c r="BS15" s="4">
        <v>218</v>
      </c>
      <c r="BT15" s="10">
        <v>39.11698025633666</v>
      </c>
      <c r="BU15" s="10">
        <v>113.76400450903256</v>
      </c>
      <c r="BV15" s="4">
        <v>17.641357111301687</v>
      </c>
      <c r="BW15" s="10">
        <v>17.561570943141426</v>
      </c>
      <c r="BX15" s="10">
        <v>17.721143279461948</v>
      </c>
      <c r="BY15" s="4">
        <v>0.64336483831320712</v>
      </c>
      <c r="BZ15" s="4">
        <v>0.9356357079883143</v>
      </c>
      <c r="CA15" s="4">
        <v>0.35109396863809983</v>
      </c>
      <c r="CB15" s="4">
        <v>8.0635746429316395</v>
      </c>
      <c r="CD15" s="10">
        <v>4377.4179955057707</v>
      </c>
      <c r="CE15" s="10">
        <v>8.387223334684009</v>
      </c>
      <c r="CF15" s="10"/>
      <c r="CH15" s="10">
        <v>4502.801021007258</v>
      </c>
      <c r="CI15" s="10">
        <v>7.7489381309274288</v>
      </c>
      <c r="CJ15" s="10"/>
      <c r="CK15" s="4">
        <v>7.4731195088795443</v>
      </c>
      <c r="CM15" s="10">
        <v>4390.5624026107789</v>
      </c>
      <c r="CN15" s="10">
        <v>7.4906458156563458</v>
      </c>
      <c r="CQ15" s="10">
        <v>4819.7836031604293</v>
      </c>
      <c r="CR15" s="10">
        <v>7.4571539905229933</v>
      </c>
      <c r="CT15" s="4">
        <v>1.2989583487311998</v>
      </c>
      <c r="CU15" s="4">
        <v>0.83125000974784291</v>
      </c>
      <c r="CV15" s="4">
        <v>0.46770833898335695</v>
      </c>
      <c r="CW15" s="4">
        <v>1.5750000172605116</v>
      </c>
      <c r="CX15" s="4">
        <v>1.0604166792084773</v>
      </c>
      <c r="CY15" s="4">
        <v>0.51458333805203438</v>
      </c>
      <c r="CZ15" s="4">
        <v>1.0229166802018881</v>
      </c>
      <c r="DA15" s="4">
        <v>0.60208334028720856</v>
      </c>
      <c r="DB15" s="4">
        <v>0.42083333991467953</v>
      </c>
    </row>
    <row r="16" spans="1:106" x14ac:dyDescent="0.25">
      <c r="A16" s="1">
        <f t="shared" si="0"/>
        <v>44939</v>
      </c>
      <c r="B16" s="8">
        <v>3</v>
      </c>
      <c r="C16" s="4">
        <v>6686.1390000000001</v>
      </c>
      <c r="D16" s="4">
        <v>6686.1390000000001</v>
      </c>
      <c r="E16" s="4">
        <v>0</v>
      </c>
      <c r="F16" s="4">
        <v>3375.88</v>
      </c>
      <c r="H16" s="4">
        <v>3310.259</v>
      </c>
      <c r="J16" s="4">
        <v>53842.785350025602</v>
      </c>
      <c r="K16" s="4">
        <v>251.0333254514006</v>
      </c>
      <c r="L16" s="4">
        <v>25301.409521123485</v>
      </c>
      <c r="M16" s="4">
        <v>28541.375828902121</v>
      </c>
      <c r="N16" s="4">
        <v>6030.7851447593403</v>
      </c>
      <c r="O16" s="4">
        <v>1794.6130342915158</v>
      </c>
      <c r="P16" s="4">
        <v>3686.9467303042929</v>
      </c>
      <c r="Q16" s="4">
        <v>2343.8384144550469</v>
      </c>
      <c r="R16" s="4">
        <v>26575.653130795909</v>
      </c>
      <c r="S16" s="4">
        <v>50.90357906411208</v>
      </c>
      <c r="T16" s="4">
        <v>1194.6007044719292</v>
      </c>
      <c r="U16" s="4">
        <v>11894.825445165909</v>
      </c>
      <c r="V16" s="4">
        <v>0</v>
      </c>
      <c r="W16" s="4">
        <v>14680.827685630002</v>
      </c>
      <c r="X16" s="4">
        <v>0</v>
      </c>
      <c r="Y16" s="4">
        <v>11894.825445165909</v>
      </c>
      <c r="Z16" s="4">
        <v>14680.827685630002</v>
      </c>
      <c r="AA16" s="4">
        <v>264632.05913406721</v>
      </c>
      <c r="AB16" s="4">
        <v>127873.05099471052</v>
      </c>
      <c r="AC16" s="4">
        <v>136759.00813935671</v>
      </c>
      <c r="AD16" s="4">
        <v>13134.577906632649</v>
      </c>
      <c r="AE16" s="4">
        <v>3.9993204951202999</v>
      </c>
      <c r="AF16" s="4">
        <v>1022.2796563483138</v>
      </c>
      <c r="AG16" s="4">
        <v>6370.6479785208039</v>
      </c>
      <c r="AH16" s="4">
        <v>6763.9299281118447</v>
      </c>
      <c r="AI16" s="4">
        <v>7256.4914798189584</v>
      </c>
      <c r="AJ16" s="4">
        <v>226.97623996637486</v>
      </c>
      <c r="AK16" s="4">
        <v>5360.8710208645625</v>
      </c>
      <c r="AL16" s="4">
        <v>1895.6204589543961</v>
      </c>
      <c r="AM16" s="4">
        <v>953.66764852805068</v>
      </c>
      <c r="AN16" s="4">
        <v>461.81815654773891</v>
      </c>
      <c r="AO16" s="4">
        <v>491.84949198031183</v>
      </c>
      <c r="AP16" s="4">
        <v>88634.390625</v>
      </c>
      <c r="AQ16" s="4">
        <v>145360.40062499998</v>
      </c>
      <c r="AR16" s="4">
        <v>41654.6484375</v>
      </c>
      <c r="AS16" s="4">
        <v>46979.7421875</v>
      </c>
      <c r="AT16" s="4">
        <v>450</v>
      </c>
      <c r="AU16" s="4">
        <v>450</v>
      </c>
      <c r="AV16" s="4">
        <v>450</v>
      </c>
      <c r="AW16" s="4">
        <v>8.0528964997625092</v>
      </c>
      <c r="AX16" s="4">
        <v>0.90198321404316306</v>
      </c>
      <c r="AY16" s="4">
        <v>1.8039664280863261</v>
      </c>
      <c r="AZ16" s="4">
        <v>39.579203952246161</v>
      </c>
      <c r="BA16" s="4">
        <v>1.9644488256425192</v>
      </c>
      <c r="BB16" s="4">
        <v>1.0853037126238265</v>
      </c>
      <c r="BC16" s="4">
        <v>0.14263353611524537</v>
      </c>
      <c r="BD16" s="4">
        <v>21.740559181464814</v>
      </c>
      <c r="BE16" s="4">
        <v>10.802499532699585</v>
      </c>
      <c r="BF16" s="4">
        <v>5.0130000114440918</v>
      </c>
      <c r="BG16" s="4">
        <v>16.591999053955078</v>
      </c>
      <c r="BH16" s="4">
        <v>86.219999313354492</v>
      </c>
      <c r="BI16" s="4">
        <v>72.021499633789063</v>
      </c>
      <c r="BJ16" s="4">
        <v>14.19849967956543</v>
      </c>
      <c r="BK16" s="4">
        <v>2.5989999771118164</v>
      </c>
      <c r="BL16" s="4">
        <v>2.4539999961853027</v>
      </c>
      <c r="BM16" s="4">
        <v>2.7439999580383301</v>
      </c>
      <c r="BN16" s="4">
        <v>0.37900000810623169</v>
      </c>
      <c r="BO16" s="4">
        <v>0.35100001096725464</v>
      </c>
      <c r="BP16" s="4">
        <v>0.40700000524520874</v>
      </c>
      <c r="BQ16" s="4">
        <v>156</v>
      </c>
      <c r="BR16" s="4">
        <v>94</v>
      </c>
      <c r="BS16" s="4">
        <v>218</v>
      </c>
      <c r="BT16" s="10">
        <v>39.581491356184912</v>
      </c>
      <c r="BU16" s="10">
        <v>112.77833880653607</v>
      </c>
      <c r="BV16" s="4">
        <v>17.039951522438614</v>
      </c>
      <c r="BW16" s="10">
        <v>16.984690578149426</v>
      </c>
      <c r="BX16" s="10">
        <v>17.095212466727805</v>
      </c>
      <c r="BY16" s="4">
        <v>0.72778717607348598</v>
      </c>
      <c r="BZ16" s="4">
        <v>0.8326893368339644</v>
      </c>
      <c r="CA16" s="4">
        <v>0.62288501531300755</v>
      </c>
      <c r="CB16" s="4">
        <v>8.0502614274693514</v>
      </c>
      <c r="CD16" s="10">
        <v>3951.3728975886347</v>
      </c>
      <c r="CE16" s="10">
        <v>8.3737415234470873</v>
      </c>
      <c r="CF16" s="10"/>
      <c r="CH16" s="10">
        <v>4097.1392718101688</v>
      </c>
      <c r="CI16" s="10">
        <v>7.7382899763277679</v>
      </c>
      <c r="CJ16" s="10"/>
      <c r="CK16" s="4">
        <v>7.5098383747353372</v>
      </c>
      <c r="CM16" s="10">
        <v>4062.447090903388</v>
      </c>
      <c r="CN16" s="10">
        <v>7.5471765048053268</v>
      </c>
      <c r="CQ16" s="10">
        <v>4393.1577748203281</v>
      </c>
      <c r="CR16" s="10">
        <v>7.4753110061186225</v>
      </c>
      <c r="CT16" s="4">
        <v>1.1281250116880983</v>
      </c>
      <c r="CU16" s="4">
        <v>0.78229167219251394</v>
      </c>
      <c r="CV16" s="4">
        <v>0.34583333949558437</v>
      </c>
      <c r="CW16" s="4">
        <v>1.2604166734963655</v>
      </c>
      <c r="CX16" s="4">
        <v>0.87916666703919566</v>
      </c>
      <c r="CY16" s="4">
        <v>0.38125000645716983</v>
      </c>
      <c r="CZ16" s="4">
        <v>0.99583334987983108</v>
      </c>
      <c r="DA16" s="4">
        <v>0.68541667734583223</v>
      </c>
      <c r="DB16" s="4">
        <v>0.31041667253399891</v>
      </c>
    </row>
    <row r="17" spans="1:106" x14ac:dyDescent="0.25">
      <c r="A17" s="1">
        <f t="shared" si="0"/>
        <v>44940</v>
      </c>
      <c r="B17" s="8">
        <v>3</v>
      </c>
      <c r="C17" s="4">
        <v>8133.4229999999998</v>
      </c>
      <c r="D17" s="4">
        <v>8133.4229999999998</v>
      </c>
      <c r="E17" s="4">
        <v>0</v>
      </c>
      <c r="F17" s="4">
        <v>3727.42</v>
      </c>
      <c r="H17" s="4">
        <v>4406.0029999999997</v>
      </c>
      <c r="J17" s="4">
        <v>46271.9526171049</v>
      </c>
      <c r="K17" s="4">
        <v>251.3366477828194</v>
      </c>
      <c r="L17" s="4">
        <v>22089.500999140037</v>
      </c>
      <c r="M17" s="4">
        <v>24182.451617964864</v>
      </c>
      <c r="N17" s="4">
        <v>4046.9591595768761</v>
      </c>
      <c r="O17" s="4">
        <v>1793.2435923916157</v>
      </c>
      <c r="P17" s="4">
        <v>3380.0781156290882</v>
      </c>
      <c r="Q17" s="4">
        <v>666.8810439477877</v>
      </c>
      <c r="R17" s="4">
        <v>22082.523992075941</v>
      </c>
      <c r="S17" s="4">
        <v>50.94416861844374</v>
      </c>
      <c r="T17" s="4">
        <v>1196.0600291294995</v>
      </c>
      <c r="U17" s="4">
        <v>9484.530265389074</v>
      </c>
      <c r="V17" s="4">
        <v>0</v>
      </c>
      <c r="W17" s="4">
        <v>12597.993726686867</v>
      </c>
      <c r="X17" s="4">
        <v>0</v>
      </c>
      <c r="Y17" s="4">
        <v>9484.530265389074</v>
      </c>
      <c r="Z17" s="4">
        <v>12597.993726686867</v>
      </c>
      <c r="AA17" s="4">
        <v>260042.80557765649</v>
      </c>
      <c r="AB17" s="4">
        <v>123885.18470033414</v>
      </c>
      <c r="AC17" s="4">
        <v>136157.62087732236</v>
      </c>
      <c r="AD17" s="4">
        <v>11112.981748473938</v>
      </c>
      <c r="AE17" s="4">
        <v>3.9997808025283166</v>
      </c>
      <c r="AF17" s="4">
        <v>1022.3471630654968</v>
      </c>
      <c r="AG17" s="4">
        <v>4270.003032833265</v>
      </c>
      <c r="AH17" s="4">
        <v>6842.9787156406728</v>
      </c>
      <c r="AI17" s="4">
        <v>6697.1620393223748</v>
      </c>
      <c r="AJ17" s="4">
        <v>226.89794538868799</v>
      </c>
      <c r="AK17" s="4">
        <v>4737.8701965399268</v>
      </c>
      <c r="AL17" s="4">
        <v>1959.2918427824479</v>
      </c>
      <c r="AM17" s="4">
        <v>1033.1085616936293</v>
      </c>
      <c r="AN17" s="4">
        <v>484.6848005003132</v>
      </c>
      <c r="AO17" s="4">
        <v>548.42376119331607</v>
      </c>
      <c r="AP17" s="4">
        <v>75934.26953125</v>
      </c>
      <c r="AQ17" s="4">
        <v>124532.20203125</v>
      </c>
      <c r="AR17" s="4">
        <v>33423.5546875</v>
      </c>
      <c r="AS17" s="4">
        <v>42510.71484375</v>
      </c>
      <c r="AT17" s="4">
        <v>450</v>
      </c>
      <c r="AU17" s="4">
        <v>450</v>
      </c>
      <c r="AV17" s="4">
        <v>450</v>
      </c>
      <c r="AW17" s="4">
        <v>5.6891117819772683</v>
      </c>
      <c r="AX17" s="4">
        <v>0.49757146032818855</v>
      </c>
      <c r="AY17" s="4">
        <v>0.99514292065637711</v>
      </c>
      <c r="AZ17" s="4">
        <v>31.972123616053967</v>
      </c>
      <c r="BA17" s="4">
        <v>1.3663351516912299</v>
      </c>
      <c r="BB17" s="4">
        <v>0.82341248442659076</v>
      </c>
      <c r="BC17" s="4">
        <v>0.12702014412549664</v>
      </c>
      <c r="BD17" s="4">
        <v>15.311167515970828</v>
      </c>
      <c r="BE17" s="4">
        <v>10.862000226974487</v>
      </c>
      <c r="BF17" s="4">
        <v>4.8289999961853027</v>
      </c>
      <c r="BG17" s="4">
        <v>16.895000457763672</v>
      </c>
      <c r="BH17" s="4">
        <v>86.440994262695313</v>
      </c>
      <c r="BI17" s="4">
        <v>72.190994262695313</v>
      </c>
      <c r="BJ17" s="4">
        <v>14.25</v>
      </c>
      <c r="BK17" s="4">
        <v>2.3734999895095825</v>
      </c>
      <c r="BL17" s="4">
        <v>2.4539999961853027</v>
      </c>
      <c r="BM17" s="4">
        <v>2.2929999828338623</v>
      </c>
      <c r="BN17" s="4">
        <v>0.32350000739097595</v>
      </c>
      <c r="BO17" s="4">
        <v>0.35100001096725464</v>
      </c>
      <c r="BP17" s="4">
        <v>0.29600000381469727</v>
      </c>
      <c r="BQ17" s="4">
        <v>108</v>
      </c>
      <c r="BR17" s="4">
        <v>94</v>
      </c>
      <c r="BS17" s="4">
        <v>122</v>
      </c>
      <c r="BT17" s="10">
        <v>39.400490792190588</v>
      </c>
      <c r="BU17" s="10">
        <v>109.51226634312459</v>
      </c>
      <c r="BV17" s="4">
        <v>17.398560096665662</v>
      </c>
      <c r="BW17" s="10">
        <v>17.421301737482899</v>
      </c>
      <c r="BX17" s="10">
        <v>17.375818455848428</v>
      </c>
      <c r="BY17" s="4">
        <v>0.67677040718540116</v>
      </c>
      <c r="BZ17" s="4">
        <v>0.63847220841956753</v>
      </c>
      <c r="CA17" s="4">
        <v>0.71506860595123478</v>
      </c>
      <c r="CB17" s="4">
        <v>8.2346230977975026</v>
      </c>
      <c r="CD17" s="10">
        <v>4066.2584020344202</v>
      </c>
      <c r="CE17" s="10">
        <v>8.3786408092087985</v>
      </c>
      <c r="CF17" s="10"/>
      <c r="CH17" s="10">
        <v>4404.3464008079254</v>
      </c>
      <c r="CI17" s="10">
        <v>8.1016605249715941</v>
      </c>
      <c r="CJ17" s="10"/>
      <c r="CK17" s="4">
        <v>7.5627899446563829</v>
      </c>
      <c r="CM17" s="10">
        <v>4023.1092476899889</v>
      </c>
      <c r="CN17" s="10">
        <v>7.6905755526106159</v>
      </c>
      <c r="CQ17" s="10">
        <v>4749.1823782940683</v>
      </c>
      <c r="CR17" s="10">
        <v>7.4545406882302627</v>
      </c>
      <c r="CT17" s="4">
        <v>1.0520833338766049</v>
      </c>
      <c r="CU17" s="4">
        <v>0.8281249962747097</v>
      </c>
      <c r="CV17" s="4">
        <v>0.22395833760189512</v>
      </c>
      <c r="CW17" s="4">
        <v>1.1458333327124517</v>
      </c>
      <c r="CX17" s="4">
        <v>0.86249999453624093</v>
      </c>
      <c r="CY17" s="4">
        <v>0.2833333381762107</v>
      </c>
      <c r="CZ17" s="4">
        <v>0.95833333504075802</v>
      </c>
      <c r="DA17" s="4">
        <v>0.79374999801317847</v>
      </c>
      <c r="DB17" s="4">
        <v>0.16458333702757955</v>
      </c>
    </row>
    <row r="18" spans="1:106" x14ac:dyDescent="0.25">
      <c r="A18" s="1">
        <f t="shared" si="0"/>
        <v>44941</v>
      </c>
      <c r="B18" s="8">
        <v>3</v>
      </c>
      <c r="C18" s="4">
        <v>9045.5339999999997</v>
      </c>
      <c r="D18" s="4">
        <v>9045.5339999999997</v>
      </c>
      <c r="E18" s="4">
        <v>0</v>
      </c>
      <c r="F18" s="4">
        <v>4537.527</v>
      </c>
      <c r="H18" s="4">
        <v>4508.0069999999996</v>
      </c>
      <c r="J18" s="4">
        <v>60643.759500950888</v>
      </c>
      <c r="K18" s="4">
        <v>252.55252953107964</v>
      </c>
      <c r="L18" s="4">
        <v>29249.858764165765</v>
      </c>
      <c r="M18" s="4">
        <v>31393.900736785123</v>
      </c>
      <c r="N18" s="4">
        <v>7556.2860272958405</v>
      </c>
      <c r="O18" s="4">
        <v>1791.9618162745896</v>
      </c>
      <c r="P18" s="4">
        <v>4751.1646549841516</v>
      </c>
      <c r="Q18" s="4">
        <v>2805.1213723116884</v>
      </c>
      <c r="R18" s="4">
        <v>27048.292844299613</v>
      </c>
      <c r="S18" s="4">
        <v>51.999816979423677</v>
      </c>
      <c r="T18" s="4">
        <v>1198.7587882211412</v>
      </c>
      <c r="U18" s="4">
        <v>12905.789448417148</v>
      </c>
      <c r="V18" s="4">
        <v>0</v>
      </c>
      <c r="W18" s="4">
        <v>14142.503395882462</v>
      </c>
      <c r="X18" s="4">
        <v>0</v>
      </c>
      <c r="Y18" s="4">
        <v>12905.789448417148</v>
      </c>
      <c r="Z18" s="4">
        <v>14142.503395882462</v>
      </c>
      <c r="AA18" s="4">
        <v>262070.25905346882</v>
      </c>
      <c r="AB18" s="4">
        <v>119807.34110432999</v>
      </c>
      <c r="AC18" s="4">
        <v>142262.91794913885</v>
      </c>
      <c r="AD18" s="4">
        <v>14099.32921628262</v>
      </c>
      <c r="AE18" s="4">
        <v>4.0010183652898244</v>
      </c>
      <c r="AF18" s="4">
        <v>1022.2578590254827</v>
      </c>
      <c r="AG18" s="4">
        <v>7094.2797139345839</v>
      </c>
      <c r="AH18" s="4">
        <v>7005.0495023480362</v>
      </c>
      <c r="AI18" s="4">
        <v>8008.3534833651538</v>
      </c>
      <c r="AJ18" s="4">
        <v>226.98059094384865</v>
      </c>
      <c r="AK18" s="4">
        <v>5338.5813893962995</v>
      </c>
      <c r="AL18" s="4">
        <v>2669.7720939688543</v>
      </c>
      <c r="AM18" s="4">
        <v>1048.7250885221977</v>
      </c>
      <c r="AN18" s="4">
        <v>498.53388072583311</v>
      </c>
      <c r="AO18" s="4">
        <v>550.19120779636455</v>
      </c>
      <c r="AP18" s="4">
        <v>93441.765625</v>
      </c>
      <c r="AQ18" s="4">
        <v>153244.49562499998</v>
      </c>
      <c r="AR18" s="4">
        <v>44723.33203125</v>
      </c>
      <c r="AS18" s="4">
        <v>48718.43359375</v>
      </c>
      <c r="AT18" s="4">
        <v>450</v>
      </c>
      <c r="AU18" s="4">
        <v>450</v>
      </c>
      <c r="AV18" s="4">
        <v>450</v>
      </c>
      <c r="AW18" s="4">
        <v>6.7042763313863931</v>
      </c>
      <c r="AX18" s="4">
        <v>0.83536096678160088</v>
      </c>
      <c r="AY18" s="4">
        <v>1.6707219335632018</v>
      </c>
      <c r="AZ18" s="4">
        <v>28.972336962468862</v>
      </c>
      <c r="BA18" s="4">
        <v>1.5587061213061186</v>
      </c>
      <c r="BB18" s="4">
        <v>0.88533783448994319</v>
      </c>
      <c r="BC18" s="4">
        <v>0.11593843862863129</v>
      </c>
      <c r="BD18" s="4">
        <v>16.941453719039693</v>
      </c>
      <c r="BE18" s="4">
        <v>10.862000226974487</v>
      </c>
      <c r="BF18" s="4">
        <v>4.8289999961853027</v>
      </c>
      <c r="BG18" s="4">
        <v>16.895000457763672</v>
      </c>
      <c r="BH18" s="4">
        <v>86.440994262695313</v>
      </c>
      <c r="BI18" s="4">
        <v>72.190994262695313</v>
      </c>
      <c r="BJ18" s="4">
        <v>14.25</v>
      </c>
      <c r="BK18" s="4">
        <v>2.3734999895095825</v>
      </c>
      <c r="BL18" s="4">
        <v>2.4539999961853027</v>
      </c>
      <c r="BM18" s="4">
        <v>2.2929999828338623</v>
      </c>
      <c r="BN18" s="4">
        <v>0.32350000739097595</v>
      </c>
      <c r="BO18" s="4">
        <v>0.35100001096725464</v>
      </c>
      <c r="BP18" s="4">
        <v>0.29600000381469727</v>
      </c>
      <c r="BQ18" s="4">
        <v>108</v>
      </c>
      <c r="BR18" s="4">
        <v>94</v>
      </c>
      <c r="BS18" s="4">
        <v>122</v>
      </c>
      <c r="BT18" s="10">
        <v>33.079148284159118</v>
      </c>
      <c r="BU18" s="10">
        <v>91.428748034538302</v>
      </c>
      <c r="BV18" s="4">
        <v>17.208755931627969</v>
      </c>
      <c r="BW18" s="10">
        <v>16.934673698533466</v>
      </c>
      <c r="BX18" s="10">
        <v>17.482838164722477</v>
      </c>
      <c r="BY18" s="4">
        <v>0.48915904381265718</v>
      </c>
      <c r="BZ18" s="4">
        <v>0.47171544614580713</v>
      </c>
      <c r="CA18" s="4">
        <v>0.50660264147950729</v>
      </c>
      <c r="CB18" s="4">
        <v>8.2123474873797253</v>
      </c>
      <c r="CD18" s="10">
        <v>4295.4945108453403</v>
      </c>
      <c r="CE18" s="10">
        <v>8.2903649401708943</v>
      </c>
      <c r="CF18" s="10"/>
      <c r="CH18" s="10">
        <v>4466.392677083094</v>
      </c>
      <c r="CI18" s="10">
        <v>8.1373152265724507</v>
      </c>
      <c r="CJ18" s="10"/>
      <c r="CK18" s="4">
        <v>7.5100589043120953</v>
      </c>
      <c r="CM18" s="10">
        <v>4197.855594119932</v>
      </c>
      <c r="CN18" s="10">
        <v>7.5683511898681992</v>
      </c>
      <c r="CQ18" s="10">
        <v>4760.9621142438182</v>
      </c>
      <c r="CR18" s="10">
        <v>7.4586611844513069</v>
      </c>
      <c r="CT18" s="4">
        <v>1.1677083337369063</v>
      </c>
      <c r="CU18" s="4">
        <v>0.71249999602635694</v>
      </c>
      <c r="CV18" s="4">
        <v>0.45520833771054947</v>
      </c>
      <c r="CW18" s="4">
        <v>1.3416666593402624</v>
      </c>
      <c r="CX18" s="4">
        <v>0.77708332488934195</v>
      </c>
      <c r="CY18" s="4">
        <v>0.56458333445092046</v>
      </c>
      <c r="CZ18" s="4">
        <v>0.99375000813355041</v>
      </c>
      <c r="DA18" s="4">
        <v>0.64791666716337204</v>
      </c>
      <c r="DB18" s="4">
        <v>0.34583334097017843</v>
      </c>
    </row>
    <row r="19" spans="1:106" x14ac:dyDescent="0.25">
      <c r="A19" s="1">
        <f t="shared" si="0"/>
        <v>44942</v>
      </c>
      <c r="B19" s="8">
        <v>4</v>
      </c>
      <c r="C19" s="4">
        <v>7541.9349999999995</v>
      </c>
      <c r="D19" s="4">
        <v>7541.9349999999995</v>
      </c>
      <c r="E19" s="4">
        <v>0</v>
      </c>
      <c r="F19" s="4">
        <v>3469.8829999999998</v>
      </c>
      <c r="H19" s="4">
        <v>4072.0520000000001</v>
      </c>
      <c r="J19" s="4">
        <v>52346.521458998701</v>
      </c>
      <c r="K19" s="4">
        <v>252.73579394692624</v>
      </c>
      <c r="L19" s="4">
        <v>13586.555941558765</v>
      </c>
      <c r="M19" s="4">
        <v>38759.965517439938</v>
      </c>
      <c r="N19" s="4">
        <v>8708.9649399607842</v>
      </c>
      <c r="O19" s="4">
        <v>1791.9697876906644</v>
      </c>
      <c r="P19" s="4">
        <v>4311.1468992095843</v>
      </c>
      <c r="Q19" s="4">
        <v>4397.8180407512</v>
      </c>
      <c r="R19" s="4">
        <v>23954.890604185981</v>
      </c>
      <c r="S19" s="4">
        <v>51.746409998763681</v>
      </c>
      <c r="T19" s="4">
        <v>1195.3156757877646</v>
      </c>
      <c r="U19" s="4">
        <v>6079.6236522377203</v>
      </c>
      <c r="V19" s="4">
        <v>0</v>
      </c>
      <c r="W19" s="4">
        <v>17875.266951948259</v>
      </c>
      <c r="X19" s="4">
        <v>0</v>
      </c>
      <c r="Y19" s="4">
        <v>6079.6236522377203</v>
      </c>
      <c r="Z19" s="4">
        <v>17875.266951948259</v>
      </c>
      <c r="AA19" s="4">
        <v>186175.90355230635</v>
      </c>
      <c r="AB19" s="4">
        <v>45388.615853064264</v>
      </c>
      <c r="AC19" s="4">
        <v>140787.28769924209</v>
      </c>
      <c r="AD19" s="4">
        <v>11252.380825369799</v>
      </c>
      <c r="AE19" s="4">
        <v>3.9998635689224242</v>
      </c>
      <c r="AF19" s="4">
        <v>1022.289264087628</v>
      </c>
      <c r="AG19" s="4">
        <v>3253.407424353878</v>
      </c>
      <c r="AH19" s="4">
        <v>7998.9734010159209</v>
      </c>
      <c r="AI19" s="4">
        <v>5966.8045217129056</v>
      </c>
      <c r="AJ19" s="4">
        <v>226.5447153879978</v>
      </c>
      <c r="AK19" s="4">
        <v>2685.8518289809654</v>
      </c>
      <c r="AL19" s="4">
        <v>3280.9526927319403</v>
      </c>
      <c r="AM19" s="4">
        <v>849.01617308189338</v>
      </c>
      <c r="AN19" s="4">
        <v>295.03272972611984</v>
      </c>
      <c r="AO19" s="4">
        <v>553.9834433557736</v>
      </c>
      <c r="AP19" s="4">
        <v>81260.419921875</v>
      </c>
      <c r="AQ19" s="4">
        <v>133267.08867187498</v>
      </c>
      <c r="AR19" s="4">
        <v>25788.521484375</v>
      </c>
      <c r="AS19" s="4">
        <v>55471.8984375</v>
      </c>
      <c r="AT19" s="4">
        <v>450</v>
      </c>
      <c r="AU19" s="4">
        <v>450</v>
      </c>
      <c r="AV19" s="4">
        <v>450</v>
      </c>
      <c r="AW19" s="4">
        <v>6.9407282692039516</v>
      </c>
      <c r="AX19" s="4">
        <v>1.1547387958078112</v>
      </c>
      <c r="AY19" s="4">
        <v>2.3094775916156225</v>
      </c>
      <c r="AZ19" s="4">
        <v>24.685429343040791</v>
      </c>
      <c r="BA19" s="4">
        <v>1.4919753120876538</v>
      </c>
      <c r="BB19" s="4">
        <v>0.79115035089972352</v>
      </c>
      <c r="BC19" s="4">
        <v>0.11257272478241903</v>
      </c>
      <c r="BD19" s="4">
        <v>17.670145482807129</v>
      </c>
      <c r="BE19" s="4">
        <v>7.9874999523162842</v>
      </c>
      <c r="BF19" s="4">
        <v>3.7769999504089355</v>
      </c>
      <c r="BG19" s="4">
        <v>12.197999954223633</v>
      </c>
      <c r="BH19" s="4">
        <v>88.363496780395508</v>
      </c>
      <c r="BI19" s="4">
        <v>73.060997009277344</v>
      </c>
      <c r="BJ19" s="4">
        <v>15.302499771118164</v>
      </c>
      <c r="BK19" s="4">
        <v>3.1475000381469727</v>
      </c>
      <c r="BL19" s="4">
        <v>2.4539999961853027</v>
      </c>
      <c r="BM19" s="4">
        <v>3.8410000801086426</v>
      </c>
      <c r="BN19" s="4">
        <v>0.50150001049041748</v>
      </c>
      <c r="BO19" s="4">
        <v>0.35100001096725464</v>
      </c>
      <c r="BP19" s="4">
        <v>0.65200001001358032</v>
      </c>
      <c r="BQ19" s="4">
        <v>107</v>
      </c>
      <c r="BR19" s="4">
        <v>94</v>
      </c>
      <c r="BS19" s="4">
        <v>120</v>
      </c>
      <c r="BT19" s="10">
        <v>40.577463380152977</v>
      </c>
      <c r="BU19" s="10">
        <v>114.30632892638597</v>
      </c>
      <c r="BV19" s="4">
        <v>16.15320849142141</v>
      </c>
      <c r="BW19" s="10">
        <v>14.939593541589048</v>
      </c>
      <c r="BX19" s="10">
        <v>17.366823441253768</v>
      </c>
      <c r="BY19" s="4">
        <v>1.0176705036656419</v>
      </c>
      <c r="BZ19" s="4">
        <v>1.7267549121752233</v>
      </c>
      <c r="CA19" s="4">
        <v>0.30858609515606078</v>
      </c>
      <c r="CB19" s="4">
        <v>7.9443812319733755</v>
      </c>
      <c r="CD19" s="10">
        <v>2361.5354936435592</v>
      </c>
      <c r="CE19" s="10">
        <v>7.9138315053691457</v>
      </c>
      <c r="CF19" s="10"/>
      <c r="CH19" s="10">
        <v>4550.9949051947951</v>
      </c>
      <c r="CI19" s="10">
        <v>7.9602336478076907</v>
      </c>
      <c r="CJ19" s="10"/>
      <c r="CK19" s="4">
        <v>7.444172048997677</v>
      </c>
      <c r="CM19" s="10">
        <v>2406.4287020392617</v>
      </c>
      <c r="CN19" s="10">
        <v>7.4325451955992623</v>
      </c>
      <c r="CQ19" s="10">
        <v>4865.1326943522326</v>
      </c>
      <c r="CR19" s="10">
        <v>7.4499230110967849</v>
      </c>
      <c r="CT19" s="4">
        <v>1.3062500104618571</v>
      </c>
      <c r="CU19" s="4">
        <v>0.63958333618938923</v>
      </c>
      <c r="CV19" s="4">
        <v>0.66666667427246762</v>
      </c>
      <c r="CW19" s="4">
        <v>1.2604166803260646</v>
      </c>
      <c r="CX19" s="4">
        <v>0.65208333854873979</v>
      </c>
      <c r="CY19" s="4">
        <v>0.60833334177732468</v>
      </c>
      <c r="CZ19" s="4">
        <v>1.3520833405976493</v>
      </c>
      <c r="DA19" s="4">
        <v>0.62708333383003867</v>
      </c>
      <c r="DB19" s="4">
        <v>0.72500000676761067</v>
      </c>
    </row>
    <row r="20" spans="1:106" x14ac:dyDescent="0.25">
      <c r="A20" s="1">
        <f t="shared" si="0"/>
        <v>44943</v>
      </c>
      <c r="B20" s="8">
        <v>4</v>
      </c>
      <c r="C20" s="4">
        <v>9056.5810000000001</v>
      </c>
      <c r="D20" s="4">
        <v>9056.5810000000001</v>
      </c>
      <c r="E20" s="4">
        <v>0</v>
      </c>
      <c r="F20" s="4">
        <v>4593.835</v>
      </c>
      <c r="H20" s="4">
        <v>4462.7460000000001</v>
      </c>
      <c r="J20" s="4">
        <v>62946.807271634767</v>
      </c>
      <c r="K20" s="4">
        <v>252.31587555213659</v>
      </c>
      <c r="L20" s="4">
        <v>27467.567967443847</v>
      </c>
      <c r="M20" s="4">
        <v>35479.239304190916</v>
      </c>
      <c r="N20" s="4">
        <v>6504.8094132535571</v>
      </c>
      <c r="O20" s="4">
        <v>1792.5185940335377</v>
      </c>
      <c r="P20" s="4">
        <v>3062.1404544259876</v>
      </c>
      <c r="Q20" s="4">
        <v>3442.6689588275694</v>
      </c>
      <c r="R20" s="4">
        <v>29174.284808280896</v>
      </c>
      <c r="S20" s="4">
        <v>50.988298293078635</v>
      </c>
      <c r="T20" s="4">
        <v>1194.3588060504674</v>
      </c>
      <c r="U20" s="4">
        <v>12974.886487916221</v>
      </c>
      <c r="V20" s="4">
        <v>0</v>
      </c>
      <c r="W20" s="4">
        <v>16199.398320364675</v>
      </c>
      <c r="X20" s="4">
        <v>0</v>
      </c>
      <c r="Y20" s="4">
        <v>12974.886487916221</v>
      </c>
      <c r="Z20" s="4">
        <v>16199.398320364675</v>
      </c>
      <c r="AA20" s="4">
        <v>254036.19529435388</v>
      </c>
      <c r="AB20" s="4">
        <v>112653.49175368676</v>
      </c>
      <c r="AC20" s="4">
        <v>141382.70354066713</v>
      </c>
      <c r="AD20" s="4">
        <v>14262.689643823454</v>
      </c>
      <c r="AE20" s="4">
        <v>3.9996854304765885</v>
      </c>
      <c r="AF20" s="4">
        <v>1022.2884310641887</v>
      </c>
      <c r="AG20" s="4">
        <v>6813.9862500104527</v>
      </c>
      <c r="AH20" s="4">
        <v>7448.7033938130016</v>
      </c>
      <c r="AI20" s="4">
        <v>6927.4815732440502</v>
      </c>
      <c r="AJ20" s="4">
        <v>226.7752578834251</v>
      </c>
      <c r="AK20" s="4">
        <v>4388.6624318690883</v>
      </c>
      <c r="AL20" s="4">
        <v>2538.8191413749619</v>
      </c>
      <c r="AM20" s="4">
        <v>1025.4136288405516</v>
      </c>
      <c r="AN20" s="4">
        <v>500.16110637819395</v>
      </c>
      <c r="AO20" s="4">
        <v>525.25252246235755</v>
      </c>
      <c r="AP20" s="4">
        <v>105476.81640625</v>
      </c>
      <c r="AQ20" s="4">
        <v>172981.97890624998</v>
      </c>
      <c r="AR20" s="4">
        <v>49961.1328125</v>
      </c>
      <c r="AS20" s="4">
        <v>55515.68359375</v>
      </c>
      <c r="AT20" s="4">
        <v>450</v>
      </c>
      <c r="AU20" s="4">
        <v>450</v>
      </c>
      <c r="AV20" s="4">
        <v>450</v>
      </c>
      <c r="AW20" s="4">
        <v>6.9503941135882039</v>
      </c>
      <c r="AX20" s="4">
        <v>0.71824117879071103</v>
      </c>
      <c r="AY20" s="4">
        <v>1.4364823575814221</v>
      </c>
      <c r="AZ20" s="4">
        <v>28.049900430897033</v>
      </c>
      <c r="BA20" s="4">
        <v>1.5748426082451483</v>
      </c>
      <c r="BB20" s="4">
        <v>0.76491134714568887</v>
      </c>
      <c r="BC20" s="4">
        <v>0.11322303955991246</v>
      </c>
      <c r="BD20" s="4">
        <v>19.100141533129332</v>
      </c>
      <c r="BE20" s="4">
        <v>6.381500244140625</v>
      </c>
      <c r="BF20" s="4">
        <v>1.5520000457763672</v>
      </c>
      <c r="BG20" s="4">
        <v>11.211000442504883</v>
      </c>
      <c r="BH20" s="4">
        <v>88.730495452880859</v>
      </c>
      <c r="BI20" s="4">
        <v>71.180496215820313</v>
      </c>
      <c r="BJ20" s="4">
        <v>17.549999237060547</v>
      </c>
      <c r="BK20" s="4">
        <v>4.184499979019165</v>
      </c>
      <c r="BL20" s="4">
        <v>4.5279998779296875</v>
      </c>
      <c r="BM20" s="4">
        <v>3.8410000801086426</v>
      </c>
      <c r="BN20" s="4">
        <v>0.70350000262260437</v>
      </c>
      <c r="BO20" s="4">
        <v>0.75499999523162842</v>
      </c>
      <c r="BP20" s="4">
        <v>0.65200001001358032</v>
      </c>
      <c r="BQ20" s="4">
        <v>86</v>
      </c>
      <c r="BR20" s="4">
        <v>52</v>
      </c>
      <c r="BS20" s="4">
        <v>120</v>
      </c>
      <c r="BT20" s="10">
        <v>40.061446902188202</v>
      </c>
      <c r="BU20" s="10">
        <v>113.52511318227685</v>
      </c>
      <c r="BV20" s="4">
        <v>17.529618815161562</v>
      </c>
      <c r="BW20" s="10">
        <v>17.085241885814401</v>
      </c>
      <c r="BX20" s="10">
        <v>17.973995744508727</v>
      </c>
      <c r="BY20" s="4">
        <v>0.70733972557818159</v>
      </c>
      <c r="BZ20" s="4">
        <v>0.96256063392924707</v>
      </c>
      <c r="CA20" s="4">
        <v>0.45211881722711605</v>
      </c>
      <c r="CB20" s="4">
        <v>8.0134729070473494</v>
      </c>
      <c r="CD20" s="10">
        <v>4252.7642972828298</v>
      </c>
      <c r="CE20" s="10">
        <v>8.2136752320596802</v>
      </c>
      <c r="CF20" s="10"/>
      <c r="CH20" s="10">
        <v>4265.5160362229326</v>
      </c>
      <c r="CI20" s="10">
        <v>7.8138690858882596</v>
      </c>
      <c r="CJ20" s="10"/>
      <c r="CK20" s="4">
        <v>7.4969486302384878</v>
      </c>
      <c r="CM20" s="10">
        <v>4291.9443687957064</v>
      </c>
      <c r="CN20" s="10">
        <v>7.5543037347155915</v>
      </c>
      <c r="CQ20" s="10">
        <v>4630.9250988261274</v>
      </c>
      <c r="CR20" s="10">
        <v>7.4437918824118805</v>
      </c>
      <c r="CT20" s="4">
        <v>1.159375018129746</v>
      </c>
      <c r="CU20" s="4">
        <v>0.63125001204510534</v>
      </c>
      <c r="CV20" s="4">
        <v>0.52812500608464075</v>
      </c>
      <c r="CW20" s="4">
        <v>1.3333333485449352</v>
      </c>
      <c r="CX20" s="4">
        <v>0.78541667759418488</v>
      </c>
      <c r="CY20" s="4">
        <v>0.54791667095075047</v>
      </c>
      <c r="CZ20" s="4">
        <v>0.98541668771455693</v>
      </c>
      <c r="DA20" s="4">
        <v>0.47708334649602574</v>
      </c>
      <c r="DB20" s="4">
        <v>0.50833334121853113</v>
      </c>
    </row>
    <row r="21" spans="1:106" x14ac:dyDescent="0.25">
      <c r="A21" s="1">
        <f t="shared" si="0"/>
        <v>44944</v>
      </c>
      <c r="B21" s="8">
        <v>4</v>
      </c>
      <c r="C21" s="4">
        <v>8821.7160000000003</v>
      </c>
      <c r="D21" s="4">
        <v>8821.7160000000003</v>
      </c>
      <c r="E21" s="4">
        <v>0</v>
      </c>
      <c r="F21" s="4">
        <v>4316.9219999999996</v>
      </c>
      <c r="H21" s="4">
        <v>4504.7939999999999</v>
      </c>
      <c r="J21" s="4">
        <v>62665.428055437114</v>
      </c>
      <c r="K21" s="4">
        <v>252.08403576819984</v>
      </c>
      <c r="L21" s="4">
        <v>33779.695329452174</v>
      </c>
      <c r="M21" s="4">
        <v>28885.732725984941</v>
      </c>
      <c r="N21" s="4">
        <v>4083.8291982029377</v>
      </c>
      <c r="O21" s="4">
        <v>1792.2585402215582</v>
      </c>
      <c r="P21" s="4">
        <v>3409.4760043215874</v>
      </c>
      <c r="Q21" s="4">
        <v>674.35319388135031</v>
      </c>
      <c r="R21" s="4">
        <v>28677.368435462737</v>
      </c>
      <c r="S21" s="4">
        <v>51.419411128280132</v>
      </c>
      <c r="T21" s="4">
        <v>1195.7359763400761</v>
      </c>
      <c r="U21" s="4">
        <v>15156.938149325286</v>
      </c>
      <c r="V21" s="4">
        <v>0</v>
      </c>
      <c r="W21" s="4">
        <v>13520.430286137451</v>
      </c>
      <c r="X21" s="4">
        <v>0</v>
      </c>
      <c r="Y21" s="4">
        <v>15156.938149325286</v>
      </c>
      <c r="Z21" s="4">
        <v>13520.430286137451</v>
      </c>
      <c r="AA21" s="4">
        <v>267236.04063465394</v>
      </c>
      <c r="AB21" s="4">
        <v>150388.52674120365</v>
      </c>
      <c r="AC21" s="4">
        <v>116847.51389345029</v>
      </c>
      <c r="AD21" s="4">
        <v>14064.05175964073</v>
      </c>
      <c r="AE21" s="4">
        <v>3.9990301715363143</v>
      </c>
      <c r="AF21" s="4">
        <v>1022.2735663754352</v>
      </c>
      <c r="AG21" s="4">
        <v>6971.3046609932135</v>
      </c>
      <c r="AH21" s="4">
        <v>7092.7470986475164</v>
      </c>
      <c r="AI21" s="4">
        <v>5514.944228248638</v>
      </c>
      <c r="AJ21" s="4">
        <v>226.45708914659642</v>
      </c>
      <c r="AK21" s="4">
        <v>3388.7509980414698</v>
      </c>
      <c r="AL21" s="4">
        <v>2126.1932302071687</v>
      </c>
      <c r="AM21" s="4">
        <v>1025.7776361056758</v>
      </c>
      <c r="AN21" s="4">
        <v>511.92636492157413</v>
      </c>
      <c r="AO21" s="4">
        <v>513.85127118410162</v>
      </c>
      <c r="AP21" s="4">
        <v>104712.78125</v>
      </c>
      <c r="AQ21" s="4">
        <v>171728.96124999999</v>
      </c>
      <c r="AR21" s="4">
        <v>57497.29296875</v>
      </c>
      <c r="AS21" s="4">
        <v>47215.48828125</v>
      </c>
      <c r="AT21" s="4">
        <v>450</v>
      </c>
      <c r="AU21" s="4">
        <v>450</v>
      </c>
      <c r="AV21" s="4">
        <v>450</v>
      </c>
      <c r="AW21" s="4">
        <v>7.1035417661866598</v>
      </c>
      <c r="AX21" s="4">
        <v>0.4629291169884564</v>
      </c>
      <c r="AY21" s="4">
        <v>0.9258582339769128</v>
      </c>
      <c r="AZ21" s="4">
        <v>30.292977084577867</v>
      </c>
      <c r="BA21" s="4">
        <v>1.5942535170754453</v>
      </c>
      <c r="BB21" s="4">
        <v>0.62515549449207364</v>
      </c>
      <c r="BC21" s="4">
        <v>0.11627869635631841</v>
      </c>
      <c r="BD21" s="4">
        <v>19.466616387333257</v>
      </c>
      <c r="BE21" s="4">
        <v>6.4894999265670776</v>
      </c>
      <c r="BF21" s="4">
        <v>1.2739999294281006</v>
      </c>
      <c r="BG21" s="4">
        <v>11.704999923706055</v>
      </c>
      <c r="BH21" s="4">
        <v>89.164007186889648</v>
      </c>
      <c r="BI21" s="4">
        <v>72.391006469726563</v>
      </c>
      <c r="BJ21" s="4">
        <v>16.773000717163086</v>
      </c>
      <c r="BK21" s="4">
        <v>3.7094999551773071</v>
      </c>
      <c r="BL21" s="4">
        <v>4.5279998779296875</v>
      </c>
      <c r="BM21" s="4">
        <v>2.8910000324249268</v>
      </c>
      <c r="BN21" s="4">
        <v>0.63699999451637268</v>
      </c>
      <c r="BO21" s="4">
        <v>0.75499999523162842</v>
      </c>
      <c r="BP21" s="4">
        <v>0.51899999380111694</v>
      </c>
      <c r="BQ21" s="4">
        <v>93</v>
      </c>
      <c r="BR21" s="4">
        <v>52</v>
      </c>
      <c r="BS21" s="4">
        <v>134</v>
      </c>
      <c r="BT21" s="10">
        <v>39.558111552867288</v>
      </c>
      <c r="BU21" s="10">
        <v>115.32057264563824</v>
      </c>
      <c r="BV21" s="4">
        <v>17.496726136632539</v>
      </c>
      <c r="BW21" s="10">
        <v>17.98620008752302</v>
      </c>
      <c r="BX21" s="10">
        <v>17.007252185742061</v>
      </c>
      <c r="BY21" s="4">
        <v>0.55920855102173728</v>
      </c>
      <c r="BZ21" s="4">
        <v>0.44565578284070634</v>
      </c>
      <c r="CA21" s="4">
        <v>0.67276131920276816</v>
      </c>
      <c r="CB21" s="4">
        <v>7.9699941638603482</v>
      </c>
      <c r="CD21" s="10">
        <v>4476.7845911444638</v>
      </c>
      <c r="CE21" s="10">
        <v>7.947690516191197</v>
      </c>
      <c r="CF21" s="10"/>
      <c r="CH21" s="10">
        <v>4178.0174017560976</v>
      </c>
      <c r="CI21" s="10">
        <v>7.9938927302400868</v>
      </c>
      <c r="CJ21" s="10"/>
      <c r="CK21" s="4">
        <v>7.465396219520124</v>
      </c>
      <c r="CM21" s="10">
        <v>4428.8188026230428</v>
      </c>
      <c r="CN21" s="10">
        <v>7.5357087878325713</v>
      </c>
      <c r="CQ21" s="10">
        <v>4568.8692252245519</v>
      </c>
      <c r="CR21" s="10">
        <v>7.3972389558182767</v>
      </c>
      <c r="CT21" s="4">
        <v>0.9812500043772161</v>
      </c>
      <c r="CU21" s="4">
        <v>0.65000000099341082</v>
      </c>
      <c r="CV21" s="4">
        <v>0.33125000338380539</v>
      </c>
      <c r="CW21" s="4">
        <v>0.8500000168569386</v>
      </c>
      <c r="CX21" s="4">
        <v>0.58541667833924294</v>
      </c>
      <c r="CY21" s="4">
        <v>0.26458333851769567</v>
      </c>
      <c r="CZ21" s="4">
        <v>1.1124999918974936</v>
      </c>
      <c r="DA21" s="4">
        <v>0.71458332364757859</v>
      </c>
      <c r="DB21" s="4">
        <v>0.39791666824991506</v>
      </c>
    </row>
    <row r="22" spans="1:106" x14ac:dyDescent="0.25">
      <c r="A22" s="1">
        <f t="shared" si="0"/>
        <v>44945</v>
      </c>
      <c r="B22" s="8">
        <v>4</v>
      </c>
      <c r="C22" s="4">
        <v>9021.9140000000007</v>
      </c>
      <c r="D22" s="4">
        <v>9021.9140000000007</v>
      </c>
      <c r="E22" s="4">
        <v>0</v>
      </c>
      <c r="F22" s="4">
        <v>4604.2820000000002</v>
      </c>
      <c r="H22" s="4">
        <v>4417.6319999999996</v>
      </c>
      <c r="J22" s="4">
        <v>62658.285490595714</v>
      </c>
      <c r="K22" s="4">
        <v>252.23821239061928</v>
      </c>
      <c r="L22" s="4">
        <v>27785.510156162869</v>
      </c>
      <c r="M22" s="4">
        <v>34872.775334432845</v>
      </c>
      <c r="N22" s="4">
        <v>4286.0866151762075</v>
      </c>
      <c r="O22" s="4">
        <v>1792.503288563878</v>
      </c>
      <c r="P22" s="4">
        <v>1980.3358902524949</v>
      </c>
      <c r="Q22" s="4">
        <v>2305.7507249237128</v>
      </c>
      <c r="R22" s="4">
        <v>31878.481643546322</v>
      </c>
      <c r="S22" s="4">
        <v>51.204918900563442</v>
      </c>
      <c r="T22" s="4">
        <v>1194.3284059063542</v>
      </c>
      <c r="U22" s="4">
        <v>12527.260384113311</v>
      </c>
      <c r="V22" s="4">
        <v>0</v>
      </c>
      <c r="W22" s="4">
        <v>19351.221259433012</v>
      </c>
      <c r="X22" s="4">
        <v>0</v>
      </c>
      <c r="Y22" s="4">
        <v>12527.260384113311</v>
      </c>
      <c r="Z22" s="4">
        <v>19351.221259433012</v>
      </c>
      <c r="AA22" s="4">
        <v>291857.62358803581</v>
      </c>
      <c r="AB22" s="4">
        <v>137692.11598331516</v>
      </c>
      <c r="AC22" s="4">
        <v>154165.50760472068</v>
      </c>
      <c r="AD22" s="4">
        <v>13911.350254159846</v>
      </c>
      <c r="AE22" s="4">
        <v>4.0007180363899799</v>
      </c>
      <c r="AF22" s="4">
        <v>1022.2399870118992</v>
      </c>
      <c r="AG22" s="4">
        <v>6663.7200649212136</v>
      </c>
      <c r="AH22" s="4">
        <v>7247.6301892386318</v>
      </c>
      <c r="AI22" s="4">
        <v>5246.7319418277493</v>
      </c>
      <c r="AJ22" s="4">
        <v>226.49098636150359</v>
      </c>
      <c r="AK22" s="4">
        <v>3131.6992146230032</v>
      </c>
      <c r="AL22" s="4">
        <v>2115.0327272047466</v>
      </c>
      <c r="AM22" s="4">
        <v>1063.6072102102844</v>
      </c>
      <c r="AN22" s="4">
        <v>504.82724385838253</v>
      </c>
      <c r="AO22" s="4">
        <v>558.77996635190198</v>
      </c>
      <c r="AP22" s="4">
        <v>106009.13671875</v>
      </c>
      <c r="AQ22" s="4">
        <v>173854.98421875</v>
      </c>
      <c r="AR22" s="4">
        <v>48683.0703125</v>
      </c>
      <c r="AS22" s="4">
        <v>57326.06640625</v>
      </c>
      <c r="AT22" s="4">
        <v>450</v>
      </c>
      <c r="AU22" s="4">
        <v>450</v>
      </c>
      <c r="AV22" s="4">
        <v>450</v>
      </c>
      <c r="AW22" s="4">
        <v>6.9451211229231085</v>
      </c>
      <c r="AX22" s="4">
        <v>0.47507509107005536</v>
      </c>
      <c r="AY22" s="4">
        <v>0.95015018214011071</v>
      </c>
      <c r="AZ22" s="4">
        <v>32.349856536876295</v>
      </c>
      <c r="BA22" s="4">
        <v>1.5419511041847489</v>
      </c>
      <c r="BB22" s="4">
        <v>0.58155419590873392</v>
      </c>
      <c r="BC22" s="4">
        <v>0.11789152614514883</v>
      </c>
      <c r="BD22" s="4">
        <v>19.27029943078043</v>
      </c>
      <c r="BE22" s="4">
        <v>6.4894999265670776</v>
      </c>
      <c r="BF22" s="4">
        <v>1.2739999294281006</v>
      </c>
      <c r="BG22" s="4">
        <v>11.704999923706055</v>
      </c>
      <c r="BH22" s="4">
        <v>89.164007186889648</v>
      </c>
      <c r="BI22" s="4">
        <v>72.391006469726563</v>
      </c>
      <c r="BJ22" s="4">
        <v>16.773000717163086</v>
      </c>
      <c r="BK22" s="4">
        <v>3.7094999551773071</v>
      </c>
      <c r="BL22" s="4">
        <v>4.5279998779296875</v>
      </c>
      <c r="BM22" s="4">
        <v>2.8910000324249268</v>
      </c>
      <c r="BN22" s="4">
        <v>0.63699999451637268</v>
      </c>
      <c r="BO22" s="4">
        <v>0.75499999523162842</v>
      </c>
      <c r="BP22" s="4">
        <v>0.51899999380111694</v>
      </c>
      <c r="BQ22" s="4">
        <v>93</v>
      </c>
      <c r="BR22" s="4">
        <v>52</v>
      </c>
      <c r="BS22" s="4">
        <v>134</v>
      </c>
      <c r="BT22" s="10">
        <v>39.422230331375602</v>
      </c>
      <c r="BU22" s="10">
        <v>115.11194277156024</v>
      </c>
      <c r="BV22" s="4">
        <v>17.342635997331563</v>
      </c>
      <c r="BW22" s="10">
        <v>17.129511219068323</v>
      </c>
      <c r="BX22" s="10">
        <v>17.555760775594798</v>
      </c>
      <c r="BY22" s="4">
        <v>0.54885759635710007</v>
      </c>
      <c r="BZ22" s="4">
        <v>0.69398137452072084</v>
      </c>
      <c r="CA22" s="4">
        <v>0.40373381819347942</v>
      </c>
      <c r="CB22" s="4">
        <v>7.9891493156527913</v>
      </c>
      <c r="CD22" s="10">
        <v>4317.1571536071051</v>
      </c>
      <c r="CE22" s="10">
        <v>8.0397258524601476</v>
      </c>
      <c r="CF22" s="10"/>
      <c r="CH22" s="10">
        <v>4491.0226537653953</v>
      </c>
      <c r="CI22" s="10">
        <v>7.9405307994447991</v>
      </c>
      <c r="CJ22" s="10"/>
      <c r="CK22" s="4">
        <v>7.4583227702644326</v>
      </c>
      <c r="CM22" s="10">
        <v>4373.1483552169802</v>
      </c>
      <c r="CN22" s="10">
        <v>7.5857217585310739</v>
      </c>
      <c r="CQ22" s="10">
        <v>4922.7990535842773</v>
      </c>
      <c r="CR22" s="10">
        <v>7.3451484013880686</v>
      </c>
      <c r="CT22" s="4">
        <v>1.0416666778425376</v>
      </c>
      <c r="CU22" s="4">
        <v>0.78229167343427741</v>
      </c>
      <c r="CV22" s="4">
        <v>0.25937500440826017</v>
      </c>
      <c r="CW22" s="4">
        <v>1.1833333442918956</v>
      </c>
      <c r="CX22" s="4">
        <v>0.95625000757475698</v>
      </c>
      <c r="CY22" s="4">
        <v>0.22708333671713868</v>
      </c>
      <c r="CZ22" s="4">
        <v>0.90000001139317953</v>
      </c>
      <c r="DA22" s="4">
        <v>0.60833333929379785</v>
      </c>
      <c r="DB22" s="4">
        <v>0.29166667209938169</v>
      </c>
    </row>
    <row r="23" spans="1:106" x14ac:dyDescent="0.25">
      <c r="A23" s="1">
        <f t="shared" si="0"/>
        <v>44946</v>
      </c>
      <c r="B23" s="8">
        <v>4</v>
      </c>
      <c r="C23" s="4">
        <v>9020.9840000000004</v>
      </c>
      <c r="D23" s="4">
        <v>9020.9840000000004</v>
      </c>
      <c r="E23" s="4">
        <v>0</v>
      </c>
      <c r="F23" s="4">
        <v>4584.17</v>
      </c>
      <c r="H23" s="4">
        <v>4436.8140000000003</v>
      </c>
      <c r="J23" s="4">
        <v>65126.836252578767</v>
      </c>
      <c r="K23" s="4">
        <v>252.41536801213744</v>
      </c>
      <c r="L23" s="4">
        <v>30015.539144478382</v>
      </c>
      <c r="M23" s="4">
        <v>35111.297108100385</v>
      </c>
      <c r="N23" s="4">
        <v>4240.6378081293551</v>
      </c>
      <c r="O23" s="4">
        <v>1792.5518108509305</v>
      </c>
      <c r="P23" s="4">
        <v>1980.8891881152117</v>
      </c>
      <c r="Q23" s="4">
        <v>2259.7486200141434</v>
      </c>
      <c r="R23" s="4">
        <v>29368.494445787306</v>
      </c>
      <c r="S23" s="4">
        <v>51.162538319093507</v>
      </c>
      <c r="T23" s="4">
        <v>1193.9549093010298</v>
      </c>
      <c r="U23" s="4">
        <v>12773.163688359647</v>
      </c>
      <c r="V23" s="4">
        <v>0</v>
      </c>
      <c r="W23" s="4">
        <v>16595.330757427659</v>
      </c>
      <c r="X23" s="4">
        <v>0</v>
      </c>
      <c r="Y23" s="4">
        <v>12773.163688359647</v>
      </c>
      <c r="Z23" s="4">
        <v>16595.330757427659</v>
      </c>
      <c r="AA23" s="4">
        <v>307767.0530827574</v>
      </c>
      <c r="AB23" s="4">
        <v>151461.67790181824</v>
      </c>
      <c r="AC23" s="4">
        <v>156305.37518093915</v>
      </c>
      <c r="AD23" s="4">
        <v>14211.044981343159</v>
      </c>
      <c r="AE23" s="4">
        <v>3.9995277136141629</v>
      </c>
      <c r="AF23" s="4">
        <v>1022.3030452143469</v>
      </c>
      <c r="AG23" s="4">
        <v>6525.7056040784692</v>
      </c>
      <c r="AH23" s="4">
        <v>7685.3393772646905</v>
      </c>
      <c r="AI23" s="4">
        <v>5588.3686304817566</v>
      </c>
      <c r="AJ23" s="4">
        <v>226.65287325817127</v>
      </c>
      <c r="AK23" s="4">
        <v>3287.2920905148503</v>
      </c>
      <c r="AL23" s="4">
        <v>2301.0765399669067</v>
      </c>
      <c r="AM23" s="4">
        <v>1141.0036589205856</v>
      </c>
      <c r="AN23" s="4">
        <v>534.02860557789472</v>
      </c>
      <c r="AO23" s="4">
        <v>606.97505334269079</v>
      </c>
      <c r="AP23" s="4">
        <v>105481.7734375</v>
      </c>
      <c r="AQ23" s="4">
        <v>172990.10843749999</v>
      </c>
      <c r="AR23" s="4">
        <v>48690.83203125</v>
      </c>
      <c r="AS23" s="4">
        <v>56790.94140625</v>
      </c>
      <c r="AT23" s="4">
        <v>450</v>
      </c>
      <c r="AU23" s="4">
        <v>450</v>
      </c>
      <c r="AV23" s="4">
        <v>450</v>
      </c>
      <c r="AW23" s="4">
        <v>7.2194825146102426</v>
      </c>
      <c r="AX23" s="4">
        <v>0.47008594717930491</v>
      </c>
      <c r="AY23" s="4">
        <v>0.94017189435860982</v>
      </c>
      <c r="AZ23" s="4">
        <v>34.116794030757333</v>
      </c>
      <c r="BA23" s="4">
        <v>1.5753320237950936</v>
      </c>
      <c r="BB23" s="4">
        <v>0.61948548301180406</v>
      </c>
      <c r="BC23" s="4">
        <v>0.12648328152678084</v>
      </c>
      <c r="BD23" s="4">
        <v>19.176412289113912</v>
      </c>
      <c r="BE23" s="4">
        <v>6.4894999265670776</v>
      </c>
      <c r="BF23" s="4">
        <v>1.2739999294281006</v>
      </c>
      <c r="BG23" s="4">
        <v>11.704999923706055</v>
      </c>
      <c r="BH23" s="4">
        <v>89.164007186889648</v>
      </c>
      <c r="BI23" s="4">
        <v>72.391006469726563</v>
      </c>
      <c r="BJ23" s="4">
        <v>16.773000717163086</v>
      </c>
      <c r="BK23" s="4">
        <v>3.7094999551773071</v>
      </c>
      <c r="BL23" s="4">
        <v>4.5279998779296875</v>
      </c>
      <c r="BM23" s="4">
        <v>2.8910000324249268</v>
      </c>
      <c r="BN23" s="4">
        <v>0.63699999451637268</v>
      </c>
      <c r="BO23" s="4">
        <v>0.75499999523162842</v>
      </c>
      <c r="BP23" s="4">
        <v>0.51899999380111694</v>
      </c>
      <c r="BQ23" s="4">
        <v>93</v>
      </c>
      <c r="BR23" s="4">
        <v>52</v>
      </c>
      <c r="BS23" s="4">
        <v>134</v>
      </c>
      <c r="BT23" s="10">
        <v>39.622821518403413</v>
      </c>
      <c r="BU23" s="10">
        <v>114.46178696421266</v>
      </c>
      <c r="BV23" s="4">
        <v>17.282859007511981</v>
      </c>
      <c r="BW23" s="10">
        <v>16.826768127216233</v>
      </c>
      <c r="BX23" s="10">
        <v>17.738949887807724</v>
      </c>
      <c r="BY23" s="4">
        <v>0.48211145826984669</v>
      </c>
      <c r="BZ23" s="4">
        <v>0.57744752219233253</v>
      </c>
      <c r="CA23" s="4">
        <v>0.38677539434736086</v>
      </c>
      <c r="CB23" s="4">
        <v>7.9310897713785131</v>
      </c>
      <c r="CD23" s="10">
        <v>4522.9123799367517</v>
      </c>
      <c r="CE23" s="10">
        <v>8.0651623756690185</v>
      </c>
      <c r="CF23" s="10"/>
      <c r="CH23" s="10">
        <v>4554.9842441018991</v>
      </c>
      <c r="CI23" s="10">
        <v>7.797961178773372</v>
      </c>
      <c r="CJ23" s="10"/>
      <c r="CK23" s="4">
        <v>7.5118892911141586</v>
      </c>
      <c r="CM23" s="10">
        <v>4528.06536590011</v>
      </c>
      <c r="CN23" s="10">
        <v>7.6393866903811505</v>
      </c>
      <c r="CQ23" s="10">
        <v>4926.5689552319682</v>
      </c>
      <c r="CR23" s="10">
        <v>7.3947049863557535</v>
      </c>
      <c r="CT23" s="4">
        <v>0.98333335388451815</v>
      </c>
      <c r="CU23" s="4">
        <v>0.64791667864968383</v>
      </c>
      <c r="CV23" s="4">
        <v>0.33541667523483432</v>
      </c>
      <c r="CW23" s="4">
        <v>1.0833333575477204</v>
      </c>
      <c r="CX23" s="4">
        <v>0.82500001726051175</v>
      </c>
      <c r="CY23" s="4">
        <v>0.25833334028720856</v>
      </c>
      <c r="CZ23" s="4">
        <v>0.88333335022131598</v>
      </c>
      <c r="DA23" s="4">
        <v>0.47083334003885585</v>
      </c>
      <c r="DB23" s="4">
        <v>0.41250001018246013</v>
      </c>
    </row>
    <row r="24" spans="1:106" x14ac:dyDescent="0.25">
      <c r="A24" s="1">
        <f t="shared" si="0"/>
        <v>44947</v>
      </c>
      <c r="B24" s="8">
        <v>4</v>
      </c>
      <c r="C24" s="4">
        <v>8912.6759999999995</v>
      </c>
      <c r="D24" s="4">
        <v>8912.6759999999995</v>
      </c>
      <c r="E24" s="4">
        <v>0</v>
      </c>
      <c r="F24" s="4">
        <v>4488.7849999999999</v>
      </c>
      <c r="H24" s="4">
        <v>4423.8909999999996</v>
      </c>
      <c r="J24" s="4">
        <v>63718.718649812625</v>
      </c>
      <c r="K24" s="4">
        <v>252.43246714950988</v>
      </c>
      <c r="L24" s="4">
        <v>28865.937559378923</v>
      </c>
      <c r="M24" s="4">
        <v>34852.781090433702</v>
      </c>
      <c r="N24" s="4">
        <v>3722.4889315434871</v>
      </c>
      <c r="O24" s="4">
        <v>1792.7507699537257</v>
      </c>
      <c r="P24" s="4">
        <v>1204.7661419784918</v>
      </c>
      <c r="Q24" s="4">
        <v>2517.7227895649953</v>
      </c>
      <c r="R24" s="4">
        <v>28627.948531597533</v>
      </c>
      <c r="S24" s="4">
        <v>50.769633637842965</v>
      </c>
      <c r="T24" s="4">
        <v>1191.162827726869</v>
      </c>
      <c r="U24" s="4">
        <v>12642.562485694796</v>
      </c>
      <c r="V24" s="4">
        <v>0</v>
      </c>
      <c r="W24" s="4">
        <v>15985.386045902735</v>
      </c>
      <c r="X24" s="4">
        <v>0</v>
      </c>
      <c r="Y24" s="4">
        <v>12642.562485694796</v>
      </c>
      <c r="Z24" s="4">
        <v>15985.386045902735</v>
      </c>
      <c r="AA24" s="4">
        <v>302765.97209584003</v>
      </c>
      <c r="AB24" s="4">
        <v>153268.30922265799</v>
      </c>
      <c r="AC24" s="4">
        <v>149497.66287318204</v>
      </c>
      <c r="AD24" s="4">
        <v>14213.012508077902</v>
      </c>
      <c r="AE24" s="4">
        <v>4.0004132865786195</v>
      </c>
      <c r="AF24" s="4">
        <v>1022.2550629444249</v>
      </c>
      <c r="AG24" s="4">
        <v>6596.7429193413536</v>
      </c>
      <c r="AH24" s="4">
        <v>7616.269588736548</v>
      </c>
      <c r="AI24" s="4">
        <v>5826.143969493698</v>
      </c>
      <c r="AJ24" s="4">
        <v>226.59666496753692</v>
      </c>
      <c r="AK24" s="4">
        <v>3185.8620311929376</v>
      </c>
      <c r="AL24" s="4">
        <v>2640.2819383007604</v>
      </c>
      <c r="AM24" s="4">
        <v>1141.098662655997</v>
      </c>
      <c r="AN24" s="4">
        <v>539.42270209670039</v>
      </c>
      <c r="AO24" s="4">
        <v>601.67596055929664</v>
      </c>
      <c r="AP24" s="4">
        <v>101445.75</v>
      </c>
      <c r="AQ24" s="4">
        <v>166371.03</v>
      </c>
      <c r="AR24" s="4">
        <v>48095.6796875</v>
      </c>
      <c r="AS24" s="4">
        <v>53350.0703125</v>
      </c>
      <c r="AT24" s="4">
        <v>450</v>
      </c>
      <c r="AU24" s="4">
        <v>450</v>
      </c>
      <c r="AV24" s="4">
        <v>450</v>
      </c>
      <c r="AW24" s="4">
        <v>7.149224166772429</v>
      </c>
      <c r="AX24" s="4">
        <v>0.41766231954841476</v>
      </c>
      <c r="AY24" s="4">
        <v>0.83532463909682952</v>
      </c>
      <c r="AZ24" s="4">
        <v>33.970265731172105</v>
      </c>
      <c r="BA24" s="4">
        <v>1.5946964198045461</v>
      </c>
      <c r="BB24" s="4">
        <v>0.65369188440079029</v>
      </c>
      <c r="BC24" s="4">
        <v>0.12803098223877959</v>
      </c>
      <c r="BD24" s="4">
        <v>18.666787617994867</v>
      </c>
      <c r="BE24" s="4">
        <v>6.4894999265670776</v>
      </c>
      <c r="BF24" s="4">
        <v>1.2739999294281006</v>
      </c>
      <c r="BG24" s="4">
        <v>11.704999923706055</v>
      </c>
      <c r="BH24" s="4">
        <v>89.164007186889648</v>
      </c>
      <c r="BI24" s="4">
        <v>72.391006469726563</v>
      </c>
      <c r="BJ24" s="4">
        <v>16.773000717163086</v>
      </c>
      <c r="BK24" s="4">
        <v>3.7094999551773071</v>
      </c>
      <c r="BL24" s="4">
        <v>4.5279998779296875</v>
      </c>
      <c r="BM24" s="4">
        <v>2.8910000324249268</v>
      </c>
      <c r="BN24" s="4">
        <v>0.63699999451637268</v>
      </c>
      <c r="BO24" s="4">
        <v>0.75499999523162842</v>
      </c>
      <c r="BP24" s="4">
        <v>0.51899999380111694</v>
      </c>
      <c r="BQ24" s="4">
        <v>93</v>
      </c>
      <c r="BR24" s="4">
        <v>52</v>
      </c>
      <c r="BS24" s="4">
        <v>134</v>
      </c>
      <c r="BT24" s="10">
        <v>39.315686051418012</v>
      </c>
      <c r="BU24" s="10">
        <v>114.28243469728953</v>
      </c>
      <c r="BV24" s="4">
        <v>17.241450597307196</v>
      </c>
      <c r="BW24" s="10">
        <v>17.277853967381848</v>
      </c>
      <c r="BX24" s="10">
        <v>17.205047227232544</v>
      </c>
      <c r="BY24" s="4">
        <v>0.59138248035297625</v>
      </c>
      <c r="BZ24" s="4">
        <v>0.58253299649983803</v>
      </c>
      <c r="CA24" s="4">
        <v>0.60023196420611447</v>
      </c>
      <c r="CB24" s="4">
        <v>7.8436394249627623</v>
      </c>
      <c r="CD24" s="10">
        <v>4494.3927922326448</v>
      </c>
      <c r="CE24" s="10">
        <v>8.000533864178264</v>
      </c>
      <c r="CF24" s="10"/>
      <c r="CH24" s="10">
        <v>4543.0496990335405</v>
      </c>
      <c r="CI24" s="10">
        <v>7.6884253543569434</v>
      </c>
      <c r="CJ24" s="10"/>
      <c r="CK24" s="4">
        <v>7.5230262561358536</v>
      </c>
      <c r="CM24" s="10">
        <v>4541.5555979608607</v>
      </c>
      <c r="CN24" s="10">
        <v>7.6393776286998012</v>
      </c>
      <c r="CQ24" s="10">
        <v>4796.8547682401086</v>
      </c>
      <c r="CR24" s="10">
        <v>7.4128673597488177</v>
      </c>
      <c r="CT24" s="4">
        <v>1.1125000125418105</v>
      </c>
      <c r="CU24" s="4">
        <v>0.69479167150954402</v>
      </c>
      <c r="CV24" s="4">
        <v>0.41770834103226662</v>
      </c>
      <c r="CW24" s="4">
        <v>1.0791666743655999</v>
      </c>
      <c r="CX24" s="4">
        <v>0.76041666852931178</v>
      </c>
      <c r="CY24" s="4">
        <v>0.31875000583628815</v>
      </c>
      <c r="CZ24" s="4">
        <v>1.1458333507180214</v>
      </c>
      <c r="DA24" s="4">
        <v>0.62916667448977626</v>
      </c>
      <c r="DB24" s="4">
        <v>0.51666667622824514</v>
      </c>
    </row>
    <row r="25" spans="1:106" x14ac:dyDescent="0.25">
      <c r="A25" s="1">
        <f t="shared" si="0"/>
        <v>44948</v>
      </c>
      <c r="B25" s="8">
        <v>4</v>
      </c>
      <c r="C25" s="4">
        <v>8606.59</v>
      </c>
      <c r="D25" s="4">
        <v>8606.59</v>
      </c>
      <c r="E25" s="4">
        <v>0</v>
      </c>
      <c r="F25" s="4">
        <v>4184.9799999999996</v>
      </c>
      <c r="H25" s="4">
        <v>4421.6099999999997</v>
      </c>
      <c r="J25" s="4">
        <v>63284.291833516763</v>
      </c>
      <c r="K25" s="4">
        <v>252.57034021839874</v>
      </c>
      <c r="L25" s="4">
        <v>32330.184176067814</v>
      </c>
      <c r="M25" s="4">
        <v>30954.107657448945</v>
      </c>
      <c r="N25" s="4">
        <v>3140.0739495326766</v>
      </c>
      <c r="O25" s="4">
        <v>1792.1848289244842</v>
      </c>
      <c r="P25" s="4">
        <v>1788.9741892391969</v>
      </c>
      <c r="Q25" s="4">
        <v>1351.0997602934797</v>
      </c>
      <c r="R25" s="4">
        <v>28300.272456874231</v>
      </c>
      <c r="S25" s="4">
        <v>51.825884246841923</v>
      </c>
      <c r="T25" s="4">
        <v>1194.8378446141196</v>
      </c>
      <c r="U25" s="4">
        <v>14578.103930316332</v>
      </c>
      <c r="V25" s="4">
        <v>0</v>
      </c>
      <c r="W25" s="4">
        <v>13722.168526557898</v>
      </c>
      <c r="X25" s="4">
        <v>0</v>
      </c>
      <c r="Y25" s="4">
        <v>14578.103930316332</v>
      </c>
      <c r="Z25" s="4">
        <v>13722.168526557898</v>
      </c>
      <c r="AA25" s="4">
        <v>303133.39623157238</v>
      </c>
      <c r="AB25" s="4">
        <v>157457.81770725927</v>
      </c>
      <c r="AC25" s="4">
        <v>145675.57852431314</v>
      </c>
      <c r="AD25" s="4">
        <v>14295.483026835196</v>
      </c>
      <c r="AE25" s="4">
        <v>3.9978335334297466</v>
      </c>
      <c r="AF25" s="4">
        <v>1022.2333292186205</v>
      </c>
      <c r="AG25" s="4">
        <v>6761.0467220881619</v>
      </c>
      <c r="AH25" s="4">
        <v>7534.4363047470342</v>
      </c>
      <c r="AI25" s="4">
        <v>6044.0640586640329</v>
      </c>
      <c r="AJ25" s="4">
        <v>226.55908054775662</v>
      </c>
      <c r="AK25" s="4">
        <v>3321.5493590388587</v>
      </c>
      <c r="AL25" s="4">
        <v>2722.5146996251738</v>
      </c>
      <c r="AM25" s="4">
        <v>1083.7103287138891</v>
      </c>
      <c r="AN25" s="4">
        <v>529.23416066902257</v>
      </c>
      <c r="AO25" s="4">
        <v>554.47616804486654</v>
      </c>
      <c r="AP25" s="4">
        <v>104590.76953125</v>
      </c>
      <c r="AQ25" s="4">
        <v>171528.86203125</v>
      </c>
      <c r="AR25" s="4">
        <v>54353.9609375</v>
      </c>
      <c r="AS25" s="4">
        <v>50236.80859375</v>
      </c>
      <c r="AT25" s="4">
        <v>450</v>
      </c>
      <c r="AU25" s="4">
        <v>450</v>
      </c>
      <c r="AV25" s="4">
        <v>450</v>
      </c>
      <c r="AW25" s="4">
        <v>7.3530041321262845</v>
      </c>
      <c r="AX25" s="4">
        <v>0.36484530453207092</v>
      </c>
      <c r="AY25" s="4">
        <v>0.72969060906414185</v>
      </c>
      <c r="AZ25" s="4">
        <v>35.221080152716972</v>
      </c>
      <c r="BA25" s="4">
        <v>1.6609926843076288</v>
      </c>
      <c r="BB25" s="4">
        <v>0.70226001920203385</v>
      </c>
      <c r="BC25" s="4">
        <v>0.12591634186290843</v>
      </c>
      <c r="BD25" s="4">
        <v>19.929944615840885</v>
      </c>
      <c r="BE25" s="4">
        <v>6.4894999265670776</v>
      </c>
      <c r="BF25" s="4">
        <v>1.2739999294281006</v>
      </c>
      <c r="BG25" s="4">
        <v>11.704999923706055</v>
      </c>
      <c r="BH25" s="4">
        <v>89.164007186889648</v>
      </c>
      <c r="BI25" s="4">
        <v>72.391006469726563</v>
      </c>
      <c r="BJ25" s="4">
        <v>16.773000717163086</v>
      </c>
      <c r="BK25" s="4">
        <v>3.7094999551773071</v>
      </c>
      <c r="BL25" s="4">
        <v>4.5279998779296875</v>
      </c>
      <c r="BM25" s="4">
        <v>2.8910000324249268</v>
      </c>
      <c r="BN25" s="4">
        <v>0.63699999451637268</v>
      </c>
      <c r="BO25" s="4">
        <v>0.75499999523162842</v>
      </c>
      <c r="BP25" s="4">
        <v>0.51899999380111694</v>
      </c>
      <c r="BQ25" s="4">
        <v>93</v>
      </c>
      <c r="BR25" s="4">
        <v>52</v>
      </c>
      <c r="BS25" s="4">
        <v>134</v>
      </c>
      <c r="BT25" s="10">
        <v>38.767960793312824</v>
      </c>
      <c r="BU25" s="10">
        <v>115.62020614691596</v>
      </c>
      <c r="BV25" s="4">
        <v>17.510111244204971</v>
      </c>
      <c r="BW25" s="10">
        <v>17.554900944608228</v>
      </c>
      <c r="BX25" s="10">
        <v>17.465321543801714</v>
      </c>
      <c r="BY25" s="4">
        <v>0.48612727419200141</v>
      </c>
      <c r="BZ25" s="4">
        <v>0.61286672865311853</v>
      </c>
      <c r="CA25" s="4">
        <v>0.35938781973088429</v>
      </c>
      <c r="CB25" s="4">
        <v>7.9187614683011507</v>
      </c>
      <c r="CD25" s="10">
        <v>4375.846813795848</v>
      </c>
      <c r="CE25" s="10">
        <v>7.9361052320640129</v>
      </c>
      <c r="CF25" s="10"/>
      <c r="CH25" s="10">
        <v>4404.2306577968338</v>
      </c>
      <c r="CI25" s="10">
        <v>7.9015294794936164</v>
      </c>
      <c r="CJ25" s="10"/>
      <c r="CK25" s="4">
        <v>7.4620941753564729</v>
      </c>
      <c r="CM25" s="10">
        <v>4380.9053469354139</v>
      </c>
      <c r="CN25" s="10">
        <v>7.4855541230683063</v>
      </c>
      <c r="CQ25" s="10">
        <v>4705.4794192434983</v>
      </c>
      <c r="CR25" s="10">
        <v>7.4402524454895236</v>
      </c>
      <c r="CT25" s="4">
        <v>1.2343750139698386</v>
      </c>
      <c r="CU25" s="4">
        <v>0.81145834053556132</v>
      </c>
      <c r="CV25" s="4">
        <v>0.42291667343427741</v>
      </c>
      <c r="CW25" s="4">
        <v>1.1937500176330409</v>
      </c>
      <c r="CX25" s="4">
        <v>0.80833334227403009</v>
      </c>
      <c r="CY25" s="4">
        <v>0.3854166753590107</v>
      </c>
      <c r="CZ25" s="4">
        <v>1.2750000103066366</v>
      </c>
      <c r="DA25" s="4">
        <v>0.81458333879709244</v>
      </c>
      <c r="DB25" s="4">
        <v>0.46041667150954407</v>
      </c>
    </row>
    <row r="26" spans="1:106" x14ac:dyDescent="0.25">
      <c r="A26" s="1">
        <f t="shared" si="0"/>
        <v>44949</v>
      </c>
      <c r="B26" s="8">
        <v>5</v>
      </c>
      <c r="C26" s="4">
        <v>8230.9259999999995</v>
      </c>
      <c r="D26" s="4">
        <v>8230.9259999999995</v>
      </c>
      <c r="E26" s="4">
        <v>0</v>
      </c>
      <c r="F26" s="4">
        <v>3920.3719999999998</v>
      </c>
      <c r="H26" s="4">
        <v>4310.5540000000001</v>
      </c>
      <c r="J26" s="4">
        <v>51921.475098219751</v>
      </c>
      <c r="K26" s="4">
        <v>252.36495855934081</v>
      </c>
      <c r="L26" s="4">
        <v>23740.035395981195</v>
      </c>
      <c r="M26" s="4">
        <v>28181.439702238556</v>
      </c>
      <c r="N26" s="4">
        <v>4263.4596504514284</v>
      </c>
      <c r="O26" s="4">
        <v>1792.7846498326505</v>
      </c>
      <c r="P26" s="4">
        <v>3218.891188747089</v>
      </c>
      <c r="Q26" s="4">
        <v>1044.5684617043394</v>
      </c>
      <c r="R26" s="4">
        <v>24397.938480773391</v>
      </c>
      <c r="S26" s="4">
        <v>50.754786348007961</v>
      </c>
      <c r="T26" s="4">
        <v>1190.8878150638302</v>
      </c>
      <c r="U26" s="4">
        <v>11242.695547017698</v>
      </c>
      <c r="V26" s="4">
        <v>0</v>
      </c>
      <c r="W26" s="4">
        <v>13155.242933755693</v>
      </c>
      <c r="X26" s="4">
        <v>0</v>
      </c>
      <c r="Y26" s="4">
        <v>11242.695547017698</v>
      </c>
      <c r="Z26" s="4">
        <v>13155.242933755693</v>
      </c>
      <c r="AA26" s="4">
        <v>283507.32024982339</v>
      </c>
      <c r="AB26" s="4">
        <v>143938.62884165821</v>
      </c>
      <c r="AC26" s="4">
        <v>139568.69140816515</v>
      </c>
      <c r="AD26" s="4">
        <v>13296.783858981182</v>
      </c>
      <c r="AE26" s="4">
        <v>4.0022226229980165</v>
      </c>
      <c r="AF26" s="4">
        <v>1022.1846558950441</v>
      </c>
      <c r="AG26" s="4">
        <v>5880.7219892368712</v>
      </c>
      <c r="AH26" s="4">
        <v>7416.0618697443106</v>
      </c>
      <c r="AI26" s="4">
        <v>5508.8461314378401</v>
      </c>
      <c r="AJ26" s="4">
        <v>226.50525950202234</v>
      </c>
      <c r="AK26" s="4">
        <v>2853.6229993249331</v>
      </c>
      <c r="AL26" s="4">
        <v>2655.2231321129066</v>
      </c>
      <c r="AM26" s="4">
        <v>1039.7852220991283</v>
      </c>
      <c r="AN26" s="4">
        <v>504.05422866164298</v>
      </c>
      <c r="AO26" s="4">
        <v>535.73099343748538</v>
      </c>
      <c r="AP26" s="4">
        <v>87162.91015625</v>
      </c>
      <c r="AQ26" s="4">
        <v>142947.17265624998</v>
      </c>
      <c r="AR26" s="4">
        <v>39743.90625</v>
      </c>
      <c r="AS26" s="4">
        <v>47419.00390625</v>
      </c>
      <c r="AT26" s="4">
        <v>450</v>
      </c>
      <c r="AU26" s="4">
        <v>450</v>
      </c>
      <c r="AV26" s="4">
        <v>450</v>
      </c>
      <c r="AW26" s="4">
        <v>6.3080964521148353</v>
      </c>
      <c r="AX26" s="4">
        <v>0.51798055898588191</v>
      </c>
      <c r="AY26" s="4">
        <v>1.0359611179717638</v>
      </c>
      <c r="AZ26" s="4">
        <v>34.444158561238844</v>
      </c>
      <c r="BA26" s="4">
        <v>1.6154663350127534</v>
      </c>
      <c r="BB26" s="4">
        <v>0.66928631498300928</v>
      </c>
      <c r="BC26" s="4">
        <v>0.12632663956632928</v>
      </c>
      <c r="BD26" s="4">
        <v>17.367082714174565</v>
      </c>
      <c r="BE26" s="4">
        <v>5.8864997029304504</v>
      </c>
      <c r="BF26" s="4">
        <v>1.3899999856948853</v>
      </c>
      <c r="BG26" s="4">
        <v>10.382999420166016</v>
      </c>
      <c r="BH26" s="4">
        <v>90.206005096435547</v>
      </c>
      <c r="BI26" s="4">
        <v>76.511505126953125</v>
      </c>
      <c r="BJ26" s="4">
        <v>13.694499969482422</v>
      </c>
      <c r="BK26" s="4">
        <v>3.3174999952316284</v>
      </c>
      <c r="BL26" s="4">
        <v>3.7439999580383301</v>
      </c>
      <c r="BM26" s="4">
        <v>2.8910000324249268</v>
      </c>
      <c r="BN26" s="4">
        <v>0.59049999713897705</v>
      </c>
      <c r="BO26" s="4">
        <v>0.66200000047683716</v>
      </c>
      <c r="BP26" s="4">
        <v>0.51899999380111694</v>
      </c>
      <c r="BQ26" s="4">
        <v>93</v>
      </c>
      <c r="BR26" s="4">
        <v>52</v>
      </c>
      <c r="BS26" s="4">
        <v>134</v>
      </c>
      <c r="BT26" s="10">
        <v>38.771280332951434</v>
      </c>
      <c r="BU26" s="10">
        <v>114.94427679357503</v>
      </c>
      <c r="BV26" s="4">
        <v>17.530192836851626</v>
      </c>
      <c r="BW26" s="10">
        <v>17.3544106819181</v>
      </c>
      <c r="BX26" s="10">
        <v>17.705974991785155</v>
      </c>
      <c r="BY26" s="4">
        <v>0.56975933609443274</v>
      </c>
      <c r="BZ26" s="4">
        <v>0.65467438838364456</v>
      </c>
      <c r="CA26" s="4">
        <v>0.48484428380522088</v>
      </c>
      <c r="CB26" s="4">
        <v>7.9621864186648859</v>
      </c>
      <c r="CD26" s="10">
        <v>4285.9386121246625</v>
      </c>
      <c r="CE26" s="10">
        <v>7.9286129227206299</v>
      </c>
      <c r="CF26" s="10"/>
      <c r="CH26" s="10">
        <v>4361.806100797322</v>
      </c>
      <c r="CI26" s="10">
        <v>7.9951759508188216</v>
      </c>
      <c r="CJ26" s="10"/>
      <c r="CK26" s="4">
        <v>7.4819887341700166</v>
      </c>
      <c r="CM26" s="10">
        <v>4236.3152228927611</v>
      </c>
      <c r="CN26" s="10">
        <v>7.5656792327875992</v>
      </c>
      <c r="CQ26" s="10">
        <v>4676.1553677101147</v>
      </c>
      <c r="CR26" s="10">
        <v>7.4061701812294283</v>
      </c>
      <c r="CT26" s="4">
        <v>1.1281249990376334</v>
      </c>
      <c r="CU26" s="4">
        <v>0.78437499546756351</v>
      </c>
      <c r="CV26" s="4">
        <v>0.34375000357006985</v>
      </c>
      <c r="CW26" s="4">
        <v>0.97916666697710752</v>
      </c>
      <c r="CX26" s="4">
        <v>0.7645833299805721</v>
      </c>
      <c r="CY26" s="4">
        <v>0.21458333699653545</v>
      </c>
      <c r="CZ26" s="4">
        <v>1.2770833310981593</v>
      </c>
      <c r="DA26" s="4">
        <v>0.80416666095455491</v>
      </c>
      <c r="DB26" s="4">
        <v>0.47291667014360428</v>
      </c>
    </row>
    <row r="27" spans="1:106" x14ac:dyDescent="0.25">
      <c r="A27" s="1">
        <f t="shared" si="0"/>
        <v>44950</v>
      </c>
      <c r="B27" s="8">
        <v>5</v>
      </c>
      <c r="C27" s="4">
        <v>7266.8220000000001</v>
      </c>
      <c r="D27" s="4">
        <v>7266.8220000000001</v>
      </c>
      <c r="E27" s="4">
        <v>0</v>
      </c>
      <c r="F27" s="4">
        <v>3297.3339999999998</v>
      </c>
      <c r="H27" s="4">
        <v>3969.4879999999998</v>
      </c>
      <c r="J27" s="4">
        <v>51568.142760059869</v>
      </c>
      <c r="K27" s="4">
        <v>252.36333081243461</v>
      </c>
      <c r="L27" s="4">
        <v>19309.79734936764</v>
      </c>
      <c r="M27" s="4">
        <v>32258.345410692233</v>
      </c>
      <c r="N27" s="4">
        <v>7824.6927305053596</v>
      </c>
      <c r="O27" s="4">
        <v>1792.3757535308964</v>
      </c>
      <c r="P27" s="4">
        <v>6211.3072417102057</v>
      </c>
      <c r="Q27" s="4">
        <v>1613.3854887951534</v>
      </c>
      <c r="R27" s="4">
        <v>25797.866726320426</v>
      </c>
      <c r="S27" s="4">
        <v>51.398562157963092</v>
      </c>
      <c r="T27" s="4">
        <v>1195.4628358958935</v>
      </c>
      <c r="U27" s="4">
        <v>10321.014867548529</v>
      </c>
      <c r="V27" s="4">
        <v>0</v>
      </c>
      <c r="W27" s="4">
        <v>15476.851858771899</v>
      </c>
      <c r="X27" s="4">
        <v>0</v>
      </c>
      <c r="Y27" s="4">
        <v>10321.014867548529</v>
      </c>
      <c r="Z27" s="4">
        <v>15476.851858771899</v>
      </c>
      <c r="AA27" s="4">
        <v>222457.7651632182</v>
      </c>
      <c r="AB27" s="4">
        <v>76788.598831222262</v>
      </c>
      <c r="AC27" s="4">
        <v>145669.16633199595</v>
      </c>
      <c r="AD27" s="4">
        <v>10051.860304966172</v>
      </c>
      <c r="AE27" s="4">
        <v>3.9923595499301072</v>
      </c>
      <c r="AF27" s="4">
        <v>1022.3467753376351</v>
      </c>
      <c r="AG27" s="4">
        <v>2548.5748439101521</v>
      </c>
      <c r="AH27" s="4">
        <v>7503.2854610560207</v>
      </c>
      <c r="AI27" s="4">
        <v>5403.6268108037739</v>
      </c>
      <c r="AJ27" s="4">
        <v>226.21418604630011</v>
      </c>
      <c r="AK27" s="4">
        <v>2512.4885882257099</v>
      </c>
      <c r="AL27" s="4">
        <v>2891.138222578064</v>
      </c>
      <c r="AM27" s="4">
        <v>910.76340126372111</v>
      </c>
      <c r="AN27" s="4">
        <v>342.12270319518154</v>
      </c>
      <c r="AO27" s="4">
        <v>568.64069806853956</v>
      </c>
      <c r="AP27" s="4">
        <v>91811.77734375</v>
      </c>
      <c r="AQ27" s="4">
        <v>150571.31484374998</v>
      </c>
      <c r="AR27" s="4">
        <v>37019.76171875</v>
      </c>
      <c r="AS27" s="4">
        <v>54792.015625</v>
      </c>
      <c r="AT27" s="4">
        <v>450</v>
      </c>
      <c r="AU27" s="4">
        <v>450</v>
      </c>
      <c r="AV27" s="4">
        <v>450</v>
      </c>
      <c r="AW27" s="4">
        <v>7.0963817140504979</v>
      </c>
      <c r="AX27" s="4">
        <v>1.0767695604082994</v>
      </c>
      <c r="AY27" s="4">
        <v>2.1535391208165988</v>
      </c>
      <c r="AZ27" s="4">
        <v>30.612799537847245</v>
      </c>
      <c r="BA27" s="4">
        <v>1.3832539595666677</v>
      </c>
      <c r="BB27" s="4">
        <v>0.74360247310361716</v>
      </c>
      <c r="BC27" s="4">
        <v>0.12533173390840194</v>
      </c>
      <c r="BD27" s="4">
        <v>20.720380221746172</v>
      </c>
      <c r="BE27" s="4">
        <v>5.8864997029304504</v>
      </c>
      <c r="BF27" s="4">
        <v>1.3899999856948853</v>
      </c>
      <c r="BG27" s="4">
        <v>10.382999420166016</v>
      </c>
      <c r="BH27" s="4">
        <v>90.206005096435547</v>
      </c>
      <c r="BI27" s="4">
        <v>76.511505126953125</v>
      </c>
      <c r="BJ27" s="4">
        <v>13.694499969482422</v>
      </c>
      <c r="BK27" s="4">
        <v>3.3174999952316284</v>
      </c>
      <c r="BL27" s="4">
        <v>3.7439999580383301</v>
      </c>
      <c r="BM27" s="4">
        <v>2.8910000324249268</v>
      </c>
      <c r="BN27" s="4">
        <v>0.59049999713897705</v>
      </c>
      <c r="BO27" s="4">
        <v>0.66200000047683716</v>
      </c>
      <c r="BP27" s="4">
        <v>0.51899999380111694</v>
      </c>
      <c r="BQ27" s="4">
        <v>93</v>
      </c>
      <c r="BR27" s="4">
        <v>52</v>
      </c>
      <c r="BS27" s="4">
        <v>134</v>
      </c>
      <c r="BT27" s="10">
        <v>38.608520396981774</v>
      </c>
      <c r="BU27" s="10">
        <v>112.69200961625637</v>
      </c>
      <c r="BV27" s="4">
        <v>16.586901514050034</v>
      </c>
      <c r="BW27" s="10">
        <v>16.10694449029587</v>
      </c>
      <c r="BX27" s="10">
        <v>17.066858537804197</v>
      </c>
      <c r="BY27" s="4">
        <v>1.1311241011056232</v>
      </c>
      <c r="BZ27" s="4">
        <v>1.7931158343895039</v>
      </c>
      <c r="CA27" s="4">
        <v>0.46913236782174267</v>
      </c>
      <c r="CB27" s="4">
        <v>7.7977805108520535</v>
      </c>
      <c r="CD27" s="10">
        <v>2446.2637937481613</v>
      </c>
      <c r="CE27" s="10">
        <v>7.8126944533275582</v>
      </c>
      <c r="CF27" s="10"/>
      <c r="CH27" s="10">
        <v>4592.8730449939303</v>
      </c>
      <c r="CI27" s="10">
        <v>7.7898370216368145</v>
      </c>
      <c r="CJ27" s="10"/>
      <c r="CK27" s="4">
        <v>7.4460375630080948</v>
      </c>
      <c r="CM27" s="10">
        <v>2745.0637334307685</v>
      </c>
      <c r="CN27" s="10">
        <v>7.5810004896853584</v>
      </c>
      <c r="CQ27" s="10">
        <v>4961.2226956631612</v>
      </c>
      <c r="CR27" s="10">
        <v>7.3713620529360941</v>
      </c>
      <c r="CT27" s="4">
        <v>0.91979168076068163</v>
      </c>
      <c r="CU27" s="4">
        <v>0.61770833935588598</v>
      </c>
      <c r="CV27" s="4">
        <v>0.30208334140479565</v>
      </c>
      <c r="CW27" s="4">
        <v>0.81875000785415375</v>
      </c>
      <c r="CX27" s="4">
        <v>0.64166667064030969</v>
      </c>
      <c r="CY27" s="4">
        <v>0.17708333721384406</v>
      </c>
      <c r="CZ27" s="4">
        <v>1.0208333536672094</v>
      </c>
      <c r="DA27" s="4">
        <v>0.59375000807146228</v>
      </c>
      <c r="DB27" s="4">
        <v>0.42708334559574723</v>
      </c>
    </row>
    <row r="28" spans="1:106" x14ac:dyDescent="0.25">
      <c r="A28" s="1">
        <f t="shared" si="0"/>
        <v>44951</v>
      </c>
      <c r="B28" s="8">
        <v>5</v>
      </c>
      <c r="C28" s="4">
        <v>6895.4760000000006</v>
      </c>
      <c r="D28" s="4">
        <v>6895.4760000000006</v>
      </c>
      <c r="E28" s="4">
        <v>0</v>
      </c>
      <c r="F28" s="4">
        <v>2495.7440000000001</v>
      </c>
      <c r="H28" s="4">
        <v>4399.732</v>
      </c>
      <c r="J28" s="4">
        <v>43165.388835281832</v>
      </c>
      <c r="K28" s="4">
        <v>252.30047414112863</v>
      </c>
      <c r="L28" s="4">
        <v>10832.969648199281</v>
      </c>
      <c r="M28" s="4">
        <v>32332.419187082549</v>
      </c>
      <c r="N28" s="4">
        <v>5398.4006221755872</v>
      </c>
      <c r="O28" s="4">
        <v>1791.6098796809117</v>
      </c>
      <c r="P28" s="4">
        <v>3884.2345366464724</v>
      </c>
      <c r="Q28" s="4">
        <v>1514.1660855291145</v>
      </c>
      <c r="R28" s="4">
        <v>19414.290543850249</v>
      </c>
      <c r="S28" s="4">
        <v>51.396332003511098</v>
      </c>
      <c r="T28" s="4">
        <v>1194.5472404687166</v>
      </c>
      <c r="U28" s="4">
        <v>4980.6817888153137</v>
      </c>
      <c r="V28" s="4">
        <v>0</v>
      </c>
      <c r="W28" s="4">
        <v>14433.608755034935</v>
      </c>
      <c r="X28" s="4">
        <v>0</v>
      </c>
      <c r="Y28" s="4">
        <v>4980.6817888153137</v>
      </c>
      <c r="Z28" s="4">
        <v>14433.608755034935</v>
      </c>
      <c r="AA28" s="4">
        <v>192568.12466603797</v>
      </c>
      <c r="AB28" s="4">
        <v>39277.62474429181</v>
      </c>
      <c r="AC28" s="4">
        <v>153290.49992174614</v>
      </c>
      <c r="AD28" s="4">
        <v>7528.810158021196</v>
      </c>
      <c r="AE28" s="4">
        <v>3.9323134687250656</v>
      </c>
      <c r="AF28" s="4">
        <v>1021.8517851760381</v>
      </c>
      <c r="AG28" s="4">
        <v>0</v>
      </c>
      <c r="AH28" s="4">
        <v>7528.810158021196</v>
      </c>
      <c r="AI28" s="4">
        <v>8253.5881866447307</v>
      </c>
      <c r="AJ28" s="4">
        <v>226.78441862530178</v>
      </c>
      <c r="AK28" s="4">
        <v>5457.0774614524835</v>
      </c>
      <c r="AL28" s="4">
        <v>2796.5107251922464</v>
      </c>
      <c r="AM28" s="4">
        <v>812.76886083720183</v>
      </c>
      <c r="AN28" s="4">
        <v>267.09856133880589</v>
      </c>
      <c r="AO28" s="4">
        <v>545.67029949839593</v>
      </c>
      <c r="AP28" s="4">
        <v>68326.8134765625</v>
      </c>
      <c r="AQ28" s="4">
        <v>112055.97410156249</v>
      </c>
      <c r="AR28" s="4">
        <v>15604.3251953125</v>
      </c>
      <c r="AS28" s="4">
        <v>52722.48828125</v>
      </c>
      <c r="AT28" s="4">
        <v>442.1875</v>
      </c>
      <c r="AU28" s="4">
        <v>450</v>
      </c>
      <c r="AV28" s="4">
        <v>434.375</v>
      </c>
      <c r="AW28" s="4">
        <v>6.2599578093349653</v>
      </c>
      <c r="AX28" s="4">
        <v>0.782890205429703</v>
      </c>
      <c r="AY28" s="4">
        <v>1.565780410859406</v>
      </c>
      <c r="AZ28" s="4">
        <v>27.926734088558636</v>
      </c>
      <c r="BA28" s="4">
        <v>1.0918477793296932</v>
      </c>
      <c r="BB28" s="4">
        <v>1.1969569884145388</v>
      </c>
      <c r="BC28" s="4">
        <v>0.1178698701637424</v>
      </c>
      <c r="BD28" s="4">
        <v>16.250651021272859</v>
      </c>
      <c r="BE28" s="4">
        <v>8.8375006318092346</v>
      </c>
      <c r="BF28" s="4">
        <v>1.218999981880188</v>
      </c>
      <c r="BG28" s="4">
        <v>16.456001281738281</v>
      </c>
      <c r="BH28" s="4">
        <v>86.907505989074707</v>
      </c>
      <c r="BI28" s="4">
        <v>72.468505859375</v>
      </c>
      <c r="BJ28" s="4">
        <v>14.439000129699707</v>
      </c>
      <c r="BK28" s="4">
        <v>3.845500111579895</v>
      </c>
      <c r="BL28" s="4">
        <v>4.8000001907348633</v>
      </c>
      <c r="BM28" s="4">
        <v>2.8910000324249268</v>
      </c>
      <c r="BN28" s="4">
        <v>0.40950000286102295</v>
      </c>
      <c r="BO28" s="4">
        <v>0.30000001192092896</v>
      </c>
      <c r="BP28" s="4">
        <v>0.51899999380111694</v>
      </c>
      <c r="BQ28" s="4">
        <v>93</v>
      </c>
      <c r="BR28" s="4">
        <v>52</v>
      </c>
      <c r="BS28" s="4">
        <v>134</v>
      </c>
      <c r="BT28" s="10">
        <v>37.969680740309997</v>
      </c>
      <c r="BU28" s="10">
        <v>113.32742762445571</v>
      </c>
      <c r="BV28" s="4">
        <v>14.750864938279545</v>
      </c>
      <c r="BW28" s="10">
        <v>12.066666732336635</v>
      </c>
      <c r="BX28" s="10">
        <v>17.435063144222454</v>
      </c>
      <c r="BY28" s="4">
        <v>1.625274372211915</v>
      </c>
      <c r="BZ28" s="4">
        <v>2.7632515557897142</v>
      </c>
      <c r="CA28" s="4">
        <v>0.48729718863411559</v>
      </c>
      <c r="CB28" s="4">
        <v>7.4689794367199891</v>
      </c>
      <c r="CD28" s="10">
        <v>1573.2314093994853</v>
      </c>
      <c r="CE28" s="10">
        <v>6.7873211118998791</v>
      </c>
      <c r="CF28" s="10"/>
      <c r="CH28" s="10">
        <v>4436.4034101060597</v>
      </c>
      <c r="CI28" s="10">
        <v>7.7107081948943943</v>
      </c>
      <c r="CJ28" s="10"/>
      <c r="CK28" s="4">
        <v>7.3434006044561562</v>
      </c>
      <c r="CM28" s="10">
        <v>1705.5438636922163</v>
      </c>
      <c r="CN28" s="10">
        <v>6.9040326045145113</v>
      </c>
      <c r="CQ28" s="10">
        <v>4900.7230202549863</v>
      </c>
      <c r="CR28" s="10">
        <v>7.4963089392275846</v>
      </c>
      <c r="CT28" s="4">
        <v>1.0270833433217679</v>
      </c>
      <c r="CU28" s="4">
        <v>0.59583333805979533</v>
      </c>
      <c r="CV28" s="4">
        <v>0.43125000526197255</v>
      </c>
      <c r="CW28" s="4">
        <v>0.7479166763368994</v>
      </c>
      <c r="CX28" s="4">
        <v>0.52916667276682949</v>
      </c>
      <c r="CY28" s="4">
        <v>0.21875000357006988</v>
      </c>
      <c r="CZ28" s="4">
        <v>1.3062500103066363</v>
      </c>
      <c r="DA28" s="4">
        <v>0.66250000335276127</v>
      </c>
      <c r="DB28" s="4">
        <v>0.64375000695387519</v>
      </c>
    </row>
    <row r="29" spans="1:106" x14ac:dyDescent="0.25">
      <c r="A29" s="1">
        <f t="shared" si="0"/>
        <v>44952</v>
      </c>
      <c r="B29" s="8">
        <v>5</v>
      </c>
      <c r="C29" s="4">
        <v>5849.9319999999998</v>
      </c>
      <c r="D29" s="4">
        <v>5849.9319999999998</v>
      </c>
      <c r="E29" s="4">
        <v>0</v>
      </c>
      <c r="F29" s="4">
        <v>2081.3939999999998</v>
      </c>
      <c r="H29" s="4">
        <v>3768.538</v>
      </c>
      <c r="J29" s="4">
        <v>42781.930613805351</v>
      </c>
      <c r="K29" s="4">
        <v>252.64399943455052</v>
      </c>
      <c r="L29" s="4">
        <v>11395.597930771713</v>
      </c>
      <c r="M29" s="4">
        <v>31386.332683033634</v>
      </c>
      <c r="N29" s="4">
        <v>5727.7186941489172</v>
      </c>
      <c r="O29" s="4">
        <v>1791.459832556026</v>
      </c>
      <c r="P29" s="4">
        <v>4572.0648494295237</v>
      </c>
      <c r="Q29" s="4">
        <v>1155.6538447193936</v>
      </c>
      <c r="R29" s="4">
        <v>22261.342883222656</v>
      </c>
      <c r="S29" s="4">
        <v>51.457393146944796</v>
      </c>
      <c r="T29" s="4">
        <v>1194.6548322368049</v>
      </c>
      <c r="U29" s="4">
        <v>5826.1261207921916</v>
      </c>
      <c r="V29" s="4">
        <v>0</v>
      </c>
      <c r="W29" s="4">
        <v>16435.216762430464</v>
      </c>
      <c r="X29" s="4">
        <v>0</v>
      </c>
      <c r="Y29" s="4">
        <v>5826.1261207921916</v>
      </c>
      <c r="Z29" s="4">
        <v>16435.216762430464</v>
      </c>
      <c r="AA29" s="4">
        <v>186862.03995087527</v>
      </c>
      <c r="AB29" s="4">
        <v>51527.093809349404</v>
      </c>
      <c r="AC29" s="4">
        <v>135334.94614152587</v>
      </c>
      <c r="AD29" s="4">
        <v>6941.6284576079297</v>
      </c>
      <c r="AE29" s="4">
        <v>3.9882087185966681</v>
      </c>
      <c r="AF29" s="4">
        <v>1022.2839811473702</v>
      </c>
      <c r="AG29" s="4">
        <v>0</v>
      </c>
      <c r="AH29" s="4">
        <v>6941.6284576079297</v>
      </c>
      <c r="AI29" s="4">
        <v>5439.0151840809503</v>
      </c>
      <c r="AJ29" s="4">
        <v>226.64116503168034</v>
      </c>
      <c r="AK29" s="4">
        <v>2945.9990610216482</v>
      </c>
      <c r="AL29" s="4">
        <v>2493.0161230593017</v>
      </c>
      <c r="AM29" s="4">
        <v>781.73358175293356</v>
      </c>
      <c r="AN29" s="4">
        <v>292.49715800469914</v>
      </c>
      <c r="AO29" s="4">
        <v>489.23642374823447</v>
      </c>
      <c r="AP29" s="4">
        <v>66945.8046875</v>
      </c>
      <c r="AQ29" s="4">
        <v>109791.11968749999</v>
      </c>
      <c r="AR29" s="4">
        <v>13057.48046875</v>
      </c>
      <c r="AS29" s="4">
        <v>53888.32421875</v>
      </c>
      <c r="AT29" s="4">
        <v>434.375</v>
      </c>
      <c r="AU29" s="4">
        <v>450</v>
      </c>
      <c r="AV29" s="4">
        <v>418.75</v>
      </c>
      <c r="AW29" s="4">
        <v>7.3132355408242953</v>
      </c>
      <c r="AX29" s="4">
        <v>0.97910859376637494</v>
      </c>
      <c r="AY29" s="4">
        <v>1.9582171875327499</v>
      </c>
      <c r="AZ29" s="4">
        <v>31.942600350034031</v>
      </c>
      <c r="BA29" s="4">
        <v>1.1866169483009255</v>
      </c>
      <c r="BB29" s="4">
        <v>0.92975699274469359</v>
      </c>
      <c r="BC29" s="4">
        <v>0.13363122541474562</v>
      </c>
      <c r="BD29" s="4">
        <v>18.767930924239803</v>
      </c>
      <c r="BE29" s="4">
        <v>8.5619998872280121</v>
      </c>
      <c r="BF29" s="4">
        <v>0.69999998807907104</v>
      </c>
      <c r="BG29" s="4">
        <v>16.423999786376953</v>
      </c>
      <c r="BH29" s="4">
        <v>86.516000747680664</v>
      </c>
      <c r="BI29" s="4">
        <v>72.206001281738281</v>
      </c>
      <c r="BJ29" s="4">
        <v>14.309999465942383</v>
      </c>
      <c r="BK29" s="4">
        <v>4.4195001125335693</v>
      </c>
      <c r="BL29" s="4">
        <v>4.8000001907348633</v>
      </c>
      <c r="BM29" s="4">
        <v>4.0390000343322754</v>
      </c>
      <c r="BN29" s="4">
        <v>0.50249999761581421</v>
      </c>
      <c r="BO29" s="4">
        <v>0.30000001192092896</v>
      </c>
      <c r="BP29" s="4">
        <v>0.70499998331069946</v>
      </c>
      <c r="BQ29" s="4">
        <v>93</v>
      </c>
      <c r="BR29" s="4">
        <v>52</v>
      </c>
      <c r="BS29" s="4">
        <v>134</v>
      </c>
      <c r="BT29" s="10">
        <v>37.917947752411251</v>
      </c>
      <c r="BU29" s="10">
        <v>114.4034108752374</v>
      </c>
      <c r="BV29" s="4">
        <v>14.465673753774549</v>
      </c>
      <c r="BW29" s="10">
        <v>11.528895044129753</v>
      </c>
      <c r="BX29" s="10">
        <v>17.402452463419348</v>
      </c>
      <c r="BY29" s="4">
        <v>1.3851426271339515</v>
      </c>
      <c r="BZ29" s="4">
        <v>1.5779416101524244</v>
      </c>
      <c r="CA29" s="4">
        <v>1.1923436441154789</v>
      </c>
      <c r="CB29" s="4">
        <v>7.6222295992655216</v>
      </c>
      <c r="CD29" s="10">
        <v>2071.0467128808896</v>
      </c>
      <c r="CE29" s="10">
        <v>7.3037051346306736</v>
      </c>
      <c r="CF29" s="10"/>
      <c r="CH29" s="10">
        <v>3989.0778603724493</v>
      </c>
      <c r="CI29" s="10">
        <v>7.787600912773188</v>
      </c>
      <c r="CJ29" s="10"/>
      <c r="CK29" s="4">
        <v>7.2516274038773991</v>
      </c>
      <c r="CM29" s="10">
        <v>2220.2802940562692</v>
      </c>
      <c r="CN29" s="10">
        <v>6.8794316122549537</v>
      </c>
      <c r="CQ29" s="10">
        <v>4449.668979008482</v>
      </c>
      <c r="CR29" s="10">
        <v>7.4373443607046292</v>
      </c>
      <c r="CT29" s="4">
        <v>1.2406250026542693</v>
      </c>
      <c r="CU29" s="4">
        <v>0.61145833577029407</v>
      </c>
      <c r="CV29" s="4">
        <v>0.62916666688397527</v>
      </c>
      <c r="CW29" s="4">
        <v>0.89166666924332583</v>
      </c>
      <c r="CX29" s="4">
        <v>0.63749999816839897</v>
      </c>
      <c r="CY29" s="4">
        <v>0.25416667107492685</v>
      </c>
      <c r="CZ29" s="4">
        <v>1.5895833360652127</v>
      </c>
      <c r="DA29" s="4">
        <v>0.58541667337218917</v>
      </c>
      <c r="DB29" s="4">
        <v>1.0041666626930237</v>
      </c>
    </row>
    <row r="30" spans="1:106" x14ac:dyDescent="0.25">
      <c r="A30" s="1">
        <f t="shared" si="0"/>
        <v>44953</v>
      </c>
      <c r="B30" s="8">
        <v>5</v>
      </c>
      <c r="C30" s="4">
        <v>6576.5239999999994</v>
      </c>
      <c r="D30" s="4">
        <v>6576.5239999999994</v>
      </c>
      <c r="E30" s="4">
        <v>0</v>
      </c>
      <c r="F30" s="4">
        <v>2290.8609999999999</v>
      </c>
      <c r="H30" s="4">
        <v>4285.6629999999996</v>
      </c>
      <c r="J30" s="4">
        <v>43117.688370983073</v>
      </c>
      <c r="K30" s="4">
        <v>252.80812977326619</v>
      </c>
      <c r="L30" s="4">
        <v>14107.093408843368</v>
      </c>
      <c r="M30" s="4">
        <v>29010.594962139705</v>
      </c>
      <c r="N30" s="4">
        <v>6801.2424531081733</v>
      </c>
      <c r="O30" s="4">
        <v>1791.3605566321164</v>
      </c>
      <c r="P30" s="4">
        <v>5475.1146450511978</v>
      </c>
      <c r="Q30" s="4">
        <v>1326.1278080569755</v>
      </c>
      <c r="R30" s="4">
        <v>22607.315628612778</v>
      </c>
      <c r="S30" s="4">
        <v>51.74435763666952</v>
      </c>
      <c r="T30" s="4">
        <v>1194.5889468543837</v>
      </c>
      <c r="U30" s="4">
        <v>9087.1316208587541</v>
      </c>
      <c r="V30" s="4">
        <v>0</v>
      </c>
      <c r="W30" s="4">
        <v>13520.184007754024</v>
      </c>
      <c r="X30" s="4">
        <v>0</v>
      </c>
      <c r="Y30" s="4">
        <v>9087.1316208587541</v>
      </c>
      <c r="Z30" s="4">
        <v>13520.184007754024</v>
      </c>
      <c r="AA30" s="4">
        <v>236783.51571287602</v>
      </c>
      <c r="AB30" s="4">
        <v>96197.542788593331</v>
      </c>
      <c r="AC30" s="4">
        <v>140585.97292428269</v>
      </c>
      <c r="AD30" s="4">
        <v>7232.7058088264403</v>
      </c>
      <c r="AE30" s="4">
        <v>4.0002800820216837</v>
      </c>
      <c r="AF30" s="4">
        <v>1022.2736628105818</v>
      </c>
      <c r="AG30" s="4">
        <v>1.2267689338989651</v>
      </c>
      <c r="AH30" s="4">
        <v>7231.4790398925416</v>
      </c>
      <c r="AI30" s="4">
        <v>7783.2899474017477</v>
      </c>
      <c r="AJ30" s="4">
        <v>226.96843608670764</v>
      </c>
      <c r="AK30" s="4">
        <v>5126.5482803898585</v>
      </c>
      <c r="AL30" s="4">
        <v>2656.7416670118891</v>
      </c>
      <c r="AM30" s="4">
        <v>954.04268239224291</v>
      </c>
      <c r="AN30" s="4">
        <v>411.53534056135061</v>
      </c>
      <c r="AO30" s="4">
        <v>542.5073418308923</v>
      </c>
      <c r="AP30" s="4">
        <v>65760.2392578125</v>
      </c>
      <c r="AQ30" s="4">
        <v>107846.79238281249</v>
      </c>
      <c r="AR30" s="4">
        <v>14223.5673828125</v>
      </c>
      <c r="AS30" s="4">
        <v>51536.671875</v>
      </c>
      <c r="AT30" s="4">
        <v>425</v>
      </c>
      <c r="AU30" s="4">
        <v>450</v>
      </c>
      <c r="AV30" s="4">
        <v>400</v>
      </c>
      <c r="AW30" s="4">
        <v>6.5563036599551792</v>
      </c>
      <c r="AX30" s="4">
        <v>1.034169791383438</v>
      </c>
      <c r="AY30" s="4">
        <v>2.068339582766876</v>
      </c>
      <c r="AZ30" s="4">
        <v>36.004356665143476</v>
      </c>
      <c r="BA30" s="4">
        <v>1.0997763877736082</v>
      </c>
      <c r="BB30" s="4">
        <v>1.1834960151292306</v>
      </c>
      <c r="BC30" s="4">
        <v>0.14506792378348243</v>
      </c>
      <c r="BD30" s="4">
        <v>16.398752955636215</v>
      </c>
      <c r="BE30" s="4">
        <v>4.4744999408721924</v>
      </c>
      <c r="BF30" s="4">
        <v>0.32899999618530273</v>
      </c>
      <c r="BG30" s="4">
        <v>8.619999885559082</v>
      </c>
      <c r="BH30" s="4">
        <v>89.534998893737793</v>
      </c>
      <c r="BI30" s="4">
        <v>74.265998840332031</v>
      </c>
      <c r="BJ30" s="4">
        <v>15.269000053405762</v>
      </c>
      <c r="BK30" s="4">
        <v>4.7335000038146973</v>
      </c>
      <c r="BL30" s="4">
        <v>5.4279999732971191</v>
      </c>
      <c r="BM30" s="4">
        <v>4.0390000343322754</v>
      </c>
      <c r="BN30" s="4">
        <v>1.2569999992847443</v>
      </c>
      <c r="BO30" s="4">
        <v>1.8090000152587891</v>
      </c>
      <c r="BP30" s="4">
        <v>0.70499998331069946</v>
      </c>
      <c r="BQ30" s="4">
        <v>171</v>
      </c>
      <c r="BR30" s="4">
        <v>208</v>
      </c>
      <c r="BS30" s="4">
        <v>134</v>
      </c>
      <c r="BT30" s="10">
        <v>37.751482182754962</v>
      </c>
      <c r="BU30" s="10">
        <v>115.71009314227203</v>
      </c>
      <c r="BV30" s="4">
        <v>13.662842926479598</v>
      </c>
      <c r="BW30" s="10">
        <v>9.7319608613351978</v>
      </c>
      <c r="BX30" s="10">
        <v>17.593724991624001</v>
      </c>
      <c r="BY30" s="4">
        <v>0.925537186280323</v>
      </c>
      <c r="BZ30" s="4">
        <v>1.0855140154753964</v>
      </c>
      <c r="CA30" s="4">
        <v>0.7655603570852495</v>
      </c>
      <c r="CB30" s="4">
        <v>8.0159037003072591</v>
      </c>
      <c r="CD30" s="10">
        <v>3268.27783807369</v>
      </c>
      <c r="CE30" s="10">
        <v>7.7935769912307702</v>
      </c>
      <c r="CF30" s="10"/>
      <c r="CH30" s="10">
        <v>4319.9137772801832</v>
      </c>
      <c r="CI30" s="10">
        <v>8.1841073945356264</v>
      </c>
      <c r="CJ30" s="10"/>
      <c r="CK30" s="4">
        <v>6.7812295563894729</v>
      </c>
      <c r="CM30" s="10">
        <v>3687.4976033435396</v>
      </c>
      <c r="CN30" s="10">
        <v>5.999128354352977</v>
      </c>
      <c r="CQ30" s="10">
        <v>5089.3907278350707</v>
      </c>
      <c r="CR30" s="10">
        <v>7.3478978399442063</v>
      </c>
      <c r="CT30" s="4">
        <v>1.5895833320294817</v>
      </c>
      <c r="CU30" s="4">
        <v>0.85104165847102808</v>
      </c>
      <c r="CV30" s="4">
        <v>0.73854167355845368</v>
      </c>
      <c r="CW30" s="4">
        <v>1.2999999821186066</v>
      </c>
      <c r="CX30" s="4">
        <v>0.89999997615814209</v>
      </c>
      <c r="CY30" s="4">
        <v>0.40000000596046448</v>
      </c>
      <c r="CZ30" s="4">
        <v>1.8791666819403567</v>
      </c>
      <c r="DA30" s="4">
        <v>0.80208334078391397</v>
      </c>
      <c r="DB30" s="4">
        <v>1.0770833411564429</v>
      </c>
    </row>
    <row r="31" spans="1:106" x14ac:dyDescent="0.25">
      <c r="A31" s="1">
        <f t="shared" si="0"/>
        <v>44954</v>
      </c>
      <c r="B31" s="8">
        <v>5</v>
      </c>
      <c r="C31" s="4">
        <v>7314.2889999999998</v>
      </c>
      <c r="D31" s="4">
        <v>7314.2889999999998</v>
      </c>
      <c r="E31" s="4">
        <v>0</v>
      </c>
      <c r="F31" s="4">
        <v>2794.4470000000001</v>
      </c>
      <c r="H31" s="4">
        <v>4519.8419999999996</v>
      </c>
      <c r="J31" s="4">
        <v>49072.811995109478</v>
      </c>
      <c r="K31" s="4">
        <v>252.71716883582698</v>
      </c>
      <c r="L31" s="4">
        <v>15199.838457376607</v>
      </c>
      <c r="M31" s="4">
        <v>33872.973537732869</v>
      </c>
      <c r="N31" s="4">
        <v>5689.1595974346656</v>
      </c>
      <c r="O31" s="4">
        <v>1791.6370676183328</v>
      </c>
      <c r="P31" s="4">
        <v>3534.7311988149268</v>
      </c>
      <c r="Q31" s="4">
        <v>2154.4283986197388</v>
      </c>
      <c r="R31" s="4">
        <v>29536.486007852945</v>
      </c>
      <c r="S31" s="4">
        <v>50.48141709190805</v>
      </c>
      <c r="T31" s="4">
        <v>1190.1366608474773</v>
      </c>
      <c r="U31" s="4">
        <v>14539.910683488795</v>
      </c>
      <c r="V31" s="4">
        <v>0</v>
      </c>
      <c r="W31" s="4">
        <v>14996.57532436415</v>
      </c>
      <c r="X31" s="4">
        <v>0</v>
      </c>
      <c r="Y31" s="4">
        <v>14539.910683488795</v>
      </c>
      <c r="Z31" s="4">
        <v>14996.57532436415</v>
      </c>
      <c r="AA31" s="4">
        <v>254214.07175212904</v>
      </c>
      <c r="AB31" s="4">
        <v>103158.16230116592</v>
      </c>
      <c r="AC31" s="4">
        <v>151055.90945096311</v>
      </c>
      <c r="AD31" s="4">
        <v>7507.4726618114955</v>
      </c>
      <c r="AE31" s="4">
        <v>3.9972669104831389</v>
      </c>
      <c r="AF31" s="4">
        <v>1022.272779664573</v>
      </c>
      <c r="AG31" s="4">
        <v>0</v>
      </c>
      <c r="AH31" s="4">
        <v>7507.4726618114955</v>
      </c>
      <c r="AI31" s="4">
        <v>4662.311589561602</v>
      </c>
      <c r="AJ31" s="4">
        <v>226.52226725719592</v>
      </c>
      <c r="AK31" s="4">
        <v>1862.7197143206824</v>
      </c>
      <c r="AL31" s="4">
        <v>2799.5918752409193</v>
      </c>
      <c r="AM31" s="4">
        <v>933.34912277280068</v>
      </c>
      <c r="AN31" s="4">
        <v>374.37189086548625</v>
      </c>
      <c r="AO31" s="4">
        <v>558.97723190731438</v>
      </c>
      <c r="AP31" s="4">
        <v>78763.392578125</v>
      </c>
      <c r="AQ31" s="4">
        <v>129171.96382812499</v>
      </c>
      <c r="AR31" s="4">
        <v>17827.744140625</v>
      </c>
      <c r="AS31" s="4">
        <v>60935.6484375</v>
      </c>
      <c r="AT31" s="4">
        <v>425</v>
      </c>
      <c r="AU31" s="4">
        <v>450</v>
      </c>
      <c r="AV31" s="4">
        <v>400</v>
      </c>
      <c r="AW31" s="4">
        <v>6.7091705010711884</v>
      </c>
      <c r="AX31" s="4">
        <v>0.77781443930294059</v>
      </c>
      <c r="AY31" s="4">
        <v>1.5556288786058812</v>
      </c>
      <c r="AZ31" s="4">
        <v>34.755814509397844</v>
      </c>
      <c r="BA31" s="4">
        <v>1.0264118168986072</v>
      </c>
      <c r="BB31" s="4">
        <v>0.63742512629205683</v>
      </c>
      <c r="BC31" s="4">
        <v>0.12760626805596562</v>
      </c>
      <c r="BD31" s="4">
        <v>17.660221496323839</v>
      </c>
      <c r="BE31" s="4">
        <v>4.4744999408721924</v>
      </c>
      <c r="BF31" s="4">
        <v>0.32899999618530273</v>
      </c>
      <c r="BG31" s="4">
        <v>8.619999885559082</v>
      </c>
      <c r="BH31" s="4">
        <v>89.534998893737793</v>
      </c>
      <c r="BI31" s="4">
        <v>74.265998840332031</v>
      </c>
      <c r="BJ31" s="4">
        <v>15.269000053405762</v>
      </c>
      <c r="BK31" s="4">
        <v>4.7335000038146973</v>
      </c>
      <c r="BL31" s="4">
        <v>5.4279999732971191</v>
      </c>
      <c r="BM31" s="4">
        <v>4.0390000343322754</v>
      </c>
      <c r="BN31" s="4">
        <v>1.2569999992847443</v>
      </c>
      <c r="BO31" s="4">
        <v>1.8090000152587891</v>
      </c>
      <c r="BP31" s="4">
        <v>0.70499998331069946</v>
      </c>
      <c r="BQ31" s="4">
        <v>171</v>
      </c>
      <c r="BR31" s="4">
        <v>208</v>
      </c>
      <c r="BS31" s="4">
        <v>134</v>
      </c>
      <c r="BT31" s="10">
        <v>37.678331984321602</v>
      </c>
      <c r="BU31" s="10">
        <v>116.45295936491993</v>
      </c>
      <c r="BV31" s="4">
        <v>13.864988601668566</v>
      </c>
      <c r="BW31" s="10">
        <v>10.249122523350849</v>
      </c>
      <c r="BX31" s="10">
        <v>17.480854679986283</v>
      </c>
      <c r="BY31" s="4">
        <v>1.0774061745300467</v>
      </c>
      <c r="BZ31" s="4">
        <v>1.6369404875684226</v>
      </c>
      <c r="CA31" s="4">
        <v>0.51787186149167108</v>
      </c>
      <c r="CB31" s="4">
        <v>8.1422823381591805</v>
      </c>
      <c r="CD31" s="10">
        <v>2937.7081336366869</v>
      </c>
      <c r="CE31" s="10">
        <v>8.3556529583797445</v>
      </c>
      <c r="CF31" s="10"/>
      <c r="CH31" s="10">
        <v>4479.3894448430628</v>
      </c>
      <c r="CI31" s="10">
        <v>8.0023479533017348</v>
      </c>
      <c r="CJ31" s="10"/>
      <c r="CK31" s="4">
        <v>7.0085153449001991</v>
      </c>
      <c r="CM31" s="10">
        <v>3335.0077331600291</v>
      </c>
      <c r="CN31" s="10">
        <v>6.5229520676495047</v>
      </c>
      <c r="CQ31" s="10">
        <v>5209.3126010894648</v>
      </c>
      <c r="CR31" s="10">
        <v>7.3193734961716217</v>
      </c>
      <c r="CT31" s="4">
        <v>1.3875000062398612</v>
      </c>
      <c r="CU31" s="4">
        <v>0.89479167448977626</v>
      </c>
      <c r="CV31" s="4">
        <v>0.49270833175008494</v>
      </c>
      <c r="CW31" s="4">
        <v>1.6500000040978193</v>
      </c>
      <c r="CX31" s="4">
        <v>1.0625000124176343</v>
      </c>
      <c r="CY31" s="4">
        <v>0.58749999168018496</v>
      </c>
      <c r="CZ31" s="4">
        <v>1.1250000083819032</v>
      </c>
      <c r="DA31" s="4">
        <v>0.72708333656191826</v>
      </c>
      <c r="DB31" s="4">
        <v>0.39791667181998491</v>
      </c>
    </row>
    <row r="32" spans="1:106" x14ac:dyDescent="0.25">
      <c r="A32" s="1">
        <f t="shared" si="0"/>
        <v>44955</v>
      </c>
      <c r="B32" s="8">
        <v>5</v>
      </c>
      <c r="C32" s="4">
        <v>7468.7049999999999</v>
      </c>
      <c r="D32" s="4">
        <v>7468.7049999999999</v>
      </c>
      <c r="E32" s="4">
        <v>0</v>
      </c>
      <c r="F32" s="4">
        <v>2798.44</v>
      </c>
      <c r="H32" s="4">
        <v>4670.2650000000003</v>
      </c>
      <c r="J32" s="4">
        <v>44819.891640627131</v>
      </c>
      <c r="K32" s="4">
        <v>252.92957771595502</v>
      </c>
      <c r="L32" s="4">
        <v>11861.632354242734</v>
      </c>
      <c r="M32" s="4">
        <v>32958.259286384397</v>
      </c>
      <c r="N32" s="4">
        <v>7598.8799259862917</v>
      </c>
      <c r="O32" s="4">
        <v>1791.6713678698791</v>
      </c>
      <c r="P32" s="4">
        <v>4249.7512058489701</v>
      </c>
      <c r="Q32" s="4">
        <v>3349.1287201373211</v>
      </c>
      <c r="R32" s="4">
        <v>27129.686911991837</v>
      </c>
      <c r="S32" s="4">
        <v>50.827826492603151</v>
      </c>
      <c r="T32" s="4">
        <v>1191.857207895765</v>
      </c>
      <c r="U32" s="4">
        <v>9868.5820241068504</v>
      </c>
      <c r="V32" s="4">
        <v>0</v>
      </c>
      <c r="W32" s="4">
        <v>17261.104887884987</v>
      </c>
      <c r="X32" s="4">
        <v>0</v>
      </c>
      <c r="Y32" s="4">
        <v>9868.5820241068504</v>
      </c>
      <c r="Z32" s="4">
        <v>17261.104887884987</v>
      </c>
      <c r="AA32" s="4">
        <v>219296.39697162417</v>
      </c>
      <c r="AB32" s="4">
        <v>94499.390908529487</v>
      </c>
      <c r="AC32" s="4">
        <v>124797.0060630947</v>
      </c>
      <c r="AD32" s="4">
        <v>7413.9099655802574</v>
      </c>
      <c r="AE32" s="4">
        <v>3.9924186482244632</v>
      </c>
      <c r="AF32" s="4">
        <v>1022.3948356370811</v>
      </c>
      <c r="AG32" s="4">
        <v>0</v>
      </c>
      <c r="AH32" s="4">
        <v>7413.9099655802574</v>
      </c>
      <c r="AI32" s="4">
        <v>5276.48461073833</v>
      </c>
      <c r="AJ32" s="4">
        <v>226.69271468268499</v>
      </c>
      <c r="AK32" s="4">
        <v>2600.4795980712893</v>
      </c>
      <c r="AL32" s="4">
        <v>2676.0050126670408</v>
      </c>
      <c r="AM32" s="4">
        <v>897.78853601854735</v>
      </c>
      <c r="AN32" s="4">
        <v>384.67090744027013</v>
      </c>
      <c r="AO32" s="4">
        <v>513.11762857827716</v>
      </c>
      <c r="AP32" s="4">
        <v>71671.0234375</v>
      </c>
      <c r="AQ32" s="4">
        <v>117540.47843749999</v>
      </c>
      <c r="AR32" s="4">
        <v>16726.7265625</v>
      </c>
      <c r="AS32" s="4">
        <v>54944.296875</v>
      </c>
      <c r="AT32" s="4">
        <v>425</v>
      </c>
      <c r="AU32" s="4">
        <v>450</v>
      </c>
      <c r="AV32" s="4">
        <v>400</v>
      </c>
      <c r="AW32" s="4">
        <v>6.0010258325408667</v>
      </c>
      <c r="AX32" s="4">
        <v>1.0174293838070043</v>
      </c>
      <c r="AY32" s="4">
        <v>2.0348587676140086</v>
      </c>
      <c r="AZ32" s="4">
        <v>29.362037591741029</v>
      </c>
      <c r="BA32" s="4">
        <v>0.99266338214995209</v>
      </c>
      <c r="BB32" s="4">
        <v>0.70647918357176109</v>
      </c>
      <c r="BC32" s="4">
        <v>0.12020672071243239</v>
      </c>
      <c r="BD32" s="4">
        <v>15.737732101816846</v>
      </c>
      <c r="BE32" s="4">
        <v>6.6894999891519547</v>
      </c>
      <c r="BF32" s="4">
        <v>0.2800000011920929</v>
      </c>
      <c r="BG32" s="4">
        <v>13.098999977111816</v>
      </c>
      <c r="BH32" s="4">
        <v>89.801495552062988</v>
      </c>
      <c r="BI32" s="4">
        <v>76.82049560546875</v>
      </c>
      <c r="BJ32" s="4">
        <v>12.980999946594238</v>
      </c>
      <c r="BK32" s="4">
        <v>2.9815000295639038</v>
      </c>
      <c r="BL32" s="4">
        <v>1.9240000247955322</v>
      </c>
      <c r="BM32" s="4">
        <v>4.0390000343322754</v>
      </c>
      <c r="BN32" s="4">
        <v>0.52749998867511749</v>
      </c>
      <c r="BO32" s="4">
        <v>0.34999999403953552</v>
      </c>
      <c r="BP32" s="4">
        <v>0.70499998331069946</v>
      </c>
      <c r="BQ32" s="4">
        <v>171</v>
      </c>
      <c r="BR32" s="4">
        <v>208</v>
      </c>
      <c r="BS32" s="4">
        <v>134</v>
      </c>
      <c r="BT32" s="10">
        <v>37.574727725950318</v>
      </c>
      <c r="BU32" s="10">
        <v>115.14837094797478</v>
      </c>
      <c r="BV32" s="4">
        <v>12.957031033050132</v>
      </c>
      <c r="BW32" s="10">
        <v>8.8998214658874044</v>
      </c>
      <c r="BX32" s="10">
        <v>17.014240600212858</v>
      </c>
      <c r="BY32" s="4">
        <v>0.82505165068093711</v>
      </c>
      <c r="BZ32" s="4">
        <v>0.66087305770109672</v>
      </c>
      <c r="CA32" s="4">
        <v>0.98923024366077739</v>
      </c>
      <c r="CB32" s="4">
        <v>8.4332600414202048</v>
      </c>
      <c r="CD32" s="10">
        <v>2945.1353371928885</v>
      </c>
      <c r="CE32" s="10">
        <v>9.2192083673337564</v>
      </c>
      <c r="CF32" s="10"/>
      <c r="CH32" s="10">
        <v>3973.0463502868743</v>
      </c>
      <c r="CI32" s="10">
        <v>7.8506531489311531</v>
      </c>
      <c r="CJ32" s="10"/>
      <c r="CK32" s="4">
        <v>7.0309151643614634</v>
      </c>
      <c r="CM32" s="10">
        <v>3322.559801726366</v>
      </c>
      <c r="CN32" s="10">
        <v>6.7932438425246051</v>
      </c>
      <c r="CQ32" s="10">
        <v>4886.8271901382659</v>
      </c>
      <c r="CR32" s="10">
        <v>7.1925081876531207</v>
      </c>
      <c r="CT32" s="4">
        <v>1.1770833423361182</v>
      </c>
      <c r="CU32" s="4">
        <v>0.89791666964689898</v>
      </c>
      <c r="CV32" s="4">
        <v>0.27916667268921935</v>
      </c>
      <c r="CW32" s="4">
        <v>1.3625000081956387</v>
      </c>
      <c r="CX32" s="4">
        <v>1.1291666701436043</v>
      </c>
      <c r="CY32" s="4">
        <v>0.23333333805203438</v>
      </c>
      <c r="CZ32" s="4">
        <v>0.99166667647659779</v>
      </c>
      <c r="DA32" s="4">
        <v>0.66666666915019357</v>
      </c>
      <c r="DB32" s="4">
        <v>0.32500000732640427</v>
      </c>
    </row>
    <row r="33" spans="1:106" x14ac:dyDescent="0.25">
      <c r="A33" s="1">
        <f t="shared" si="0"/>
        <v>44956</v>
      </c>
      <c r="B33" s="8">
        <v>6</v>
      </c>
      <c r="C33" s="4">
        <v>5673.0140000000001</v>
      </c>
      <c r="D33" s="4">
        <v>5673.0140000000001</v>
      </c>
      <c r="E33" s="4">
        <v>0</v>
      </c>
      <c r="F33" s="4">
        <v>2693.09</v>
      </c>
      <c r="H33" s="4">
        <v>2979.924</v>
      </c>
      <c r="J33" s="4">
        <v>35385.757653177483</v>
      </c>
      <c r="K33" s="4">
        <v>252.42939676080636</v>
      </c>
      <c r="L33" s="4">
        <v>12935.743756291849</v>
      </c>
      <c r="M33" s="4">
        <v>22450.01389688563</v>
      </c>
      <c r="N33" s="4">
        <v>2182.9442127819325</v>
      </c>
      <c r="O33" s="4">
        <v>1793.0711335295071</v>
      </c>
      <c r="P33" s="4">
        <v>1370.4982145341787</v>
      </c>
      <c r="Q33" s="4">
        <v>812.44599824775366</v>
      </c>
      <c r="R33" s="4">
        <v>19519.459818227966</v>
      </c>
      <c r="S33" s="4">
        <v>50.281898843726346</v>
      </c>
      <c r="T33" s="4">
        <v>1189.4166620547182</v>
      </c>
      <c r="U33" s="4">
        <v>9154.1895281540346</v>
      </c>
      <c r="V33" s="4">
        <v>0</v>
      </c>
      <c r="W33" s="4">
        <v>10365.270290073933</v>
      </c>
      <c r="X33" s="4">
        <v>0</v>
      </c>
      <c r="Y33" s="4">
        <v>9154.1895281540346</v>
      </c>
      <c r="Z33" s="4">
        <v>10365.270290073933</v>
      </c>
      <c r="AA33" s="4">
        <v>208705.51090931683</v>
      </c>
      <c r="AB33" s="4">
        <v>92249.418447290853</v>
      </c>
      <c r="AC33" s="4">
        <v>116456.09246202596</v>
      </c>
      <c r="AD33" s="4">
        <v>5964.6929031960799</v>
      </c>
      <c r="AE33" s="4">
        <v>3.9639513416832832</v>
      </c>
      <c r="AF33" s="4">
        <v>1022.0731746338917</v>
      </c>
      <c r="AG33" s="4">
        <v>5.4898974150518027</v>
      </c>
      <c r="AH33" s="4">
        <v>5959.203005781028</v>
      </c>
      <c r="AI33" s="4">
        <v>8702.4013461781615</v>
      </c>
      <c r="AJ33" s="4">
        <v>227.49631154025042</v>
      </c>
      <c r="AK33" s="4">
        <v>6481.4336257215591</v>
      </c>
      <c r="AL33" s="4">
        <v>2220.9677204566028</v>
      </c>
      <c r="AM33" s="4">
        <v>853.30650144418144</v>
      </c>
      <c r="AN33" s="4">
        <v>403.61178057830955</v>
      </c>
      <c r="AO33" s="4">
        <v>449.69472086587189</v>
      </c>
      <c r="AP33" s="4">
        <v>58555.978515625</v>
      </c>
      <c r="AQ33" s="4">
        <v>96031.804765624998</v>
      </c>
      <c r="AR33" s="4">
        <v>19358.169921875</v>
      </c>
      <c r="AS33" s="4">
        <v>39197.80859375</v>
      </c>
      <c r="AT33" s="4">
        <v>425</v>
      </c>
      <c r="AU33" s="4">
        <v>450</v>
      </c>
      <c r="AV33" s="4">
        <v>400</v>
      </c>
      <c r="AW33" s="4">
        <v>6.2375586686684503</v>
      </c>
      <c r="AX33" s="4">
        <v>0.3847944342781337</v>
      </c>
      <c r="AY33" s="4">
        <v>0.7695888685562674</v>
      </c>
      <c r="AZ33" s="4">
        <v>36.789176072774865</v>
      </c>
      <c r="BA33" s="4">
        <v>1.0514151565986052</v>
      </c>
      <c r="BB33" s="4">
        <v>1.5339996245696135</v>
      </c>
      <c r="BC33" s="4">
        <v>0.15041501773910332</v>
      </c>
      <c r="BD33" s="4">
        <v>16.927827917509987</v>
      </c>
      <c r="BE33" s="4">
        <v>11.348999738693237</v>
      </c>
      <c r="BF33" s="4">
        <v>0.64499998092651367</v>
      </c>
      <c r="BG33" s="4">
        <v>22.052999496459961</v>
      </c>
      <c r="BH33" s="4">
        <v>85.180498123168945</v>
      </c>
      <c r="BI33" s="4">
        <v>71.781997680664063</v>
      </c>
      <c r="BJ33" s="4">
        <v>13.398500442504883</v>
      </c>
      <c r="BK33" s="4">
        <v>2.8949999213218689</v>
      </c>
      <c r="BL33" s="4">
        <v>1.8839999437332153</v>
      </c>
      <c r="BM33" s="4">
        <v>3.9059998989105225</v>
      </c>
      <c r="BN33" s="4">
        <v>0.57499998807907104</v>
      </c>
      <c r="BO33" s="4">
        <v>0.30099999904632568</v>
      </c>
      <c r="BP33" s="4">
        <v>0.84899997711181641</v>
      </c>
      <c r="BQ33" s="4">
        <v>84.5</v>
      </c>
      <c r="BR33" s="4">
        <v>35</v>
      </c>
      <c r="BS33" s="4">
        <v>134</v>
      </c>
      <c r="BT33" s="10">
        <v>37.613244936363323</v>
      </c>
      <c r="BU33" s="10">
        <v>114.41124780536498</v>
      </c>
      <c r="BV33" s="4">
        <v>13.350881462980617</v>
      </c>
      <c r="BW33" s="10">
        <v>9.3539226413774852</v>
      </c>
      <c r="BX33" s="10">
        <v>17.347840284583746</v>
      </c>
      <c r="BY33" s="4">
        <v>0.48349910040416932</v>
      </c>
      <c r="BZ33" s="4">
        <v>0.44622262292953224</v>
      </c>
      <c r="CA33" s="4">
        <v>0.52077557787880646</v>
      </c>
      <c r="CB33" s="4">
        <v>8.5586428419758427</v>
      </c>
      <c r="CD33" s="10">
        <v>3113.1745084840295</v>
      </c>
      <c r="CE33" s="10">
        <v>9.0301543242787741</v>
      </c>
      <c r="CF33" s="10"/>
      <c r="CH33" s="10">
        <v>3740.131088988323</v>
      </c>
      <c r="CI33" s="10">
        <v>8.1661706285058937</v>
      </c>
      <c r="CJ33" s="10"/>
      <c r="CK33" s="4">
        <v>7.1871587775450703</v>
      </c>
      <c r="CM33" s="10">
        <v>3573.3678522152372</v>
      </c>
      <c r="CN33" s="10">
        <v>6.938093022959265</v>
      </c>
      <c r="CQ33" s="10">
        <v>4400.4392444514151</v>
      </c>
      <c r="CR33" s="10">
        <v>7.3894121234234094</v>
      </c>
      <c r="CT33" s="4">
        <v>1.4020833334264655</v>
      </c>
      <c r="CU33" s="4">
        <v>1.1572916625688472</v>
      </c>
      <c r="CV33" s="4">
        <v>0.24479167085761827</v>
      </c>
      <c r="CW33" s="4">
        <v>1.7249999844158688</v>
      </c>
      <c r="CX33" s="4">
        <v>1.5999999822427828</v>
      </c>
      <c r="CY33" s="4">
        <v>0.12500000217308602</v>
      </c>
      <c r="CZ33" s="4">
        <v>1.0791666824370623</v>
      </c>
      <c r="DA33" s="4">
        <v>0.71458334289491177</v>
      </c>
      <c r="DB33" s="4">
        <v>0.3645833395421505</v>
      </c>
    </row>
    <row r="34" spans="1:106" x14ac:dyDescent="0.25">
      <c r="A34" s="1">
        <f t="shared" si="0"/>
        <v>44957</v>
      </c>
      <c r="B34" s="8">
        <v>6</v>
      </c>
      <c r="C34" s="4">
        <v>7130.4560000000001</v>
      </c>
      <c r="D34" s="4">
        <v>7130.4560000000001</v>
      </c>
      <c r="E34" s="4">
        <v>0</v>
      </c>
      <c r="F34" s="4">
        <v>2760.373</v>
      </c>
      <c r="H34" s="4">
        <v>4370.0829999999996</v>
      </c>
      <c r="J34" s="4">
        <v>42973.746741692186</v>
      </c>
      <c r="K34" s="4">
        <v>252.31070873803822</v>
      </c>
      <c r="L34" s="4">
        <v>14421.026525128809</v>
      </c>
      <c r="M34" s="4">
        <v>28552.720216563379</v>
      </c>
      <c r="N34" s="4">
        <v>3432.9010240436151</v>
      </c>
      <c r="O34" s="4">
        <v>1792.5671403757992</v>
      </c>
      <c r="P34" s="4">
        <v>1720.1090143308691</v>
      </c>
      <c r="Q34" s="4">
        <v>1712.792009712746</v>
      </c>
      <c r="R34" s="4">
        <v>22878.888394192709</v>
      </c>
      <c r="S34" s="4">
        <v>50.653112225741737</v>
      </c>
      <c r="T34" s="4">
        <v>1191.4426929835097</v>
      </c>
      <c r="U34" s="4">
        <v>10287.910450529351</v>
      </c>
      <c r="V34" s="4">
        <v>0</v>
      </c>
      <c r="W34" s="4">
        <v>12590.977943663358</v>
      </c>
      <c r="X34" s="4">
        <v>0</v>
      </c>
      <c r="Y34" s="4">
        <v>10287.910450529351</v>
      </c>
      <c r="Z34" s="4">
        <v>12590.977943663358</v>
      </c>
      <c r="AA34" s="4">
        <v>218008.32976329583</v>
      </c>
      <c r="AB34" s="4">
        <v>92511.669196498609</v>
      </c>
      <c r="AC34" s="4">
        <v>125496.66056679723</v>
      </c>
      <c r="AD34" s="4">
        <v>6945.8337371977632</v>
      </c>
      <c r="AE34" s="4">
        <v>3.9829997905249788</v>
      </c>
      <c r="AF34" s="4">
        <v>1022.1731128684078</v>
      </c>
      <c r="AG34" s="4">
        <v>0</v>
      </c>
      <c r="AH34" s="4">
        <v>6945.8337371977632</v>
      </c>
      <c r="AI34" s="4">
        <v>8498.9849336450043</v>
      </c>
      <c r="AJ34" s="4">
        <v>227.28587113208241</v>
      </c>
      <c r="AK34" s="4">
        <v>5787.2850282136515</v>
      </c>
      <c r="AL34" s="4">
        <v>2711.6999054313533</v>
      </c>
      <c r="AM34" s="4">
        <v>940.64406881727268</v>
      </c>
      <c r="AN34" s="4">
        <v>425.29346329234272</v>
      </c>
      <c r="AO34" s="4">
        <v>515.35060552492996</v>
      </c>
      <c r="AP34" s="4">
        <v>69878.28515625</v>
      </c>
      <c r="AQ34" s="4">
        <v>114600.38765624999</v>
      </c>
      <c r="AR34" s="4">
        <v>23629.41015625</v>
      </c>
      <c r="AS34" s="4">
        <v>46248.875</v>
      </c>
      <c r="AT34" s="4">
        <v>425</v>
      </c>
      <c r="AU34" s="4">
        <v>450</v>
      </c>
      <c r="AV34" s="4">
        <v>400</v>
      </c>
      <c r="AW34" s="4">
        <v>6.0267880121120143</v>
      </c>
      <c r="AX34" s="4">
        <v>0.4814420037152764</v>
      </c>
      <c r="AY34" s="4">
        <v>0.9628840074305528</v>
      </c>
      <c r="AZ34" s="4">
        <v>30.574247953187822</v>
      </c>
      <c r="BA34" s="4">
        <v>0.97410793043218602</v>
      </c>
      <c r="BB34" s="4">
        <v>1.1919272671544434</v>
      </c>
      <c r="BC34" s="4">
        <v>0.13191920247699063</v>
      </c>
      <c r="BD34" s="4">
        <v>16.071957762063182</v>
      </c>
      <c r="BE34" s="4">
        <v>5.2440001368522644</v>
      </c>
      <c r="BF34" s="4">
        <v>1.590999960899353</v>
      </c>
      <c r="BG34" s="4">
        <v>8.8970003128051758</v>
      </c>
      <c r="BH34" s="4">
        <v>91.038998603820801</v>
      </c>
      <c r="BI34" s="4">
        <v>77.231498718261719</v>
      </c>
      <c r="BJ34" s="4">
        <v>13.807499885559082</v>
      </c>
      <c r="BK34" s="4">
        <v>3.0954999923706055</v>
      </c>
      <c r="BL34" s="4">
        <v>2.2850000858306885</v>
      </c>
      <c r="BM34" s="4">
        <v>3.9059998989105225</v>
      </c>
      <c r="BN34" s="4">
        <v>0.62149998545646667</v>
      </c>
      <c r="BO34" s="4">
        <v>0.39399999380111694</v>
      </c>
      <c r="BP34" s="4">
        <v>0.84899997711181641</v>
      </c>
      <c r="BQ34" s="4">
        <v>84.5</v>
      </c>
      <c r="BR34" s="4">
        <v>35</v>
      </c>
      <c r="BS34" s="4">
        <v>134</v>
      </c>
      <c r="BT34" s="10">
        <v>38.168588653624184</v>
      </c>
      <c r="BU34" s="10">
        <v>114.36618467074707</v>
      </c>
      <c r="BV34" s="4">
        <v>13.679749301622312</v>
      </c>
      <c r="BW34" s="10">
        <v>9.8679290341889416</v>
      </c>
      <c r="BX34" s="10">
        <v>17.491569569055681</v>
      </c>
      <c r="BY34" s="4">
        <v>0.68233119462929959</v>
      </c>
      <c r="BZ34" s="4">
        <v>0.55437160548058173</v>
      </c>
      <c r="CA34" s="4">
        <v>0.81029078377801744</v>
      </c>
      <c r="CB34" s="4">
        <v>8.7460865235918277</v>
      </c>
      <c r="CD34" s="10">
        <v>3237.7806281491321</v>
      </c>
      <c r="CE34" s="10">
        <v>9.1820460176063765</v>
      </c>
      <c r="CF34" s="10"/>
      <c r="CH34" s="10">
        <v>4091.1504472988313</v>
      </c>
      <c r="CI34" s="10">
        <v>8.401063473825964</v>
      </c>
      <c r="CJ34" s="10"/>
      <c r="CK34" s="4">
        <v>7.1372180775995231</v>
      </c>
      <c r="CM34" s="10">
        <v>3823.0830844130342</v>
      </c>
      <c r="CN34" s="10">
        <v>6.9825864361012107</v>
      </c>
      <c r="CQ34" s="10">
        <v>4825.6143084903952</v>
      </c>
      <c r="CR34" s="10">
        <v>7.2597246798961637</v>
      </c>
      <c r="CT34" s="4">
        <v>1.7552083437331021</v>
      </c>
      <c r="CU34" s="4">
        <v>1.3520833384245634</v>
      </c>
      <c r="CV34" s="4">
        <v>0.40312500530853868</v>
      </c>
      <c r="CW34" s="4">
        <v>2.1333333308187625</v>
      </c>
      <c r="CX34" s="4">
        <v>2.0020833288629851</v>
      </c>
      <c r="CY34" s="4">
        <v>0.13125000195577741</v>
      </c>
      <c r="CZ34" s="4">
        <v>1.3770833566474416</v>
      </c>
      <c r="DA34" s="4">
        <v>0.7020833479861418</v>
      </c>
      <c r="DB34" s="4">
        <v>0.67500000866129994</v>
      </c>
    </row>
    <row r="35" spans="1:106" x14ac:dyDescent="0.25">
      <c r="A35" s="1">
        <f t="shared" si="0"/>
        <v>44958</v>
      </c>
      <c r="B35" s="8">
        <v>6</v>
      </c>
      <c r="C35" s="4">
        <v>7363.0789999999997</v>
      </c>
      <c r="D35" s="4">
        <v>7363.0789999999997</v>
      </c>
      <c r="E35" s="4">
        <v>0</v>
      </c>
      <c r="F35" s="4">
        <v>2808.5149999999999</v>
      </c>
      <c r="H35" s="4">
        <v>4554.5640000000003</v>
      </c>
      <c r="J35" s="4">
        <v>46538.829800159241</v>
      </c>
      <c r="K35" s="4">
        <v>252.28713722134324</v>
      </c>
      <c r="L35" s="4">
        <v>14277.159320604082</v>
      </c>
      <c r="M35" s="4">
        <v>32261.67047955516</v>
      </c>
      <c r="N35" s="4">
        <v>5038.8952211172091</v>
      </c>
      <c r="O35" s="4">
        <v>1792.2751869556473</v>
      </c>
      <c r="P35" s="4">
        <v>2724.6000999265966</v>
      </c>
      <c r="Q35" s="4">
        <v>2314.2951211906129</v>
      </c>
      <c r="R35" s="4">
        <v>23616.003896367576</v>
      </c>
      <c r="S35" s="4">
        <v>51.673243578474946</v>
      </c>
      <c r="T35" s="4">
        <v>1193.3450730018071</v>
      </c>
      <c r="U35" s="4">
        <v>9513.797388143199</v>
      </c>
      <c r="V35" s="4">
        <v>0</v>
      </c>
      <c r="W35" s="4">
        <v>14102.206508224375</v>
      </c>
      <c r="X35" s="4">
        <v>0</v>
      </c>
      <c r="Y35" s="4">
        <v>9513.797388143199</v>
      </c>
      <c r="Z35" s="4">
        <v>14102.206508224375</v>
      </c>
      <c r="AA35" s="4">
        <v>234046.12032917782</v>
      </c>
      <c r="AB35" s="4">
        <v>95199.069455971054</v>
      </c>
      <c r="AC35" s="4">
        <v>138847.05087320675</v>
      </c>
      <c r="AD35" s="4">
        <v>7648.897242518603</v>
      </c>
      <c r="AE35" s="4">
        <v>3.97226997237293</v>
      </c>
      <c r="AF35" s="4">
        <v>1022.097726665578</v>
      </c>
      <c r="AG35" s="4">
        <v>0</v>
      </c>
      <c r="AH35" s="4">
        <v>7648.897242518603</v>
      </c>
      <c r="AI35" s="4">
        <v>8223.7765498064509</v>
      </c>
      <c r="AJ35" s="4">
        <v>227.31637266962616</v>
      </c>
      <c r="AK35" s="4">
        <v>5378.6866026606021</v>
      </c>
      <c r="AL35" s="4">
        <v>2845.0899471458483</v>
      </c>
      <c r="AM35" s="4">
        <v>971.57673642181999</v>
      </c>
      <c r="AN35" s="4">
        <v>423.94923924284325</v>
      </c>
      <c r="AO35" s="4">
        <v>547.6274971789768</v>
      </c>
      <c r="AP35" s="4">
        <v>76559.017578125</v>
      </c>
      <c r="AQ35" s="4">
        <v>125556.78882812499</v>
      </c>
      <c r="AR35" s="4">
        <v>23785.736328125</v>
      </c>
      <c r="AS35" s="4">
        <v>52773.28125</v>
      </c>
      <c r="AT35" s="4">
        <v>425</v>
      </c>
      <c r="AU35" s="4">
        <v>450</v>
      </c>
      <c r="AV35" s="4">
        <v>400</v>
      </c>
      <c r="AW35" s="4">
        <v>6.3205664098075331</v>
      </c>
      <c r="AX35" s="4">
        <v>0.68434621183844546</v>
      </c>
      <c r="AY35" s="4">
        <v>1.3686924236768909</v>
      </c>
      <c r="AZ35" s="4">
        <v>31.786446991697066</v>
      </c>
      <c r="BA35" s="4">
        <v>1.0388177612271448</v>
      </c>
      <c r="BB35" s="4">
        <v>1.1168937002857706</v>
      </c>
      <c r="BC35" s="4">
        <v>0.13195250742546971</v>
      </c>
      <c r="BD35" s="4">
        <v>17.05221264475432</v>
      </c>
      <c r="BE35" s="4">
        <v>4.2940001487731934</v>
      </c>
      <c r="BF35" s="4">
        <v>1.9010000228881836</v>
      </c>
      <c r="BG35" s="4">
        <v>6.6870002746582031</v>
      </c>
      <c r="BH35" s="4">
        <v>92.164994239807129</v>
      </c>
      <c r="BI35" s="4">
        <v>79.384994506835938</v>
      </c>
      <c r="BJ35" s="4">
        <v>12.779999732971191</v>
      </c>
      <c r="BK35" s="4">
        <v>3.0260000228881836</v>
      </c>
      <c r="BL35" s="4">
        <v>2.2850000858306885</v>
      </c>
      <c r="BM35" s="4">
        <v>3.7669999599456787</v>
      </c>
      <c r="BN35" s="4">
        <v>0.51550000905990601</v>
      </c>
      <c r="BO35" s="4">
        <v>0.39399999380111694</v>
      </c>
      <c r="BP35" s="4">
        <v>0.63700002431869507</v>
      </c>
      <c r="BQ35" s="4">
        <v>49.5</v>
      </c>
      <c r="BR35" s="4">
        <v>35</v>
      </c>
      <c r="BS35" s="4">
        <v>64</v>
      </c>
      <c r="BT35" s="10">
        <v>38.593736479583654</v>
      </c>
      <c r="BU35" s="10">
        <v>113.43333479338021</v>
      </c>
      <c r="BV35" s="4">
        <v>13.058029561778287</v>
      </c>
      <c r="BW35" s="10">
        <v>8.8573922006870696</v>
      </c>
      <c r="BX35" s="10">
        <v>17.258666922869505</v>
      </c>
      <c r="BY35" s="4">
        <v>0.80120603161644222</v>
      </c>
      <c r="BZ35" s="4">
        <v>1.1388358684911535</v>
      </c>
      <c r="CA35" s="4">
        <v>0.4635761947417309</v>
      </c>
      <c r="CB35" s="4">
        <v>8.7720250205422783</v>
      </c>
      <c r="CD35" s="10">
        <v>3176.5627063817801</v>
      </c>
      <c r="CE35" s="10">
        <v>9.4029822061324655</v>
      </c>
      <c r="CF35" s="10"/>
      <c r="CH35" s="10">
        <v>4385.5234748382836</v>
      </c>
      <c r="CI35" s="10">
        <v>8.3150043076059958</v>
      </c>
      <c r="CJ35" s="10"/>
      <c r="CK35" s="4">
        <v>7.0559705063151599</v>
      </c>
      <c r="CM35" s="10">
        <v>3869.4349817544444</v>
      </c>
      <c r="CN35" s="10">
        <v>6.8896999683224101</v>
      </c>
      <c r="CQ35" s="10">
        <v>5125.0709769946861</v>
      </c>
      <c r="CR35" s="10">
        <v>7.181504969941563</v>
      </c>
      <c r="CT35" s="4">
        <v>1.4104166706868757</v>
      </c>
      <c r="CU35" s="4">
        <v>1.109375</v>
      </c>
      <c r="CV35" s="4">
        <v>0.30104167068687576</v>
      </c>
      <c r="CW35" s="4">
        <v>1.6208333328055837</v>
      </c>
      <c r="CX35" s="4">
        <v>1.454166663189729</v>
      </c>
      <c r="CY35" s="4">
        <v>0.16666666961585483</v>
      </c>
      <c r="CZ35" s="4">
        <v>1.2000000085681677</v>
      </c>
      <c r="DA35" s="4">
        <v>0.76458333681027091</v>
      </c>
      <c r="DB35" s="4">
        <v>0.43541667175789672</v>
      </c>
    </row>
    <row r="36" spans="1:106" x14ac:dyDescent="0.25">
      <c r="A36" s="1">
        <f t="shared" si="0"/>
        <v>44959</v>
      </c>
      <c r="B36" s="8">
        <v>6</v>
      </c>
      <c r="C36" s="4">
        <v>7439.4560000000001</v>
      </c>
      <c r="D36" s="4">
        <v>7439.4560000000001</v>
      </c>
      <c r="E36" s="4">
        <v>0</v>
      </c>
      <c r="F36" s="4">
        <v>2859.07</v>
      </c>
      <c r="H36" s="4">
        <v>4580.3860000000004</v>
      </c>
      <c r="J36" s="4">
        <v>46145.685520524676</v>
      </c>
      <c r="K36" s="4">
        <v>252.1622078688184</v>
      </c>
      <c r="L36" s="4">
        <v>12579.043783331063</v>
      </c>
      <c r="M36" s="4">
        <v>33566.641737193611</v>
      </c>
      <c r="N36" s="4">
        <v>3705.9138221382923</v>
      </c>
      <c r="O36" s="4">
        <v>1792.7644494329872</v>
      </c>
      <c r="P36" s="4">
        <v>2008.5915403531337</v>
      </c>
      <c r="Q36" s="4">
        <v>1697.3222817851586</v>
      </c>
      <c r="R36" s="4">
        <v>23932.341942022482</v>
      </c>
      <c r="S36" s="4">
        <v>50.369840106821385</v>
      </c>
      <c r="T36" s="4">
        <v>1190.1311698896047</v>
      </c>
      <c r="U36" s="4">
        <v>9448.0088919832306</v>
      </c>
      <c r="V36" s="4">
        <v>0</v>
      </c>
      <c r="W36" s="4">
        <v>14484.333050039253</v>
      </c>
      <c r="X36" s="4">
        <v>0</v>
      </c>
      <c r="Y36" s="4">
        <v>9448.0088919832306</v>
      </c>
      <c r="Z36" s="4">
        <v>14484.333050039253</v>
      </c>
      <c r="AA36" s="4">
        <v>252139.91762992193</v>
      </c>
      <c r="AB36" s="4">
        <v>103754.39046414556</v>
      </c>
      <c r="AC36" s="4">
        <v>148385.52716577635</v>
      </c>
      <c r="AD36" s="4">
        <v>7446.3772665793313</v>
      </c>
      <c r="AE36" s="4">
        <v>3.9924520666662056</v>
      </c>
      <c r="AF36" s="4">
        <v>1022.2039206326417</v>
      </c>
      <c r="AG36" s="4">
        <v>0</v>
      </c>
      <c r="AH36" s="4">
        <v>7446.3772665793313</v>
      </c>
      <c r="AI36" s="4">
        <v>7950.5776523073191</v>
      </c>
      <c r="AJ36" s="4">
        <v>227.31355461323702</v>
      </c>
      <c r="AK36" s="4">
        <v>5594.9183028683556</v>
      </c>
      <c r="AL36" s="4">
        <v>2355.6593494389635</v>
      </c>
      <c r="AM36" s="4">
        <v>984.83864012581853</v>
      </c>
      <c r="AN36" s="4">
        <v>438.44890436438709</v>
      </c>
      <c r="AO36" s="4">
        <v>546.38973576143144</v>
      </c>
      <c r="AP36" s="4">
        <v>72062.927734375</v>
      </c>
      <c r="AQ36" s="4">
        <v>118183.20148437499</v>
      </c>
      <c r="AR36" s="4">
        <v>19721.232421875</v>
      </c>
      <c r="AS36" s="4">
        <v>52341.6953125</v>
      </c>
      <c r="AT36" s="4">
        <v>425</v>
      </c>
      <c r="AU36" s="4">
        <v>450</v>
      </c>
      <c r="AV36" s="4">
        <v>400</v>
      </c>
      <c r="AW36" s="4">
        <v>6.2028306263958921</v>
      </c>
      <c r="AX36" s="4">
        <v>0.4981431198918701</v>
      </c>
      <c r="AY36" s="4">
        <v>0.9962862397837402</v>
      </c>
      <c r="AZ36" s="4">
        <v>33.892252018147822</v>
      </c>
      <c r="BA36" s="4">
        <v>1.0009303457913228</v>
      </c>
      <c r="BB36" s="4">
        <v>1.0687041703462348</v>
      </c>
      <c r="BC36" s="4">
        <v>0.13238046439495288</v>
      </c>
      <c r="BD36" s="4">
        <v>15.886000466213522</v>
      </c>
      <c r="BE36" s="4">
        <v>4.5865000486373901</v>
      </c>
      <c r="BF36" s="4">
        <v>0.97000002861022949</v>
      </c>
      <c r="BG36" s="4">
        <v>8.2030000686645508</v>
      </c>
      <c r="BH36" s="4">
        <v>91.199503898620605</v>
      </c>
      <c r="BI36" s="4">
        <v>77.513504028320313</v>
      </c>
      <c r="BJ36" s="4">
        <v>13.685999870300293</v>
      </c>
      <c r="BK36" s="4">
        <v>3.4129999876022339</v>
      </c>
      <c r="BL36" s="4">
        <v>2.3380000591278076</v>
      </c>
      <c r="BM36" s="4">
        <v>4.4879999160766602</v>
      </c>
      <c r="BN36" s="4">
        <v>0.80150002241134644</v>
      </c>
      <c r="BO36" s="4">
        <v>0.38999998569488525</v>
      </c>
      <c r="BP36" s="4">
        <v>1.2130000591278076</v>
      </c>
      <c r="BQ36" s="4">
        <v>48</v>
      </c>
      <c r="BR36" s="4">
        <v>44</v>
      </c>
      <c r="BS36" s="4">
        <v>52</v>
      </c>
      <c r="BT36" s="10">
        <v>38.59970219030491</v>
      </c>
      <c r="BU36" s="10">
        <v>114.60701381001357</v>
      </c>
      <c r="BV36" s="4">
        <v>12.765399067715535</v>
      </c>
      <c r="BW36" s="10">
        <v>8.097779193629064</v>
      </c>
      <c r="BX36" s="10">
        <v>17.433018941802008</v>
      </c>
      <c r="BY36" s="4">
        <v>0.36413645705001169</v>
      </c>
      <c r="BZ36" s="4">
        <v>0.35632072875111115</v>
      </c>
      <c r="CA36" s="4">
        <v>0.37195218534891222</v>
      </c>
      <c r="CB36" s="4">
        <v>8.563229969633646</v>
      </c>
      <c r="CD36" s="10">
        <v>3385.6914649945247</v>
      </c>
      <c r="CE36" s="10">
        <v>9.2493437038134587</v>
      </c>
      <c r="CF36" s="10"/>
      <c r="CH36" s="10">
        <v>4356.9891556554112</v>
      </c>
      <c r="CI36" s="10">
        <v>8.0300706408313509</v>
      </c>
      <c r="CJ36" s="10"/>
      <c r="CK36" s="4">
        <v>7.0113180101078223</v>
      </c>
      <c r="CM36" s="10">
        <v>4011.4722195363929</v>
      </c>
      <c r="CN36" s="10">
        <v>6.9024003449983669</v>
      </c>
      <c r="CQ36" s="10">
        <v>5005.9483403429913</v>
      </c>
      <c r="CR36" s="10">
        <v>7.0985982131978567</v>
      </c>
      <c r="CT36" s="4">
        <v>1.3895833479085318</v>
      </c>
      <c r="CU36" s="4">
        <v>0.85104167461395264</v>
      </c>
      <c r="CV36" s="4">
        <v>0.53854167329457903</v>
      </c>
      <c r="CW36" s="4">
        <v>1.3541666783081989</v>
      </c>
      <c r="CX36" s="4">
        <v>1.0791666731238365</v>
      </c>
      <c r="CY36" s="4">
        <v>0.27500000518436235</v>
      </c>
      <c r="CZ36" s="4">
        <v>1.4250000175088644</v>
      </c>
      <c r="DA36" s="4">
        <v>0.62291667610406876</v>
      </c>
      <c r="DB36" s="4">
        <v>0.80208334140479565</v>
      </c>
    </row>
    <row r="37" spans="1:106" x14ac:dyDescent="0.25">
      <c r="A37" s="1">
        <f t="shared" si="0"/>
        <v>44960</v>
      </c>
      <c r="B37" s="8">
        <v>6</v>
      </c>
      <c r="C37" s="4">
        <v>7402.8880000000008</v>
      </c>
      <c r="D37" s="4">
        <v>7402.8880000000008</v>
      </c>
      <c r="E37" s="4">
        <v>0</v>
      </c>
      <c r="F37" s="4">
        <v>3009.4180000000001</v>
      </c>
      <c r="H37" s="4">
        <v>4393.47</v>
      </c>
      <c r="J37" s="4">
        <v>47042.409395761322</v>
      </c>
      <c r="K37" s="4">
        <v>251.78059152290612</v>
      </c>
      <c r="L37" s="4">
        <v>14615.202651350894</v>
      </c>
      <c r="M37" s="4">
        <v>32427.206744410432</v>
      </c>
      <c r="N37" s="4">
        <v>3716.5175220764268</v>
      </c>
      <c r="O37" s="4">
        <v>1793.4271011079866</v>
      </c>
      <c r="P37" s="4">
        <v>618.56836336193396</v>
      </c>
      <c r="Q37" s="4">
        <v>3097.949158714493</v>
      </c>
      <c r="R37" s="4">
        <v>23486.761815542188</v>
      </c>
      <c r="S37" s="4">
        <v>50.657886140068413</v>
      </c>
      <c r="T37" s="4">
        <v>1192.9539677662356</v>
      </c>
      <c r="U37" s="4">
        <v>10740.114888542101</v>
      </c>
      <c r="V37" s="4">
        <v>0</v>
      </c>
      <c r="W37" s="4">
        <v>12746.646927000089</v>
      </c>
      <c r="X37" s="4">
        <v>0</v>
      </c>
      <c r="Y37" s="4">
        <v>10740.114888542101</v>
      </c>
      <c r="Z37" s="4">
        <v>12746.646927000089</v>
      </c>
      <c r="AA37" s="4">
        <v>210905.37745550816</v>
      </c>
      <c r="AB37" s="4">
        <v>97914.176004132241</v>
      </c>
      <c r="AC37" s="4">
        <v>112991.20145137591</v>
      </c>
      <c r="AD37" s="4">
        <v>6933.9625614238748</v>
      </c>
      <c r="AE37" s="4">
        <v>3.9919544270277596</v>
      </c>
      <c r="AF37" s="4">
        <v>1022.2560682305647</v>
      </c>
      <c r="AG37" s="4">
        <v>0</v>
      </c>
      <c r="AH37" s="4">
        <v>6933.9625614238748</v>
      </c>
      <c r="AI37" s="4">
        <v>7044.6592805575774</v>
      </c>
      <c r="AJ37" s="4">
        <v>227.24552544699776</v>
      </c>
      <c r="AK37" s="4">
        <v>4906.1610539558778</v>
      </c>
      <c r="AL37" s="4">
        <v>2138.4982266016996</v>
      </c>
      <c r="AM37" s="4">
        <v>855.13397099326733</v>
      </c>
      <c r="AN37" s="4">
        <v>391.37874162785533</v>
      </c>
      <c r="AO37" s="4">
        <v>463.75522936541199</v>
      </c>
      <c r="AP37" s="4">
        <v>68549.068359375</v>
      </c>
      <c r="AQ37" s="4">
        <v>112420.472109375</v>
      </c>
      <c r="AR37" s="4">
        <v>22788.837890625</v>
      </c>
      <c r="AS37" s="4">
        <v>45760.23046875</v>
      </c>
      <c r="AT37" s="4">
        <v>425</v>
      </c>
      <c r="AU37" s="4">
        <v>450</v>
      </c>
      <c r="AV37" s="4">
        <v>400</v>
      </c>
      <c r="AW37" s="4">
        <v>6.3546023384064867</v>
      </c>
      <c r="AX37" s="4">
        <v>0.50203616778700777</v>
      </c>
      <c r="AY37" s="4">
        <v>1.0040723355740155</v>
      </c>
      <c r="AZ37" s="4">
        <v>28.489608036148613</v>
      </c>
      <c r="BA37" s="4">
        <v>0.93665641860634308</v>
      </c>
      <c r="BB37" s="4">
        <v>0.95160959892376817</v>
      </c>
      <c r="BC37" s="4">
        <v>0.11551356321928243</v>
      </c>
      <c r="BD37" s="4">
        <v>15.186029034800335</v>
      </c>
      <c r="BE37" s="4">
        <v>4.7239999771118164</v>
      </c>
      <c r="BF37" s="4">
        <v>1.6059999465942383</v>
      </c>
      <c r="BG37" s="4">
        <v>7.8420000076293945</v>
      </c>
      <c r="BH37" s="4">
        <v>90.657995223999023</v>
      </c>
      <c r="BI37" s="4">
        <v>75.141494750976563</v>
      </c>
      <c r="BJ37" s="4">
        <v>15.516500473022461</v>
      </c>
      <c r="BK37" s="4">
        <v>3.9414999485015869</v>
      </c>
      <c r="BL37" s="4">
        <v>3.3949999809265137</v>
      </c>
      <c r="BM37" s="4">
        <v>4.4879999160766602</v>
      </c>
      <c r="BN37" s="4">
        <v>0.67700003087520599</v>
      </c>
      <c r="BO37" s="4">
        <v>0.14100000262260437</v>
      </c>
      <c r="BP37" s="4">
        <v>1.2130000591278076</v>
      </c>
      <c r="BQ37" s="4">
        <v>52</v>
      </c>
      <c r="BR37" s="4">
        <v>52</v>
      </c>
      <c r="BS37" s="4">
        <v>52</v>
      </c>
      <c r="BT37" s="10">
        <v>38.273698570217221</v>
      </c>
      <c r="BU37" s="10">
        <v>113.68567197089972</v>
      </c>
      <c r="BV37" s="4">
        <v>13.559780816151587</v>
      </c>
      <c r="BW37" s="10">
        <v>10.053019763865956</v>
      </c>
      <c r="BX37" s="10">
        <v>17.06654186843722</v>
      </c>
      <c r="BY37" s="4">
        <v>0.74398569577835016</v>
      </c>
      <c r="BZ37" s="4">
        <v>1.1013982221990386</v>
      </c>
      <c r="CA37" s="4">
        <v>0.38657316935766167</v>
      </c>
      <c r="CB37" s="4">
        <v>9.180693548203589</v>
      </c>
      <c r="CD37" s="10">
        <v>2941.9481567976231</v>
      </c>
      <c r="CE37" s="10">
        <v>9.9585243386804763</v>
      </c>
      <c r="CF37" s="10"/>
      <c r="CH37" s="10">
        <v>3627.0715988960346</v>
      </c>
      <c r="CI37" s="10">
        <v>8.5497884783835136</v>
      </c>
      <c r="CJ37" s="10"/>
      <c r="CK37" s="4">
        <v>6.9021764613190291</v>
      </c>
      <c r="CM37" s="10">
        <v>3671.4982862745687</v>
      </c>
      <c r="CN37" s="10">
        <v>6.7371014107351286</v>
      </c>
      <c r="CQ37" s="10">
        <v>4398.0234322063579</v>
      </c>
      <c r="CR37" s="10">
        <v>7.039982176697273</v>
      </c>
      <c r="CT37" s="4">
        <v>1.2114583388902247</v>
      </c>
      <c r="CU37" s="4">
        <v>0.75937500161429239</v>
      </c>
      <c r="CV37" s="4">
        <v>0.45208333727593225</v>
      </c>
      <c r="CW37" s="4">
        <v>1.0604166702056923</v>
      </c>
      <c r="CX37" s="4">
        <v>0.81875000024835265</v>
      </c>
      <c r="CY37" s="4">
        <v>0.24166666995733976</v>
      </c>
      <c r="CZ37" s="4">
        <v>1.3625000075747571</v>
      </c>
      <c r="DA37" s="4">
        <v>0.70000000298023224</v>
      </c>
      <c r="DB37" s="4">
        <v>0.66250000459452474</v>
      </c>
    </row>
    <row r="38" spans="1:106" x14ac:dyDescent="0.25">
      <c r="A38" s="1">
        <f t="shared" si="0"/>
        <v>44961</v>
      </c>
      <c r="B38" s="8">
        <v>6</v>
      </c>
      <c r="C38" s="4">
        <v>6828.0290000000005</v>
      </c>
      <c r="D38" s="4">
        <v>6828.0290000000005</v>
      </c>
      <c r="E38" s="4">
        <v>0</v>
      </c>
      <c r="F38" s="4">
        <v>3014.9009999999998</v>
      </c>
      <c r="H38" s="4">
        <v>3813.1280000000002</v>
      </c>
      <c r="J38" s="4">
        <v>38884.499441226828</v>
      </c>
      <c r="K38" s="4">
        <v>251.20459693923877</v>
      </c>
      <c r="L38" s="4">
        <v>13631.928140791775</v>
      </c>
      <c r="M38" s="4">
        <v>25252.571300435055</v>
      </c>
      <c r="N38" s="4">
        <v>3329.1798190368036</v>
      </c>
      <c r="O38" s="4">
        <v>1793.2309867579129</v>
      </c>
      <c r="P38" s="4">
        <v>2446.6718099676305</v>
      </c>
      <c r="Q38" s="4">
        <v>882.50800906917323</v>
      </c>
      <c r="R38" s="4">
        <v>20904.758938787567</v>
      </c>
      <c r="S38" s="4">
        <v>51.210641132795168</v>
      </c>
      <c r="T38" s="4">
        <v>1193.0742474084739</v>
      </c>
      <c r="U38" s="4">
        <v>9448.0519277597559</v>
      </c>
      <c r="V38" s="4">
        <v>0</v>
      </c>
      <c r="W38" s="4">
        <v>11456.707011027811</v>
      </c>
      <c r="X38" s="4">
        <v>0</v>
      </c>
      <c r="Y38" s="4">
        <v>9448.0519277597559</v>
      </c>
      <c r="Z38" s="4">
        <v>11456.707011027811</v>
      </c>
      <c r="AA38" s="4">
        <v>217763.47074665711</v>
      </c>
      <c r="AB38" s="4">
        <v>92531.111277922115</v>
      </c>
      <c r="AC38" s="4">
        <v>125232.35946873501</v>
      </c>
      <c r="AD38" s="4">
        <v>6821.8134677643411</v>
      </c>
      <c r="AE38" s="4">
        <v>3.9918556155122054</v>
      </c>
      <c r="AF38" s="4">
        <v>1022.1504058729237</v>
      </c>
      <c r="AG38" s="4">
        <v>0</v>
      </c>
      <c r="AH38" s="4">
        <v>6821.8134677643411</v>
      </c>
      <c r="AI38" s="4">
        <v>6084.8450883755377</v>
      </c>
      <c r="AJ38" s="4">
        <v>227.05504985553247</v>
      </c>
      <c r="AK38" s="4">
        <v>4061.4721903137502</v>
      </c>
      <c r="AL38" s="4">
        <v>2023.372898061788</v>
      </c>
      <c r="AM38" s="4">
        <v>866.20886194545369</v>
      </c>
      <c r="AN38" s="4">
        <v>375.36799429822582</v>
      </c>
      <c r="AO38" s="4">
        <v>490.84086764722792</v>
      </c>
      <c r="AP38" s="4">
        <v>63388.01953125</v>
      </c>
      <c r="AQ38" s="4">
        <v>103956.35203124999</v>
      </c>
      <c r="AR38" s="4">
        <v>18928.3125</v>
      </c>
      <c r="AS38" s="4">
        <v>44459.70703125</v>
      </c>
      <c r="AT38" s="4">
        <v>425</v>
      </c>
      <c r="AU38" s="4">
        <v>450</v>
      </c>
      <c r="AV38" s="4">
        <v>400</v>
      </c>
      <c r="AW38" s="4">
        <v>5.6948351334223721</v>
      </c>
      <c r="AX38" s="4">
        <v>0.48757552421596384</v>
      </c>
      <c r="AY38" s="4">
        <v>0.97515104843192768</v>
      </c>
      <c r="AZ38" s="4">
        <v>31.89258140916758</v>
      </c>
      <c r="BA38" s="4">
        <v>0.99908970330447344</v>
      </c>
      <c r="BB38" s="4">
        <v>0.89115688998619325</v>
      </c>
      <c r="BC38" s="4">
        <v>0.12686074736142064</v>
      </c>
      <c r="BD38" s="4">
        <v>15.224942956635067</v>
      </c>
      <c r="BE38" s="4">
        <v>4.7239999771118164</v>
      </c>
      <c r="BF38" s="4">
        <v>1.6059999465942383</v>
      </c>
      <c r="BG38" s="4">
        <v>7.8420000076293945</v>
      </c>
      <c r="BH38" s="4">
        <v>90.657995223999023</v>
      </c>
      <c r="BI38" s="4">
        <v>75.141494750976563</v>
      </c>
      <c r="BJ38" s="4">
        <v>15.516500473022461</v>
      </c>
      <c r="BK38" s="4">
        <v>3.9414999485015869</v>
      </c>
      <c r="BL38" s="4">
        <v>3.3949999809265137</v>
      </c>
      <c r="BM38" s="4">
        <v>4.4879999160766602</v>
      </c>
      <c r="BN38" s="4">
        <v>0.67700003087520599</v>
      </c>
      <c r="BO38" s="4">
        <v>0.14100000262260437</v>
      </c>
      <c r="BP38" s="4">
        <v>1.2130000591278076</v>
      </c>
      <c r="BQ38" s="4">
        <v>52</v>
      </c>
      <c r="BR38" s="4">
        <v>52</v>
      </c>
      <c r="BS38" s="4">
        <v>52</v>
      </c>
      <c r="BT38" s="10">
        <v>38.080718458666112</v>
      </c>
      <c r="BU38" s="10">
        <v>114.58186097234746</v>
      </c>
      <c r="BV38" s="4">
        <v>12.775872813311441</v>
      </c>
      <c r="BW38" s="10">
        <v>8.3966371599446852</v>
      </c>
      <c r="BX38" s="10">
        <v>17.155108466678197</v>
      </c>
      <c r="BY38" s="4">
        <v>0.45628476080012093</v>
      </c>
      <c r="BZ38" s="4">
        <v>0.40518309316659701</v>
      </c>
      <c r="CA38" s="4">
        <v>0.50738642843364479</v>
      </c>
      <c r="CB38" s="4">
        <v>8.9701105077965906</v>
      </c>
      <c r="CD38" s="10">
        <v>2737.4004455974687</v>
      </c>
      <c r="CE38" s="10">
        <v>9.741555615918168</v>
      </c>
      <c r="CF38" s="10"/>
      <c r="CH38" s="10">
        <v>3964.5394389509443</v>
      </c>
      <c r="CI38" s="10">
        <v>8.4374498506775417</v>
      </c>
      <c r="CJ38" s="10"/>
      <c r="CK38" s="4">
        <v>6.8624880613034547</v>
      </c>
      <c r="CM38" s="10">
        <v>3515.624511334549</v>
      </c>
      <c r="CN38" s="10">
        <v>6.746944142342878</v>
      </c>
      <c r="CQ38" s="10">
        <v>4693.6456414677232</v>
      </c>
      <c r="CR38" s="10">
        <v>6.9490325226161387</v>
      </c>
      <c r="CT38" s="4">
        <v>1.3031249976872155</v>
      </c>
      <c r="CU38" s="4">
        <v>0.99270832538604736</v>
      </c>
      <c r="CV38" s="4">
        <v>0.31041667230116821</v>
      </c>
      <c r="CW38" s="4">
        <v>1.472916660675158</v>
      </c>
      <c r="CX38" s="4">
        <v>1.1520833199222882</v>
      </c>
      <c r="CY38" s="4">
        <v>0.32083334075286984</v>
      </c>
      <c r="CZ38" s="4">
        <v>1.1333333346992731</v>
      </c>
      <c r="DA38" s="4">
        <v>0.83333333084980643</v>
      </c>
      <c r="DB38" s="4">
        <v>0.30000000384946662</v>
      </c>
    </row>
    <row r="39" spans="1:106" x14ac:dyDescent="0.25">
      <c r="A39" s="1">
        <f t="shared" si="0"/>
        <v>44962</v>
      </c>
      <c r="B39" s="8">
        <v>6</v>
      </c>
      <c r="C39" s="4">
        <v>6878.3590000000004</v>
      </c>
      <c r="D39" s="4">
        <v>6878.3590000000004</v>
      </c>
      <c r="E39" s="4">
        <v>0</v>
      </c>
      <c r="F39" s="4">
        <v>2895.3539999999998</v>
      </c>
      <c r="H39" s="4">
        <v>3983.0050000000001</v>
      </c>
      <c r="J39" s="4">
        <v>33046.399973999738</v>
      </c>
      <c r="K39" s="4">
        <v>251.88979138626127</v>
      </c>
      <c r="L39" s="4">
        <v>9754.1369721147548</v>
      </c>
      <c r="M39" s="4">
        <v>23292.263001884985</v>
      </c>
      <c r="N39" s="4">
        <v>2378.760071860248</v>
      </c>
      <c r="O39" s="4">
        <v>1792.7837935001276</v>
      </c>
      <c r="P39" s="4">
        <v>1577.072373335636</v>
      </c>
      <c r="Q39" s="4">
        <v>801.68769852461196</v>
      </c>
      <c r="R39" s="4">
        <v>17424.023496604212</v>
      </c>
      <c r="S39" s="4">
        <v>51.149182475108397</v>
      </c>
      <c r="T39" s="4">
        <v>1193.659247153556</v>
      </c>
      <c r="U39" s="4">
        <v>6321.6668478087176</v>
      </c>
      <c r="V39" s="4">
        <v>0</v>
      </c>
      <c r="W39" s="4">
        <v>11102.356648795492</v>
      </c>
      <c r="X39" s="4">
        <v>0</v>
      </c>
      <c r="Y39" s="4">
        <v>6321.6668478087176</v>
      </c>
      <c r="Z39" s="4">
        <v>11102.356648795492</v>
      </c>
      <c r="AA39" s="4">
        <v>225313.01324216247</v>
      </c>
      <c r="AB39" s="4">
        <v>92375.263647667103</v>
      </c>
      <c r="AC39" s="4">
        <v>132937.74959449537</v>
      </c>
      <c r="AD39" s="4">
        <v>6762.076046456541</v>
      </c>
      <c r="AE39" s="4">
        <v>3.9760729441136222</v>
      </c>
      <c r="AF39" s="4">
        <v>1022.2232904799325</v>
      </c>
      <c r="AG39" s="4">
        <v>0</v>
      </c>
      <c r="AH39" s="4">
        <v>6762.076046456541</v>
      </c>
      <c r="AI39" s="4">
        <v>5579.3035258619566</v>
      </c>
      <c r="AJ39" s="4">
        <v>227.00313361989129</v>
      </c>
      <c r="AK39" s="4">
        <v>3639.5361353353123</v>
      </c>
      <c r="AL39" s="4">
        <v>1939.7673905266442</v>
      </c>
      <c r="AM39" s="4">
        <v>900.45218547383547</v>
      </c>
      <c r="AN39" s="4">
        <v>398.77429999211017</v>
      </c>
      <c r="AO39" s="4">
        <v>501.6778854817253</v>
      </c>
      <c r="AP39" s="4">
        <v>58224.298828125</v>
      </c>
      <c r="AQ39" s="4">
        <v>95487.85007812499</v>
      </c>
      <c r="AR39" s="4">
        <v>16379.818359375</v>
      </c>
      <c r="AS39" s="4">
        <v>41844.48046875</v>
      </c>
      <c r="AT39" s="4">
        <v>425</v>
      </c>
      <c r="AU39" s="4">
        <v>450</v>
      </c>
      <c r="AV39" s="4">
        <v>400</v>
      </c>
      <c r="AW39" s="4">
        <v>4.8044017437879782</v>
      </c>
      <c r="AX39" s="4">
        <v>0.34583249752742595</v>
      </c>
      <c r="AY39" s="4">
        <v>0.69166499505485191</v>
      </c>
      <c r="AZ39" s="4">
        <v>32.75679755042772</v>
      </c>
      <c r="BA39" s="4">
        <v>0.98309437562891677</v>
      </c>
      <c r="BB39" s="4">
        <v>0.81113875066159769</v>
      </c>
      <c r="BC39" s="4">
        <v>0.13091090265480987</v>
      </c>
      <c r="BD39" s="4">
        <v>13.882359161265788</v>
      </c>
      <c r="BE39" s="4">
        <v>4.2120001316070557</v>
      </c>
      <c r="BF39" s="4">
        <v>2.3610000610351563</v>
      </c>
      <c r="BG39" s="4">
        <v>6.0630002021789551</v>
      </c>
      <c r="BH39" s="4">
        <v>91.035001754760742</v>
      </c>
      <c r="BI39" s="4">
        <v>74.211502075195313</v>
      </c>
      <c r="BJ39" s="4">
        <v>16.82349967956543</v>
      </c>
      <c r="BK39" s="4">
        <v>4.0374999046325684</v>
      </c>
      <c r="BL39" s="4">
        <v>3.5869998931884766</v>
      </c>
      <c r="BM39" s="4">
        <v>4.4879999160766602</v>
      </c>
      <c r="BN39" s="4">
        <v>0.71650002896785736</v>
      </c>
      <c r="BO39" s="4">
        <v>0.2199999988079071</v>
      </c>
      <c r="BP39" s="4">
        <v>1.2130000591278076</v>
      </c>
      <c r="BQ39" s="4">
        <v>45</v>
      </c>
      <c r="BR39" s="4">
        <v>38</v>
      </c>
      <c r="BS39" s="4">
        <v>52</v>
      </c>
      <c r="BT39" s="10">
        <v>37.871728625770196</v>
      </c>
      <c r="BU39" s="10">
        <v>115.33514443157411</v>
      </c>
      <c r="BV39" s="4">
        <v>12.93199402153216</v>
      </c>
      <c r="BW39" s="10">
        <v>8.1538565658695177</v>
      </c>
      <c r="BX39" s="10">
        <v>17.710131477194803</v>
      </c>
      <c r="BY39" s="4">
        <v>0.30803320252594207</v>
      </c>
      <c r="BZ39" s="4">
        <v>0.24493637696344034</v>
      </c>
      <c r="CA39" s="4">
        <v>0.37113002808844381</v>
      </c>
      <c r="CB39" s="4">
        <v>9.0767459908078791</v>
      </c>
      <c r="CD39" s="10">
        <v>2900.6788592105559</v>
      </c>
      <c r="CE39" s="10">
        <v>9.8246048010235079</v>
      </c>
      <c r="CF39" s="10"/>
      <c r="CH39" s="10">
        <v>4028.0654238214256</v>
      </c>
      <c r="CI39" s="10">
        <v>8.5382000606355675</v>
      </c>
      <c r="CJ39" s="10"/>
      <c r="CK39" s="4">
        <v>6.8822170323448395</v>
      </c>
      <c r="CM39" s="10">
        <v>3639.3795621131617</v>
      </c>
      <c r="CN39" s="10">
        <v>6.6813379073029253</v>
      </c>
      <c r="CQ39" s="10">
        <v>4635.1450503405231</v>
      </c>
      <c r="CR39" s="10">
        <v>7.0399414129613653</v>
      </c>
      <c r="CT39" s="4">
        <v>3.3864583482500166</v>
      </c>
      <c r="CU39" s="4">
        <v>0.8114583374311527</v>
      </c>
      <c r="CV39" s="4">
        <v>2.5750000108188638</v>
      </c>
      <c r="CW39" s="4">
        <v>5.9750000216687722</v>
      </c>
      <c r="CX39" s="4">
        <v>1.022916669646899</v>
      </c>
      <c r="CY39" s="4">
        <v>4.952083352021873</v>
      </c>
      <c r="CZ39" s="4">
        <v>0.79791667483126127</v>
      </c>
      <c r="DA39" s="4">
        <v>0.60000000521540642</v>
      </c>
      <c r="DB39" s="4">
        <v>0.19791666961585483</v>
      </c>
    </row>
    <row r="40" spans="1:106" x14ac:dyDescent="0.25">
      <c r="A40" s="1">
        <f t="shared" si="0"/>
        <v>44963</v>
      </c>
      <c r="B40" s="8">
        <v>7</v>
      </c>
      <c r="C40" s="4">
        <v>6890.9750000000004</v>
      </c>
      <c r="D40" s="4">
        <v>6890.9750000000004</v>
      </c>
      <c r="E40" s="4">
        <v>0</v>
      </c>
      <c r="F40" s="4">
        <v>2918.5450000000001</v>
      </c>
      <c r="H40" s="4">
        <v>3972.43</v>
      </c>
      <c r="J40" s="4">
        <v>39698.14051912658</v>
      </c>
      <c r="K40" s="4">
        <v>250.08171494249237</v>
      </c>
      <c r="L40" s="4">
        <v>11685.224149176178</v>
      </c>
      <c r="M40" s="4">
        <v>28012.916369950399</v>
      </c>
      <c r="N40" s="4">
        <v>1936.4705928950384</v>
      </c>
      <c r="O40" s="4">
        <v>1793.8454151348876</v>
      </c>
      <c r="P40" s="4">
        <v>764.07411126465888</v>
      </c>
      <c r="Q40" s="4">
        <v>1172.3964816303796</v>
      </c>
      <c r="R40" s="4">
        <v>18893.205859422727</v>
      </c>
      <c r="S40" s="4">
        <v>50.606355343818812</v>
      </c>
      <c r="T40" s="4">
        <v>1190.284676104628</v>
      </c>
      <c r="U40" s="4">
        <v>6733.6172034297351</v>
      </c>
      <c r="V40" s="4">
        <v>0</v>
      </c>
      <c r="W40" s="4">
        <v>12159.588655992993</v>
      </c>
      <c r="X40" s="4">
        <v>0</v>
      </c>
      <c r="Y40" s="4">
        <v>6733.6172034297351</v>
      </c>
      <c r="Z40" s="4">
        <v>12159.588655992993</v>
      </c>
      <c r="AA40" s="4">
        <v>231865.9031443843</v>
      </c>
      <c r="AB40" s="4">
        <v>96534.096310283785</v>
      </c>
      <c r="AC40" s="4">
        <v>135331.80683410051</v>
      </c>
      <c r="AD40" s="4">
        <v>6787.8914411170372</v>
      </c>
      <c r="AE40" s="4">
        <v>3.9982708039883947</v>
      </c>
      <c r="AF40" s="4">
        <v>1022.3078088090598</v>
      </c>
      <c r="AG40" s="4">
        <v>0</v>
      </c>
      <c r="AH40" s="4">
        <v>6787.8914411170372</v>
      </c>
      <c r="AI40" s="4">
        <v>7388.2562577431145</v>
      </c>
      <c r="AJ40" s="4">
        <v>227.52789290337651</v>
      </c>
      <c r="AK40" s="4">
        <v>5360.2897139652277</v>
      </c>
      <c r="AL40" s="4">
        <v>2027.9665437778863</v>
      </c>
      <c r="AM40" s="4">
        <v>896.90757145015664</v>
      </c>
      <c r="AN40" s="4">
        <v>392.00009147792417</v>
      </c>
      <c r="AO40" s="4">
        <v>504.90747997223241</v>
      </c>
      <c r="AP40" s="4">
        <v>62407.27734375</v>
      </c>
      <c r="AQ40" s="4">
        <v>102347.93484375</v>
      </c>
      <c r="AR40" s="4">
        <v>18664.82421875</v>
      </c>
      <c r="AS40" s="4">
        <v>43742.453125</v>
      </c>
      <c r="AT40" s="4">
        <v>425</v>
      </c>
      <c r="AU40" s="4">
        <v>450</v>
      </c>
      <c r="AV40" s="4">
        <v>400</v>
      </c>
      <c r="AW40" s="4">
        <v>5.7608887739581958</v>
      </c>
      <c r="AX40" s="4">
        <v>0.28101547210591221</v>
      </c>
      <c r="AY40" s="4">
        <v>0.56203094421182442</v>
      </c>
      <c r="AZ40" s="4">
        <v>33.647764379407022</v>
      </c>
      <c r="BA40" s="4">
        <v>0.98504078756881819</v>
      </c>
      <c r="BB40" s="4">
        <v>1.0721641360973033</v>
      </c>
      <c r="BC40" s="4">
        <v>0.1301568459398208</v>
      </c>
      <c r="BD40" s="4">
        <v>14.852460623315277</v>
      </c>
      <c r="BE40" s="4">
        <v>4.6519998908042908</v>
      </c>
      <c r="BF40" s="4">
        <v>1.4589999914169312</v>
      </c>
      <c r="BG40" s="4">
        <v>7.8449997901916504</v>
      </c>
      <c r="BH40" s="4">
        <v>90.674995422363281</v>
      </c>
      <c r="BI40" s="4">
        <v>72.8594970703125</v>
      </c>
      <c r="BJ40" s="4">
        <v>17.815498352050781</v>
      </c>
      <c r="BK40" s="4">
        <v>4.0504999160766602</v>
      </c>
      <c r="BL40" s="4">
        <v>3.5869998931884766</v>
      </c>
      <c r="BM40" s="4">
        <v>4.5139999389648438</v>
      </c>
      <c r="BN40" s="4">
        <v>0.62300001084804535</v>
      </c>
      <c r="BO40" s="4">
        <v>0.2199999988079071</v>
      </c>
      <c r="BP40" s="4">
        <v>1.0260000228881836</v>
      </c>
      <c r="BQ40" s="4">
        <v>112</v>
      </c>
      <c r="BR40" s="4">
        <v>38</v>
      </c>
      <c r="BS40" s="4">
        <v>186</v>
      </c>
      <c r="BT40" s="10">
        <v>37.70289840688995</v>
      </c>
      <c r="BU40" s="10">
        <v>114.09779751104303</v>
      </c>
      <c r="BV40" s="4">
        <v>13.140705554940634</v>
      </c>
      <c r="BW40" s="10">
        <v>8.370366340263022</v>
      </c>
      <c r="BX40" s="10">
        <v>17.911044769618247</v>
      </c>
      <c r="BY40" s="4">
        <v>0.27901286618291715</v>
      </c>
      <c r="BZ40" s="4">
        <v>0.29289822448936537</v>
      </c>
      <c r="CA40" s="4">
        <v>0.26512750787646894</v>
      </c>
      <c r="CB40" s="4">
        <v>9.2525272326225441</v>
      </c>
      <c r="CD40" s="10">
        <v>2908.4957728277072</v>
      </c>
      <c r="CE40" s="10">
        <v>10.169085299186019</v>
      </c>
      <c r="CF40" s="10"/>
      <c r="CH40" s="10">
        <v>4057.6009381738545</v>
      </c>
      <c r="CI40" s="10">
        <v>8.5955367343527058</v>
      </c>
      <c r="CJ40" s="10"/>
      <c r="CK40" s="4">
        <v>6.9067672699266938</v>
      </c>
      <c r="CM40" s="10">
        <v>3607.0459825983339</v>
      </c>
      <c r="CN40" s="10">
        <v>6.6776360189313086</v>
      </c>
      <c r="CQ40" s="10">
        <v>4678.5201385120999</v>
      </c>
      <c r="CR40" s="10">
        <v>7.083422907590248</v>
      </c>
      <c r="CT40" s="4">
        <v>1.0270833379278579</v>
      </c>
      <c r="CU40" s="4">
        <v>0.75104166567325592</v>
      </c>
      <c r="CV40" s="4">
        <v>0.27604167225460213</v>
      </c>
      <c r="CW40" s="4">
        <v>1.0291666661699612</v>
      </c>
      <c r="CX40" s="4">
        <v>0.78541666269302368</v>
      </c>
      <c r="CY40" s="4">
        <v>0.24375000347693762</v>
      </c>
      <c r="CZ40" s="4">
        <v>1.0250000096857548</v>
      </c>
      <c r="DA40" s="4">
        <v>0.71666666865348816</v>
      </c>
      <c r="DB40" s="4">
        <v>0.30833334103226662</v>
      </c>
    </row>
    <row r="41" spans="1:106" x14ac:dyDescent="0.25">
      <c r="A41" s="1">
        <f t="shared" si="0"/>
        <v>44964</v>
      </c>
      <c r="B41" s="8">
        <v>7</v>
      </c>
      <c r="C41" s="4">
        <v>6909.0349999999999</v>
      </c>
      <c r="D41" s="4">
        <v>6909.0349999999999</v>
      </c>
      <c r="E41" s="4">
        <v>0</v>
      </c>
      <c r="F41" s="4">
        <v>2768.5140000000001</v>
      </c>
      <c r="H41" s="4">
        <v>4140.5209999999997</v>
      </c>
      <c r="J41" s="4">
        <v>43830.224837698523</v>
      </c>
      <c r="K41" s="4">
        <v>251.78349245761831</v>
      </c>
      <c r="L41" s="4">
        <v>17934.000397087468</v>
      </c>
      <c r="M41" s="4">
        <v>25896.224440611059</v>
      </c>
      <c r="N41" s="4">
        <v>3515.8577586140409</v>
      </c>
      <c r="O41" s="4">
        <v>1794.4423598577041</v>
      </c>
      <c r="P41" s="4">
        <v>2424.9153607680728</v>
      </c>
      <c r="Q41" s="4">
        <v>1090.9423978459679</v>
      </c>
      <c r="R41" s="4">
        <v>23430.969751851284</v>
      </c>
      <c r="S41" s="4">
        <v>50.754629634599709</v>
      </c>
      <c r="T41" s="4">
        <v>1190.6197142749115</v>
      </c>
      <c r="U41" s="4">
        <v>12137.526940985565</v>
      </c>
      <c r="V41" s="4">
        <v>0</v>
      </c>
      <c r="W41" s="4">
        <v>11293.442810865718</v>
      </c>
      <c r="X41" s="4">
        <v>0</v>
      </c>
      <c r="Y41" s="4">
        <v>12137.526940985565</v>
      </c>
      <c r="Z41" s="4">
        <v>11293.442810865718</v>
      </c>
      <c r="AA41" s="4">
        <v>234869.17960515607</v>
      </c>
      <c r="AB41" s="4">
        <v>112910.12704486142</v>
      </c>
      <c r="AC41" s="4">
        <v>121959.05256029466</v>
      </c>
      <c r="AD41" s="4">
        <v>6462.3468137308682</v>
      </c>
      <c r="AE41" s="4">
        <v>3.9880292998720992</v>
      </c>
      <c r="AF41" s="4">
        <v>1022.2678441567504</v>
      </c>
      <c r="AG41" s="4">
        <v>8.6830610551934218</v>
      </c>
      <c r="AH41" s="4">
        <v>6453.6637526756749</v>
      </c>
      <c r="AI41" s="4">
        <v>9026.3242958972514</v>
      </c>
      <c r="AJ41" s="4">
        <v>227.51856783911035</v>
      </c>
      <c r="AK41" s="4">
        <v>6990.5118773400691</v>
      </c>
      <c r="AL41" s="4">
        <v>2035.8124185571824</v>
      </c>
      <c r="AM41" s="4">
        <v>894.89315456719373</v>
      </c>
      <c r="AN41" s="4">
        <v>401.55704220367761</v>
      </c>
      <c r="AO41" s="4">
        <v>493.33611236351607</v>
      </c>
      <c r="AP41" s="4">
        <v>67762.619140625</v>
      </c>
      <c r="AQ41" s="4">
        <v>111130.695390625</v>
      </c>
      <c r="AR41" s="4">
        <v>26489.876953125</v>
      </c>
      <c r="AS41" s="4">
        <v>41272.7421875</v>
      </c>
      <c r="AT41" s="4">
        <v>425</v>
      </c>
      <c r="AU41" s="4">
        <v>450</v>
      </c>
      <c r="AV41" s="4">
        <v>400</v>
      </c>
      <c r="AW41" s="4">
        <v>6.343899667276041</v>
      </c>
      <c r="AX41" s="4">
        <v>0.50887826716958895</v>
      </c>
      <c r="AY41" s="4">
        <v>1.0177565343391779</v>
      </c>
      <c r="AZ41" s="4">
        <v>33.994498450964002</v>
      </c>
      <c r="BA41" s="4">
        <v>0.93534723933673347</v>
      </c>
      <c r="BB41" s="4">
        <v>1.3064522463552799</v>
      </c>
      <c r="BC41" s="4">
        <v>0.12952505734407102</v>
      </c>
      <c r="BD41" s="4">
        <v>16.08483607198762</v>
      </c>
      <c r="BE41" s="4">
        <v>5.1080000400543213</v>
      </c>
      <c r="BF41" s="4">
        <v>1.1919999122619629</v>
      </c>
      <c r="BG41" s="4">
        <v>9.0240001678466797</v>
      </c>
      <c r="BH41" s="4">
        <v>88.624006271362305</v>
      </c>
      <c r="BI41" s="4">
        <v>72.272506713867188</v>
      </c>
      <c r="BJ41" s="4">
        <v>16.351499557495117</v>
      </c>
      <c r="BK41" s="4">
        <v>4.8805000782012939</v>
      </c>
      <c r="BL41" s="4">
        <v>5.2470002174377441</v>
      </c>
      <c r="BM41" s="4">
        <v>4.5139999389648438</v>
      </c>
      <c r="BN41" s="4">
        <v>1.387499988079071</v>
      </c>
      <c r="BO41" s="4">
        <v>1.7489999532699585</v>
      </c>
      <c r="BP41" s="4">
        <v>1.0260000228881836</v>
      </c>
      <c r="BQ41" s="4">
        <v>120</v>
      </c>
      <c r="BR41" s="4">
        <v>54</v>
      </c>
      <c r="BS41" s="4">
        <v>186</v>
      </c>
      <c r="BT41" s="10">
        <v>37.565038252245564</v>
      </c>
      <c r="BU41" s="10">
        <v>114.19265059822246</v>
      </c>
      <c r="BV41" s="4">
        <v>12.932125551691236</v>
      </c>
      <c r="BW41" s="10">
        <v>8.2628700261569126</v>
      </c>
      <c r="BX41" s="10">
        <v>17.601381077225561</v>
      </c>
      <c r="BY41" s="4">
        <v>0.31881423448362928</v>
      </c>
      <c r="BZ41" s="4">
        <v>0.3380077255001066</v>
      </c>
      <c r="CA41" s="4">
        <v>0.29962074346715195</v>
      </c>
      <c r="CB41" s="4">
        <v>9.048781141492924</v>
      </c>
      <c r="CD41" s="10">
        <v>3061.9760805633005</v>
      </c>
      <c r="CE41" s="10">
        <v>9.6644756513533654</v>
      </c>
      <c r="CF41" s="10"/>
      <c r="CH41" s="10">
        <v>3947.1517059940011</v>
      </c>
      <c r="CI41" s="10">
        <v>8.5711603144889956</v>
      </c>
      <c r="CJ41" s="10"/>
      <c r="CK41" s="4">
        <v>6.9476380001923461</v>
      </c>
      <c r="CM41" s="10">
        <v>3778.7454639475318</v>
      </c>
      <c r="CN41" s="10">
        <v>6.7403076748699187</v>
      </c>
      <c r="CQ41" s="10">
        <v>4558.5820485530558</v>
      </c>
      <c r="CR41" s="10">
        <v>7.1195003288740386</v>
      </c>
      <c r="CT41" s="4">
        <v>1.0968750089717407</v>
      </c>
      <c r="CU41" s="4">
        <v>0.76145833948006225</v>
      </c>
      <c r="CV41" s="4">
        <v>0.33541666949167848</v>
      </c>
      <c r="CW41" s="4">
        <v>1.0645833406597376</v>
      </c>
      <c r="CX41" s="4">
        <v>0.84166667237877846</v>
      </c>
      <c r="CY41" s="4">
        <v>0.22291666828095913</v>
      </c>
      <c r="CZ41" s="4">
        <v>1.1291666772837439</v>
      </c>
      <c r="DA41" s="4">
        <v>0.68125000658134616</v>
      </c>
      <c r="DB41" s="4">
        <v>0.44791667070239782</v>
      </c>
    </row>
    <row r="42" spans="1:106" x14ac:dyDescent="0.25">
      <c r="A42" s="1">
        <f t="shared" si="0"/>
        <v>44965</v>
      </c>
      <c r="B42" s="8">
        <v>7</v>
      </c>
      <c r="C42" s="4">
        <v>6241.7270000000008</v>
      </c>
      <c r="D42" s="4">
        <v>6241.7270000000008</v>
      </c>
      <c r="E42" s="4">
        <v>0</v>
      </c>
      <c r="F42" s="4">
        <v>2485.6260000000002</v>
      </c>
      <c r="H42" s="4">
        <v>3756.1010000000001</v>
      </c>
      <c r="J42" s="4">
        <v>39779.956045303676</v>
      </c>
      <c r="K42" s="4">
        <v>254.41233988659943</v>
      </c>
      <c r="L42" s="4">
        <v>13720.349993092392</v>
      </c>
      <c r="M42" s="4">
        <v>26059.606052211282</v>
      </c>
      <c r="N42" s="4">
        <v>2570.5304871960884</v>
      </c>
      <c r="O42" s="4">
        <v>1794.3295794974895</v>
      </c>
      <c r="P42" s="4">
        <v>699.39469382282141</v>
      </c>
      <c r="Q42" s="4">
        <v>1871.135793373267</v>
      </c>
      <c r="R42" s="4">
        <v>18261.931276805204</v>
      </c>
      <c r="S42" s="4">
        <v>51.463920983817076</v>
      </c>
      <c r="T42" s="4">
        <v>1196.1522044773772</v>
      </c>
      <c r="U42" s="4">
        <v>7538.1286198696607</v>
      </c>
      <c r="V42" s="4">
        <v>0</v>
      </c>
      <c r="W42" s="4">
        <v>10723.802656935544</v>
      </c>
      <c r="X42" s="4">
        <v>0</v>
      </c>
      <c r="Y42" s="4">
        <v>7538.1286198696607</v>
      </c>
      <c r="Z42" s="4">
        <v>10723.802656935544</v>
      </c>
      <c r="AA42" s="4">
        <v>186997.06666568137</v>
      </c>
      <c r="AB42" s="4">
        <v>90997.696072056817</v>
      </c>
      <c r="AC42" s="4">
        <v>95999.370593624539</v>
      </c>
      <c r="AD42" s="4">
        <v>5487.3280641321462</v>
      </c>
      <c r="AE42" s="4">
        <v>3.8011854364211368</v>
      </c>
      <c r="AF42" s="4">
        <v>1021.1608545896157</v>
      </c>
      <c r="AG42" s="4">
        <v>0</v>
      </c>
      <c r="AH42" s="4">
        <v>5487.3280641321462</v>
      </c>
      <c r="AI42" s="4">
        <v>8738.9161077560675</v>
      </c>
      <c r="AJ42" s="4">
        <v>253.85385485536523</v>
      </c>
      <c r="AK42" s="4">
        <v>6800.1263817302533</v>
      </c>
      <c r="AL42" s="4">
        <v>1938.7897260258137</v>
      </c>
      <c r="AM42" s="4">
        <v>752.30899164808113</v>
      </c>
      <c r="AN42" s="4">
        <v>338.21570898933248</v>
      </c>
      <c r="AO42" s="4">
        <v>414.09328265874865</v>
      </c>
      <c r="AP42" s="4">
        <v>57206.5703125</v>
      </c>
      <c r="AQ42" s="4">
        <v>93818.775312499987</v>
      </c>
      <c r="AR42" s="4">
        <v>20891.34375</v>
      </c>
      <c r="AS42" s="4">
        <v>36315.2265625</v>
      </c>
      <c r="AT42" s="4">
        <v>425</v>
      </c>
      <c r="AU42" s="4">
        <v>450</v>
      </c>
      <c r="AV42" s="4">
        <v>400</v>
      </c>
      <c r="AW42" s="4">
        <v>6.3732290831213332</v>
      </c>
      <c r="AX42" s="4">
        <v>0.4118300090978167</v>
      </c>
      <c r="AY42" s="4">
        <v>0.82366001819563339</v>
      </c>
      <c r="AZ42" s="4">
        <v>29.959187043214378</v>
      </c>
      <c r="BA42" s="4">
        <v>0.87913618524683079</v>
      </c>
      <c r="BB42" s="4">
        <v>1.4000798349168533</v>
      </c>
      <c r="BC42" s="4">
        <v>0.12052898046455429</v>
      </c>
      <c r="BD42" s="4">
        <v>15.03090015191308</v>
      </c>
      <c r="BE42" s="4">
        <v>5.6800001859664917</v>
      </c>
      <c r="BF42" s="4">
        <v>1.6349999904632568</v>
      </c>
      <c r="BG42" s="4">
        <v>9.7250003814697266</v>
      </c>
      <c r="BH42" s="4">
        <v>89.730999946594238</v>
      </c>
      <c r="BI42" s="4">
        <v>74.534500122070313</v>
      </c>
      <c r="BJ42" s="4">
        <v>15.196499824523926</v>
      </c>
      <c r="BK42" s="4">
        <v>3.7400000095367432</v>
      </c>
      <c r="BL42" s="4">
        <v>2.9660000801086426</v>
      </c>
      <c r="BM42" s="4">
        <v>4.5139999389648438</v>
      </c>
      <c r="BN42" s="4">
        <v>0.84900000691413879</v>
      </c>
      <c r="BO42" s="4">
        <v>0.67199999094009399</v>
      </c>
      <c r="BP42" s="4">
        <v>1.0260000228881836</v>
      </c>
      <c r="BQ42" s="4">
        <v>114</v>
      </c>
      <c r="BR42" s="4">
        <v>42</v>
      </c>
      <c r="BS42" s="4">
        <v>186</v>
      </c>
      <c r="BT42" s="10">
        <v>37.551773294417607</v>
      </c>
      <c r="BU42" s="10">
        <v>114.73550502612092</v>
      </c>
      <c r="BV42" s="4">
        <v>12.81502369541537</v>
      </c>
      <c r="BW42" s="10">
        <v>8.3503809993741687</v>
      </c>
      <c r="BX42" s="10">
        <v>17.279666391456569</v>
      </c>
      <c r="BY42" s="4">
        <v>0.27271456347591594</v>
      </c>
      <c r="BZ42" s="4">
        <v>0.26593332199073066</v>
      </c>
      <c r="CA42" s="4">
        <v>0.27949580496110121</v>
      </c>
      <c r="CB42" s="4">
        <v>9.2035534849559202</v>
      </c>
      <c r="CD42" s="10">
        <v>2418.8168745219928</v>
      </c>
      <c r="CE42" s="10">
        <v>9.7756820291992348</v>
      </c>
      <c r="CF42" s="10"/>
      <c r="CH42" s="10">
        <v>3263.3563809306938</v>
      </c>
      <c r="CI42" s="10">
        <v>8.7794888056282012</v>
      </c>
      <c r="CJ42" s="10"/>
      <c r="CK42" s="4">
        <v>6.8304385742517999</v>
      </c>
      <c r="CM42" s="10">
        <v>3006.5838533916135</v>
      </c>
      <c r="CN42" s="10">
        <v>6.6050967194350436</v>
      </c>
      <c r="CQ42" s="10">
        <v>3814.2714564549483</v>
      </c>
      <c r="CR42" s="10">
        <v>7.0080633683756739</v>
      </c>
      <c r="CT42" s="4">
        <v>1.0458333427862574</v>
      </c>
      <c r="CU42" s="4">
        <v>0.75833333966632677</v>
      </c>
      <c r="CV42" s="4">
        <v>0.28750000311993062</v>
      </c>
      <c r="CW42" s="4">
        <v>0.93958334640289343</v>
      </c>
      <c r="CX42" s="4">
        <v>0.73333334177732468</v>
      </c>
      <c r="CY42" s="4">
        <v>0.20625000462556878</v>
      </c>
      <c r="CZ42" s="4">
        <v>1.1520833391696215</v>
      </c>
      <c r="DA42" s="4">
        <v>0.78333333755532897</v>
      </c>
      <c r="DB42" s="4">
        <v>0.36875000161429244</v>
      </c>
    </row>
    <row r="43" spans="1:106" x14ac:dyDescent="0.25">
      <c r="A43" s="1">
        <f t="shared" si="0"/>
        <v>44966</v>
      </c>
      <c r="B43" s="8">
        <v>7</v>
      </c>
      <c r="C43" s="4">
        <v>1587.0330000000001</v>
      </c>
      <c r="D43" s="4">
        <v>1587.0330000000001</v>
      </c>
      <c r="E43" s="4">
        <v>0</v>
      </c>
      <c r="F43" s="4">
        <v>1543.18</v>
      </c>
      <c r="H43" s="4">
        <v>43.853000000000002</v>
      </c>
      <c r="J43" s="4">
        <v>17885.613858699515</v>
      </c>
      <c r="K43" s="4">
        <v>258.33930987062911</v>
      </c>
      <c r="L43" s="4">
        <v>9877.3134152225957</v>
      </c>
      <c r="M43" s="4">
        <v>8008.3004434769209</v>
      </c>
      <c r="N43" s="4">
        <v>6619.5393959176681</v>
      </c>
      <c r="O43" s="4">
        <v>1795.537666611154</v>
      </c>
      <c r="P43" s="4">
        <v>3963.6843388040584</v>
      </c>
      <c r="Q43" s="4">
        <v>2655.8550571136097</v>
      </c>
      <c r="R43" s="4">
        <v>9166.1072974529689</v>
      </c>
      <c r="S43" s="4">
        <v>51.738312489645303</v>
      </c>
      <c r="T43" s="4">
        <v>1197.9520048851221</v>
      </c>
      <c r="U43" s="4">
        <v>5764.3691250949878</v>
      </c>
      <c r="V43" s="4">
        <v>0</v>
      </c>
      <c r="W43" s="4">
        <v>3401.7381723579815</v>
      </c>
      <c r="X43" s="4">
        <v>0</v>
      </c>
      <c r="Y43" s="4">
        <v>5764.3691250949878</v>
      </c>
      <c r="Z43" s="4">
        <v>3401.7381723579815</v>
      </c>
      <c r="AA43" s="4">
        <v>75178.911954193085</v>
      </c>
      <c r="AB43" s="4">
        <v>42690.090774103366</v>
      </c>
      <c r="AC43" s="4">
        <v>32488.821180089715</v>
      </c>
      <c r="AD43" s="4">
        <v>1966.0079196261786</v>
      </c>
      <c r="AE43" s="4">
        <v>3.6019327071999205</v>
      </c>
      <c r="AF43" s="4">
        <v>1019.9564898592035</v>
      </c>
      <c r="AG43" s="4">
        <v>0</v>
      </c>
      <c r="AH43" s="4">
        <v>1966.0079196261786</v>
      </c>
      <c r="AI43" s="4">
        <v>5584.8822320814916</v>
      </c>
      <c r="AJ43" s="4">
        <v>381.33822877795609</v>
      </c>
      <c r="AK43" s="4">
        <v>5030.3887017639609</v>
      </c>
      <c r="AL43" s="4">
        <v>554.49353031753105</v>
      </c>
      <c r="AM43" s="4">
        <v>358.30815998545336</v>
      </c>
      <c r="AN43" s="4">
        <v>192.39392290428154</v>
      </c>
      <c r="AO43" s="4">
        <v>165.91423708117182</v>
      </c>
      <c r="AP43" s="4">
        <v>27872.951171875</v>
      </c>
      <c r="AQ43" s="4">
        <v>45711.639921874994</v>
      </c>
      <c r="AR43" s="4">
        <v>15659.7158203125</v>
      </c>
      <c r="AS43" s="4">
        <v>12213.2353515625</v>
      </c>
      <c r="AT43" s="4">
        <v>425</v>
      </c>
      <c r="AU43" s="4">
        <v>450</v>
      </c>
      <c r="AV43" s="4">
        <v>400</v>
      </c>
      <c r="AW43" s="4">
        <v>11.269843701233379</v>
      </c>
      <c r="AX43" s="4">
        <v>4.1710155969772948</v>
      </c>
      <c r="AY43" s="4">
        <v>8.3420311939545897</v>
      </c>
      <c r="AZ43" s="4">
        <v>47.370730132387344</v>
      </c>
      <c r="BA43" s="4">
        <v>1.2387946057997399</v>
      </c>
      <c r="BB43" s="4">
        <v>3.519071268260642</v>
      </c>
      <c r="BC43" s="4">
        <v>0.225772343729118</v>
      </c>
      <c r="BD43" s="4">
        <v>28.803206941427803</v>
      </c>
      <c r="BE43" s="4">
        <v>6.219999872148037</v>
      </c>
      <c r="BF43" s="4">
        <v>6.8000003695487976E-2</v>
      </c>
      <c r="BG43" s="4">
        <v>12.371999740600586</v>
      </c>
      <c r="BH43" s="4">
        <v>89.734499931335449</v>
      </c>
      <c r="BI43" s="4">
        <v>74.923500061035156</v>
      </c>
      <c r="BJ43" s="4">
        <v>14.810999870300293</v>
      </c>
      <c r="BK43" s="4">
        <v>3.3500000238418579</v>
      </c>
      <c r="BL43" s="4">
        <v>2.1860001087188721</v>
      </c>
      <c r="BM43" s="4">
        <v>4.5139999389648438</v>
      </c>
      <c r="BN43" s="4">
        <v>0.69500000774860382</v>
      </c>
      <c r="BO43" s="4">
        <v>0.36399999260902405</v>
      </c>
      <c r="BP43" s="4">
        <v>1.0260000228881836</v>
      </c>
      <c r="BQ43" s="4">
        <v>117</v>
      </c>
      <c r="BR43" s="4">
        <v>48</v>
      </c>
      <c r="BS43" s="4">
        <v>186</v>
      </c>
      <c r="BT43" s="10">
        <v>37.623578764955951</v>
      </c>
      <c r="BU43" s="10">
        <v>110.76153574003831</v>
      </c>
      <c r="BV43" s="4">
        <v>12.270017250366509</v>
      </c>
      <c r="BW43" s="10">
        <v>8.9259358042175023</v>
      </c>
      <c r="BX43" s="10">
        <v>15.614098696515516</v>
      </c>
      <c r="BY43" s="4">
        <v>1.5895522535580815</v>
      </c>
      <c r="BZ43" s="4">
        <v>1.4388882244168681</v>
      </c>
      <c r="CA43" s="4">
        <v>1.7402162826992946</v>
      </c>
      <c r="CB43" s="4">
        <v>8.9811982716589966</v>
      </c>
      <c r="CD43" s="10">
        <v>1103.978272199781</v>
      </c>
      <c r="CE43" s="10">
        <v>9.774623155273515</v>
      </c>
      <c r="CF43" s="10"/>
      <c r="CH43" s="10">
        <v>1135.8676190288304</v>
      </c>
      <c r="CI43" s="10">
        <v>8.2100486962516221</v>
      </c>
      <c r="CJ43" s="10"/>
      <c r="CK43" s="4">
        <v>6.9099798617988855</v>
      </c>
      <c r="CM43" s="10">
        <v>1788.834735749539</v>
      </c>
      <c r="CN43" s="10">
        <v>6.8832900028328403</v>
      </c>
      <c r="CQ43" s="10">
        <v>1698.0637621835947</v>
      </c>
      <c r="CR43" s="10">
        <v>6.9380964425033218</v>
      </c>
      <c r="CT43" s="4">
        <v>1.0083333404424291</v>
      </c>
      <c r="CU43" s="4">
        <v>0.79166666666666674</v>
      </c>
      <c r="CV43" s="4">
        <v>0.21666667377576232</v>
      </c>
      <c r="CW43" s="4">
        <v>1.0166666808848581</v>
      </c>
      <c r="CX43" s="4">
        <v>0.88333334525426233</v>
      </c>
      <c r="CY43" s="4">
        <v>0.13333333563059568</v>
      </c>
      <c r="CZ43" s="4">
        <v>1</v>
      </c>
      <c r="DA43" s="4">
        <v>0.69999998807907104</v>
      </c>
      <c r="DB43" s="4">
        <v>0.30000001192092896</v>
      </c>
    </row>
    <row r="44" spans="1:106" x14ac:dyDescent="0.25">
      <c r="A44" s="1">
        <f t="shared" si="0"/>
        <v>44967</v>
      </c>
      <c r="B44" s="8">
        <v>7</v>
      </c>
      <c r="C44" s="4">
        <v>4226.7460000000001</v>
      </c>
      <c r="D44" s="4">
        <v>4226.7460000000001</v>
      </c>
      <c r="E44" s="4">
        <v>0</v>
      </c>
      <c r="F44" s="4">
        <v>870.54100000000005</v>
      </c>
      <c r="H44" s="4">
        <v>3356.2049999999999</v>
      </c>
      <c r="J44" s="4">
        <v>36421.68737026614</v>
      </c>
      <c r="K44" s="4">
        <v>259.18996937843281</v>
      </c>
      <c r="L44" s="4">
        <v>12249.357871698036</v>
      </c>
      <c r="M44" s="4">
        <v>24172.329498568106</v>
      </c>
      <c r="N44" s="4">
        <v>10727.787216795234</v>
      </c>
      <c r="O44" s="4">
        <v>1793.8212001260435</v>
      </c>
      <c r="P44" s="4">
        <v>4787.1513410919588</v>
      </c>
      <c r="Q44" s="4">
        <v>5940.635875703274</v>
      </c>
      <c r="R44" s="4">
        <v>17481.842995658306</v>
      </c>
      <c r="S44" s="4">
        <v>50.706428428627682</v>
      </c>
      <c r="T44" s="4">
        <v>1190.6182344975839</v>
      </c>
      <c r="U44" s="4">
        <v>8073.2958948649175</v>
      </c>
      <c r="V44" s="4">
        <v>0</v>
      </c>
      <c r="W44" s="4">
        <v>9408.5471007933902</v>
      </c>
      <c r="X44" s="4">
        <v>0</v>
      </c>
      <c r="Y44" s="4">
        <v>8073.2958948649175</v>
      </c>
      <c r="Z44" s="4">
        <v>9408.5471007933902</v>
      </c>
      <c r="AA44" s="4">
        <v>178184.53803412788</v>
      </c>
      <c r="AB44" s="4">
        <v>94440.989043973634</v>
      </c>
      <c r="AC44" s="4">
        <v>83743.548990154246</v>
      </c>
      <c r="AD44" s="4">
        <v>6185.6561421911829</v>
      </c>
      <c r="AE44" s="4">
        <v>3.9539160994873539</v>
      </c>
      <c r="AF44" s="4">
        <v>1021.8950364701524</v>
      </c>
      <c r="AG44" s="4">
        <v>0</v>
      </c>
      <c r="AH44" s="4">
        <v>6185.6561421911829</v>
      </c>
      <c r="AI44" s="4">
        <v>6999.5742081888602</v>
      </c>
      <c r="AJ44" s="4">
        <v>226.72343223933819</v>
      </c>
      <c r="AK44" s="4">
        <v>5087.5840992875601</v>
      </c>
      <c r="AL44" s="4">
        <v>1911.9901089013001</v>
      </c>
      <c r="AM44" s="4">
        <v>739.22817075955959</v>
      </c>
      <c r="AN44" s="4">
        <v>313.21743974877393</v>
      </c>
      <c r="AO44" s="4">
        <v>426.01073101078572</v>
      </c>
      <c r="AP44" s="4">
        <v>56957.37890625</v>
      </c>
      <c r="AQ44" s="4">
        <v>93410.101406249989</v>
      </c>
      <c r="AR44" s="4">
        <v>19915.11328125</v>
      </c>
      <c r="AS44" s="4">
        <v>37042.265625</v>
      </c>
      <c r="AT44" s="4">
        <v>425</v>
      </c>
      <c r="AU44" s="4">
        <v>450</v>
      </c>
      <c r="AV44" s="4">
        <v>400</v>
      </c>
      <c r="AW44" s="4">
        <v>8.6169567251654442</v>
      </c>
      <c r="AX44" s="4">
        <v>2.5380723650759314</v>
      </c>
      <c r="AY44" s="4">
        <v>5.0761447301518627</v>
      </c>
      <c r="AZ44" s="4">
        <v>42.156433822644622</v>
      </c>
      <c r="BA44" s="4">
        <v>1.4634558457478124</v>
      </c>
      <c r="BB44" s="4">
        <v>1.6560195971531906</v>
      </c>
      <c r="BC44" s="4">
        <v>0.17489297222013331</v>
      </c>
      <c r="BD44" s="4">
        <v>22.099766914371006</v>
      </c>
      <c r="BE44" s="4">
        <v>6.0309998393058777</v>
      </c>
      <c r="BF44" s="4">
        <v>1.9259999990463257</v>
      </c>
      <c r="BG44" s="4">
        <v>10.13599967956543</v>
      </c>
      <c r="BH44" s="4">
        <v>90.875003814697266</v>
      </c>
      <c r="BI44" s="4">
        <v>77.59100341796875</v>
      </c>
      <c r="BJ44" s="4">
        <v>13.284000396728516</v>
      </c>
      <c r="BK44" s="4">
        <v>2.6620000600814819</v>
      </c>
      <c r="BL44" s="4">
        <v>2.1860001087188721</v>
      </c>
      <c r="BM44" s="4">
        <v>3.1380000114440918</v>
      </c>
      <c r="BN44" s="4">
        <v>0.43150000274181366</v>
      </c>
      <c r="BO44" s="4">
        <v>0.36399999260902405</v>
      </c>
      <c r="BP44" s="4">
        <v>0.49900001287460327</v>
      </c>
      <c r="BQ44" s="4">
        <v>55</v>
      </c>
      <c r="BR44" s="4">
        <v>48</v>
      </c>
      <c r="BS44" s="4">
        <v>62</v>
      </c>
      <c r="BT44" s="10">
        <v>36.372302327387985</v>
      </c>
      <c r="BU44" s="10">
        <v>109.5818811145863</v>
      </c>
      <c r="BV44" s="4">
        <v>12.225158085486402</v>
      </c>
      <c r="BW44" s="10">
        <v>8.7738294377095176</v>
      </c>
      <c r="BX44" s="10">
        <v>15.676486733263289</v>
      </c>
      <c r="BY44" s="4">
        <v>0.98274002143285966</v>
      </c>
      <c r="BZ44" s="4">
        <v>1.4322593753562605</v>
      </c>
      <c r="CA44" s="4">
        <v>0.53322066750945885</v>
      </c>
      <c r="CB44" s="4">
        <v>8.0195782224725161</v>
      </c>
      <c r="CD44" s="10">
        <v>2070.1132783785511</v>
      </c>
      <c r="CE44" s="10">
        <v>7.7452547945144019</v>
      </c>
      <c r="CF44" s="10"/>
      <c r="CH44" s="10">
        <v>3557.1253317966166</v>
      </c>
      <c r="CI44" s="10">
        <v>8.1792241493984559</v>
      </c>
      <c r="CJ44" s="10"/>
      <c r="CK44" s="4">
        <v>7.1465459379189653</v>
      </c>
      <c r="CM44" s="10">
        <v>2447.9621068155452</v>
      </c>
      <c r="CN44" s="10">
        <v>6.7166672409500485</v>
      </c>
      <c r="CQ44" s="10">
        <v>4055.5206039810541</v>
      </c>
      <c r="CR44" s="10">
        <v>7.4060260055764067</v>
      </c>
      <c r="CT44" s="4">
        <v>101.40208490611985</v>
      </c>
      <c r="CU44" s="4">
        <v>2.5770833771675825</v>
      </c>
      <c r="CV44" s="4">
        <v>98.825001528952271</v>
      </c>
      <c r="CW44" s="4">
        <v>201.8250031368807</v>
      </c>
      <c r="CX44" s="4">
        <v>4.5562500829497976</v>
      </c>
      <c r="CY44" s="4">
        <v>197.26875305393091</v>
      </c>
      <c r="CZ44" s="4">
        <v>0.9791666753590107</v>
      </c>
      <c r="DA44" s="4">
        <v>0.59791667138536775</v>
      </c>
      <c r="DB44" s="4">
        <v>0.381250003973643</v>
      </c>
    </row>
    <row r="45" spans="1:106" x14ac:dyDescent="0.25">
      <c r="A45" s="1">
        <f t="shared" si="0"/>
        <v>44968</v>
      </c>
      <c r="B45" s="8">
        <v>7</v>
      </c>
      <c r="C45" s="4">
        <v>6783.7259999999997</v>
      </c>
      <c r="D45" s="4">
        <v>6783.7259999999997</v>
      </c>
      <c r="E45" s="4">
        <v>0</v>
      </c>
      <c r="F45" s="4">
        <v>2109.2579999999998</v>
      </c>
      <c r="H45" s="4">
        <v>4674.4679999999998</v>
      </c>
      <c r="J45" s="4">
        <v>44754.35069045992</v>
      </c>
      <c r="K45" s="4">
        <v>258.78885613431675</v>
      </c>
      <c r="L45" s="4">
        <v>15010.666945199153</v>
      </c>
      <c r="M45" s="4">
        <v>29743.683745260765</v>
      </c>
      <c r="N45" s="4">
        <v>8093.3203957661663</v>
      </c>
      <c r="O45" s="4">
        <v>1794.855258624108</v>
      </c>
      <c r="P45" s="4">
        <v>4090.2892940641636</v>
      </c>
      <c r="Q45" s="4">
        <v>4003.0311017020031</v>
      </c>
      <c r="R45" s="4">
        <v>19841.993519441574</v>
      </c>
      <c r="S45" s="4">
        <v>49.915749499388042</v>
      </c>
      <c r="T45" s="4">
        <v>1188.9742995006241</v>
      </c>
      <c r="U45" s="4">
        <v>7790.8942668883337</v>
      </c>
      <c r="V45" s="4">
        <v>0</v>
      </c>
      <c r="W45" s="4">
        <v>12051.09925255324</v>
      </c>
      <c r="X45" s="4">
        <v>0</v>
      </c>
      <c r="Y45" s="4">
        <v>7790.8942668883337</v>
      </c>
      <c r="Z45" s="4">
        <v>12051.09925255324</v>
      </c>
      <c r="AA45" s="4">
        <v>238053.15547116002</v>
      </c>
      <c r="AB45" s="4">
        <v>101165.20898214537</v>
      </c>
      <c r="AC45" s="4">
        <v>136887.94648901463</v>
      </c>
      <c r="AD45" s="4">
        <v>7098.5037238978593</v>
      </c>
      <c r="AE45" s="4">
        <v>3.9964312571939944</v>
      </c>
      <c r="AF45" s="4">
        <v>1022.1187862744003</v>
      </c>
      <c r="AG45" s="4">
        <v>0</v>
      </c>
      <c r="AH45" s="4">
        <v>7098.5037238978593</v>
      </c>
      <c r="AI45" s="4">
        <v>8795.563994482467</v>
      </c>
      <c r="AJ45" s="4">
        <v>227.08750042791721</v>
      </c>
      <c r="AK45" s="4">
        <v>6694.2750041893041</v>
      </c>
      <c r="AL45" s="4">
        <v>2101.2889902931634</v>
      </c>
      <c r="AM45" s="4">
        <v>916.90587215730204</v>
      </c>
      <c r="AN45" s="4">
        <v>375.62070936388693</v>
      </c>
      <c r="AO45" s="4">
        <v>541.28516279341511</v>
      </c>
      <c r="AP45" s="4">
        <v>67420.068359375</v>
      </c>
      <c r="AQ45" s="4">
        <v>110568.912109375</v>
      </c>
      <c r="AR45" s="4">
        <v>20921.451171875</v>
      </c>
      <c r="AS45" s="4">
        <v>46498.6171875</v>
      </c>
      <c r="AT45" s="4">
        <v>437.06597222222223</v>
      </c>
      <c r="AU45" s="4">
        <v>450</v>
      </c>
      <c r="AV45" s="4">
        <v>424.13194444444446</v>
      </c>
      <c r="AW45" s="4">
        <v>6.5973110780800877</v>
      </c>
      <c r="AX45" s="4">
        <v>1.1930494238367184</v>
      </c>
      <c r="AY45" s="4">
        <v>2.3860988476734368</v>
      </c>
      <c r="AZ45" s="4">
        <v>35.09179991514398</v>
      </c>
      <c r="BA45" s="4">
        <v>1.0464018923962819</v>
      </c>
      <c r="BB45" s="4">
        <v>1.2965682862902286</v>
      </c>
      <c r="BC45" s="4">
        <v>0.13516257469085605</v>
      </c>
      <c r="BD45" s="4">
        <v>16.299141815187554</v>
      </c>
      <c r="BE45" s="4">
        <v>5.3300000429153442</v>
      </c>
      <c r="BF45" s="4">
        <v>3.0420000553131104</v>
      </c>
      <c r="BG45" s="4">
        <v>7.6180000305175781</v>
      </c>
      <c r="BH45" s="4">
        <v>92.538002967834473</v>
      </c>
      <c r="BI45" s="4">
        <v>82.654502868652344</v>
      </c>
      <c r="BJ45" s="4">
        <v>9.8835000991821289</v>
      </c>
      <c r="BK45" s="4">
        <v>1.8130000084638596</v>
      </c>
      <c r="BL45" s="4">
        <v>0.48800000548362732</v>
      </c>
      <c r="BM45" s="4">
        <v>3.1380000114440918</v>
      </c>
      <c r="BN45" s="4">
        <v>0.3190000057220459</v>
      </c>
      <c r="BO45" s="4">
        <v>0.13899999856948853</v>
      </c>
      <c r="BP45" s="4">
        <v>0.49900001287460327</v>
      </c>
      <c r="BQ45" s="4">
        <v>46</v>
      </c>
      <c r="BR45" s="4">
        <v>30</v>
      </c>
      <c r="BS45" s="4">
        <v>62</v>
      </c>
      <c r="BT45" s="10">
        <v>36.274530260803573</v>
      </c>
      <c r="BU45" s="10">
        <v>111.77560385202483</v>
      </c>
      <c r="BV45" s="4">
        <v>12.966326593019897</v>
      </c>
      <c r="BW45" s="10">
        <v>8.1872228991930136</v>
      </c>
      <c r="BX45" s="10">
        <v>17.74543028684678</v>
      </c>
      <c r="BY45" s="4">
        <v>0.36865562879064573</v>
      </c>
      <c r="BZ45" s="4">
        <v>0.33655890924797072</v>
      </c>
      <c r="CA45" s="4">
        <v>0.4007523483333208</v>
      </c>
      <c r="CB45" s="4">
        <v>8.6460865516591081</v>
      </c>
      <c r="CD45" s="10">
        <v>2695.0265930311266</v>
      </c>
      <c r="CE45" s="10">
        <v>9.4961105206229011</v>
      </c>
      <c r="CF45" s="10"/>
      <c r="CH45" s="10">
        <v>4408.9434229833696</v>
      </c>
      <c r="CI45" s="10">
        <v>8.1264978472249823</v>
      </c>
      <c r="CJ45" s="10"/>
      <c r="CK45" s="4">
        <v>7.0761572149235894</v>
      </c>
      <c r="CM45" s="10">
        <v>3362.7806655643603</v>
      </c>
      <c r="CN45" s="10">
        <v>6.9123076425218919</v>
      </c>
      <c r="CQ45" s="10">
        <v>5053.5027222508943</v>
      </c>
      <c r="CR45" s="10">
        <v>7.1851885550487991</v>
      </c>
      <c r="CT45" s="4">
        <v>28.659375614098582</v>
      </c>
      <c r="CU45" s="4">
        <v>3.1864583777884645</v>
      </c>
      <c r="CV45" s="4">
        <v>25.472917236310121</v>
      </c>
      <c r="CW45" s="4">
        <v>55.912501229438931</v>
      </c>
      <c r="CX45" s="4">
        <v>5.3895834262172384</v>
      </c>
      <c r="CY45" s="4">
        <v>50.522917803221695</v>
      </c>
      <c r="CZ45" s="4">
        <v>1.4062499987582364</v>
      </c>
      <c r="DA45" s="4">
        <v>0.98333332935969031</v>
      </c>
      <c r="DB45" s="4">
        <v>0.42291666939854622</v>
      </c>
    </row>
    <row r="46" spans="1:106" x14ac:dyDescent="0.25">
      <c r="A46" s="1">
        <f t="shared" si="0"/>
        <v>44969</v>
      </c>
      <c r="B46" s="8">
        <v>7</v>
      </c>
      <c r="C46" s="4">
        <v>7756.5780000000004</v>
      </c>
      <c r="D46" s="4">
        <v>7756.5780000000004</v>
      </c>
      <c r="E46" s="4">
        <v>0</v>
      </c>
      <c r="F46" s="4">
        <v>3125.7860000000001</v>
      </c>
      <c r="H46" s="4">
        <v>4630.7920000000004</v>
      </c>
      <c r="J46" s="4">
        <v>57401.279321361995</v>
      </c>
      <c r="K46" s="4">
        <v>259.25443186406943</v>
      </c>
      <c r="L46" s="4">
        <v>16581.249758919475</v>
      </c>
      <c r="M46" s="4">
        <v>40820.02956244252</v>
      </c>
      <c r="N46" s="4">
        <v>10002.812104320048</v>
      </c>
      <c r="O46" s="4">
        <v>1794.3728278139281</v>
      </c>
      <c r="P46" s="4">
        <v>1365.10700544888</v>
      </c>
      <c r="Q46" s="4">
        <v>8637.705098871169</v>
      </c>
      <c r="R46" s="4">
        <v>27360.407749176622</v>
      </c>
      <c r="S46" s="4">
        <v>50.933847250808071</v>
      </c>
      <c r="T46" s="4">
        <v>1192.1540235157777</v>
      </c>
      <c r="U46" s="4">
        <v>9202.2268216681714</v>
      </c>
      <c r="V46" s="4">
        <v>0</v>
      </c>
      <c r="W46" s="4">
        <v>18158.180927508449</v>
      </c>
      <c r="X46" s="4">
        <v>0</v>
      </c>
      <c r="Y46" s="4">
        <v>9202.2268216681714</v>
      </c>
      <c r="Z46" s="4">
        <v>18158.180927508449</v>
      </c>
      <c r="AA46" s="4">
        <v>241873.51373056954</v>
      </c>
      <c r="AB46" s="4">
        <v>96193.677677313244</v>
      </c>
      <c r="AC46" s="4">
        <v>145679.83605325629</v>
      </c>
      <c r="AD46" s="4">
        <v>7358.6232951244538</v>
      </c>
      <c r="AE46" s="4">
        <v>3.9853540724746783</v>
      </c>
      <c r="AF46" s="4">
        <v>1022.2752971820704</v>
      </c>
      <c r="AG46" s="4">
        <v>0</v>
      </c>
      <c r="AH46" s="4">
        <v>7358.6232951244538</v>
      </c>
      <c r="AI46" s="4">
        <v>10051.026379871986</v>
      </c>
      <c r="AJ46" s="4">
        <v>227.31090099758572</v>
      </c>
      <c r="AK46" s="4">
        <v>7851.4275896568734</v>
      </c>
      <c r="AL46" s="4">
        <v>2199.5987902151123</v>
      </c>
      <c r="AM46" s="4">
        <v>882.22366623240009</v>
      </c>
      <c r="AN46" s="4">
        <v>355.27690459641502</v>
      </c>
      <c r="AO46" s="4">
        <v>526.94676163598501</v>
      </c>
      <c r="AP46" s="4">
        <v>85659.162109375</v>
      </c>
      <c r="AQ46" s="4">
        <v>140481.02585937499</v>
      </c>
      <c r="AR46" s="4">
        <v>25203.333984375</v>
      </c>
      <c r="AS46" s="4">
        <v>60455.828125</v>
      </c>
      <c r="AT46" s="4">
        <v>425</v>
      </c>
      <c r="AU46" s="4">
        <v>450</v>
      </c>
      <c r="AV46" s="4">
        <v>400</v>
      </c>
      <c r="AW46" s="4">
        <v>7.400335472854394</v>
      </c>
      <c r="AX46" s="4">
        <v>1.2895908613721214</v>
      </c>
      <c r="AY46" s="4">
        <v>2.5791817227442428</v>
      </c>
      <c r="AZ46" s="4">
        <v>31.183018301442921</v>
      </c>
      <c r="BA46" s="4">
        <v>0.94869455256228374</v>
      </c>
      <c r="BB46" s="4">
        <v>1.2958067823042565</v>
      </c>
      <c r="BC46" s="4">
        <v>0.11373877323639368</v>
      </c>
      <c r="BD46" s="4">
        <v>18.111211652790054</v>
      </c>
      <c r="BE46" s="4">
        <v>4.7079999446868896</v>
      </c>
      <c r="BF46" s="4">
        <v>1.124000072479248</v>
      </c>
      <c r="BG46" s="4">
        <v>8.2919998168945313</v>
      </c>
      <c r="BH46" s="4">
        <v>90.661504745483398</v>
      </c>
      <c r="BI46" s="4">
        <v>75.638504028320313</v>
      </c>
      <c r="BJ46" s="4">
        <v>15.023000717163086</v>
      </c>
      <c r="BK46" s="4">
        <v>3.8675000667572021</v>
      </c>
      <c r="BL46" s="4">
        <v>3.1510000228881836</v>
      </c>
      <c r="BM46" s="4">
        <v>4.5840001106262207</v>
      </c>
      <c r="BN46" s="4">
        <v>0.7630000114440918</v>
      </c>
      <c r="BO46" s="4">
        <v>0.67500001192092896</v>
      </c>
      <c r="BP46" s="4">
        <v>0.85100001096725464</v>
      </c>
      <c r="BQ46" s="4">
        <v>56</v>
      </c>
      <c r="BR46" s="4">
        <v>58</v>
      </c>
      <c r="BS46" s="4">
        <v>54</v>
      </c>
      <c r="BT46" s="10">
        <v>37.002161949880637</v>
      </c>
      <c r="BU46" s="10">
        <v>114.50346842854391</v>
      </c>
      <c r="BV46" s="4">
        <v>13.406467335420073</v>
      </c>
      <c r="BW46" s="10">
        <v>8.9339500163826671</v>
      </c>
      <c r="BX46" s="10">
        <v>17.878984654457479</v>
      </c>
      <c r="BY46" s="4">
        <v>0.68586181826114301</v>
      </c>
      <c r="BZ46" s="4">
        <v>0.92479465305801922</v>
      </c>
      <c r="CA46" s="4">
        <v>0.44692898346426685</v>
      </c>
      <c r="CB46" s="4">
        <v>8.4234166887977988</v>
      </c>
      <c r="CD46" s="10">
        <v>2477.5865291306104</v>
      </c>
      <c r="CE46" s="10">
        <v>9.4457927652954492</v>
      </c>
      <c r="CF46" s="10"/>
      <c r="CH46" s="10">
        <v>4213.6200158763622</v>
      </c>
      <c r="CI46" s="10">
        <v>7.822264903565177</v>
      </c>
      <c r="CJ46" s="10"/>
      <c r="CK46" s="4">
        <v>6.8629600307124194</v>
      </c>
      <c r="CM46" s="10">
        <v>3217.3585155703699</v>
      </c>
      <c r="CN46" s="10">
        <v>6.6670059394676926</v>
      </c>
      <c r="CQ46" s="10">
        <v>4952.6666226288798</v>
      </c>
      <c r="CR46" s="10">
        <v>6.9902560132941067</v>
      </c>
      <c r="CT46" s="4">
        <v>1.6468750055258472</v>
      </c>
      <c r="CU46" s="4">
        <v>1.4552083344509203</v>
      </c>
      <c r="CV46" s="4">
        <v>0.19166667107492685</v>
      </c>
      <c r="CW46" s="4">
        <v>2.3812499980752664</v>
      </c>
      <c r="CX46" s="4">
        <v>2.2229166614512601</v>
      </c>
      <c r="CY46" s="4">
        <v>0.15833333662400642</v>
      </c>
      <c r="CZ46" s="4">
        <v>0.91250001297642791</v>
      </c>
      <c r="DA46" s="4">
        <v>0.6875000074505806</v>
      </c>
      <c r="DB46" s="4">
        <v>0.22500000552584729</v>
      </c>
    </row>
    <row r="47" spans="1:106" x14ac:dyDescent="0.25">
      <c r="A47" s="1">
        <f t="shared" si="0"/>
        <v>44970</v>
      </c>
      <c r="B47" s="8">
        <v>8</v>
      </c>
      <c r="C47" s="4">
        <v>7132.8249999999998</v>
      </c>
      <c r="D47" s="4">
        <v>7132.8249999999998</v>
      </c>
      <c r="E47" s="4">
        <v>0</v>
      </c>
      <c r="F47" s="4">
        <v>2372.7939999999999</v>
      </c>
      <c r="H47" s="4">
        <v>4760.0309999999999</v>
      </c>
      <c r="J47" s="4">
        <v>47600.941700325748</v>
      </c>
      <c r="K47" s="4">
        <v>259.44815326004226</v>
      </c>
      <c r="L47" s="4">
        <v>14270.296737474289</v>
      </c>
      <c r="M47" s="4">
        <v>33330.64496285146</v>
      </c>
      <c r="N47" s="4">
        <v>4106.9781126959833</v>
      </c>
      <c r="O47" s="4">
        <v>1793.9045480268176</v>
      </c>
      <c r="P47" s="4">
        <v>1008.254913164494</v>
      </c>
      <c r="Q47" s="4">
        <v>3098.7231995314892</v>
      </c>
      <c r="R47" s="4">
        <v>20588.830126761106</v>
      </c>
      <c r="S47" s="4">
        <v>50.95135768258482</v>
      </c>
      <c r="T47" s="4">
        <v>1193.6618848504527</v>
      </c>
      <c r="U47" s="4">
        <v>6590.3193425170002</v>
      </c>
      <c r="V47" s="4">
        <v>0</v>
      </c>
      <c r="W47" s="4">
        <v>13998.510784244107</v>
      </c>
      <c r="X47" s="4">
        <v>0</v>
      </c>
      <c r="Y47" s="4">
        <v>6590.3193425170002</v>
      </c>
      <c r="Z47" s="4">
        <v>13998.510784244107</v>
      </c>
      <c r="AA47" s="4">
        <v>222878.60698848157</v>
      </c>
      <c r="AB47" s="4">
        <v>103187.9526906932</v>
      </c>
      <c r="AC47" s="4">
        <v>119690.65429778837</v>
      </c>
      <c r="AD47" s="4">
        <v>7124.1338053581076</v>
      </c>
      <c r="AE47" s="4">
        <v>3.9675480306809234</v>
      </c>
      <c r="AF47" s="4">
        <v>1021.9494604230724</v>
      </c>
      <c r="AG47" s="4">
        <v>8.4071547499606112</v>
      </c>
      <c r="AH47" s="4">
        <v>7115.7266506081469</v>
      </c>
      <c r="AI47" s="4">
        <v>9891.3076197133778</v>
      </c>
      <c r="AJ47" s="4">
        <v>227.29953060370903</v>
      </c>
      <c r="AK47" s="4">
        <v>7778.0211412325325</v>
      </c>
      <c r="AL47" s="4">
        <v>2113.2864784808448</v>
      </c>
      <c r="AM47" s="4">
        <v>852.73964600635122</v>
      </c>
      <c r="AN47" s="4">
        <v>364.29038901739597</v>
      </c>
      <c r="AO47" s="4">
        <v>488.44925698895531</v>
      </c>
      <c r="AP47" s="4">
        <v>68123.1171875</v>
      </c>
      <c r="AQ47" s="4">
        <v>111721.9121875</v>
      </c>
      <c r="AR47" s="4">
        <v>20129.12890625</v>
      </c>
      <c r="AS47" s="4">
        <v>47993.98828125</v>
      </c>
      <c r="AT47" s="4">
        <v>425</v>
      </c>
      <c r="AU47" s="4">
        <v>450</v>
      </c>
      <c r="AV47" s="4">
        <v>400</v>
      </c>
      <c r="AW47" s="4">
        <v>6.6735047755027983</v>
      </c>
      <c r="AX47" s="4">
        <v>0.57578562669012401</v>
      </c>
      <c r="AY47" s="4">
        <v>1.151571253380248</v>
      </c>
      <c r="AZ47" s="4">
        <v>31.246891237129969</v>
      </c>
      <c r="BA47" s="4">
        <v>0.9987815213969371</v>
      </c>
      <c r="BB47" s="4">
        <v>1.3867307300702567</v>
      </c>
      <c r="BC47" s="4">
        <v>0.11955146046711523</v>
      </c>
      <c r="BD47" s="4">
        <v>15.663066483125551</v>
      </c>
      <c r="BE47" s="4">
        <v>2.9959999322891235</v>
      </c>
      <c r="BF47" s="4">
        <v>1.0109999179840088</v>
      </c>
      <c r="BG47" s="4">
        <v>4.9809999465942383</v>
      </c>
      <c r="BH47" s="4">
        <v>90.986003875732422</v>
      </c>
      <c r="BI47" s="4">
        <v>76.444503784179688</v>
      </c>
      <c r="BJ47" s="4">
        <v>14.541500091552734</v>
      </c>
      <c r="BK47" s="4">
        <v>4.2130000591278076</v>
      </c>
      <c r="BL47" s="4">
        <v>3.8420000076293945</v>
      </c>
      <c r="BM47" s="4">
        <v>4.5840001106262207</v>
      </c>
      <c r="BN47" s="4">
        <v>1.8055000007152557</v>
      </c>
      <c r="BO47" s="4">
        <v>2.7599999904632568</v>
      </c>
      <c r="BP47" s="4">
        <v>0.85100001096725464</v>
      </c>
      <c r="BQ47" s="4">
        <v>43</v>
      </c>
      <c r="BR47" s="4">
        <v>32</v>
      </c>
      <c r="BS47" s="4">
        <v>54</v>
      </c>
      <c r="BT47" s="10">
        <v>37.187655644248835</v>
      </c>
      <c r="BU47" s="10">
        <v>114.72653158431528</v>
      </c>
      <c r="BV47" s="4">
        <v>13.231000409617469</v>
      </c>
      <c r="BW47" s="10">
        <v>9.3645541536808015</v>
      </c>
      <c r="BX47" s="10">
        <v>17.097446665554134</v>
      </c>
      <c r="BY47" s="4">
        <v>0.37772672832239268</v>
      </c>
      <c r="BZ47" s="4">
        <v>0.4810761853496176</v>
      </c>
      <c r="CA47" s="4">
        <v>0.27437727129516776</v>
      </c>
      <c r="CB47" s="4">
        <v>8.8154185901450397</v>
      </c>
      <c r="CD47" s="10">
        <v>2527.3394823829731</v>
      </c>
      <c r="CE47" s="10">
        <v>9.4588222387013783</v>
      </c>
      <c r="CF47" s="10"/>
      <c r="CH47" s="10">
        <v>3902.9543345749794</v>
      </c>
      <c r="CI47" s="10">
        <v>8.398785623240812</v>
      </c>
      <c r="CJ47" s="10"/>
      <c r="CK47" s="4">
        <v>6.9431491703969153</v>
      </c>
      <c r="CM47" s="10">
        <v>3250.751998113938</v>
      </c>
      <c r="CN47" s="10">
        <v>6.835210390316778</v>
      </c>
      <c r="CQ47" s="10">
        <v>4769.0331947356854</v>
      </c>
      <c r="CR47" s="10">
        <v>7.0167242936329659</v>
      </c>
      <c r="CT47" s="4">
        <v>1.1510416680636506</v>
      </c>
      <c r="CU47" s="4">
        <v>0.87708333010474848</v>
      </c>
      <c r="CV47" s="4">
        <v>0.27395833795890212</v>
      </c>
      <c r="CW47" s="4">
        <v>1.3562500006519258</v>
      </c>
      <c r="CX47" s="4">
        <v>1.0124999955296516</v>
      </c>
      <c r="CY47" s="4">
        <v>0.34375000512227416</v>
      </c>
      <c r="CZ47" s="4">
        <v>0.94583333547537529</v>
      </c>
      <c r="DA47" s="4">
        <v>0.74166666467984521</v>
      </c>
      <c r="DB47" s="4">
        <v>0.20416667079553008</v>
      </c>
    </row>
    <row r="48" spans="1:106" x14ac:dyDescent="0.25">
      <c r="A48" s="1">
        <f t="shared" si="0"/>
        <v>44971</v>
      </c>
      <c r="B48" s="8">
        <v>8</v>
      </c>
      <c r="C48" s="4">
        <v>6199.134</v>
      </c>
      <c r="D48" s="4">
        <v>6199.134</v>
      </c>
      <c r="E48" s="4">
        <v>0</v>
      </c>
      <c r="F48" s="4">
        <v>1584.9280000000001</v>
      </c>
      <c r="H48" s="4">
        <v>4614.2060000000001</v>
      </c>
      <c r="J48" s="4">
        <v>40151.712248194097</v>
      </c>
      <c r="K48" s="4">
        <v>259.18651114256465</v>
      </c>
      <c r="L48" s="4">
        <v>10677.309685690569</v>
      </c>
      <c r="M48" s="4">
        <v>29474.402562503528</v>
      </c>
      <c r="N48" s="4">
        <v>6760.3260793100771</v>
      </c>
      <c r="O48" s="4">
        <v>1794.0279842013922</v>
      </c>
      <c r="P48" s="4">
        <v>2594.5496667019725</v>
      </c>
      <c r="Q48" s="4">
        <v>4165.7764126081047</v>
      </c>
      <c r="R48" s="4">
        <v>16486.087061167855</v>
      </c>
      <c r="S48" s="4">
        <v>50.75934284931153</v>
      </c>
      <c r="T48" s="4">
        <v>1191.1744810773457</v>
      </c>
      <c r="U48" s="4">
        <v>4451.7392391256635</v>
      </c>
      <c r="V48" s="4">
        <v>0</v>
      </c>
      <c r="W48" s="4">
        <v>12034.347822042191</v>
      </c>
      <c r="X48" s="4">
        <v>0</v>
      </c>
      <c r="Y48" s="4">
        <v>4451.7392391256635</v>
      </c>
      <c r="Z48" s="4">
        <v>12034.347822042191</v>
      </c>
      <c r="AA48" s="4">
        <v>173162.87620651926</v>
      </c>
      <c r="AB48" s="4">
        <v>73736.092810658127</v>
      </c>
      <c r="AC48" s="4">
        <v>99426.783395861145</v>
      </c>
      <c r="AD48" s="4">
        <v>6716.8752615297026</v>
      </c>
      <c r="AE48" s="4">
        <v>3.9963904479875558</v>
      </c>
      <c r="AF48" s="4">
        <v>1022.3213423403522</v>
      </c>
      <c r="AG48" s="4">
        <v>0</v>
      </c>
      <c r="AH48" s="4">
        <v>6716.8752615297026</v>
      </c>
      <c r="AI48" s="4">
        <v>7024.5720853140538</v>
      </c>
      <c r="AJ48" s="4">
        <v>226.33346878060587</v>
      </c>
      <c r="AK48" s="4">
        <v>4990.4989123463747</v>
      </c>
      <c r="AL48" s="4">
        <v>2034.0731729676786</v>
      </c>
      <c r="AM48" s="4">
        <v>700.48953565267459</v>
      </c>
      <c r="AN48" s="4">
        <v>249.38765526972037</v>
      </c>
      <c r="AO48" s="4">
        <v>451.10188038295422</v>
      </c>
      <c r="AP48" s="4">
        <v>59630.30078125</v>
      </c>
      <c r="AQ48" s="4">
        <v>97793.693281249987</v>
      </c>
      <c r="AR48" s="4">
        <v>16595.48828125</v>
      </c>
      <c r="AS48" s="4">
        <v>43034.8125</v>
      </c>
      <c r="AT48" s="4">
        <v>425</v>
      </c>
      <c r="AU48" s="4">
        <v>450</v>
      </c>
      <c r="AV48" s="4">
        <v>400</v>
      </c>
      <c r="AW48" s="4">
        <v>6.4769873095490587</v>
      </c>
      <c r="AX48" s="4">
        <v>1.090527496148668</v>
      </c>
      <c r="AY48" s="4">
        <v>2.1810549922973359</v>
      </c>
      <c r="AZ48" s="4">
        <v>27.933397827264141</v>
      </c>
      <c r="BA48" s="4">
        <v>1.0835183207089414</v>
      </c>
      <c r="BB48" s="4">
        <v>1.1331537736261312</v>
      </c>
      <c r="BC48" s="4">
        <v>0.11299796643413008</v>
      </c>
      <c r="BD48" s="4">
        <v>15.775379800025291</v>
      </c>
      <c r="BE48" s="4">
        <v>7.7460000514984131</v>
      </c>
      <c r="BF48" s="4">
        <v>3.0789999961853027</v>
      </c>
      <c r="BG48" s="4">
        <v>12.413000106811523</v>
      </c>
      <c r="BH48" s="4">
        <v>88.21150016784668</v>
      </c>
      <c r="BI48" s="4">
        <v>73.520500183105469</v>
      </c>
      <c r="BJ48" s="4">
        <v>14.690999984741211</v>
      </c>
      <c r="BK48" s="4">
        <v>3.3360000848770142</v>
      </c>
      <c r="BL48" s="4">
        <v>3.3310000896453857</v>
      </c>
      <c r="BM48" s="4">
        <v>3.3410000801086426</v>
      </c>
      <c r="BN48" s="4">
        <v>0.70600000023841858</v>
      </c>
      <c r="BO48" s="4">
        <v>0.70499998331069946</v>
      </c>
      <c r="BP48" s="4">
        <v>0.7070000171661377</v>
      </c>
      <c r="BQ48" s="4">
        <v>58</v>
      </c>
      <c r="BR48" s="4">
        <v>58</v>
      </c>
      <c r="BS48" s="4">
        <v>58</v>
      </c>
      <c r="BT48" s="10">
        <v>36.924975125360284</v>
      </c>
      <c r="BU48" s="10">
        <v>114.79990878086456</v>
      </c>
      <c r="BV48" s="4">
        <v>13.053485796698542</v>
      </c>
      <c r="BW48" s="10">
        <v>9.5804363477202479</v>
      </c>
      <c r="BX48" s="10">
        <v>16.526535245676836</v>
      </c>
      <c r="BY48" s="4">
        <v>1.8786036565481465</v>
      </c>
      <c r="BZ48" s="4">
        <v>2.8386762218193597</v>
      </c>
      <c r="CA48" s="4">
        <v>0.91853109127693355</v>
      </c>
      <c r="CB48" s="4">
        <v>8.6458840125801402</v>
      </c>
      <c r="CD48" s="10">
        <v>1480.6870251651162</v>
      </c>
      <c r="CE48" s="10">
        <v>8.6453231530501427</v>
      </c>
      <c r="CF48" s="10"/>
      <c r="CH48" s="10">
        <v>3569.4295349016629</v>
      </c>
      <c r="CI48" s="10">
        <v>8.6461166708861477</v>
      </c>
      <c r="CJ48" s="10"/>
      <c r="CK48" s="4">
        <v>7.0439215626585758</v>
      </c>
      <c r="CM48" s="10">
        <v>2119.2208114542464</v>
      </c>
      <c r="CN48" s="10">
        <v>7.5052785671168794</v>
      </c>
      <c r="CQ48" s="10">
        <v>4367.1545934438964</v>
      </c>
      <c r="CR48" s="10">
        <v>6.8200418385869801</v>
      </c>
      <c r="CT48" s="4">
        <v>1.1802083291889478</v>
      </c>
      <c r="CU48" s="4">
        <v>0.8072916567325592</v>
      </c>
      <c r="CV48" s="4">
        <v>0.37291667245638865</v>
      </c>
      <c r="CW48" s="4">
        <v>1.0937499854092796</v>
      </c>
      <c r="CX48" s="4">
        <v>0.80208331719040871</v>
      </c>
      <c r="CY48" s="4">
        <v>0.29166666821887094</v>
      </c>
      <c r="CZ48" s="4">
        <v>1.266666672968616</v>
      </c>
      <c r="DA48" s="4">
        <v>0.8124999962747097</v>
      </c>
      <c r="DB48" s="4">
        <v>0.45416667669390637</v>
      </c>
    </row>
    <row r="49" spans="1:106" x14ac:dyDescent="0.25">
      <c r="A49" s="1">
        <f t="shared" si="0"/>
        <v>44972</v>
      </c>
      <c r="B49" s="8">
        <v>8</v>
      </c>
      <c r="C49" s="4">
        <v>5843.7939999999999</v>
      </c>
      <c r="D49" s="4">
        <v>5843.7939999999999</v>
      </c>
      <c r="E49" s="4">
        <v>0</v>
      </c>
      <c r="F49" s="4">
        <v>1533.0719999999999</v>
      </c>
      <c r="H49" s="4">
        <v>4310.7219999999998</v>
      </c>
      <c r="J49" s="4">
        <v>48205.832996696161</v>
      </c>
      <c r="K49" s="4">
        <v>259.48378067888848</v>
      </c>
      <c r="L49" s="4">
        <v>12005.292387324725</v>
      </c>
      <c r="M49" s="4">
        <v>36200.540609371434</v>
      </c>
      <c r="N49" s="4">
        <v>10376.13714737949</v>
      </c>
      <c r="O49" s="4">
        <v>1793.5940638991542</v>
      </c>
      <c r="P49" s="4">
        <v>4345.3443102465235</v>
      </c>
      <c r="Q49" s="4">
        <v>6030.7928371329663</v>
      </c>
      <c r="R49" s="4">
        <v>23117.802446398142</v>
      </c>
      <c r="S49" s="4">
        <v>50.917794298056087</v>
      </c>
      <c r="T49" s="4">
        <v>1193.310709698673</v>
      </c>
      <c r="U49" s="4">
        <v>6250.9104206363672</v>
      </c>
      <c r="V49" s="4">
        <v>0</v>
      </c>
      <c r="W49" s="4">
        <v>16866.892025761776</v>
      </c>
      <c r="X49" s="4">
        <v>0</v>
      </c>
      <c r="Y49" s="4">
        <v>6250.9104206363672</v>
      </c>
      <c r="Z49" s="4">
        <v>16866.892025761776</v>
      </c>
      <c r="AA49" s="4">
        <v>229453.04315022239</v>
      </c>
      <c r="AB49" s="4">
        <v>86932.070915440869</v>
      </c>
      <c r="AC49" s="4">
        <v>142520.97223478151</v>
      </c>
      <c r="AD49" s="4">
        <v>7249.137390343586</v>
      </c>
      <c r="AE49" s="4">
        <v>3.9751574491626873</v>
      </c>
      <c r="AF49" s="4">
        <v>1022.1392823644205</v>
      </c>
      <c r="AG49" s="4">
        <v>0</v>
      </c>
      <c r="AH49" s="4">
        <v>7249.137390343586</v>
      </c>
      <c r="AI49" s="4">
        <v>9264.1286359101377</v>
      </c>
      <c r="AJ49" s="4">
        <v>227.09707271549436</v>
      </c>
      <c r="AK49" s="4">
        <v>6342.2852077459229</v>
      </c>
      <c r="AL49" s="4">
        <v>2921.8434281642144</v>
      </c>
      <c r="AM49" s="4">
        <v>856.77899259249955</v>
      </c>
      <c r="AN49" s="4">
        <v>321.44258796236261</v>
      </c>
      <c r="AO49" s="4">
        <v>535.33640463013694</v>
      </c>
      <c r="AP49" s="4">
        <v>74298.958984375</v>
      </c>
      <c r="AQ49" s="4">
        <v>121850.29273437499</v>
      </c>
      <c r="AR49" s="4">
        <v>18035.115234375</v>
      </c>
      <c r="AS49" s="4">
        <v>56263.84375</v>
      </c>
      <c r="AT49" s="4">
        <v>425</v>
      </c>
      <c r="AU49" s="4">
        <v>450</v>
      </c>
      <c r="AV49" s="4">
        <v>400</v>
      </c>
      <c r="AW49" s="4">
        <v>8.2490643915059572</v>
      </c>
      <c r="AX49" s="4">
        <v>1.7755822924934537</v>
      </c>
      <c r="AY49" s="4">
        <v>3.5511645849869073</v>
      </c>
      <c r="AZ49" s="4">
        <v>39.264396238166917</v>
      </c>
      <c r="BA49" s="4">
        <v>1.2404847587617884</v>
      </c>
      <c r="BB49" s="4">
        <v>1.5852934986945362</v>
      </c>
      <c r="BC49" s="4">
        <v>0.14661348305441629</v>
      </c>
      <c r="BD49" s="4">
        <v>20.851229994482178</v>
      </c>
      <c r="BE49" s="4">
        <v>3.7085001021623611</v>
      </c>
      <c r="BF49" s="4">
        <v>0.34099999070167542</v>
      </c>
      <c r="BG49" s="4">
        <v>7.0760002136230469</v>
      </c>
      <c r="BH49" s="4">
        <v>92.709999084472656</v>
      </c>
      <c r="BI49" s="4">
        <v>78.680999755859375</v>
      </c>
      <c r="BJ49" s="4">
        <v>14.028999328613281</v>
      </c>
      <c r="BK49" s="4">
        <v>2.9440000057220459</v>
      </c>
      <c r="BL49" s="4">
        <v>1.996999979019165</v>
      </c>
      <c r="BM49" s="4">
        <v>3.8910000324249268</v>
      </c>
      <c r="BN49" s="4">
        <v>0.63749998807907104</v>
      </c>
      <c r="BO49" s="4">
        <v>0.3190000057220459</v>
      </c>
      <c r="BP49" s="4">
        <v>0.95599997043609619</v>
      </c>
      <c r="BQ49" s="4">
        <v>38</v>
      </c>
      <c r="BR49" s="4">
        <v>32</v>
      </c>
      <c r="BS49" s="4">
        <v>44</v>
      </c>
      <c r="BT49" s="10">
        <v>36.41449936294137</v>
      </c>
      <c r="BU49" s="10">
        <v>114.26471446206079</v>
      </c>
      <c r="BV49" s="4">
        <v>13.832038907812979</v>
      </c>
      <c r="BW49" s="10">
        <v>9.659593347865675</v>
      </c>
      <c r="BX49" s="10">
        <v>18.004484467760282</v>
      </c>
      <c r="BY49" s="4">
        <v>0.9673509565675471</v>
      </c>
      <c r="BZ49" s="4">
        <v>1.414336407083056</v>
      </c>
      <c r="CA49" s="4">
        <v>0.52036550605203824</v>
      </c>
      <c r="CB49" s="4">
        <v>8.3345632972664738</v>
      </c>
      <c r="CD49" s="10">
        <v>2059.8427277089172</v>
      </c>
      <c r="CE49" s="10">
        <v>9.0840062795788192</v>
      </c>
      <c r="CF49" s="10"/>
      <c r="CH49" s="10">
        <v>4100.6221530646471</v>
      </c>
      <c r="CI49" s="10">
        <v>7.9580997706782393</v>
      </c>
      <c r="CJ49" s="10"/>
      <c r="CK49" s="4">
        <v>6.8356312786078428</v>
      </c>
      <c r="CM49" s="10">
        <v>2865.5951135431155</v>
      </c>
      <c r="CN49" s="10">
        <v>6.5911235963703811</v>
      </c>
      <c r="CQ49" s="10">
        <v>4857.1826219100549</v>
      </c>
      <c r="CR49" s="10">
        <v>6.9798836310482972</v>
      </c>
      <c r="CT49" s="4">
        <v>7.0406248288539555</v>
      </c>
      <c r="CU49" s="4">
        <v>0.88333333966632688</v>
      </c>
      <c r="CV49" s="4">
        <v>6.157291489187628</v>
      </c>
      <c r="CW49" s="4">
        <v>12.441666314067941</v>
      </c>
      <c r="CX49" s="4">
        <v>0.91250000645716989</v>
      </c>
      <c r="CY49" s="4">
        <v>11.529166307610771</v>
      </c>
      <c r="CZ49" s="4">
        <v>1.6395833436399698</v>
      </c>
      <c r="DA49" s="4">
        <v>0.85416667287548387</v>
      </c>
      <c r="DB49" s="4">
        <v>0.78541667076448596</v>
      </c>
    </row>
    <row r="50" spans="1:106" x14ac:dyDescent="0.25">
      <c r="A50" s="1">
        <f t="shared" si="0"/>
        <v>44973</v>
      </c>
      <c r="B50" s="8">
        <v>8</v>
      </c>
      <c r="C50" s="4">
        <v>5520.652</v>
      </c>
      <c r="D50" s="4">
        <v>5520.652</v>
      </c>
      <c r="E50" s="4">
        <v>0</v>
      </c>
      <c r="F50" s="4">
        <v>1439.2760000000001</v>
      </c>
      <c r="H50" s="4">
        <v>4081.3760000000002</v>
      </c>
      <c r="J50" s="4">
        <v>39959.204233327197</v>
      </c>
      <c r="K50" s="4">
        <v>259.34682625492803</v>
      </c>
      <c r="L50" s="4">
        <v>11727.226324489566</v>
      </c>
      <c r="M50" s="4">
        <v>28231.977908837627</v>
      </c>
      <c r="N50" s="4">
        <v>4533.6010331080051</v>
      </c>
      <c r="O50" s="4">
        <v>1793.7738980337401</v>
      </c>
      <c r="P50" s="4">
        <v>1025.7636121743706</v>
      </c>
      <c r="Q50" s="4">
        <v>3507.8374209336348</v>
      </c>
      <c r="R50" s="4">
        <v>18354.502195429748</v>
      </c>
      <c r="S50" s="4">
        <v>51.019193445807701</v>
      </c>
      <c r="T50" s="4">
        <v>1191.6003115189096</v>
      </c>
      <c r="U50" s="4">
        <v>5491.1882156011507</v>
      </c>
      <c r="V50" s="4">
        <v>0</v>
      </c>
      <c r="W50" s="4">
        <v>12863.313979828596</v>
      </c>
      <c r="X50" s="4">
        <v>0</v>
      </c>
      <c r="Y50" s="4">
        <v>5491.1882156011507</v>
      </c>
      <c r="Z50" s="4">
        <v>12863.313979828596</v>
      </c>
      <c r="AA50" s="4">
        <v>206636.43981345027</v>
      </c>
      <c r="AB50" s="4">
        <v>92724.96339667312</v>
      </c>
      <c r="AC50" s="4">
        <v>113911.47641677716</v>
      </c>
      <c r="AD50" s="4">
        <v>6296.6132060396058</v>
      </c>
      <c r="AE50" s="4">
        <v>3.9713140513599319</v>
      </c>
      <c r="AF50" s="4">
        <v>1022.0193503992602</v>
      </c>
      <c r="AG50" s="4">
        <v>0</v>
      </c>
      <c r="AH50" s="4">
        <v>6296.6132060396058</v>
      </c>
      <c r="AI50" s="4">
        <v>6932.0980586441128</v>
      </c>
      <c r="AJ50" s="4">
        <v>226.73140501357892</v>
      </c>
      <c r="AK50" s="4">
        <v>4629.2320560779617</v>
      </c>
      <c r="AL50" s="4">
        <v>2302.8660025661516</v>
      </c>
      <c r="AM50" s="4">
        <v>836.57303307037489</v>
      </c>
      <c r="AN50" s="4">
        <v>347.53641299249693</v>
      </c>
      <c r="AO50" s="4">
        <v>489.03662007787796</v>
      </c>
      <c r="AP50" s="4">
        <v>60036.982421875</v>
      </c>
      <c r="AQ50" s="4">
        <v>98460.651171874997</v>
      </c>
      <c r="AR50" s="4">
        <v>16876.298828125</v>
      </c>
      <c r="AS50" s="4">
        <v>43160.68359375</v>
      </c>
      <c r="AT50" s="4">
        <v>425</v>
      </c>
      <c r="AU50" s="4">
        <v>450</v>
      </c>
      <c r="AV50" s="4">
        <v>400</v>
      </c>
      <c r="AW50" s="4">
        <v>7.2381313354522607</v>
      </c>
      <c r="AX50" s="4">
        <v>0.821207537281467</v>
      </c>
      <c r="AY50" s="4">
        <v>1.642415074562934</v>
      </c>
      <c r="AZ50" s="4">
        <v>37.429716601127957</v>
      </c>
      <c r="BA50" s="4">
        <v>1.1405560803397146</v>
      </c>
      <c r="BB50" s="4">
        <v>1.2556665514587975</v>
      </c>
      <c r="BC50" s="4">
        <v>0.15153518697979421</v>
      </c>
      <c r="BD50" s="4">
        <v>17.8349678936247</v>
      </c>
      <c r="BE50" s="4">
        <v>4.6694998145103455</v>
      </c>
      <c r="BF50" s="4">
        <v>1.4789999723434448</v>
      </c>
      <c r="BG50" s="4">
        <v>7.8599996566772461</v>
      </c>
      <c r="BH50" s="4">
        <v>90.373500823974609</v>
      </c>
      <c r="BI50" s="4">
        <v>74.991500854492188</v>
      </c>
      <c r="BJ50" s="4">
        <v>15.381999969482422</v>
      </c>
      <c r="BK50" s="4">
        <v>3.8929998874664307</v>
      </c>
      <c r="BL50" s="4">
        <v>2.9289999008178711</v>
      </c>
      <c r="BM50" s="4">
        <v>4.8569998741149902</v>
      </c>
      <c r="BN50" s="4">
        <v>1.0639999806880951</v>
      </c>
      <c r="BO50" s="4">
        <v>0.81699997186660767</v>
      </c>
      <c r="BP50" s="4">
        <v>1.3109999895095825</v>
      </c>
      <c r="BQ50" s="4">
        <v>117</v>
      </c>
      <c r="BR50" s="4">
        <v>84</v>
      </c>
      <c r="BS50" s="4">
        <v>150</v>
      </c>
      <c r="BT50" s="10">
        <v>36.526089716721245</v>
      </c>
      <c r="BU50" s="10">
        <v>115.42383218525384</v>
      </c>
      <c r="BV50" s="4">
        <v>12.762754180298911</v>
      </c>
      <c r="BW50" s="10">
        <v>8.4796603229310783</v>
      </c>
      <c r="BX50" s="10">
        <v>17.045848037666744</v>
      </c>
      <c r="BY50" s="4">
        <v>0.61179967248844291</v>
      </c>
      <c r="BZ50" s="4">
        <v>0.34391729038238289</v>
      </c>
      <c r="CA50" s="4">
        <v>0.87968205459450288</v>
      </c>
      <c r="CB50" s="4">
        <v>8.6370027690677791</v>
      </c>
      <c r="CD50" s="10">
        <v>2378.5104975332661</v>
      </c>
      <c r="CE50" s="10">
        <v>9.6018083946391961</v>
      </c>
      <c r="CF50" s="10"/>
      <c r="CH50" s="10">
        <v>3652.6757876804313</v>
      </c>
      <c r="CI50" s="10">
        <v>8.0087509225062643</v>
      </c>
      <c r="CJ50" s="10"/>
      <c r="CK50" s="4">
        <v>6.7888096876646218</v>
      </c>
      <c r="CM50" s="10">
        <v>3095.5321290545994</v>
      </c>
      <c r="CN50" s="10">
        <v>6.4965639223585914</v>
      </c>
      <c r="CQ50" s="10">
        <v>4376.8634490331015</v>
      </c>
      <c r="CR50" s="10">
        <v>6.9955002016866699</v>
      </c>
      <c r="CT50" s="4">
        <v>1.181250002545615</v>
      </c>
      <c r="CU50" s="4">
        <v>0.91041666362434626</v>
      </c>
      <c r="CV50" s="4">
        <v>0.27083333892126876</v>
      </c>
      <c r="CW50" s="4">
        <v>1.3541666567325592</v>
      </c>
      <c r="CX50" s="4">
        <v>1.1541666531314452</v>
      </c>
      <c r="CY50" s="4">
        <v>0.20000000360111395</v>
      </c>
      <c r="CZ50" s="4">
        <v>1.0083333483586707</v>
      </c>
      <c r="DA50" s="4">
        <v>0.66666667411724723</v>
      </c>
      <c r="DB50" s="4">
        <v>0.34166667424142361</v>
      </c>
    </row>
    <row r="51" spans="1:106" x14ac:dyDescent="0.25">
      <c r="A51" s="1">
        <f t="shared" si="0"/>
        <v>44974</v>
      </c>
      <c r="B51" s="8">
        <v>8</v>
      </c>
      <c r="C51" s="4">
        <v>6300.5209999999997</v>
      </c>
      <c r="D51" s="4">
        <v>6300.5209999999997</v>
      </c>
      <c r="E51" s="4">
        <v>0</v>
      </c>
      <c r="F51" s="4">
        <v>2257.7429999999999</v>
      </c>
      <c r="H51" s="4">
        <v>4042.7779999999998</v>
      </c>
      <c r="J51" s="4">
        <v>43474.379824316893</v>
      </c>
      <c r="K51" s="4">
        <v>259.24915465355423</v>
      </c>
      <c r="L51" s="4">
        <v>13167.449719131391</v>
      </c>
      <c r="M51" s="4">
        <v>30306.930105185504</v>
      </c>
      <c r="N51" s="4">
        <v>6796.7461937269054</v>
      </c>
      <c r="O51" s="4">
        <v>1794.3076301940107</v>
      </c>
      <c r="P51" s="4">
        <v>1636.2232562113381</v>
      </c>
      <c r="Q51" s="4">
        <v>5160.5229375155668</v>
      </c>
      <c r="R51" s="4">
        <v>19597.728749148013</v>
      </c>
      <c r="S51" s="4">
        <v>50.725437335286429</v>
      </c>
      <c r="T51" s="4">
        <v>1190.9105875380371</v>
      </c>
      <c r="U51" s="4">
        <v>7675.8727474746365</v>
      </c>
      <c r="V51" s="4">
        <v>0</v>
      </c>
      <c r="W51" s="4">
        <v>11921.856001673375</v>
      </c>
      <c r="X51" s="4">
        <v>0</v>
      </c>
      <c r="Y51" s="4">
        <v>7675.8727474746365</v>
      </c>
      <c r="Z51" s="4">
        <v>11921.856001673375</v>
      </c>
      <c r="AA51" s="4">
        <v>213122.93411378318</v>
      </c>
      <c r="AB51" s="4">
        <v>81347.471440310808</v>
      </c>
      <c r="AC51" s="4">
        <v>131775.46267347239</v>
      </c>
      <c r="AD51" s="4">
        <v>7174.4827238265416</v>
      </c>
      <c r="AE51" s="4">
        <v>3.9969191780296187</v>
      </c>
      <c r="AF51" s="4">
        <v>1022.2069588073391</v>
      </c>
      <c r="AG51" s="4">
        <v>0</v>
      </c>
      <c r="AH51" s="4">
        <v>7174.4827238265416</v>
      </c>
      <c r="AI51" s="4">
        <v>7720.5089362598064</v>
      </c>
      <c r="AJ51" s="4">
        <v>227.28858745062792</v>
      </c>
      <c r="AK51" s="4">
        <v>4985.6016134683914</v>
      </c>
      <c r="AL51" s="4">
        <v>2734.9073227914146</v>
      </c>
      <c r="AM51" s="4">
        <v>864.60462819177746</v>
      </c>
      <c r="AN51" s="4">
        <v>308.45837260091048</v>
      </c>
      <c r="AO51" s="4">
        <v>556.14625559086699</v>
      </c>
      <c r="AP51" s="4">
        <v>68632.33203125</v>
      </c>
      <c r="AQ51" s="4">
        <v>112557.02453124999</v>
      </c>
      <c r="AR51" s="4">
        <v>22359.546875</v>
      </c>
      <c r="AS51" s="4">
        <v>46272.78515625</v>
      </c>
      <c r="AT51" s="4">
        <v>425</v>
      </c>
      <c r="AU51" s="4">
        <v>450</v>
      </c>
      <c r="AV51" s="4">
        <v>400</v>
      </c>
      <c r="AW51" s="4">
        <v>6.9001245808587726</v>
      </c>
      <c r="AX51" s="4">
        <v>1.0787593904895969</v>
      </c>
      <c r="AY51" s="4">
        <v>2.1575187809791938</v>
      </c>
      <c r="AZ51" s="4">
        <v>33.826239784580224</v>
      </c>
      <c r="BA51" s="4">
        <v>1.1387126118342501</v>
      </c>
      <c r="BB51" s="4">
        <v>1.2253762722574542</v>
      </c>
      <c r="BC51" s="4">
        <v>0.13722748137682225</v>
      </c>
      <c r="BD51" s="4">
        <v>17.864716986301609</v>
      </c>
      <c r="BE51" s="4">
        <v>5.6620001792907715</v>
      </c>
      <c r="BF51" s="4">
        <v>1.4530000686645508</v>
      </c>
      <c r="BG51" s="4">
        <v>9.8710002899169922</v>
      </c>
      <c r="BH51" s="4">
        <v>90.584495544433594</v>
      </c>
      <c r="BI51" s="4">
        <v>76.1199951171875</v>
      </c>
      <c r="BJ51" s="4">
        <v>14.464500427246094</v>
      </c>
      <c r="BK51" s="4">
        <v>2.718500018119812</v>
      </c>
      <c r="BL51" s="4">
        <v>3.002000093460083</v>
      </c>
      <c r="BM51" s="4">
        <v>2.434999942779541</v>
      </c>
      <c r="BN51" s="4">
        <v>1.0345000028610229</v>
      </c>
      <c r="BO51" s="4">
        <v>1.2319999933242798</v>
      </c>
      <c r="BP51" s="4">
        <v>0.83700001239776611</v>
      </c>
      <c r="BQ51" s="4">
        <v>154</v>
      </c>
      <c r="BR51" s="4">
        <v>154</v>
      </c>
      <c r="BS51" s="4">
        <v>154</v>
      </c>
      <c r="BT51" s="10">
        <v>36.201089563836732</v>
      </c>
      <c r="BU51" s="10">
        <v>115.30382837330448</v>
      </c>
      <c r="BV51" s="4">
        <v>13.68323466030122</v>
      </c>
      <c r="BW51" s="10">
        <v>10.183394790813328</v>
      </c>
      <c r="BX51" s="10">
        <v>17.183074529789113</v>
      </c>
      <c r="BY51" s="4">
        <v>2.6415142429146514</v>
      </c>
      <c r="BZ51" s="4">
        <v>4.6145583490581137</v>
      </c>
      <c r="CA51" s="4">
        <v>0.66847013677118894</v>
      </c>
      <c r="CB51" s="4">
        <v>8.4680748744699326</v>
      </c>
      <c r="CD51" s="10">
        <v>1854.4314996127337</v>
      </c>
      <c r="CE51" s="10">
        <v>9.6350347815077626</v>
      </c>
      <c r="CF51" s="10"/>
      <c r="CH51" s="10">
        <v>4300.8010004224343</v>
      </c>
      <c r="CI51" s="10">
        <v>7.9649018120140012</v>
      </c>
      <c r="CJ51" s="10"/>
      <c r="CK51" s="4">
        <v>6.945986772762458</v>
      </c>
      <c r="CM51" s="10">
        <v>2492.6792093892159</v>
      </c>
      <c r="CN51" s="10">
        <v>6.9064258206896385</v>
      </c>
      <c r="CQ51" s="10">
        <v>4891.5925212742368</v>
      </c>
      <c r="CR51" s="10">
        <v>6.9661464165403659</v>
      </c>
      <c r="CT51" s="4">
        <v>0.95312500993410754</v>
      </c>
      <c r="CU51" s="4">
        <v>0.63437500627090537</v>
      </c>
      <c r="CV51" s="4">
        <v>0.31875000366320211</v>
      </c>
      <c r="CW51" s="4">
        <v>0.79583334705481934</v>
      </c>
      <c r="CX51" s="4">
        <v>0.60416667473812902</v>
      </c>
      <c r="CY51" s="4">
        <v>0.1916666723166903</v>
      </c>
      <c r="CZ51" s="4">
        <v>1.1104166728133957</v>
      </c>
      <c r="DA51" s="4">
        <v>0.66458333780368173</v>
      </c>
      <c r="DB51" s="4">
        <v>0.44583333500971395</v>
      </c>
    </row>
    <row r="52" spans="1:106" x14ac:dyDescent="0.25">
      <c r="A52" s="1">
        <f t="shared" si="0"/>
        <v>44975</v>
      </c>
      <c r="B52" s="8">
        <v>8</v>
      </c>
      <c r="C52" s="4">
        <v>6387.8639999999996</v>
      </c>
      <c r="D52" s="4">
        <v>6387.8639999999996</v>
      </c>
      <c r="E52" s="4">
        <v>0</v>
      </c>
      <c r="F52" s="4">
        <v>1799.1769999999999</v>
      </c>
      <c r="H52" s="4">
        <v>4588.6869999999999</v>
      </c>
      <c r="J52" s="4">
        <v>37888.870979695923</v>
      </c>
      <c r="K52" s="4">
        <v>258.48346986769019</v>
      </c>
      <c r="L52" s="4">
        <v>10442.908183136935</v>
      </c>
      <c r="M52" s="4">
        <v>27445.96279655899</v>
      </c>
      <c r="N52" s="4">
        <v>5014.1866430897935</v>
      </c>
      <c r="O52" s="4">
        <v>1795.0387775320946</v>
      </c>
      <c r="P52" s="4">
        <v>2034.118101514099</v>
      </c>
      <c r="Q52" s="4">
        <v>2980.0685415756943</v>
      </c>
      <c r="R52" s="4">
        <v>17581.425392275349</v>
      </c>
      <c r="S52" s="4">
        <v>50.599047686512975</v>
      </c>
      <c r="T52" s="4">
        <v>1191.9795274444107</v>
      </c>
      <c r="U52" s="4">
        <v>5713.8246448521841</v>
      </c>
      <c r="V52" s="4">
        <v>0</v>
      </c>
      <c r="W52" s="4">
        <v>11867.600747423165</v>
      </c>
      <c r="X52" s="4">
        <v>0</v>
      </c>
      <c r="Y52" s="4">
        <v>5713.8246448521841</v>
      </c>
      <c r="Z52" s="4">
        <v>11867.600747423165</v>
      </c>
      <c r="AA52" s="4">
        <v>185261.18610146799</v>
      </c>
      <c r="AB52" s="4">
        <v>78528.147630813284</v>
      </c>
      <c r="AC52" s="4">
        <v>106733.03847065472</v>
      </c>
      <c r="AD52" s="4">
        <v>6907.472718855126</v>
      </c>
      <c r="AE52" s="4">
        <v>3.9909771625448021</v>
      </c>
      <c r="AF52" s="4">
        <v>1022.1602767258541</v>
      </c>
      <c r="AG52" s="4">
        <v>3.4131733368168127</v>
      </c>
      <c r="AH52" s="4">
        <v>6904.0595455183093</v>
      </c>
      <c r="AI52" s="4">
        <v>7890.5591279556884</v>
      </c>
      <c r="AJ52" s="4">
        <v>227.41635988897747</v>
      </c>
      <c r="AK52" s="4">
        <v>5004.6522626150527</v>
      </c>
      <c r="AL52" s="4">
        <v>2885.9068653406357</v>
      </c>
      <c r="AM52" s="4">
        <v>796.38318738525686</v>
      </c>
      <c r="AN52" s="4">
        <v>326.58107566342227</v>
      </c>
      <c r="AO52" s="4">
        <v>469.80211172183454</v>
      </c>
      <c r="AP52" s="4">
        <v>62686.73046875</v>
      </c>
      <c r="AQ52" s="4">
        <v>102806.23796874999</v>
      </c>
      <c r="AR52" s="4">
        <v>18141.7421875</v>
      </c>
      <c r="AS52" s="4">
        <v>44544.98828125</v>
      </c>
      <c r="AT52" s="4">
        <v>382.29166666666663</v>
      </c>
      <c r="AU52" s="4">
        <v>364.58333333333331</v>
      </c>
      <c r="AV52" s="4">
        <v>400</v>
      </c>
      <c r="AW52" s="4">
        <v>5.9313834764947915</v>
      </c>
      <c r="AX52" s="4">
        <v>0.78495513415592344</v>
      </c>
      <c r="AY52" s="4">
        <v>1.5699102683118469</v>
      </c>
      <c r="AZ52" s="4">
        <v>29.002055476050838</v>
      </c>
      <c r="BA52" s="4">
        <v>1.0813431091919188</v>
      </c>
      <c r="BB52" s="4">
        <v>1.2352421917491807</v>
      </c>
      <c r="BC52" s="4">
        <v>0.12467128094543918</v>
      </c>
      <c r="BD52" s="4">
        <v>16.093992916685451</v>
      </c>
      <c r="BE52" s="4">
        <v>4.5264999866485596</v>
      </c>
      <c r="BF52" s="4">
        <v>1.0390000343322754</v>
      </c>
      <c r="BG52" s="4">
        <v>8.0139999389648438</v>
      </c>
      <c r="BH52" s="4">
        <v>89.314502716064453</v>
      </c>
      <c r="BI52" s="4">
        <v>67.757003784179688</v>
      </c>
      <c r="BJ52" s="4">
        <v>21.557498931884766</v>
      </c>
      <c r="BK52" s="4">
        <v>5.2790000438690186</v>
      </c>
      <c r="BL52" s="4">
        <v>6.4279999732971191</v>
      </c>
      <c r="BM52" s="4">
        <v>4.130000114440918</v>
      </c>
      <c r="BN52" s="4">
        <v>0.88099998235702515</v>
      </c>
      <c r="BO52" s="4">
        <v>0.80299997329711914</v>
      </c>
      <c r="BP52" s="4">
        <v>0.95899999141693115</v>
      </c>
      <c r="BQ52" s="4">
        <v>76</v>
      </c>
      <c r="BR52" s="4">
        <v>50</v>
      </c>
      <c r="BS52" s="4">
        <v>102</v>
      </c>
      <c r="BT52" s="10">
        <v>36.21460728860238</v>
      </c>
      <c r="BU52" s="10">
        <v>118.64199154280611</v>
      </c>
      <c r="BV52" s="4">
        <v>12.529877412160513</v>
      </c>
      <c r="BW52" s="10">
        <v>8.2894848255233633</v>
      </c>
      <c r="BX52" s="10">
        <v>16.770269998797662</v>
      </c>
      <c r="BY52" s="4">
        <v>0.4646037952426878</v>
      </c>
      <c r="BZ52" s="4">
        <v>0.20261243355555159</v>
      </c>
      <c r="CA52" s="4">
        <v>0.72659515692982402</v>
      </c>
      <c r="CB52" s="4">
        <v>8.789328889766761</v>
      </c>
      <c r="CD52" s="10">
        <v>2104.9714830923717</v>
      </c>
      <c r="CE52" s="10">
        <v>10.135108228027349</v>
      </c>
      <c r="CF52" s="10"/>
      <c r="CH52" s="10">
        <v>3824.6977144234979</v>
      </c>
      <c r="CI52" s="10">
        <v>8.0486619557786323</v>
      </c>
      <c r="CJ52" s="10"/>
      <c r="CK52" s="4">
        <v>6.9706550904810332</v>
      </c>
      <c r="CM52" s="10">
        <v>2865.2772838415922</v>
      </c>
      <c r="CN52" s="10">
        <v>6.8136844873517015</v>
      </c>
      <c r="CQ52" s="10">
        <v>4324.3811927396773</v>
      </c>
      <c r="CR52" s="10">
        <v>7.0746617178645099</v>
      </c>
      <c r="CT52" s="4">
        <v>0.88333334168419242</v>
      </c>
      <c r="CU52" s="4">
        <v>0.58958333513389027</v>
      </c>
      <c r="CV52" s="4">
        <v>0.29375000655030215</v>
      </c>
      <c r="CW52" s="4">
        <v>0.5708333427707355</v>
      </c>
      <c r="CX52" s="4">
        <v>0.38125000583628815</v>
      </c>
      <c r="CY52" s="4">
        <v>0.18958333693444729</v>
      </c>
      <c r="CZ52" s="4">
        <v>1.1958333405976493</v>
      </c>
      <c r="DA52" s="4">
        <v>0.79791666443149245</v>
      </c>
      <c r="DB52" s="4">
        <v>0.39791667616615695</v>
      </c>
    </row>
    <row r="53" spans="1:106" x14ac:dyDescent="0.25">
      <c r="A53" s="1">
        <f t="shared" si="0"/>
        <v>44976</v>
      </c>
      <c r="B53" s="8">
        <v>8</v>
      </c>
      <c r="C53" s="4">
        <v>7166.8279999999995</v>
      </c>
      <c r="D53" s="4">
        <v>7166.8279999999995</v>
      </c>
      <c r="E53" s="4">
        <v>0</v>
      </c>
      <c r="F53" s="4">
        <v>2562.4169999999999</v>
      </c>
      <c r="H53" s="4">
        <v>4604.4110000000001</v>
      </c>
      <c r="J53" s="4">
        <v>43777.100861123137</v>
      </c>
      <c r="K53" s="4">
        <v>256.96024204095539</v>
      </c>
      <c r="L53" s="4">
        <v>12195.006317264493</v>
      </c>
      <c r="M53" s="4">
        <v>31582.094543858642</v>
      </c>
      <c r="N53" s="4">
        <v>3825.7200100258606</v>
      </c>
      <c r="O53" s="4">
        <v>1796.0176778781056</v>
      </c>
      <c r="P53" s="4">
        <v>1197.8215097358936</v>
      </c>
      <c r="Q53" s="4">
        <v>2627.8985002899672</v>
      </c>
      <c r="R53" s="4">
        <v>20015.738484357687</v>
      </c>
      <c r="S53" s="4">
        <v>50.072680551750182</v>
      </c>
      <c r="T53" s="4">
        <v>1189.5075098730324</v>
      </c>
      <c r="U53" s="4">
        <v>6197.8105026138619</v>
      </c>
      <c r="V53" s="4">
        <v>0</v>
      </c>
      <c r="W53" s="4">
        <v>13817.927981743827</v>
      </c>
      <c r="X53" s="4">
        <v>0</v>
      </c>
      <c r="Y53" s="4">
        <v>6197.8105026138619</v>
      </c>
      <c r="Z53" s="4">
        <v>13817.927981743827</v>
      </c>
      <c r="AA53" s="4">
        <v>231450.83899787939</v>
      </c>
      <c r="AB53" s="4">
        <v>94784.022285752115</v>
      </c>
      <c r="AC53" s="4">
        <v>136666.81671212727</v>
      </c>
      <c r="AD53" s="4">
        <v>7099.4912970732858</v>
      </c>
      <c r="AE53" s="4">
        <v>3.9988212930448417</v>
      </c>
      <c r="AF53" s="4">
        <v>1022.3475024314649</v>
      </c>
      <c r="AG53" s="4">
        <v>14.532870102803443</v>
      </c>
      <c r="AH53" s="4">
        <v>7084.9584269704819</v>
      </c>
      <c r="AI53" s="4">
        <v>8226.3911471493484</v>
      </c>
      <c r="AJ53" s="4">
        <v>227.5265560829198</v>
      </c>
      <c r="AK53" s="4">
        <v>5930.380395969717</v>
      </c>
      <c r="AL53" s="4">
        <v>2296.0107511796323</v>
      </c>
      <c r="AM53" s="4">
        <v>897.97864190680684</v>
      </c>
      <c r="AN53" s="4">
        <v>355.48106901392708</v>
      </c>
      <c r="AO53" s="4">
        <v>542.4975728928797</v>
      </c>
      <c r="AP53" s="4">
        <v>75706.998046875</v>
      </c>
      <c r="AQ53" s="4">
        <v>124159.47679687499</v>
      </c>
      <c r="AR53" s="4">
        <v>21924.513671875</v>
      </c>
      <c r="AS53" s="4">
        <v>53782.484375</v>
      </c>
      <c r="AT53" s="4">
        <v>375</v>
      </c>
      <c r="AU53" s="4">
        <v>350</v>
      </c>
      <c r="AV53" s="4">
        <v>400</v>
      </c>
      <c r="AW53" s="4">
        <v>6.1082951706282254</v>
      </c>
      <c r="AX53" s="4">
        <v>0.53380937982966259</v>
      </c>
      <c r="AY53" s="4">
        <v>1.0676187596593252</v>
      </c>
      <c r="AZ53" s="4">
        <v>32.294738899535389</v>
      </c>
      <c r="BA53" s="4">
        <v>0.99060439249739018</v>
      </c>
      <c r="BB53" s="4">
        <v>1.1478426923527882</v>
      </c>
      <c r="BC53" s="4">
        <v>0.12529652475360187</v>
      </c>
      <c r="BD53" s="4">
        <v>17.324188162025795</v>
      </c>
      <c r="BE53" s="4">
        <v>3.5315001159906387</v>
      </c>
      <c r="BF53" s="4">
        <v>0.36899998784065247</v>
      </c>
      <c r="BG53" s="4">
        <v>6.694000244140625</v>
      </c>
      <c r="BH53" s="4">
        <v>91.028497695922852</v>
      </c>
      <c r="BI53" s="4">
        <v>75.072998046875</v>
      </c>
      <c r="BJ53" s="4">
        <v>15.955499649047852</v>
      </c>
      <c r="BK53" s="4">
        <v>4.3515000343322754</v>
      </c>
      <c r="BL53" s="4">
        <v>4.5729999542236328</v>
      </c>
      <c r="BM53" s="4">
        <v>4.130000114440918</v>
      </c>
      <c r="BN53" s="4">
        <v>1.0895000100135803</v>
      </c>
      <c r="BO53" s="4">
        <v>1.2200000286102295</v>
      </c>
      <c r="BP53" s="4">
        <v>0.95899999141693115</v>
      </c>
      <c r="BQ53" s="4">
        <v>80</v>
      </c>
      <c r="BR53" s="4">
        <v>58</v>
      </c>
      <c r="BS53" s="4">
        <v>102</v>
      </c>
      <c r="BT53" s="10">
        <v>37.019208082992684</v>
      </c>
      <c r="BU53" s="10">
        <v>116.33945020707657</v>
      </c>
      <c r="BV53" s="4">
        <v>12.911536909201079</v>
      </c>
      <c r="BW53" s="10">
        <v>8.8452777337089739</v>
      </c>
      <c r="BX53" s="10">
        <v>16.977796084693185</v>
      </c>
      <c r="BY53" s="4">
        <v>0.52232227477710769</v>
      </c>
      <c r="BZ53" s="4">
        <v>0.23217926104982056</v>
      </c>
      <c r="CA53" s="4">
        <v>0.81246528850439492</v>
      </c>
      <c r="CB53" s="4">
        <v>8.7761036523372873</v>
      </c>
      <c r="CD53" s="10">
        <v>2437.0176136396703</v>
      </c>
      <c r="CE53" s="10">
        <v>10.190269312760694</v>
      </c>
      <c r="CF53" s="10"/>
      <c r="CH53" s="10">
        <v>4450.9655081067749</v>
      </c>
      <c r="CI53" s="10">
        <v>8.0018117337009329</v>
      </c>
      <c r="CJ53" s="10"/>
      <c r="CK53" s="4">
        <v>7.0048633080931264</v>
      </c>
      <c r="CM53" s="10">
        <v>3187.3817382642956</v>
      </c>
      <c r="CN53" s="10">
        <v>7.0373089255396994</v>
      </c>
      <c r="CQ53" s="10">
        <v>5061.4615231087764</v>
      </c>
      <c r="CR53" s="10">
        <v>6.9844311526645519</v>
      </c>
      <c r="CT53" s="4">
        <v>0.91145834567335737</v>
      </c>
      <c r="CU53" s="4">
        <v>0.61875000689178705</v>
      </c>
      <c r="CV53" s="4">
        <v>0.29270833878157038</v>
      </c>
      <c r="CW53" s="4">
        <v>0.75833334013198817</v>
      </c>
      <c r="CX53" s="4">
        <v>0.61041667126119137</v>
      </c>
      <c r="CY53" s="4">
        <v>0.14791666887079677</v>
      </c>
      <c r="CZ53" s="4">
        <v>1.0645833512147267</v>
      </c>
      <c r="DA53" s="4">
        <v>0.62708334252238274</v>
      </c>
      <c r="DB53" s="4">
        <v>0.43750000869234401</v>
      </c>
    </row>
    <row r="54" spans="1:106" x14ac:dyDescent="0.25">
      <c r="A54" s="1">
        <f t="shared" si="0"/>
        <v>44977</v>
      </c>
      <c r="B54" s="8">
        <v>9</v>
      </c>
      <c r="C54" s="4">
        <v>7261.6390000000001</v>
      </c>
      <c r="D54" s="4">
        <v>7261.6390000000001</v>
      </c>
      <c r="E54" s="4">
        <v>0</v>
      </c>
      <c r="F54" s="4">
        <v>2508.4679999999998</v>
      </c>
      <c r="H54" s="4">
        <v>4753.1710000000003</v>
      </c>
      <c r="J54" s="4">
        <v>48970.24489134131</v>
      </c>
      <c r="K54" s="4">
        <v>257.73911499570471</v>
      </c>
      <c r="L54" s="4">
        <v>12153.807305845625</v>
      </c>
      <c r="M54" s="4">
        <v>36816.437585495689</v>
      </c>
      <c r="N54" s="4">
        <v>5117.9464146346345</v>
      </c>
      <c r="O54" s="4">
        <v>1795.0002304920495</v>
      </c>
      <c r="P54" s="4">
        <v>1146.1809610450075</v>
      </c>
      <c r="Q54" s="4">
        <v>3971.7654535896272</v>
      </c>
      <c r="R54" s="4">
        <v>23066.735865656239</v>
      </c>
      <c r="S54" s="4">
        <v>50.976824217352181</v>
      </c>
      <c r="T54" s="4">
        <v>1195.0948291170544</v>
      </c>
      <c r="U54" s="4">
        <v>5953.7730493707168</v>
      </c>
      <c r="V54" s="4">
        <v>0</v>
      </c>
      <c r="W54" s="4">
        <v>17112.962816285522</v>
      </c>
      <c r="X54" s="4">
        <v>0</v>
      </c>
      <c r="Y54" s="4">
        <v>5953.7730493707168</v>
      </c>
      <c r="Z54" s="4">
        <v>17112.962816285522</v>
      </c>
      <c r="AA54" s="4">
        <v>249375.68251193408</v>
      </c>
      <c r="AB54" s="4">
        <v>94387.728905710581</v>
      </c>
      <c r="AC54" s="4">
        <v>154987.95360622348</v>
      </c>
      <c r="AD54" s="4">
        <v>7421.7726097960413</v>
      </c>
      <c r="AE54" s="4">
        <v>3.99430790948144</v>
      </c>
      <c r="AF54" s="4">
        <v>1022.1109247197815</v>
      </c>
      <c r="AG54" s="4">
        <v>0</v>
      </c>
      <c r="AH54" s="4">
        <v>7421.7726097960413</v>
      </c>
      <c r="AI54" s="4">
        <v>9877.7392108800159</v>
      </c>
      <c r="AJ54" s="4">
        <v>227.73288395572592</v>
      </c>
      <c r="AK54" s="4">
        <v>7346.4620470966256</v>
      </c>
      <c r="AL54" s="4">
        <v>2531.2771637833898</v>
      </c>
      <c r="AM54" s="4">
        <v>909.34169551443733</v>
      </c>
      <c r="AN54" s="4">
        <v>344.60802828653152</v>
      </c>
      <c r="AO54" s="4">
        <v>564.73366722790581</v>
      </c>
      <c r="AP54" s="4">
        <v>80087.81640625</v>
      </c>
      <c r="AQ54" s="4">
        <v>131344.01890624998</v>
      </c>
      <c r="AR54" s="4">
        <v>21975.23828125</v>
      </c>
      <c r="AS54" s="4">
        <v>58112.578125</v>
      </c>
      <c r="AT54" s="4">
        <v>375</v>
      </c>
      <c r="AU54" s="4">
        <v>350</v>
      </c>
      <c r="AV54" s="4">
        <v>400</v>
      </c>
      <c r="AW54" s="4">
        <v>6.7436903557642163</v>
      </c>
      <c r="AX54" s="4">
        <v>0.70479218460662041</v>
      </c>
      <c r="AY54" s="4">
        <v>1.4095843692132408</v>
      </c>
      <c r="AZ54" s="4">
        <v>34.341514706519298</v>
      </c>
      <c r="BA54" s="4">
        <v>1.0220519926418872</v>
      </c>
      <c r="BB54" s="4">
        <v>1.3602630495512122</v>
      </c>
      <c r="BC54" s="4">
        <v>0.12522540648391325</v>
      </c>
      <c r="BD54" s="4">
        <v>18.08737929636133</v>
      </c>
      <c r="BE54" s="4">
        <v>4.7899999022483826</v>
      </c>
      <c r="BF54" s="4">
        <v>1.7619999647140503</v>
      </c>
      <c r="BG54" s="4">
        <v>7.8179998397827148</v>
      </c>
      <c r="BH54" s="4">
        <v>89.471492767333984</v>
      </c>
      <c r="BI54" s="4">
        <v>72.990493774414063</v>
      </c>
      <c r="BJ54" s="4">
        <v>16.480998992919922</v>
      </c>
      <c r="BK54" s="4">
        <v>4.4755001068115234</v>
      </c>
      <c r="BL54" s="4">
        <v>4.2280001640319824</v>
      </c>
      <c r="BM54" s="4">
        <v>4.7230000495910645</v>
      </c>
      <c r="BN54" s="4">
        <v>1.2630000412464142</v>
      </c>
      <c r="BO54" s="4">
        <v>1.6440000534057617</v>
      </c>
      <c r="BP54" s="4">
        <v>0.88200002908706665</v>
      </c>
      <c r="BQ54" s="4">
        <v>395</v>
      </c>
      <c r="BR54" s="4">
        <v>762</v>
      </c>
      <c r="BS54" s="4">
        <v>28</v>
      </c>
      <c r="BT54" s="10">
        <v>37.313236214407532</v>
      </c>
      <c r="BU54" s="10">
        <v>114.7113478661464</v>
      </c>
      <c r="BV54" s="4">
        <v>13.212840860817167</v>
      </c>
      <c r="BW54" s="10">
        <v>9.0601073616080807</v>
      </c>
      <c r="BX54" s="10">
        <v>17.365574360026255</v>
      </c>
      <c r="BY54" s="4">
        <v>0.3087920146771973</v>
      </c>
      <c r="BZ54" s="4">
        <v>0.23923018069122759</v>
      </c>
      <c r="CA54" s="4">
        <v>0.37835384866316696</v>
      </c>
      <c r="CB54" s="4">
        <v>8.778010769970555</v>
      </c>
      <c r="CD54" s="10">
        <v>2318.1137850844175</v>
      </c>
      <c r="CE54" s="10">
        <v>10.145852853266934</v>
      </c>
      <c r="CF54" s="10"/>
      <c r="CH54" s="10">
        <v>4520.7900763243852</v>
      </c>
      <c r="CI54" s="10">
        <v>8.0766259377675187</v>
      </c>
      <c r="CJ54" s="10"/>
      <c r="CK54" s="4">
        <v>7.032596270369651</v>
      </c>
      <c r="CM54" s="10">
        <v>3146.4436463809138</v>
      </c>
      <c r="CN54" s="10">
        <v>7.0343403433904887</v>
      </c>
      <c r="CQ54" s="10">
        <v>5177.9593153185569</v>
      </c>
      <c r="CR54" s="10">
        <v>7.0315364653111203</v>
      </c>
      <c r="CT54" s="4">
        <v>1.1343750104618568</v>
      </c>
      <c r="CU54" s="4">
        <v>0.74791667036091281</v>
      </c>
      <c r="CV54" s="4">
        <v>0.38645834010094404</v>
      </c>
      <c r="CW54" s="4">
        <v>0.9791666750485698</v>
      </c>
      <c r="CX54" s="4">
        <v>0.74583333885918057</v>
      </c>
      <c r="CY54" s="4">
        <v>0.23333333618938923</v>
      </c>
      <c r="CZ54" s="4">
        <v>1.289583345875144</v>
      </c>
      <c r="DA54" s="4">
        <v>0.75000000186264515</v>
      </c>
      <c r="DB54" s="4">
        <v>0.53958334401249886</v>
      </c>
    </row>
    <row r="55" spans="1:106" x14ac:dyDescent="0.25">
      <c r="A55" s="1">
        <f t="shared" si="0"/>
        <v>44978</v>
      </c>
      <c r="B55" s="8">
        <v>9</v>
      </c>
      <c r="C55" s="4">
        <v>7070.5159999999996</v>
      </c>
      <c r="D55" s="4">
        <v>7070.5159999999996</v>
      </c>
      <c r="E55" s="4">
        <v>0</v>
      </c>
      <c r="F55" s="4">
        <v>2385.643</v>
      </c>
      <c r="H55" s="4">
        <v>4684.8729999999996</v>
      </c>
      <c r="J55" s="4">
        <v>47336.515331852461</v>
      </c>
      <c r="K55" s="4">
        <v>258.8895973696055</v>
      </c>
      <c r="L55" s="4">
        <v>12623.197645652474</v>
      </c>
      <c r="M55" s="4">
        <v>34713.317686199989</v>
      </c>
      <c r="N55" s="4">
        <v>5098.9365885626967</v>
      </c>
      <c r="O55" s="4">
        <v>1794.1097268952406</v>
      </c>
      <c r="P55" s="4">
        <v>2057.9623693155531</v>
      </c>
      <c r="Q55" s="4">
        <v>3040.9742192471435</v>
      </c>
      <c r="R55" s="4">
        <v>19533.063197282816</v>
      </c>
      <c r="S55" s="4">
        <v>50.914849716079445</v>
      </c>
      <c r="T55" s="4">
        <v>1194.6978561791445</v>
      </c>
      <c r="U55" s="4">
        <v>5364.5387881559263</v>
      </c>
      <c r="V55" s="4">
        <v>0</v>
      </c>
      <c r="W55" s="4">
        <v>14168.524409126891</v>
      </c>
      <c r="X55" s="4">
        <v>0</v>
      </c>
      <c r="Y55" s="4">
        <v>5364.5387881559263</v>
      </c>
      <c r="Z55" s="4">
        <v>14168.524409126891</v>
      </c>
      <c r="AA55" s="4">
        <v>258277.45031745473</v>
      </c>
      <c r="AB55" s="4">
        <v>103216.75589679854</v>
      </c>
      <c r="AC55" s="4">
        <v>155060.69442065619</v>
      </c>
      <c r="AD55" s="4">
        <v>7457.8333277961146</v>
      </c>
      <c r="AE55" s="4">
        <v>3.9989468037894351</v>
      </c>
      <c r="AF55" s="4">
        <v>1022.3360090618339</v>
      </c>
      <c r="AG55" s="4">
        <v>1.8704181792395094</v>
      </c>
      <c r="AH55" s="4">
        <v>7455.9629096168755</v>
      </c>
      <c r="AI55" s="4">
        <v>11256.922991986479</v>
      </c>
      <c r="AJ55" s="4">
        <v>227.60694214847354</v>
      </c>
      <c r="AK55" s="4">
        <v>8648.6805162874498</v>
      </c>
      <c r="AL55" s="4">
        <v>2608.2424756990295</v>
      </c>
      <c r="AM55" s="4">
        <v>903.53904202421563</v>
      </c>
      <c r="AN55" s="4">
        <v>353.38638758893194</v>
      </c>
      <c r="AO55" s="4">
        <v>550.15265443528369</v>
      </c>
      <c r="AP55" s="4">
        <v>75603.453125</v>
      </c>
      <c r="AQ55" s="4">
        <v>123989.66312499999</v>
      </c>
      <c r="AR55" s="4">
        <v>21636.72265625</v>
      </c>
      <c r="AS55" s="4">
        <v>53966.73046875</v>
      </c>
      <c r="AT55" s="4">
        <v>375</v>
      </c>
      <c r="AU55" s="4">
        <v>350</v>
      </c>
      <c r="AV55" s="4">
        <v>400</v>
      </c>
      <c r="AW55" s="4">
        <v>6.6949166555669297</v>
      </c>
      <c r="AX55" s="4">
        <v>0.72115480518857422</v>
      </c>
      <c r="AY55" s="4">
        <v>1.4423096103771484</v>
      </c>
      <c r="AZ55" s="4">
        <v>36.528797943099875</v>
      </c>
      <c r="BA55" s="4">
        <v>1.0547792166506822</v>
      </c>
      <c r="BB55" s="4">
        <v>1.5920935603549273</v>
      </c>
      <c r="BC55" s="4">
        <v>0.12778968918594</v>
      </c>
      <c r="BD55" s="4">
        <v>17.536154804684692</v>
      </c>
      <c r="BE55" s="4">
        <v>4.9195002913475037</v>
      </c>
      <c r="BF55" s="4">
        <v>1.1699999570846558</v>
      </c>
      <c r="BG55" s="4">
        <v>8.6690006256103516</v>
      </c>
      <c r="BH55" s="4">
        <v>90.316492080688477</v>
      </c>
      <c r="BI55" s="4">
        <v>74.276992797851563</v>
      </c>
      <c r="BJ55" s="4">
        <v>16.039499282836914</v>
      </c>
      <c r="BK55" s="4">
        <v>3.8755000829696655</v>
      </c>
      <c r="BL55" s="4">
        <v>3.0280001163482666</v>
      </c>
      <c r="BM55" s="4">
        <v>4.7230000495910645</v>
      </c>
      <c r="BN55" s="4">
        <v>0.88850000500679016</v>
      </c>
      <c r="BO55" s="4">
        <v>0.89499998092651367</v>
      </c>
      <c r="BP55" s="4">
        <v>0.88200002908706665</v>
      </c>
      <c r="BQ55" s="4">
        <v>73</v>
      </c>
      <c r="BR55" s="4">
        <v>118</v>
      </c>
      <c r="BS55" s="4">
        <v>28</v>
      </c>
      <c r="BT55" s="10">
        <v>37.483764465695522</v>
      </c>
      <c r="BU55" s="10">
        <v>113.78876323553068</v>
      </c>
      <c r="BV55" s="4">
        <v>13.592355476592978</v>
      </c>
      <c r="BW55" s="10">
        <v>9.3257916690850706</v>
      </c>
      <c r="BX55" s="10">
        <v>17.858919284100885</v>
      </c>
      <c r="BY55" s="4">
        <v>0.27075177212374102</v>
      </c>
      <c r="BZ55" s="4">
        <v>0.20867981749610831</v>
      </c>
      <c r="CA55" s="4">
        <v>0.33282372675137378</v>
      </c>
      <c r="CB55" s="4">
        <v>8.7110616387171884</v>
      </c>
      <c r="CD55" s="10">
        <v>2399.4164568538622</v>
      </c>
      <c r="CE55" s="10">
        <v>10.141138592077656</v>
      </c>
      <c r="CF55" s="10"/>
      <c r="CH55" s="10">
        <v>4386.5764076436244</v>
      </c>
      <c r="CI55" s="10">
        <v>7.9288228589523113</v>
      </c>
      <c r="CJ55" s="10"/>
      <c r="CK55" s="4">
        <v>7.0971989806408837</v>
      </c>
      <c r="CM55" s="10">
        <v>3189.1458010856186</v>
      </c>
      <c r="CN55" s="10">
        <v>7.0668697580577513</v>
      </c>
      <c r="CQ55" s="10">
        <v>5051.0241224417223</v>
      </c>
      <c r="CR55" s="10">
        <v>7.1163484264773116</v>
      </c>
      <c r="CT55" s="4">
        <v>0.93958334454024839</v>
      </c>
      <c r="CU55" s="4">
        <v>0.64687500443930435</v>
      </c>
      <c r="CV55" s="4">
        <v>0.29270834010094404</v>
      </c>
      <c r="CW55" s="4">
        <v>0.83750001356626558</v>
      </c>
      <c r="CX55" s="4">
        <v>0.5916666745518645</v>
      </c>
      <c r="CY55" s="4">
        <v>0.24583333901440105</v>
      </c>
      <c r="CZ55" s="4">
        <v>1.0416666755142312</v>
      </c>
      <c r="DA55" s="4">
        <v>0.70208333432674408</v>
      </c>
      <c r="DB55" s="4">
        <v>0.33958334118748706</v>
      </c>
    </row>
    <row r="56" spans="1:106" x14ac:dyDescent="0.25">
      <c r="A56" s="1">
        <f t="shared" si="0"/>
        <v>44979</v>
      </c>
      <c r="B56" s="8">
        <v>9</v>
      </c>
      <c r="C56" s="4">
        <v>6751.6390000000001</v>
      </c>
      <c r="D56" s="4">
        <v>6751.6390000000001</v>
      </c>
      <c r="E56" s="4">
        <v>0</v>
      </c>
      <c r="F56" s="4">
        <v>2438.08</v>
      </c>
      <c r="H56" s="4">
        <v>4313.5590000000002</v>
      </c>
      <c r="J56" s="4">
        <v>52118.232585212339</v>
      </c>
      <c r="K56" s="4">
        <v>259.16759097324353</v>
      </c>
      <c r="L56" s="4">
        <v>13447.2123086868</v>
      </c>
      <c r="M56" s="4">
        <v>38671.020276525538</v>
      </c>
      <c r="N56" s="4">
        <v>4621.819377061629</v>
      </c>
      <c r="O56" s="4">
        <v>1793.1492770585162</v>
      </c>
      <c r="P56" s="4">
        <v>1748.8693298076089</v>
      </c>
      <c r="Q56" s="4">
        <v>2872.9500472540203</v>
      </c>
      <c r="R56" s="4">
        <v>22865.566694737987</v>
      </c>
      <c r="S56" s="4">
        <v>51.124715077100298</v>
      </c>
      <c r="T56" s="4">
        <v>1196.3619177247072</v>
      </c>
      <c r="U56" s="4">
        <v>5435.3626274987182</v>
      </c>
      <c r="V56" s="4">
        <v>0</v>
      </c>
      <c r="W56" s="4">
        <v>17430.204067239269</v>
      </c>
      <c r="X56" s="4">
        <v>0</v>
      </c>
      <c r="Y56" s="4">
        <v>5435.3626274987182</v>
      </c>
      <c r="Z56" s="4">
        <v>17430.204067239269</v>
      </c>
      <c r="AA56" s="4">
        <v>257719.01499004284</v>
      </c>
      <c r="AB56" s="4">
        <v>101834.31721223074</v>
      </c>
      <c r="AC56" s="4">
        <v>155884.69777781211</v>
      </c>
      <c r="AD56" s="4">
        <v>7893.6395477578462</v>
      </c>
      <c r="AE56" s="4">
        <v>3.9546122074861838</v>
      </c>
      <c r="AF56" s="4">
        <v>1022.1467241279331</v>
      </c>
      <c r="AG56" s="4">
        <v>5.378998742592433</v>
      </c>
      <c r="AH56" s="4">
        <v>7888.2605490152537</v>
      </c>
      <c r="AI56" s="4">
        <v>11227.435740814866</v>
      </c>
      <c r="AJ56" s="4">
        <v>227.59002135162001</v>
      </c>
      <c r="AK56" s="4">
        <v>8578.9291601372479</v>
      </c>
      <c r="AL56" s="4">
        <v>2648.5065806776183</v>
      </c>
      <c r="AM56" s="4">
        <v>907.89784948818374</v>
      </c>
      <c r="AN56" s="4">
        <v>349.90141154966437</v>
      </c>
      <c r="AO56" s="4">
        <v>557.99643793851931</v>
      </c>
      <c r="AP56" s="4">
        <v>82527.771484375</v>
      </c>
      <c r="AQ56" s="4">
        <v>135345.54523437499</v>
      </c>
      <c r="AR56" s="4">
        <v>21698.212890625</v>
      </c>
      <c r="AS56" s="4">
        <v>60829.55859375</v>
      </c>
      <c r="AT56" s="4">
        <v>375</v>
      </c>
      <c r="AU56" s="4">
        <v>350</v>
      </c>
      <c r="AV56" s="4">
        <v>400</v>
      </c>
      <c r="AW56" s="4">
        <v>7.7193452708612442</v>
      </c>
      <c r="AX56" s="4">
        <v>0.68454776344849433</v>
      </c>
      <c r="AY56" s="4">
        <v>1.3690955268969887</v>
      </c>
      <c r="AZ56" s="4">
        <v>38.171326249825093</v>
      </c>
      <c r="BA56" s="4">
        <v>1.1691441956179598</v>
      </c>
      <c r="BB56" s="4">
        <v>1.6629200318344726</v>
      </c>
      <c r="BC56" s="4">
        <v>0.13447073362307785</v>
      </c>
      <c r="BD56" s="4">
        <v>20.046324342041242</v>
      </c>
      <c r="BE56" s="4">
        <v>4.0590000748634338</v>
      </c>
      <c r="BF56" s="4">
        <v>1.8700000047683716</v>
      </c>
      <c r="BG56" s="4">
        <v>6.2480001449584961</v>
      </c>
      <c r="BH56" s="4">
        <v>91.359001159667969</v>
      </c>
      <c r="BI56" s="4">
        <v>75.754501342773438</v>
      </c>
      <c r="BJ56" s="4">
        <v>15.604499816894531</v>
      </c>
      <c r="BK56" s="4">
        <v>3.6764999628067017</v>
      </c>
      <c r="BL56" s="4">
        <v>3.6679999828338623</v>
      </c>
      <c r="BM56" s="4">
        <v>3.684999942779541</v>
      </c>
      <c r="BN56" s="4">
        <v>0.90649998188018799</v>
      </c>
      <c r="BO56" s="4">
        <v>1.0369999408721924</v>
      </c>
      <c r="BP56" s="4">
        <v>0.77600002288818359</v>
      </c>
      <c r="BQ56" s="4">
        <v>46</v>
      </c>
      <c r="BR56" s="4">
        <v>40</v>
      </c>
      <c r="BS56" s="4">
        <v>52</v>
      </c>
      <c r="BT56" s="10">
        <v>37.846065737464293</v>
      </c>
      <c r="BU56" s="10">
        <v>114.49370728273395</v>
      </c>
      <c r="BV56" s="4">
        <v>13.376809752048166</v>
      </c>
      <c r="BW56" s="10">
        <v>9.039128064270372</v>
      </c>
      <c r="BX56" s="10">
        <v>17.714491439825959</v>
      </c>
      <c r="BY56" s="4">
        <v>0.43330094080650439</v>
      </c>
      <c r="BZ56" s="4">
        <v>0.25891000724979946</v>
      </c>
      <c r="CA56" s="4">
        <v>0.60769187436320937</v>
      </c>
      <c r="CB56" s="4">
        <v>8.6864628782081077</v>
      </c>
      <c r="CD56" s="10">
        <v>2392.9545909184694</v>
      </c>
      <c r="CE56" s="10">
        <v>10.270741055180105</v>
      </c>
      <c r="CF56" s="10"/>
      <c r="CH56" s="10">
        <v>4474.5607762166337</v>
      </c>
      <c r="CI56" s="10">
        <v>7.8392052530513068</v>
      </c>
      <c r="CJ56" s="10"/>
      <c r="CK56" s="4">
        <v>7.0526976709865137</v>
      </c>
      <c r="CM56" s="10">
        <v>3141.1781890189791</v>
      </c>
      <c r="CN56" s="10">
        <v>7.056079849638861</v>
      </c>
      <c r="CQ56" s="10">
        <v>5048.4671611187332</v>
      </c>
      <c r="CR56" s="10">
        <v>7.0505932647429823</v>
      </c>
      <c r="CT56" s="4">
        <v>1.2666666758401939</v>
      </c>
      <c r="CU56" s="4">
        <v>1.0135416705161333</v>
      </c>
      <c r="CV56" s="4">
        <v>0.25312500532406068</v>
      </c>
      <c r="CW56" s="4">
        <v>1.3645833530463278</v>
      </c>
      <c r="CX56" s="4">
        <v>1.1375000141561031</v>
      </c>
      <c r="CY56" s="4">
        <v>0.2270833388902247</v>
      </c>
      <c r="CZ56" s="4">
        <v>1.1687499986340601</v>
      </c>
      <c r="DA56" s="4">
        <v>0.88958332687616348</v>
      </c>
      <c r="DB56" s="4">
        <v>0.27916667175789672</v>
      </c>
    </row>
    <row r="57" spans="1:106" x14ac:dyDescent="0.25">
      <c r="A57" s="1">
        <f t="shared" si="0"/>
        <v>44980</v>
      </c>
      <c r="B57" s="8">
        <v>9</v>
      </c>
      <c r="C57" s="4">
        <v>7027.9830000000002</v>
      </c>
      <c r="D57" s="4">
        <v>7027.9830000000002</v>
      </c>
      <c r="E57" s="4">
        <v>0</v>
      </c>
      <c r="F57" s="4">
        <v>2321.9369999999999</v>
      </c>
      <c r="H57" s="4">
        <v>4706.0460000000003</v>
      </c>
      <c r="J57" s="4">
        <v>43699.423647847558</v>
      </c>
      <c r="K57" s="4">
        <v>258.97293069042166</v>
      </c>
      <c r="L57" s="4">
        <v>12964.323967655244</v>
      </c>
      <c r="M57" s="4">
        <v>30735.099680192314</v>
      </c>
      <c r="N57" s="4">
        <v>1705.8003162490522</v>
      </c>
      <c r="O57" s="4">
        <v>1793.6427556163424</v>
      </c>
      <c r="P57" s="4">
        <v>126.37045142329778</v>
      </c>
      <c r="Q57" s="4">
        <v>1579.4298648257545</v>
      </c>
      <c r="R57" s="4">
        <v>19283.314323196842</v>
      </c>
      <c r="S57" s="4">
        <v>50.377417707719673</v>
      </c>
      <c r="T57" s="4">
        <v>1193.2196456785716</v>
      </c>
      <c r="U57" s="4">
        <v>5557.1341424779184</v>
      </c>
      <c r="V57" s="4">
        <v>0</v>
      </c>
      <c r="W57" s="4">
        <v>13726.180180718924</v>
      </c>
      <c r="X57" s="4">
        <v>0</v>
      </c>
      <c r="Y57" s="4">
        <v>5557.1341424779184</v>
      </c>
      <c r="Z57" s="4">
        <v>13726.180180718924</v>
      </c>
      <c r="AA57" s="4">
        <v>236991.45777109274</v>
      </c>
      <c r="AB57" s="4">
        <v>104082.80731241853</v>
      </c>
      <c r="AC57" s="4">
        <v>132908.65045867421</v>
      </c>
      <c r="AD57" s="4">
        <v>7662.9488112808858</v>
      </c>
      <c r="AE57" s="4">
        <v>3.9821968814923281</v>
      </c>
      <c r="AF57" s="4">
        <v>1022.1716066843688</v>
      </c>
      <c r="AG57" s="4">
        <v>8.0551643269180104</v>
      </c>
      <c r="AH57" s="4">
        <v>7654.8936469539676</v>
      </c>
      <c r="AI57" s="4">
        <v>10975.376878800349</v>
      </c>
      <c r="AJ57" s="4">
        <v>227.50141911427181</v>
      </c>
      <c r="AK57" s="4">
        <v>8454.4576759073825</v>
      </c>
      <c r="AL57" s="4">
        <v>2520.919202892967</v>
      </c>
      <c r="AM57" s="4">
        <v>883.65657345961927</v>
      </c>
      <c r="AN57" s="4">
        <v>350.34965046237971</v>
      </c>
      <c r="AO57" s="4">
        <v>533.30692299723955</v>
      </c>
      <c r="AP57" s="4">
        <v>70683.07421875</v>
      </c>
      <c r="AQ57" s="4">
        <v>115920.24171875</v>
      </c>
      <c r="AR57" s="4">
        <v>20839.4609375</v>
      </c>
      <c r="AS57" s="4">
        <v>49843.61328125</v>
      </c>
      <c r="AT57" s="4">
        <v>375</v>
      </c>
      <c r="AU57" s="4">
        <v>350</v>
      </c>
      <c r="AV57" s="4">
        <v>400</v>
      </c>
      <c r="AW57" s="4">
        <v>6.2179182345557118</v>
      </c>
      <c r="AX57" s="4">
        <v>0.24271548696817455</v>
      </c>
      <c r="AY57" s="4">
        <v>0.4854309739363491</v>
      </c>
      <c r="AZ57" s="4">
        <v>33.721119953063734</v>
      </c>
      <c r="BA57" s="4">
        <v>1.0903482281162156</v>
      </c>
      <c r="BB57" s="4">
        <v>1.5616681028967128</v>
      </c>
      <c r="BC57" s="4">
        <v>0.12573402261496922</v>
      </c>
      <c r="BD57" s="4">
        <v>16.494098195563364</v>
      </c>
      <c r="BE57" s="4">
        <v>6.0639998316764832</v>
      </c>
      <c r="BF57" s="4">
        <v>1.5509999990463257</v>
      </c>
      <c r="BG57" s="4">
        <v>10.576999664306641</v>
      </c>
      <c r="BH57" s="4">
        <v>89.567998886108398</v>
      </c>
      <c r="BI57" s="4">
        <v>73.765998840332031</v>
      </c>
      <c r="BJ57" s="4">
        <v>15.802000045776367</v>
      </c>
      <c r="BK57" s="4">
        <v>3.4794999361038208</v>
      </c>
      <c r="BL57" s="4">
        <v>3.2739999294281006</v>
      </c>
      <c r="BM57" s="4">
        <v>3.684999942779541</v>
      </c>
      <c r="BN57" s="4">
        <v>0.88899999856948853</v>
      </c>
      <c r="BO57" s="4">
        <v>1.0019999742507935</v>
      </c>
      <c r="BP57" s="4">
        <v>0.77600002288818359</v>
      </c>
      <c r="BQ57" s="4">
        <v>49</v>
      </c>
      <c r="BR57" s="4">
        <v>46</v>
      </c>
      <c r="BS57" s="4">
        <v>52</v>
      </c>
      <c r="BT57" s="10">
        <v>38.022596321042514</v>
      </c>
      <c r="BU57" s="10">
        <v>113.22634499359167</v>
      </c>
      <c r="BV57" s="4">
        <v>12.958592895570177</v>
      </c>
      <c r="BW57" s="10">
        <v>8.9140943191724791</v>
      </c>
      <c r="BX57" s="10">
        <v>17.003091471967874</v>
      </c>
      <c r="BY57" s="4">
        <v>0.2606893168363727</v>
      </c>
      <c r="BZ57" s="4">
        <v>0.1965175644426137</v>
      </c>
      <c r="CA57" s="4">
        <v>0.32486106923013169</v>
      </c>
      <c r="CB57" s="4">
        <v>8.8894748326741766</v>
      </c>
      <c r="CD57" s="10">
        <v>2397.5348500193368</v>
      </c>
      <c r="CE57" s="10">
        <v>10.259241855565062</v>
      </c>
      <c r="CF57" s="10"/>
      <c r="CH57" s="10">
        <v>4242.5291190718872</v>
      </c>
      <c r="CI57" s="10">
        <v>8.1153931277248983</v>
      </c>
      <c r="CJ57" s="10"/>
      <c r="CK57" s="4">
        <v>7.0325523655248681</v>
      </c>
      <c r="CM57" s="10">
        <v>3156.6426591069026</v>
      </c>
      <c r="CN57" s="10">
        <v>7.0308452263056047</v>
      </c>
      <c r="CQ57" s="10">
        <v>4815.4361446907405</v>
      </c>
      <c r="CR57" s="10">
        <v>7.0336714393372164</v>
      </c>
      <c r="CT57" s="4">
        <v>1.0656250074971467</v>
      </c>
      <c r="CU57" s="4">
        <v>0.85729166989525152</v>
      </c>
      <c r="CV57" s="4">
        <v>0.20833333760189515</v>
      </c>
      <c r="CW57" s="4">
        <v>1.3250000079472859</v>
      </c>
      <c r="CX57" s="4">
        <v>1.0645833363135655</v>
      </c>
      <c r="CY57" s="4">
        <v>0.2604166716337204</v>
      </c>
      <c r="CZ57" s="4">
        <v>0.80625000704700756</v>
      </c>
      <c r="DA57" s="4">
        <v>0.65000000347693765</v>
      </c>
      <c r="DB57" s="4">
        <v>0.15625000357006988</v>
      </c>
    </row>
    <row r="58" spans="1:106" x14ac:dyDescent="0.25">
      <c r="A58" s="1">
        <f t="shared" si="0"/>
        <v>44981</v>
      </c>
      <c r="B58" s="8">
        <v>9</v>
      </c>
      <c r="C58" s="4">
        <v>7087.0370000000003</v>
      </c>
      <c r="D58" s="4">
        <v>7087.0370000000003</v>
      </c>
      <c r="E58" s="4">
        <v>0</v>
      </c>
      <c r="F58" s="4">
        <v>2450.154</v>
      </c>
      <c r="H58" s="4">
        <v>4636.8829999999998</v>
      </c>
      <c r="J58" s="4">
        <v>50682.295286041721</v>
      </c>
      <c r="K58" s="4">
        <v>258.96960809015741</v>
      </c>
      <c r="L58" s="4">
        <v>12920.530004313501</v>
      </c>
      <c r="M58" s="4">
        <v>37761.765281728221</v>
      </c>
      <c r="N58" s="4">
        <v>4084.1375384640542</v>
      </c>
      <c r="O58" s="4">
        <v>1792.8890979572489</v>
      </c>
      <c r="P58" s="4">
        <v>37.207963328896653</v>
      </c>
      <c r="Q58" s="4">
        <v>4046.9295751351574</v>
      </c>
      <c r="R58" s="4">
        <v>23856.018857487958</v>
      </c>
      <c r="S58" s="4">
        <v>50.8521528823578</v>
      </c>
      <c r="T58" s="4">
        <v>1194.3358362370495</v>
      </c>
      <c r="U58" s="4">
        <v>5509.3055436115983</v>
      </c>
      <c r="V58" s="4">
        <v>0</v>
      </c>
      <c r="W58" s="4">
        <v>18346.71331387636</v>
      </c>
      <c r="X58" s="4">
        <v>0</v>
      </c>
      <c r="Y58" s="4">
        <v>5509.3055436115983</v>
      </c>
      <c r="Z58" s="4">
        <v>18346.71331387636</v>
      </c>
      <c r="AA58" s="4">
        <v>235906.80658096785</v>
      </c>
      <c r="AB58" s="4">
        <v>100830.19884503799</v>
      </c>
      <c r="AC58" s="4">
        <v>135076.60773592987</v>
      </c>
      <c r="AD58" s="4">
        <v>8150.8396825289828</v>
      </c>
      <c r="AE58" s="4">
        <v>3.9667840636708447</v>
      </c>
      <c r="AF58" s="4">
        <v>1022.0913532326634</v>
      </c>
      <c r="AG58" s="4">
        <v>1.3093257641014633</v>
      </c>
      <c r="AH58" s="4">
        <v>8149.5303567648816</v>
      </c>
      <c r="AI58" s="4">
        <v>11098.126941676917</v>
      </c>
      <c r="AJ58" s="4">
        <v>227.49910704365482</v>
      </c>
      <c r="AK58" s="4">
        <v>8440.4994614058814</v>
      </c>
      <c r="AL58" s="4">
        <v>2657.6274802710363</v>
      </c>
      <c r="AM58" s="4">
        <v>853.31608428034679</v>
      </c>
      <c r="AN58" s="4">
        <v>340.9130211774953</v>
      </c>
      <c r="AO58" s="4">
        <v>512.40306310285155</v>
      </c>
      <c r="AP58" s="4">
        <v>79962.490234375</v>
      </c>
      <c r="AQ58" s="4">
        <v>131138.48398437499</v>
      </c>
      <c r="AR58" s="4">
        <v>20997.216796875</v>
      </c>
      <c r="AS58" s="4">
        <v>58965.2734375</v>
      </c>
      <c r="AT58" s="4">
        <v>375</v>
      </c>
      <c r="AU58" s="4">
        <v>350</v>
      </c>
      <c r="AV58" s="4">
        <v>400</v>
      </c>
      <c r="AW58" s="4">
        <v>7.1514083087250313</v>
      </c>
      <c r="AX58" s="4">
        <v>0.57628280174973745</v>
      </c>
      <c r="AY58" s="4">
        <v>1.1525656034994749</v>
      </c>
      <c r="AZ58" s="4">
        <v>33.287085502864997</v>
      </c>
      <c r="BA58" s="4">
        <v>1.1501054224112253</v>
      </c>
      <c r="BB58" s="4">
        <v>1.5659755891886717</v>
      </c>
      <c r="BC58" s="4">
        <v>0.12040519673882706</v>
      </c>
      <c r="BD58" s="4">
        <v>18.5039931334315</v>
      </c>
      <c r="BE58" s="4">
        <v>3.1314999461174011</v>
      </c>
      <c r="BF58" s="4">
        <v>1.656000018119812</v>
      </c>
      <c r="BG58" s="4">
        <v>4.6069998741149902</v>
      </c>
      <c r="BH58" s="4">
        <v>91.647503852844238</v>
      </c>
      <c r="BI58" s="4">
        <v>76.763504028320313</v>
      </c>
      <c r="BJ58" s="4">
        <v>14.883999824523926</v>
      </c>
      <c r="BK58" s="4">
        <v>3.8784999847412109</v>
      </c>
      <c r="BL58" s="4">
        <v>3.4930000305175781</v>
      </c>
      <c r="BM58" s="4">
        <v>4.2639999389648438</v>
      </c>
      <c r="BN58" s="4">
        <v>1.3430000245571136</v>
      </c>
      <c r="BO58" s="4">
        <v>1.8200000524520874</v>
      </c>
      <c r="BP58" s="4">
        <v>0.86599999666213989</v>
      </c>
      <c r="BQ58" s="4">
        <v>41</v>
      </c>
      <c r="BR58" s="4">
        <v>52</v>
      </c>
      <c r="BS58" s="4">
        <v>30</v>
      </c>
      <c r="BT58" s="10">
        <v>38.342959233945052</v>
      </c>
      <c r="BU58" s="10">
        <v>114.89664586463236</v>
      </c>
      <c r="BV58" s="4">
        <v>13.123803725388868</v>
      </c>
      <c r="BW58" s="10">
        <v>8.8825796535114439</v>
      </c>
      <c r="BX58" s="10">
        <v>17.36502779726629</v>
      </c>
      <c r="BY58" s="4">
        <v>0.45785163525845962</v>
      </c>
      <c r="BZ58" s="4">
        <v>0.21796917655782169</v>
      </c>
      <c r="CA58" s="4">
        <v>0.69773409395909758</v>
      </c>
      <c r="CB58" s="4">
        <v>8.8671961547529552</v>
      </c>
      <c r="CD58" s="10">
        <v>2308.8873707306393</v>
      </c>
      <c r="CE58" s="10">
        <v>10.298194082173657</v>
      </c>
      <c r="CF58" s="10"/>
      <c r="CH58" s="10">
        <v>4268.5938821976806</v>
      </c>
      <c r="CI58" s="10">
        <v>8.0931677197821603</v>
      </c>
      <c r="CJ58" s="10"/>
      <c r="CK58" s="4">
        <v>7.0486538824623057</v>
      </c>
      <c r="CM58" s="10">
        <v>3106.6129049258761</v>
      </c>
      <c r="CN58" s="10">
        <v>7.037167780777339</v>
      </c>
      <c r="CQ58" s="10">
        <v>4859.3955733776602</v>
      </c>
      <c r="CR58" s="10">
        <v>7.0559969503774385</v>
      </c>
      <c r="CT58" s="4">
        <v>1.1739583418238908</v>
      </c>
      <c r="CU58" s="4">
        <v>0.68541667299966025</v>
      </c>
      <c r="CV58" s="4">
        <v>0.48854166882423067</v>
      </c>
      <c r="CW58" s="4">
        <v>0.97291667728374409</v>
      </c>
      <c r="CX58" s="4">
        <v>0.61875000720222795</v>
      </c>
      <c r="CY58" s="4">
        <v>0.35416667008151609</v>
      </c>
      <c r="CZ58" s="4">
        <v>1.3750000063640377</v>
      </c>
      <c r="DA58" s="4">
        <v>0.75208333879709244</v>
      </c>
      <c r="DB58" s="4">
        <v>0.62291666756694519</v>
      </c>
    </row>
    <row r="59" spans="1:106" x14ac:dyDescent="0.25">
      <c r="A59" s="1">
        <f t="shared" si="0"/>
        <v>44982</v>
      </c>
      <c r="B59" s="8">
        <v>9</v>
      </c>
      <c r="C59" s="4">
        <v>7104.6610000000001</v>
      </c>
      <c r="D59" s="4">
        <v>7104.6610000000001</v>
      </c>
      <c r="E59" s="4">
        <v>0</v>
      </c>
      <c r="F59" s="4">
        <v>2370.1579999999999</v>
      </c>
      <c r="H59" s="4">
        <v>4734.5029999999997</v>
      </c>
      <c r="J59" s="4">
        <v>48871.603539954558</v>
      </c>
      <c r="K59" s="4">
        <v>259.23276360411433</v>
      </c>
      <c r="L59" s="4">
        <v>13402.230137489671</v>
      </c>
      <c r="M59" s="4">
        <v>35469.373402464887</v>
      </c>
      <c r="N59" s="4">
        <v>4272.2180571678145</v>
      </c>
      <c r="O59" s="4">
        <v>1792.1320361381886</v>
      </c>
      <c r="P59" s="4">
        <v>148.17295570490086</v>
      </c>
      <c r="Q59" s="4">
        <v>4124.0451014629134</v>
      </c>
      <c r="R59" s="4">
        <v>21895.723601169237</v>
      </c>
      <c r="S59" s="4">
        <v>51.261648137014731</v>
      </c>
      <c r="T59" s="4">
        <v>1195.0773489561323</v>
      </c>
      <c r="U59" s="4">
        <v>5361.9728990634494</v>
      </c>
      <c r="V59" s="4">
        <v>0</v>
      </c>
      <c r="W59" s="4">
        <v>16533.750702105786</v>
      </c>
      <c r="X59" s="4">
        <v>0</v>
      </c>
      <c r="Y59" s="4">
        <v>5361.9728990634494</v>
      </c>
      <c r="Z59" s="4">
        <v>16533.750702105786</v>
      </c>
      <c r="AA59" s="4">
        <v>240100.34412839075</v>
      </c>
      <c r="AB59" s="4">
        <v>93435.099308599747</v>
      </c>
      <c r="AC59" s="4">
        <v>146665.244819791</v>
      </c>
      <c r="AD59" s="4">
        <v>6947.3008056493672</v>
      </c>
      <c r="AE59" s="4">
        <v>3.7497679249112985</v>
      </c>
      <c r="AF59" s="4">
        <v>1020.7283650238523</v>
      </c>
      <c r="AG59" s="4">
        <v>0</v>
      </c>
      <c r="AH59" s="4">
        <v>6947.3008056493672</v>
      </c>
      <c r="AI59" s="4">
        <v>11057.188683887822</v>
      </c>
      <c r="AJ59" s="4">
        <v>227.4116023348879</v>
      </c>
      <c r="AK59" s="4">
        <v>8396.0034183900189</v>
      </c>
      <c r="AL59" s="4">
        <v>2661.1852654978029</v>
      </c>
      <c r="AM59" s="4">
        <v>884.83584605811666</v>
      </c>
      <c r="AN59" s="4">
        <v>336.78656443610208</v>
      </c>
      <c r="AO59" s="4">
        <v>548.04928162201463</v>
      </c>
      <c r="AP59" s="4">
        <v>77946.548828125</v>
      </c>
      <c r="AQ59" s="4">
        <v>127832.34007812499</v>
      </c>
      <c r="AR59" s="4">
        <v>22021.673828125</v>
      </c>
      <c r="AS59" s="4">
        <v>55924.875</v>
      </c>
      <c r="AT59" s="4">
        <v>375</v>
      </c>
      <c r="AU59" s="4">
        <v>350</v>
      </c>
      <c r="AV59" s="4">
        <v>400</v>
      </c>
      <c r="AW59" s="4">
        <v>6.8788086496955394</v>
      </c>
      <c r="AX59" s="4">
        <v>0.60132609524477165</v>
      </c>
      <c r="AY59" s="4">
        <v>1.2026521904895433</v>
      </c>
      <c r="AZ59" s="4">
        <v>33.794764328430411</v>
      </c>
      <c r="BA59" s="4">
        <v>0.97785113260848999</v>
      </c>
      <c r="BB59" s="4">
        <v>1.5563288218660709</v>
      </c>
      <c r="BC59" s="4">
        <v>0.12454300719740416</v>
      </c>
      <c r="BD59" s="4">
        <v>17.992743084874139</v>
      </c>
      <c r="BE59" s="4">
        <v>3.1314999461174011</v>
      </c>
      <c r="BF59" s="4">
        <v>1.656000018119812</v>
      </c>
      <c r="BG59" s="4">
        <v>4.6069998741149902</v>
      </c>
      <c r="BH59" s="4">
        <v>91.647503852844238</v>
      </c>
      <c r="BI59" s="4">
        <v>76.763504028320313</v>
      </c>
      <c r="BJ59" s="4">
        <v>14.883999824523926</v>
      </c>
      <c r="BK59" s="4">
        <v>3.8784999847412109</v>
      </c>
      <c r="BL59" s="4">
        <v>3.4930000305175781</v>
      </c>
      <c r="BM59" s="4">
        <v>4.2639999389648438</v>
      </c>
      <c r="BN59" s="4">
        <v>1.3430000245571136</v>
      </c>
      <c r="BO59" s="4">
        <v>1.8200000524520874</v>
      </c>
      <c r="BP59" s="4">
        <v>0.86599999666213989</v>
      </c>
      <c r="BQ59" s="4">
        <v>41</v>
      </c>
      <c r="BR59" s="4">
        <v>52</v>
      </c>
      <c r="BS59" s="4">
        <v>30</v>
      </c>
      <c r="BT59" s="10">
        <v>37.581281680914195</v>
      </c>
      <c r="BU59" s="10">
        <v>115.05221909546459</v>
      </c>
      <c r="BV59" s="4">
        <v>13.036938206683153</v>
      </c>
      <c r="BW59" s="10">
        <v>8.6162623738966602</v>
      </c>
      <c r="BX59" s="10">
        <v>17.457614039469647</v>
      </c>
      <c r="BY59" s="4">
        <v>0.31053225462819817</v>
      </c>
      <c r="BZ59" s="4">
        <v>0.13147628693964347</v>
      </c>
      <c r="CA59" s="4">
        <v>0.48958822231675286</v>
      </c>
      <c r="CB59" s="4">
        <v>8.9809856612027961</v>
      </c>
      <c r="CD59" s="10">
        <v>2274.0360998976521</v>
      </c>
      <c r="CE59" s="10">
        <v>10.269511853627655</v>
      </c>
      <c r="CF59" s="10"/>
      <c r="CH59" s="10">
        <v>4418.698797277656</v>
      </c>
      <c r="CI59" s="10">
        <v>8.317859430683745</v>
      </c>
      <c r="CJ59" s="10"/>
      <c r="CK59" s="4">
        <v>7.0623904054658961</v>
      </c>
      <c r="CM59" s="10">
        <v>3082.5774677799368</v>
      </c>
      <c r="CN59" s="10">
        <v>7.0427462385470649</v>
      </c>
      <c r="CQ59" s="10">
        <v>4998.7949442361496</v>
      </c>
      <c r="CR59" s="10">
        <v>7.0745042583029916</v>
      </c>
      <c r="CT59" s="4">
        <v>1.1520833430501323</v>
      </c>
      <c r="CU59" s="4">
        <v>0.73541667064030969</v>
      </c>
      <c r="CV59" s="4">
        <v>0.41666667240982252</v>
      </c>
      <c r="CW59" s="4">
        <v>1.1354166719441614</v>
      </c>
      <c r="CX59" s="4">
        <v>0.91666666915019357</v>
      </c>
      <c r="CY59" s="4">
        <v>0.21875000279396772</v>
      </c>
      <c r="CZ59" s="4">
        <v>1.1687500141561031</v>
      </c>
      <c r="DA59" s="4">
        <v>0.55416667213042581</v>
      </c>
      <c r="DB59" s="4">
        <v>0.61458334202567733</v>
      </c>
    </row>
    <row r="60" spans="1:106" x14ac:dyDescent="0.25">
      <c r="A60" s="1">
        <f t="shared" si="0"/>
        <v>44983</v>
      </c>
      <c r="B60" s="8">
        <v>9</v>
      </c>
      <c r="C60" s="4">
        <v>7008.5010000000002</v>
      </c>
      <c r="D60" s="4">
        <v>7008.5010000000002</v>
      </c>
      <c r="E60" s="4">
        <v>0</v>
      </c>
      <c r="F60" s="4">
        <v>2252.3000000000002</v>
      </c>
      <c r="H60" s="4">
        <v>4756.201</v>
      </c>
      <c r="J60" s="4">
        <v>50392.102833618868</v>
      </c>
      <c r="K60" s="4">
        <v>259.63370702495706</v>
      </c>
      <c r="L60" s="4">
        <v>12293.131943603059</v>
      </c>
      <c r="M60" s="4">
        <v>38098.970890015808</v>
      </c>
      <c r="N60" s="4">
        <v>3960.2887129496362</v>
      </c>
      <c r="O60" s="4">
        <v>1791.6341830830706</v>
      </c>
      <c r="P60" s="4">
        <v>616.2290586860189</v>
      </c>
      <c r="Q60" s="4">
        <v>3344.0596542636172</v>
      </c>
      <c r="R60" s="4">
        <v>23782.506908107043</v>
      </c>
      <c r="S60" s="4">
        <v>50.970754386148698</v>
      </c>
      <c r="T60" s="4">
        <v>1193.0413095800698</v>
      </c>
      <c r="U60" s="4">
        <v>5063.1135252522909</v>
      </c>
      <c r="V60" s="4">
        <v>0</v>
      </c>
      <c r="W60" s="4">
        <v>18719.393382854752</v>
      </c>
      <c r="X60" s="4">
        <v>0</v>
      </c>
      <c r="Y60" s="4">
        <v>5063.1135252522909</v>
      </c>
      <c r="Z60" s="4">
        <v>18719.393382854752</v>
      </c>
      <c r="AA60" s="4">
        <v>245103.23087988337</v>
      </c>
      <c r="AB60" s="4">
        <v>94879.293904694176</v>
      </c>
      <c r="AC60" s="4">
        <v>150223.93697518919</v>
      </c>
      <c r="AD60" s="4">
        <v>8579.0872382183788</v>
      </c>
      <c r="AE60" s="4">
        <v>3.8842520601613431</v>
      </c>
      <c r="AF60" s="4">
        <v>1021.6104351809895</v>
      </c>
      <c r="AG60" s="4">
        <v>4.4908015873353531</v>
      </c>
      <c r="AH60" s="4">
        <v>8574.5964366310436</v>
      </c>
      <c r="AI60" s="4">
        <v>10409.53310194277</v>
      </c>
      <c r="AJ60" s="4">
        <v>227.29655106924199</v>
      </c>
      <c r="AK60" s="4">
        <v>8294.5920501964029</v>
      </c>
      <c r="AL60" s="4">
        <v>2114.9410517463671</v>
      </c>
      <c r="AM60" s="4">
        <v>897.80150609175439</v>
      </c>
      <c r="AN60" s="4">
        <v>339.64644338609781</v>
      </c>
      <c r="AO60" s="4">
        <v>558.15506270565663</v>
      </c>
      <c r="AP60" s="4">
        <v>82213.0078125</v>
      </c>
      <c r="AQ60" s="4">
        <v>134829.33281249998</v>
      </c>
      <c r="AR60" s="4">
        <v>20903.42578125</v>
      </c>
      <c r="AS60" s="4">
        <v>61309.58203125</v>
      </c>
      <c r="AT60" s="4">
        <v>375</v>
      </c>
      <c r="AU60" s="4">
        <v>350</v>
      </c>
      <c r="AV60" s="4">
        <v>400</v>
      </c>
      <c r="AW60" s="4">
        <v>7.1901399220202533</v>
      </c>
      <c r="AX60" s="4">
        <v>0.56506929412575324</v>
      </c>
      <c r="AY60" s="4">
        <v>1.1301385882515065</v>
      </c>
      <c r="AZ60" s="4">
        <v>34.972275937448444</v>
      </c>
      <c r="BA60" s="4">
        <v>1.2240973124236378</v>
      </c>
      <c r="BB60" s="4">
        <v>1.4852724001812614</v>
      </c>
      <c r="BC60" s="4">
        <v>0.12810178754226537</v>
      </c>
      <c r="BD60" s="4">
        <v>19.237970118360543</v>
      </c>
      <c r="BE60" s="4">
        <v>2.0665000453591347</v>
      </c>
      <c r="BF60" s="4">
        <v>0.20000000298023224</v>
      </c>
      <c r="BG60" s="4">
        <v>3.9330000877380371</v>
      </c>
      <c r="BH60" s="4">
        <v>93.170999526977539</v>
      </c>
      <c r="BI60" s="4">
        <v>77.561500549316406</v>
      </c>
      <c r="BJ60" s="4">
        <v>15.609498977661133</v>
      </c>
      <c r="BK60" s="4">
        <v>3.9329999685287476</v>
      </c>
      <c r="BL60" s="4">
        <v>3.6019999980926514</v>
      </c>
      <c r="BM60" s="4">
        <v>4.2639999389648438</v>
      </c>
      <c r="BN60" s="4">
        <v>0.8294999897480011</v>
      </c>
      <c r="BO60" s="4">
        <v>0.7929999828338623</v>
      </c>
      <c r="BP60" s="4">
        <v>0.86599999666213989</v>
      </c>
      <c r="BQ60" s="4">
        <v>44</v>
      </c>
      <c r="BR60" s="4">
        <v>58</v>
      </c>
      <c r="BS60" s="4">
        <v>30</v>
      </c>
      <c r="BT60" s="10">
        <v>37.294543814072014</v>
      </c>
      <c r="BU60" s="10">
        <v>116.39916658633049</v>
      </c>
      <c r="BV60" s="4">
        <v>12.971003854040195</v>
      </c>
      <c r="BW60" s="10">
        <v>8.6370122416427844</v>
      </c>
      <c r="BX60" s="10">
        <v>17.304995466437603</v>
      </c>
      <c r="BY60" s="4">
        <v>0.26984130354722041</v>
      </c>
      <c r="BZ60" s="4">
        <v>0.12121491569746876</v>
      </c>
      <c r="CA60" s="4">
        <v>0.4184676913969721</v>
      </c>
      <c r="CB60" s="4">
        <v>9.0253402443879889</v>
      </c>
      <c r="CD60" s="10">
        <v>2301.3246459236038</v>
      </c>
      <c r="CE60" s="10">
        <v>10.354369733741907</v>
      </c>
      <c r="CF60" s="10"/>
      <c r="CH60" s="10">
        <v>4467.6035504152287</v>
      </c>
      <c r="CI60" s="10">
        <v>8.3407386935800272</v>
      </c>
      <c r="CJ60" s="10"/>
      <c r="CK60" s="4">
        <v>7.0464050166460002</v>
      </c>
      <c r="CM60" s="10">
        <v>3060.7778972473852</v>
      </c>
      <c r="CN60" s="10">
        <v>7.0482469839920334</v>
      </c>
      <c r="CQ60" s="10">
        <v>5048.6597296483451</v>
      </c>
      <c r="CR60" s="10">
        <v>7.0452883137501638</v>
      </c>
      <c r="CT60" s="4">
        <v>1.0645833348389715</v>
      </c>
      <c r="CU60" s="4">
        <v>0.86041666381061077</v>
      </c>
      <c r="CV60" s="4">
        <v>0.20416667102836072</v>
      </c>
      <c r="CW60" s="4">
        <v>1.1020833322157462</v>
      </c>
      <c r="CX60" s="4">
        <v>0.92499999577800429</v>
      </c>
      <c r="CY60" s="4">
        <v>0.17708333643774191</v>
      </c>
      <c r="CZ60" s="4">
        <v>1.0270833374621968</v>
      </c>
      <c r="DA60" s="4">
        <v>0.79583333184321725</v>
      </c>
      <c r="DB60" s="4">
        <v>0.23125000561897954</v>
      </c>
    </row>
    <row r="61" spans="1:106" x14ac:dyDescent="0.25">
      <c r="A61" s="1">
        <f t="shared" si="0"/>
        <v>44984</v>
      </c>
      <c r="B61" s="8">
        <v>10</v>
      </c>
      <c r="C61" s="4">
        <v>5242.8230000000003</v>
      </c>
      <c r="D61" s="4">
        <v>5242.8230000000003</v>
      </c>
      <c r="E61" s="4">
        <v>0</v>
      </c>
      <c r="F61" s="4">
        <v>569.80399999999997</v>
      </c>
      <c r="H61" s="4">
        <v>4673.0190000000002</v>
      </c>
      <c r="J61" s="4">
        <v>42576.581819921761</v>
      </c>
      <c r="K61" s="4">
        <v>259.49500806521547</v>
      </c>
      <c r="L61" s="4">
        <v>8442.6987508237507</v>
      </c>
      <c r="M61" s="4">
        <v>34133.88306909801</v>
      </c>
      <c r="N61" s="4">
        <v>3700.8056445323127</v>
      </c>
      <c r="O61" s="4">
        <v>1791.9354084486665</v>
      </c>
      <c r="P61" s="4">
        <v>540.00179378336702</v>
      </c>
      <c r="Q61" s="4">
        <v>3160.8038507489459</v>
      </c>
      <c r="R61" s="4">
        <v>19795.495160333954</v>
      </c>
      <c r="S61" s="4">
        <v>51.034049861735333</v>
      </c>
      <c r="T61" s="4">
        <v>1192.5666748495048</v>
      </c>
      <c r="U61" s="4">
        <v>3334.3355806255217</v>
      </c>
      <c r="V61" s="4">
        <v>0</v>
      </c>
      <c r="W61" s="4">
        <v>16461.159579708434</v>
      </c>
      <c r="X61" s="4">
        <v>0</v>
      </c>
      <c r="Y61" s="4">
        <v>3334.3355806255217</v>
      </c>
      <c r="Z61" s="4">
        <v>16461.159579708434</v>
      </c>
      <c r="AA61" s="4">
        <v>188883.14690550292</v>
      </c>
      <c r="AB61" s="4">
        <v>52282.337652342598</v>
      </c>
      <c r="AC61" s="4">
        <v>136600.80925316032</v>
      </c>
      <c r="AD61" s="4">
        <v>8217.9979464251392</v>
      </c>
      <c r="AE61" s="4">
        <v>3.9513735025665664</v>
      </c>
      <c r="AF61" s="4">
        <v>1022.0505749074322</v>
      </c>
      <c r="AG61" s="4">
        <v>4.4026640358123474</v>
      </c>
      <c r="AH61" s="4">
        <v>8213.5952823893276</v>
      </c>
      <c r="AI61" s="4">
        <v>7389.7109201630064</v>
      </c>
      <c r="AJ61" s="4">
        <v>226.3451076967628</v>
      </c>
      <c r="AK61" s="4">
        <v>5281.3992892350698</v>
      </c>
      <c r="AL61" s="4">
        <v>2108.3116309279362</v>
      </c>
      <c r="AM61" s="4">
        <v>747.42808332951313</v>
      </c>
      <c r="AN61" s="4">
        <v>206.01609951241417</v>
      </c>
      <c r="AO61" s="4">
        <v>541.41198381709899</v>
      </c>
      <c r="AP61" s="4">
        <v>67218.396484375</v>
      </c>
      <c r="AQ61" s="4">
        <v>110238.17023437499</v>
      </c>
      <c r="AR61" s="4">
        <v>13476.451171875</v>
      </c>
      <c r="AS61" s="4">
        <v>53741.9453125</v>
      </c>
      <c r="AT61" s="4">
        <v>375</v>
      </c>
      <c r="AU61" s="4">
        <v>350</v>
      </c>
      <c r="AV61" s="4">
        <v>400</v>
      </c>
      <c r="AW61" s="4">
        <v>8.1209268022059415</v>
      </c>
      <c r="AX61" s="4">
        <v>0.70588033289170982</v>
      </c>
      <c r="AY61" s="4">
        <v>1.4117606657834196</v>
      </c>
      <c r="AZ61" s="4">
        <v>36.026992882556385</v>
      </c>
      <c r="BA61" s="4">
        <v>1.5674757561766131</v>
      </c>
      <c r="BB61" s="4">
        <v>1.4094908258705292</v>
      </c>
      <c r="BC61" s="4">
        <v>0.14256214320596233</v>
      </c>
      <c r="BD61" s="4">
        <v>21.02649092566638</v>
      </c>
      <c r="BE61" s="4">
        <v>2.0665000453591347</v>
      </c>
      <c r="BF61" s="4">
        <v>0.20000000298023224</v>
      </c>
      <c r="BG61" s="4">
        <v>3.9330000877380371</v>
      </c>
      <c r="BH61" s="4">
        <v>93.170999526977539</v>
      </c>
      <c r="BI61" s="4">
        <v>77.561500549316406</v>
      </c>
      <c r="BJ61" s="4">
        <v>15.609498977661133</v>
      </c>
      <c r="BK61" s="4">
        <v>3.9329999685287476</v>
      </c>
      <c r="BL61" s="4">
        <v>3.6019999980926514</v>
      </c>
      <c r="BM61" s="4">
        <v>4.2639999389648438</v>
      </c>
      <c r="BN61" s="4">
        <v>0.8294999897480011</v>
      </c>
      <c r="BO61" s="4">
        <v>0.7929999828338623</v>
      </c>
      <c r="BP61" s="4">
        <v>0.86599999666213989</v>
      </c>
      <c r="BQ61" s="4">
        <v>44</v>
      </c>
      <c r="BR61" s="4">
        <v>58</v>
      </c>
      <c r="BS61" s="4">
        <v>30</v>
      </c>
      <c r="BT61" s="10">
        <v>37.788781679966434</v>
      </c>
      <c r="BU61" s="10">
        <v>112.50976428175707</v>
      </c>
      <c r="BV61" s="4">
        <v>12.820989873984622</v>
      </c>
      <c r="BW61" s="10">
        <v>8.5725220305196661</v>
      </c>
      <c r="BX61" s="10">
        <v>17.069457717449577</v>
      </c>
      <c r="BY61" s="4">
        <v>0.54823649608332314</v>
      </c>
      <c r="BZ61" s="4">
        <v>0.53135561872054693</v>
      </c>
      <c r="CA61" s="4">
        <v>0.56511737344609936</v>
      </c>
      <c r="CB61" s="4">
        <v>8.6387030556331137</v>
      </c>
      <c r="CD61" s="10">
        <v>1225.0624242470674</v>
      </c>
      <c r="CE61" s="10">
        <v>10.177068234024599</v>
      </c>
      <c r="CF61" s="10"/>
      <c r="CH61" s="10">
        <v>4316.6693227782034</v>
      </c>
      <c r="CI61" s="10">
        <v>8.2021179864750664</v>
      </c>
      <c r="CJ61" s="10"/>
      <c r="CK61" s="4">
        <v>7.1033681443624994</v>
      </c>
      <c r="CM61" s="10">
        <v>1671.434170570659</v>
      </c>
      <c r="CN61" s="10">
        <v>7.2015741286418278</v>
      </c>
      <c r="CQ61" s="10">
        <v>4740.8376280939647</v>
      </c>
      <c r="CR61" s="10">
        <v>7.068744550230889</v>
      </c>
      <c r="CT61" s="4">
        <v>1.0624999951105565</v>
      </c>
      <c r="CU61" s="4">
        <v>0.87708332451681292</v>
      </c>
      <c r="CV61" s="4">
        <v>0.18541667059374353</v>
      </c>
      <c r="CW61" s="4">
        <v>1.0020833128752806</v>
      </c>
      <c r="CX61" s="4">
        <v>0.90833331147829688</v>
      </c>
      <c r="CY61" s="4">
        <v>9.3750001396983862E-2</v>
      </c>
      <c r="CZ61" s="4">
        <v>1.1229166773458321</v>
      </c>
      <c r="DA61" s="4">
        <v>0.84583333755532897</v>
      </c>
      <c r="DB61" s="4">
        <v>0.2770833397905032</v>
      </c>
    </row>
    <row r="62" spans="1:106" x14ac:dyDescent="0.25">
      <c r="A62" s="1">
        <f t="shared" si="0"/>
        <v>44985</v>
      </c>
      <c r="B62" s="8">
        <v>10</v>
      </c>
      <c r="C62" s="4">
        <v>5614.1200000000008</v>
      </c>
      <c r="D62" s="4">
        <v>5614.1200000000008</v>
      </c>
      <c r="E62" s="4">
        <v>0</v>
      </c>
      <c r="F62" s="4">
        <v>955.51099999999997</v>
      </c>
      <c r="H62" s="4">
        <v>4658.6090000000004</v>
      </c>
      <c r="J62" s="4">
        <v>42923.409404911523</v>
      </c>
      <c r="K62" s="4">
        <v>258.87454410152009</v>
      </c>
      <c r="L62" s="4">
        <v>9156.0593600472657</v>
      </c>
      <c r="M62" s="4">
        <v>33767.350044864259</v>
      </c>
      <c r="N62" s="4">
        <v>8734.1404926029827</v>
      </c>
      <c r="O62" s="4">
        <v>1792.604671899627</v>
      </c>
      <c r="P62" s="4">
        <v>4499.8956753849507</v>
      </c>
      <c r="Q62" s="4">
        <v>4234.2448172180311</v>
      </c>
      <c r="R62" s="4">
        <v>18023.734426499046</v>
      </c>
      <c r="S62" s="4">
        <v>51.145823443566179</v>
      </c>
      <c r="T62" s="4">
        <v>1192.8678209648363</v>
      </c>
      <c r="U62" s="4">
        <v>3813.8316849866042</v>
      </c>
      <c r="V62" s="4">
        <v>0</v>
      </c>
      <c r="W62" s="4">
        <v>14209.902741512442</v>
      </c>
      <c r="X62" s="4">
        <v>0</v>
      </c>
      <c r="Y62" s="4">
        <v>3813.8316849866042</v>
      </c>
      <c r="Z62" s="4">
        <v>14209.902741512442</v>
      </c>
      <c r="AA62" s="4">
        <v>200040.71517824434</v>
      </c>
      <c r="AB62" s="4">
        <v>58487.493761284073</v>
      </c>
      <c r="AC62" s="4">
        <v>141553.22141696027</v>
      </c>
      <c r="AD62" s="4">
        <v>7849.8724549070239</v>
      </c>
      <c r="AE62" s="4">
        <v>3.9624383558196921</v>
      </c>
      <c r="AF62" s="4">
        <v>1022.1604349452477</v>
      </c>
      <c r="AG62" s="4">
        <v>206.64183725014496</v>
      </c>
      <c r="AH62" s="4">
        <v>7643.2306176568791</v>
      </c>
      <c r="AI62" s="4">
        <v>5388.333839152845</v>
      </c>
      <c r="AJ62" s="4">
        <v>226.50771417529495</v>
      </c>
      <c r="AK62" s="4">
        <v>3355.2400249754951</v>
      </c>
      <c r="AL62" s="4">
        <v>2033.0938141773499</v>
      </c>
      <c r="AM62" s="4">
        <v>856.77028367050889</v>
      </c>
      <c r="AN62" s="4">
        <v>318.48297662032428</v>
      </c>
      <c r="AO62" s="4">
        <v>538.28730705018461</v>
      </c>
      <c r="AP62" s="4">
        <v>66370.62109375</v>
      </c>
      <c r="AQ62" s="4">
        <v>108847.81859374999</v>
      </c>
      <c r="AR62" s="4">
        <v>16795.68359375</v>
      </c>
      <c r="AS62" s="4">
        <v>49574.9375</v>
      </c>
      <c r="AT62" s="4">
        <v>481.77083333333337</v>
      </c>
      <c r="AU62" s="4">
        <v>478.125</v>
      </c>
      <c r="AV62" s="4">
        <v>485.41666666666669</v>
      </c>
      <c r="AW62" s="4">
        <v>7.6456166602978772</v>
      </c>
      <c r="AX62" s="4">
        <v>1.5557452445980815</v>
      </c>
      <c r="AY62" s="4">
        <v>3.111490489196163</v>
      </c>
      <c r="AZ62" s="4">
        <v>35.631713461458666</v>
      </c>
      <c r="BA62" s="4">
        <v>1.3982373826899002</v>
      </c>
      <c r="BB62" s="4">
        <v>0.9597824483895685</v>
      </c>
      <c r="BC62" s="4">
        <v>0.15260989855409374</v>
      </c>
      <c r="BD62" s="4">
        <v>19.388224440117057</v>
      </c>
      <c r="BE62" s="4">
        <v>3.8655001670122147</v>
      </c>
      <c r="BF62" s="4">
        <v>0.32100000977516174</v>
      </c>
      <c r="BG62" s="4">
        <v>7.4100003242492676</v>
      </c>
      <c r="BH62" s="4">
        <v>90.972502708435059</v>
      </c>
      <c r="BI62" s="4">
        <v>76.092002868652344</v>
      </c>
      <c r="BJ62" s="4">
        <v>14.880499839782715</v>
      </c>
      <c r="BK62" s="4">
        <v>4.1890000104904175</v>
      </c>
      <c r="BL62" s="4">
        <v>3.6019999980926514</v>
      </c>
      <c r="BM62" s="4">
        <v>4.7760000228881836</v>
      </c>
      <c r="BN62" s="4">
        <v>0.97350001335144043</v>
      </c>
      <c r="BO62" s="4">
        <v>0.7929999828338623</v>
      </c>
      <c r="BP62" s="4">
        <v>1.1540000438690186</v>
      </c>
      <c r="BQ62" s="4">
        <v>66</v>
      </c>
      <c r="BR62" s="4">
        <v>58</v>
      </c>
      <c r="BS62" s="4">
        <v>74</v>
      </c>
      <c r="BT62" s="10">
        <v>37.020339547499489</v>
      </c>
      <c r="BU62" s="10">
        <v>113.2344291995142</v>
      </c>
      <c r="BV62" s="4">
        <v>14.760675210013158</v>
      </c>
      <c r="BW62" s="10">
        <v>11.72590605488254</v>
      </c>
      <c r="BX62" s="10">
        <v>17.795444365143776</v>
      </c>
      <c r="BY62" s="4">
        <v>1.7654567658885929</v>
      </c>
      <c r="BZ62" s="4">
        <v>3.10019586485347</v>
      </c>
      <c r="CA62" s="4">
        <v>0.43071766692371594</v>
      </c>
      <c r="CB62" s="4">
        <v>8.46819793495699</v>
      </c>
      <c r="CD62" s="10">
        <v>1914.8074593473468</v>
      </c>
      <c r="CE62" s="10">
        <v>8.7890770136168097</v>
      </c>
      <c r="CF62" s="10"/>
      <c r="CH62" s="10">
        <v>4345.9612520898827</v>
      </c>
      <c r="CI62" s="10">
        <v>8.3268203161227508</v>
      </c>
      <c r="CJ62" s="10"/>
      <c r="CK62" s="4">
        <v>7.043245073401085</v>
      </c>
      <c r="CM62" s="10">
        <v>2570.9490301651149</v>
      </c>
      <c r="CN62" s="10">
        <v>7.2837903283459164</v>
      </c>
      <c r="CQ62" s="10">
        <v>4836.1381015590023</v>
      </c>
      <c r="CR62" s="10">
        <v>6.9153683302386284</v>
      </c>
      <c r="CT62" s="4">
        <v>1.4583333379899464</v>
      </c>
      <c r="CU62" s="4">
        <v>1.1260416631897292</v>
      </c>
      <c r="CV62" s="4">
        <v>0.33229167480021715</v>
      </c>
      <c r="CW62" s="4">
        <v>1.5708333210398755</v>
      </c>
      <c r="CX62" s="4">
        <v>1.3958333159486453</v>
      </c>
      <c r="CY62" s="4">
        <v>0.17500000509123007</v>
      </c>
      <c r="CZ62" s="4">
        <v>1.345833354940017</v>
      </c>
      <c r="DA62" s="4">
        <v>0.85625001043081284</v>
      </c>
      <c r="DB62" s="4">
        <v>0.48958334450920421</v>
      </c>
    </row>
    <row r="63" spans="1:106" x14ac:dyDescent="0.25">
      <c r="A63" s="1">
        <f t="shared" si="0"/>
        <v>44986</v>
      </c>
      <c r="B63" s="8">
        <v>10</v>
      </c>
      <c r="C63" s="4">
        <v>7768.509</v>
      </c>
      <c r="D63" s="4">
        <v>7768.509</v>
      </c>
      <c r="E63" s="4">
        <v>0</v>
      </c>
      <c r="F63" s="4">
        <v>3075.058</v>
      </c>
      <c r="H63" s="4">
        <v>4693.451</v>
      </c>
      <c r="J63" s="4">
        <v>55681.737059352505</v>
      </c>
      <c r="K63" s="4">
        <v>258.65720141646881</v>
      </c>
      <c r="L63" s="4">
        <v>20492.609918201721</v>
      </c>
      <c r="M63" s="4">
        <v>35189.127141150784</v>
      </c>
      <c r="N63" s="4">
        <v>7838.3036180373811</v>
      </c>
      <c r="O63" s="4">
        <v>1793.2388849253848</v>
      </c>
      <c r="P63" s="4">
        <v>3203.3134759172908</v>
      </c>
      <c r="Q63" s="4">
        <v>4634.9901421200902</v>
      </c>
      <c r="R63" s="4">
        <v>22667.25884598395</v>
      </c>
      <c r="S63" s="4">
        <v>50.97304123718645</v>
      </c>
      <c r="T63" s="4">
        <v>1192.2834137393397</v>
      </c>
      <c r="U63" s="4">
        <v>7798.572453011413</v>
      </c>
      <c r="V63" s="4">
        <v>0</v>
      </c>
      <c r="W63" s="4">
        <v>14868.686392972537</v>
      </c>
      <c r="X63" s="4">
        <v>0</v>
      </c>
      <c r="Y63" s="4">
        <v>7798.572453011413</v>
      </c>
      <c r="Z63" s="4">
        <v>14868.686392972537</v>
      </c>
      <c r="AA63" s="4">
        <v>218806.9049146219</v>
      </c>
      <c r="AB63" s="4">
        <v>64477.124230730493</v>
      </c>
      <c r="AC63" s="4">
        <v>154329.78068389141</v>
      </c>
      <c r="AD63" s="4">
        <v>11119.515416959017</v>
      </c>
      <c r="AE63" s="4">
        <v>3.990651097633453</v>
      </c>
      <c r="AF63" s="4">
        <v>1022.1510144507088</v>
      </c>
      <c r="AG63" s="4">
        <v>4095.2059386246419</v>
      </c>
      <c r="AH63" s="4">
        <v>7024.3094783343749</v>
      </c>
      <c r="AI63" s="4">
        <v>6072.726120093761</v>
      </c>
      <c r="AJ63" s="4">
        <v>227.04441271826073</v>
      </c>
      <c r="AK63" s="4">
        <v>4083.328228831163</v>
      </c>
      <c r="AL63" s="4">
        <v>1989.3978912625978</v>
      </c>
      <c r="AM63" s="4">
        <v>936.06762500015805</v>
      </c>
      <c r="AN63" s="4">
        <v>381.87800257071581</v>
      </c>
      <c r="AO63" s="4">
        <v>554.18962242944224</v>
      </c>
      <c r="AP63" s="4">
        <v>81229.126953125</v>
      </c>
      <c r="AQ63" s="4">
        <v>133215.76820312499</v>
      </c>
      <c r="AR63" s="4">
        <v>29499.162109375</v>
      </c>
      <c r="AS63" s="4">
        <v>51729.96484375</v>
      </c>
      <c r="AT63" s="4">
        <v>500</v>
      </c>
      <c r="AU63" s="4">
        <v>500</v>
      </c>
      <c r="AV63" s="4">
        <v>500</v>
      </c>
      <c r="AW63" s="4">
        <v>7.1676221343571207</v>
      </c>
      <c r="AX63" s="4">
        <v>1.0089843003383765</v>
      </c>
      <c r="AY63" s="4">
        <v>2.017968600676753</v>
      </c>
      <c r="AZ63" s="4">
        <v>28.165881627300926</v>
      </c>
      <c r="BA63" s="4">
        <v>1.4313577311887027</v>
      </c>
      <c r="BB63" s="4">
        <v>0.78171063714977496</v>
      </c>
      <c r="BC63" s="4">
        <v>0.1204951458510453</v>
      </c>
      <c r="BD63" s="4">
        <v>17.148177108776597</v>
      </c>
      <c r="BE63" s="4">
        <v>3.8655001670122147</v>
      </c>
      <c r="BF63" s="4">
        <v>0.32100000977516174</v>
      </c>
      <c r="BG63" s="4">
        <v>7.4100003242492676</v>
      </c>
      <c r="BH63" s="4">
        <v>90.972502708435059</v>
      </c>
      <c r="BI63" s="4">
        <v>76.092002868652344</v>
      </c>
      <c r="BJ63" s="4">
        <v>14.880499839782715</v>
      </c>
      <c r="BK63" s="4">
        <v>4.1890000104904175</v>
      </c>
      <c r="BL63" s="4">
        <v>3.6019999980926514</v>
      </c>
      <c r="BM63" s="4">
        <v>4.7760000228881836</v>
      </c>
      <c r="BN63" s="4">
        <v>0.97350001335144043</v>
      </c>
      <c r="BO63" s="4">
        <v>0.7929999828338623</v>
      </c>
      <c r="BP63" s="4">
        <v>1.1540000438690186</v>
      </c>
      <c r="BQ63" s="4">
        <v>66</v>
      </c>
      <c r="BR63" s="4">
        <v>58</v>
      </c>
      <c r="BS63" s="4">
        <v>74</v>
      </c>
      <c r="BT63" s="10">
        <v>36.456911383496099</v>
      </c>
      <c r="BU63" s="10">
        <v>117.02151738428849</v>
      </c>
      <c r="BV63" s="4">
        <v>17.008242217965297</v>
      </c>
      <c r="BW63" s="10">
        <v>16.205329955674181</v>
      </c>
      <c r="BX63" s="10">
        <v>17.811154480256416</v>
      </c>
      <c r="BY63" s="4">
        <v>0.53797410619535913</v>
      </c>
      <c r="BZ63" s="4">
        <v>0.50965007491287562</v>
      </c>
      <c r="CA63" s="4">
        <v>0.56629813747784274</v>
      </c>
      <c r="CB63" s="4">
        <v>8.6633331035042129</v>
      </c>
      <c r="CD63" s="10">
        <v>2770.8515255969437</v>
      </c>
      <c r="CE63" s="10">
        <v>9.2644788713278192</v>
      </c>
      <c r="CF63" s="10"/>
      <c r="CH63" s="10">
        <v>4499.7689207409512</v>
      </c>
      <c r="CI63" s="10">
        <v>8.2931617242134941</v>
      </c>
      <c r="CJ63" s="10"/>
      <c r="CK63" s="4">
        <v>6.9935701462285573</v>
      </c>
      <c r="CM63" s="10">
        <v>3242.2139692129913</v>
      </c>
      <c r="CN63" s="10">
        <v>7.209326960053394</v>
      </c>
      <c r="CQ63" s="10">
        <v>4934.1435696853014</v>
      </c>
      <c r="CR63" s="10">
        <v>6.8517968585533486</v>
      </c>
      <c r="CT63" s="4">
        <v>1.4136284642736427</v>
      </c>
      <c r="CU63" s="4">
        <v>1.117534710559994</v>
      </c>
      <c r="CV63" s="4">
        <v>0.29609375371364877</v>
      </c>
      <c r="CW63" s="4">
        <v>1.7814235875460629</v>
      </c>
      <c r="CX63" s="4">
        <v>1.5871527502313256</v>
      </c>
      <c r="CY63" s="4">
        <v>0.19427083731473735</v>
      </c>
      <c r="CZ63" s="4">
        <v>1.0458333410012226</v>
      </c>
      <c r="DA63" s="4">
        <v>0.64791667088866234</v>
      </c>
      <c r="DB63" s="4">
        <v>0.39791667011256021</v>
      </c>
    </row>
    <row r="64" spans="1:106" x14ac:dyDescent="0.25">
      <c r="A64" s="1">
        <f t="shared" si="0"/>
        <v>44987</v>
      </c>
      <c r="B64" s="8">
        <v>10</v>
      </c>
      <c r="C64" s="4">
        <v>8489.2389999999996</v>
      </c>
      <c r="D64" s="4">
        <v>8489.2389999999996</v>
      </c>
      <c r="E64" s="4">
        <v>0</v>
      </c>
      <c r="F64" s="4">
        <v>3855.2220000000002</v>
      </c>
      <c r="H64" s="4">
        <v>4634.0169999999998</v>
      </c>
      <c r="J64" s="4">
        <v>62152.85394422221</v>
      </c>
      <c r="K64" s="4">
        <v>260.3497979474177</v>
      </c>
      <c r="L64" s="4">
        <v>27276.117778724965</v>
      </c>
      <c r="M64" s="4">
        <v>34876.736165497248</v>
      </c>
      <c r="N64" s="4">
        <v>8152.8100945921979</v>
      </c>
      <c r="O64" s="4">
        <v>1791.6625600273107</v>
      </c>
      <c r="P64" s="4">
        <v>2799.8476252005116</v>
      </c>
      <c r="Q64" s="4">
        <v>5352.9624693916867</v>
      </c>
      <c r="R64" s="4">
        <v>29567.068593421147</v>
      </c>
      <c r="S64" s="4">
        <v>51.4956959155326</v>
      </c>
      <c r="T64" s="4">
        <v>1195.0714389864686</v>
      </c>
      <c r="U64" s="4">
        <v>12497.11754870649</v>
      </c>
      <c r="V64" s="4">
        <v>0</v>
      </c>
      <c r="W64" s="4">
        <v>17069.951044714657</v>
      </c>
      <c r="X64" s="4">
        <v>0</v>
      </c>
      <c r="Y64" s="4">
        <v>12497.11754870649</v>
      </c>
      <c r="Z64" s="4">
        <v>17069.951044714657</v>
      </c>
      <c r="AA64" s="4">
        <v>266067.68228866893</v>
      </c>
      <c r="AB64" s="4">
        <v>119587.94120732325</v>
      </c>
      <c r="AC64" s="4">
        <v>146479.74108134565</v>
      </c>
      <c r="AD64" s="4">
        <v>13455.252435300221</v>
      </c>
      <c r="AE64" s="4">
        <v>3.9290010336568848</v>
      </c>
      <c r="AF64" s="4">
        <v>1021.8129528283828</v>
      </c>
      <c r="AG64" s="4">
        <v>5654.30682262973</v>
      </c>
      <c r="AH64" s="4">
        <v>7800.9456126704908</v>
      </c>
      <c r="AI64" s="4">
        <v>5207.4106246706124</v>
      </c>
      <c r="AJ64" s="4">
        <v>226.75655418740379</v>
      </c>
      <c r="AK64" s="4">
        <v>3118.0075471251721</v>
      </c>
      <c r="AL64" s="4">
        <v>2089.4030775454403</v>
      </c>
      <c r="AM64" s="4">
        <v>1057.2917075392393</v>
      </c>
      <c r="AN64" s="4">
        <v>511.49035635191927</v>
      </c>
      <c r="AO64" s="4">
        <v>545.80135118732005</v>
      </c>
      <c r="AP64" s="4">
        <v>104183.78125</v>
      </c>
      <c r="AQ64" s="4">
        <v>170861.40125</v>
      </c>
      <c r="AR64" s="4">
        <v>46337.78515625</v>
      </c>
      <c r="AS64" s="4">
        <v>57845.99609375</v>
      </c>
      <c r="AT64" s="4">
        <v>500</v>
      </c>
      <c r="AU64" s="4">
        <v>500</v>
      </c>
      <c r="AV64" s="4">
        <v>500</v>
      </c>
      <c r="AW64" s="4">
        <v>7.3213693175822021</v>
      </c>
      <c r="AX64" s="4">
        <v>0.96036995714129358</v>
      </c>
      <c r="AY64" s="4">
        <v>1.9207399142825872</v>
      </c>
      <c r="AZ64" s="4">
        <v>31.341758936068231</v>
      </c>
      <c r="BA64" s="4">
        <v>1.5849774562007526</v>
      </c>
      <c r="BB64" s="4">
        <v>0.61341312509526624</v>
      </c>
      <c r="BC64" s="4">
        <v>0.12454493359643183</v>
      </c>
      <c r="BD64" s="4">
        <v>20.126821880029528</v>
      </c>
      <c r="BE64" s="4">
        <v>6.3489996194839478</v>
      </c>
      <c r="BF64" s="4">
        <v>0.65499997138977051</v>
      </c>
      <c r="BG64" s="4">
        <v>12.042999267578125</v>
      </c>
      <c r="BH64" s="4">
        <v>91.104997634887695</v>
      </c>
      <c r="BI64" s="4">
        <v>80.62249755859375</v>
      </c>
      <c r="BJ64" s="4">
        <v>10.482500076293945</v>
      </c>
      <c r="BK64" s="4">
        <v>2.0674999952316284</v>
      </c>
      <c r="BL64" s="4">
        <v>3.6019999980926514</v>
      </c>
      <c r="BM64" s="4">
        <v>0.53299999237060547</v>
      </c>
      <c r="BN64" s="4">
        <v>0.47849999368190765</v>
      </c>
      <c r="BO64" s="4">
        <v>0.7929999828338623</v>
      </c>
      <c r="BP64" s="4">
        <v>0.164000004529953</v>
      </c>
      <c r="BQ64" s="4">
        <v>54</v>
      </c>
      <c r="BR64" s="4">
        <v>58</v>
      </c>
      <c r="BS64" s="4">
        <v>50</v>
      </c>
      <c r="BT64" s="10">
        <v>36.587508367855477</v>
      </c>
      <c r="BU64" s="10">
        <v>119.02079100622882</v>
      </c>
      <c r="BV64" s="4">
        <v>17.297858845177622</v>
      </c>
      <c r="BW64" s="10">
        <v>17.16837222634642</v>
      </c>
      <c r="BX64" s="10">
        <v>17.427345464008827</v>
      </c>
      <c r="BY64" s="4">
        <v>0.6226011653630672</v>
      </c>
      <c r="BZ64" s="4">
        <v>0.74183747873126238</v>
      </c>
      <c r="CA64" s="4">
        <v>0.50336485199487202</v>
      </c>
      <c r="CB64" s="4">
        <v>8.1664840724257548</v>
      </c>
      <c r="CD64" s="10">
        <v>4029.1711707722684</v>
      </c>
      <c r="CE64" s="10">
        <v>8.4469349719885951</v>
      </c>
      <c r="CF64" s="10"/>
      <c r="CH64" s="10">
        <v>4337.5338720899954</v>
      </c>
      <c r="CI64" s="10">
        <v>7.9059709069593893</v>
      </c>
      <c r="CJ64" s="10"/>
      <c r="CK64" s="4">
        <v>7.258850809015744</v>
      </c>
      <c r="CM64" s="10">
        <v>4292.5324249493633</v>
      </c>
      <c r="CN64" s="10">
        <v>7.4963020866036656</v>
      </c>
      <c r="CQ64" s="10">
        <v>4823.7444282432834</v>
      </c>
      <c r="CR64" s="10">
        <v>7.0475487129876182</v>
      </c>
      <c r="CT64" s="4">
        <v>1.6458333460614085</v>
      </c>
      <c r="CU64" s="4">
        <v>1.0458333427086473</v>
      </c>
      <c r="CV64" s="4">
        <v>0.60000000335276127</v>
      </c>
      <c r="CW64" s="4">
        <v>1.7666666687776647</v>
      </c>
      <c r="CX64" s="4">
        <v>1.210416669646899</v>
      </c>
      <c r="CY64" s="4">
        <v>0.55624999913076556</v>
      </c>
      <c r="CZ64" s="4">
        <v>1.5250000233451526</v>
      </c>
      <c r="DA64" s="4">
        <v>0.88125001577039563</v>
      </c>
      <c r="DB64" s="4">
        <v>0.64375000757475698</v>
      </c>
    </row>
    <row r="65" spans="1:106" x14ac:dyDescent="0.25">
      <c r="A65" s="1">
        <f t="shared" si="0"/>
        <v>44988</v>
      </c>
      <c r="B65" s="8">
        <v>10</v>
      </c>
      <c r="C65" s="4">
        <v>9144.1039999999994</v>
      </c>
      <c r="D65" s="4">
        <v>9144.1039999999994</v>
      </c>
      <c r="E65" s="4">
        <v>0</v>
      </c>
      <c r="F65" s="4">
        <v>4550.7209999999995</v>
      </c>
      <c r="H65" s="4">
        <v>4593.3829999999998</v>
      </c>
      <c r="J65" s="4">
        <v>71223.889193464449</v>
      </c>
      <c r="K65" s="4">
        <v>260.47068323221015</v>
      </c>
      <c r="L65" s="4">
        <v>34497.48995622401</v>
      </c>
      <c r="M65" s="4">
        <v>36726.399237240432</v>
      </c>
      <c r="N65" s="4">
        <v>9288.9398387331239</v>
      </c>
      <c r="O65" s="4">
        <v>1791.1630372201121</v>
      </c>
      <c r="P65" s="4">
        <v>4143.2748550099341</v>
      </c>
      <c r="Q65" s="4">
        <v>5145.6649837231889</v>
      </c>
      <c r="R65" s="4">
        <v>31693.821747303777</v>
      </c>
      <c r="S65" s="4">
        <v>51.527230968975303</v>
      </c>
      <c r="T65" s="4">
        <v>1195.2598260793907</v>
      </c>
      <c r="U65" s="4">
        <v>15621.703060889768</v>
      </c>
      <c r="V65" s="4">
        <v>0</v>
      </c>
      <c r="W65" s="4">
        <v>16072.118686414009</v>
      </c>
      <c r="X65" s="4">
        <v>0</v>
      </c>
      <c r="Y65" s="4">
        <v>15621.703060889768</v>
      </c>
      <c r="Z65" s="4">
        <v>16072.118686414009</v>
      </c>
      <c r="AA65" s="4">
        <v>285629.84202443773</v>
      </c>
      <c r="AB65" s="4">
        <v>140507.68647472502</v>
      </c>
      <c r="AC65" s="4">
        <v>145122.15554971271</v>
      </c>
      <c r="AD65" s="4">
        <v>13102.721950526466</v>
      </c>
      <c r="AE65" s="4">
        <v>3.9434334079079814</v>
      </c>
      <c r="AF65" s="4">
        <v>1021.949132998914</v>
      </c>
      <c r="AG65" s="4">
        <v>5680.7336641518159</v>
      </c>
      <c r="AH65" s="4">
        <v>7421.9882863746489</v>
      </c>
      <c r="AI65" s="4">
        <v>6323.470384060096</v>
      </c>
      <c r="AJ65" s="4">
        <v>226.97533322590368</v>
      </c>
      <c r="AK65" s="4">
        <v>3097.154379659497</v>
      </c>
      <c r="AL65" s="4">
        <v>3226.3160044005995</v>
      </c>
      <c r="AM65" s="4">
        <v>1072.4103590296663</v>
      </c>
      <c r="AN65" s="4">
        <v>531.554561620762</v>
      </c>
      <c r="AO65" s="4">
        <v>540.85579740890444</v>
      </c>
      <c r="AP65" s="4">
        <v>112844.3984375</v>
      </c>
      <c r="AQ65" s="4">
        <v>185064.81343749998</v>
      </c>
      <c r="AR65" s="4">
        <v>56878.90625</v>
      </c>
      <c r="AS65" s="4">
        <v>55965.4921875</v>
      </c>
      <c r="AT65" s="4">
        <v>500</v>
      </c>
      <c r="AU65" s="4">
        <v>500</v>
      </c>
      <c r="AV65" s="4">
        <v>500</v>
      </c>
      <c r="AW65" s="4">
        <v>7.7890506487529514</v>
      </c>
      <c r="AX65" s="4">
        <v>1.0158392597823827</v>
      </c>
      <c r="AY65" s="4">
        <v>2.0316785195647653</v>
      </c>
      <c r="AZ65" s="4">
        <v>31.236504093177171</v>
      </c>
      <c r="BA65" s="4">
        <v>1.4329147995830391</v>
      </c>
      <c r="BB65" s="4">
        <v>0.69153526513479024</v>
      </c>
      <c r="BC65" s="4">
        <v>0.11727888911036734</v>
      </c>
      <c r="BD65" s="4">
        <v>20.238703916479952</v>
      </c>
      <c r="BE65" s="4">
        <v>6.3489996194839478</v>
      </c>
      <c r="BF65" s="4">
        <v>0.65499997138977051</v>
      </c>
      <c r="BG65" s="4">
        <v>12.042999267578125</v>
      </c>
      <c r="BH65" s="4">
        <v>91.104997634887695</v>
      </c>
      <c r="BI65" s="4">
        <v>80.62249755859375</v>
      </c>
      <c r="BJ65" s="4">
        <v>10.482500076293945</v>
      </c>
      <c r="BK65" s="4">
        <v>2.0674999952316284</v>
      </c>
      <c r="BL65" s="4">
        <v>3.6019999980926514</v>
      </c>
      <c r="BM65" s="4">
        <v>0.53299999237060547</v>
      </c>
      <c r="BN65" s="4">
        <v>0.47849999368190765</v>
      </c>
      <c r="BO65" s="4">
        <v>0.7929999828338623</v>
      </c>
      <c r="BP65" s="4">
        <v>0.164000004529953</v>
      </c>
      <c r="BQ65" s="4">
        <v>54</v>
      </c>
      <c r="BR65" s="4">
        <v>58</v>
      </c>
      <c r="BS65" s="4">
        <v>50</v>
      </c>
      <c r="BT65" s="10">
        <v>37.332492609506716</v>
      </c>
      <c r="BU65" s="10">
        <v>118.5721151254908</v>
      </c>
      <c r="BV65" s="4">
        <v>17.677534844720803</v>
      </c>
      <c r="BW65" s="10">
        <v>17.840397864911292</v>
      </c>
      <c r="BX65" s="10">
        <v>17.514671824530318</v>
      </c>
      <c r="BY65" s="4">
        <v>0.45130801878573701</v>
      </c>
      <c r="BZ65" s="4">
        <v>0.5650446220345835</v>
      </c>
      <c r="CA65" s="4">
        <v>0.33757141553689046</v>
      </c>
      <c r="CB65" s="4">
        <v>8.0489228280126337</v>
      </c>
      <c r="CD65" s="10">
        <v>4046.9001974759308</v>
      </c>
      <c r="CE65" s="10">
        <v>7.8758785253093544</v>
      </c>
      <c r="CF65" s="10"/>
      <c r="CH65" s="10">
        <v>4364.0408953351634</v>
      </c>
      <c r="CI65" s="10">
        <v>8.2093917694312513</v>
      </c>
      <c r="CJ65" s="10"/>
      <c r="CK65" s="4">
        <v>7.2666281851830874</v>
      </c>
      <c r="CM65" s="10">
        <v>4144.7539968151514</v>
      </c>
      <c r="CN65" s="10">
        <v>7.5674225874103458</v>
      </c>
      <c r="CQ65" s="10">
        <v>4890.1108282320001</v>
      </c>
      <c r="CR65" s="10">
        <v>7.0116812433564553</v>
      </c>
      <c r="CT65" s="4">
        <v>1.4765625091580052</v>
      </c>
      <c r="CU65" s="4">
        <v>1.1531250011175871</v>
      </c>
      <c r="CV65" s="4">
        <v>0.32343750804041821</v>
      </c>
      <c r="CW65" s="4">
        <v>1.4989583476757009</v>
      </c>
      <c r="CX65" s="4">
        <v>1.1916666738688946</v>
      </c>
      <c r="CY65" s="4">
        <v>0.30729167380680639</v>
      </c>
      <c r="CZ65" s="4">
        <v>1.4541666706403096</v>
      </c>
      <c r="DA65" s="4">
        <v>1.1145833283662796</v>
      </c>
      <c r="DB65" s="4">
        <v>0.33958334227403003</v>
      </c>
    </row>
    <row r="66" spans="1:106" x14ac:dyDescent="0.25">
      <c r="A66" s="1">
        <f t="shared" si="0"/>
        <v>44989</v>
      </c>
      <c r="B66" s="8">
        <v>10</v>
      </c>
      <c r="C66" s="4">
        <v>8976.3909999999996</v>
      </c>
      <c r="D66" s="4">
        <v>8976.3909999999996</v>
      </c>
      <c r="E66" s="4">
        <v>0</v>
      </c>
      <c r="F66" s="4">
        <v>4336.5420000000004</v>
      </c>
      <c r="H66" s="4">
        <v>4639.8490000000002</v>
      </c>
      <c r="J66" s="4">
        <v>71183.277662845619</v>
      </c>
      <c r="K66" s="4">
        <v>260.63810071474853</v>
      </c>
      <c r="L66" s="4">
        <v>34063.378932735242</v>
      </c>
      <c r="M66" s="4">
        <v>37119.89873011037</v>
      </c>
      <c r="N66" s="4">
        <v>7832.0016115805975</v>
      </c>
      <c r="O66" s="4">
        <v>1791.3065600211878</v>
      </c>
      <c r="P66" s="4">
        <v>3220.0290833933454</v>
      </c>
      <c r="Q66" s="4">
        <v>4611.9725281872516</v>
      </c>
      <c r="R66" s="4">
        <v>33483.972820978466</v>
      </c>
      <c r="S66" s="4">
        <v>50.81355934215518</v>
      </c>
      <c r="T66" s="4">
        <v>1191.0474189181002</v>
      </c>
      <c r="U66" s="4">
        <v>16523.576135449232</v>
      </c>
      <c r="V66" s="4">
        <v>0</v>
      </c>
      <c r="W66" s="4">
        <v>16960.396685529231</v>
      </c>
      <c r="X66" s="4">
        <v>0</v>
      </c>
      <c r="Y66" s="4">
        <v>16523.576135449232</v>
      </c>
      <c r="Z66" s="4">
        <v>16960.396685529231</v>
      </c>
      <c r="AA66" s="4">
        <v>292478.81842048693</v>
      </c>
      <c r="AB66" s="4">
        <v>142576.35345390788</v>
      </c>
      <c r="AC66" s="4">
        <v>149902.46496657905</v>
      </c>
      <c r="AD66" s="4">
        <v>13980.172241569289</v>
      </c>
      <c r="AE66" s="4">
        <v>3.9832485836515232</v>
      </c>
      <c r="AF66" s="4">
        <v>1021.9027931162667</v>
      </c>
      <c r="AG66" s="4">
        <v>6374.4604415884769</v>
      </c>
      <c r="AH66" s="4">
        <v>7605.7117999808115</v>
      </c>
      <c r="AI66" s="4">
        <v>6294.1711699685311</v>
      </c>
      <c r="AJ66" s="4">
        <v>227.00459841498622</v>
      </c>
      <c r="AK66" s="4">
        <v>3112.2965694748727</v>
      </c>
      <c r="AL66" s="4">
        <v>3181.8746004936579</v>
      </c>
      <c r="AM66" s="4">
        <v>1064.8045442034704</v>
      </c>
      <c r="AN66" s="4">
        <v>534.6911053802462</v>
      </c>
      <c r="AO66" s="4">
        <v>530.11343882322433</v>
      </c>
      <c r="AP66" s="4">
        <v>107320.01953125</v>
      </c>
      <c r="AQ66" s="4">
        <v>176004.83203125</v>
      </c>
      <c r="AR66" s="4">
        <v>53359.453125</v>
      </c>
      <c r="AS66" s="4">
        <v>53960.56640625</v>
      </c>
      <c r="AT66" s="4">
        <v>500</v>
      </c>
      <c r="AU66" s="4">
        <v>500</v>
      </c>
      <c r="AV66" s="4">
        <v>500</v>
      </c>
      <c r="AW66" s="4">
        <v>7.9300553711224948</v>
      </c>
      <c r="AX66" s="4">
        <v>0.87251119203481642</v>
      </c>
      <c r="AY66" s="4">
        <v>1.7450223840696328</v>
      </c>
      <c r="AZ66" s="4">
        <v>32.583119253660733</v>
      </c>
      <c r="BA66" s="4">
        <v>1.5574379771969926</v>
      </c>
      <c r="BB66" s="4">
        <v>0.70119173395728096</v>
      </c>
      <c r="BC66" s="4">
        <v>0.1186227899612963</v>
      </c>
      <c r="BD66" s="4">
        <v>19.607527349382398</v>
      </c>
      <c r="BE66" s="4">
        <v>4.4420000016689301</v>
      </c>
      <c r="BF66" s="4">
        <v>0.75900000333786011</v>
      </c>
      <c r="BG66" s="4">
        <v>8.125</v>
      </c>
      <c r="BH66" s="4">
        <v>91.37950325012207</v>
      </c>
      <c r="BI66" s="4">
        <v>76.063003540039063</v>
      </c>
      <c r="BJ66" s="4">
        <v>15.316499710083008</v>
      </c>
      <c r="BK66" s="4">
        <v>3.2764999866485596</v>
      </c>
      <c r="BL66" s="4">
        <v>3.6019999980926514</v>
      </c>
      <c r="BM66" s="4">
        <v>2.9509999752044678</v>
      </c>
      <c r="BN66" s="4">
        <v>0.9024999737739563</v>
      </c>
      <c r="BO66" s="4">
        <v>0.7929999828338623</v>
      </c>
      <c r="BP66" s="4">
        <v>1.0119999647140503</v>
      </c>
      <c r="BQ66" s="4">
        <v>77</v>
      </c>
      <c r="BR66" s="4">
        <v>58</v>
      </c>
      <c r="BS66" s="4">
        <v>96</v>
      </c>
      <c r="BT66" s="10">
        <v>38.341986412028042</v>
      </c>
      <c r="BU66" s="10">
        <v>114.98680055309518</v>
      </c>
      <c r="BV66" s="4">
        <v>16.947288932838926</v>
      </c>
      <c r="BW66" s="10">
        <v>16.331478777858948</v>
      </c>
      <c r="BX66" s="10">
        <v>17.563099087818905</v>
      </c>
      <c r="BY66" s="4">
        <v>0.46012105463752595</v>
      </c>
      <c r="BZ66" s="4">
        <v>0.40587056176487202</v>
      </c>
      <c r="CA66" s="4">
        <v>0.51437154751017988</v>
      </c>
      <c r="CB66" s="4">
        <v>8.3188524865903322</v>
      </c>
      <c r="CD66" s="10">
        <v>4224.5332193982667</v>
      </c>
      <c r="CE66" s="10">
        <v>8.3147509650065388</v>
      </c>
      <c r="CF66" s="10"/>
      <c r="CH66" s="10">
        <v>4286.4274027029551</v>
      </c>
      <c r="CI66" s="10">
        <v>8.3228947839519734</v>
      </c>
      <c r="CJ66" s="10"/>
      <c r="CK66" s="4">
        <v>7.3277937642983106</v>
      </c>
      <c r="CM66" s="10">
        <v>4250.0418364122179</v>
      </c>
      <c r="CN66" s="10">
        <v>7.5636237396625736</v>
      </c>
      <c r="CQ66" s="10">
        <v>4820.5482994505801</v>
      </c>
      <c r="CR66" s="10">
        <v>7.1198740009609303</v>
      </c>
      <c r="CT66" s="4">
        <v>1.1572916735118874</v>
      </c>
      <c r="CU66" s="4">
        <v>0.93229166852931178</v>
      </c>
      <c r="CV66" s="4">
        <v>0.22500000498257577</v>
      </c>
      <c r="CW66" s="4">
        <v>1.0645833411253989</v>
      </c>
      <c r="CX66" s="4">
        <v>0.88541667039195693</v>
      </c>
      <c r="CY66" s="4">
        <v>0.17916667073344192</v>
      </c>
      <c r="CZ66" s="4">
        <v>1.2500000058983762</v>
      </c>
      <c r="DA66" s="4">
        <v>0.97916666666666663</v>
      </c>
      <c r="DB66" s="4">
        <v>0.27083333923170966</v>
      </c>
    </row>
    <row r="67" spans="1:106" x14ac:dyDescent="0.25">
      <c r="A67" s="1">
        <f t="shared" si="0"/>
        <v>44990</v>
      </c>
      <c r="B67" s="8">
        <v>10</v>
      </c>
      <c r="C67" s="4">
        <v>8961.6779999999999</v>
      </c>
      <c r="D67" s="4">
        <v>8961.6779999999999</v>
      </c>
      <c r="E67" s="4">
        <v>0</v>
      </c>
      <c r="F67" s="4">
        <v>4358.1559999999999</v>
      </c>
      <c r="H67" s="4">
        <v>4603.5219999999999</v>
      </c>
      <c r="J67" s="4">
        <v>59578.371833964084</v>
      </c>
      <c r="K67" s="4">
        <v>259.59661408386359</v>
      </c>
      <c r="L67" s="4">
        <v>31217.757788487928</v>
      </c>
      <c r="M67" s="4">
        <v>28360.614045476155</v>
      </c>
      <c r="N67" s="4">
        <v>5558.7499200989614</v>
      </c>
      <c r="O67" s="4">
        <v>1792.5071953747663</v>
      </c>
      <c r="P67" s="4">
        <v>1113.275215082461</v>
      </c>
      <c r="Q67" s="4">
        <v>4445.4747050165006</v>
      </c>
      <c r="R67" s="4">
        <v>27550.46567392104</v>
      </c>
      <c r="S67" s="4">
        <v>50.864438684860133</v>
      </c>
      <c r="T67" s="4">
        <v>1192.8457933654884</v>
      </c>
      <c r="U67" s="4">
        <v>14071.909046637202</v>
      </c>
      <c r="V67" s="4">
        <v>0</v>
      </c>
      <c r="W67" s="4">
        <v>13478.55662728384</v>
      </c>
      <c r="X67" s="4">
        <v>0</v>
      </c>
      <c r="Y67" s="4">
        <v>14071.909046637202</v>
      </c>
      <c r="Z67" s="4">
        <v>13478.55662728384</v>
      </c>
      <c r="AA67" s="4">
        <v>219838.52847321006</v>
      </c>
      <c r="AB67" s="4">
        <v>102896.03064912389</v>
      </c>
      <c r="AC67" s="4">
        <v>116942.49782408617</v>
      </c>
      <c r="AD67" s="4">
        <v>13076.35237926005</v>
      </c>
      <c r="AE67" s="4">
        <v>3.99123556307672</v>
      </c>
      <c r="AF67" s="4">
        <v>1022.2381296964132</v>
      </c>
      <c r="AG67" s="4">
        <v>6284.336423133509</v>
      </c>
      <c r="AH67" s="4">
        <v>6792.0159561265409</v>
      </c>
      <c r="AI67" s="4">
        <v>6040.9972351939959</v>
      </c>
      <c r="AJ67" s="4">
        <v>227.02822301749831</v>
      </c>
      <c r="AK67" s="4">
        <v>3086.6571011661113</v>
      </c>
      <c r="AL67" s="4">
        <v>2954.3401340278851</v>
      </c>
      <c r="AM67" s="4">
        <v>915.32435786666508</v>
      </c>
      <c r="AN67" s="4">
        <v>455.28900238285388</v>
      </c>
      <c r="AO67" s="4">
        <v>460.0353554838112</v>
      </c>
      <c r="AP67" s="4">
        <v>90539.96875</v>
      </c>
      <c r="AQ67" s="4">
        <v>148485.54874999999</v>
      </c>
      <c r="AR67" s="4">
        <v>45905.69921875</v>
      </c>
      <c r="AS67" s="4">
        <v>44634.26953125</v>
      </c>
      <c r="AT67" s="4">
        <v>470.3125</v>
      </c>
      <c r="AU67" s="4">
        <v>470.3125</v>
      </c>
      <c r="AV67" s="4">
        <v>470.3125</v>
      </c>
      <c r="AW67" s="4">
        <v>6.648126816647963</v>
      </c>
      <c r="AX67" s="4">
        <v>0.62028003238890772</v>
      </c>
      <c r="AY67" s="4">
        <v>1.2405600647778154</v>
      </c>
      <c r="AZ67" s="4">
        <v>24.53095597422827</v>
      </c>
      <c r="BA67" s="4">
        <v>1.459141064793898</v>
      </c>
      <c r="BB67" s="4">
        <v>0.67409219960748379</v>
      </c>
      <c r="BC67" s="4">
        <v>0.10213760836605211</v>
      </c>
      <c r="BD67" s="4">
        <v>16.568944872824041</v>
      </c>
      <c r="BE67" s="4">
        <v>4.4420000016689301</v>
      </c>
      <c r="BF67" s="4">
        <v>0.75900000333786011</v>
      </c>
      <c r="BG67" s="4">
        <v>8.125</v>
      </c>
      <c r="BH67" s="4">
        <v>91.37950325012207</v>
      </c>
      <c r="BI67" s="4">
        <v>76.063003540039063</v>
      </c>
      <c r="BJ67" s="4">
        <v>15.316499710083008</v>
      </c>
      <c r="BK67" s="4">
        <v>3.2764999866485596</v>
      </c>
      <c r="BL67" s="4">
        <v>3.6019999980926514</v>
      </c>
      <c r="BM67" s="4">
        <v>2.9509999752044678</v>
      </c>
      <c r="BN67" s="4">
        <v>0.9024999737739563</v>
      </c>
      <c r="BO67" s="4">
        <v>0.7929999828338623</v>
      </c>
      <c r="BP67" s="4">
        <v>1.0119999647140503</v>
      </c>
      <c r="BQ67" s="4">
        <v>77</v>
      </c>
      <c r="BR67" s="4">
        <v>58</v>
      </c>
      <c r="BS67" s="4">
        <v>96</v>
      </c>
      <c r="BT67" s="10">
        <v>39.006971992413334</v>
      </c>
      <c r="BU67" s="10">
        <v>110.25094666638094</v>
      </c>
      <c r="BV67" s="4">
        <v>16.381304324970202</v>
      </c>
      <c r="BW67" s="10">
        <v>16.590357394273635</v>
      </c>
      <c r="BX67" s="10">
        <v>16.172251255666769</v>
      </c>
      <c r="BY67" s="4">
        <v>0.70483718859342881</v>
      </c>
      <c r="BZ67" s="4">
        <v>0.72468490206624847</v>
      </c>
      <c r="CA67" s="4">
        <v>0.68498947512060926</v>
      </c>
      <c r="CB67" s="4">
        <v>8.2070847654859271</v>
      </c>
      <c r="CD67" s="10">
        <v>3588.0098296041215</v>
      </c>
      <c r="CE67" s="10">
        <v>8.0412390311714983</v>
      </c>
      <c r="CF67" s="10"/>
      <c r="CH67" s="10">
        <v>3599.4730046350833</v>
      </c>
      <c r="CI67" s="10">
        <v>8.3724023339610394</v>
      </c>
      <c r="CJ67" s="10"/>
      <c r="CK67" s="4">
        <v>7.3315527602249988</v>
      </c>
      <c r="CM67" s="10">
        <v>3819.5944378647982</v>
      </c>
      <c r="CN67" s="10">
        <v>7.7106023834590278</v>
      </c>
      <c r="CQ67" s="10">
        <v>4211.7233808493575</v>
      </c>
      <c r="CR67" s="10">
        <v>6.9877942315517636</v>
      </c>
      <c r="CT67" s="4">
        <v>1.0937500110206504</v>
      </c>
      <c r="CU67" s="4">
        <v>0.79687500310440851</v>
      </c>
      <c r="CV67" s="4">
        <v>0.29687500791624188</v>
      </c>
      <c r="CW67" s="4">
        <v>1.0812500085060794</v>
      </c>
      <c r="CX67" s="4">
        <v>0.84166666865348816</v>
      </c>
      <c r="CY67" s="4">
        <v>0.23958333985259136</v>
      </c>
      <c r="CZ67" s="4">
        <v>1.1062500135352213</v>
      </c>
      <c r="DA67" s="4">
        <v>0.75208333755532897</v>
      </c>
      <c r="DB67" s="4">
        <v>0.35416667597989243</v>
      </c>
    </row>
    <row r="68" spans="1:106" x14ac:dyDescent="0.25">
      <c r="A68" s="1">
        <f t="shared" si="0"/>
        <v>44991</v>
      </c>
      <c r="B68" s="8">
        <v>11</v>
      </c>
      <c r="C68" s="4">
        <v>7801.99</v>
      </c>
      <c r="D68" s="4">
        <v>7801.99</v>
      </c>
      <c r="E68" s="4">
        <v>0</v>
      </c>
      <c r="F68" s="4">
        <v>3523.53</v>
      </c>
      <c r="H68" s="4">
        <v>4278.46</v>
      </c>
      <c r="J68" s="4">
        <v>54331.902096850739</v>
      </c>
      <c r="K68" s="4">
        <v>259.70000686038293</v>
      </c>
      <c r="L68" s="4">
        <v>28856.363345289978</v>
      </c>
      <c r="M68" s="4">
        <v>25475.538751560765</v>
      </c>
      <c r="N68" s="4">
        <v>7213.3543229865782</v>
      </c>
      <c r="O68" s="4">
        <v>1792.3251598415602</v>
      </c>
      <c r="P68" s="4">
        <v>2498.4218786844949</v>
      </c>
      <c r="Q68" s="4">
        <v>4714.9324443020832</v>
      </c>
      <c r="R68" s="4">
        <v>24697.107306581631</v>
      </c>
      <c r="S68" s="4">
        <v>51.639584924321149</v>
      </c>
      <c r="T68" s="4">
        <v>1194.1900483935001</v>
      </c>
      <c r="U68" s="4">
        <v>13110.833742246667</v>
      </c>
      <c r="V68" s="4">
        <v>0</v>
      </c>
      <c r="W68" s="4">
        <v>11586.273564334964</v>
      </c>
      <c r="X68" s="4">
        <v>0</v>
      </c>
      <c r="Y68" s="4">
        <v>13110.833742246667</v>
      </c>
      <c r="Z68" s="4">
        <v>11586.273564334964</v>
      </c>
      <c r="AA68" s="4">
        <v>230723.85627723415</v>
      </c>
      <c r="AB68" s="4">
        <v>117769.15441259448</v>
      </c>
      <c r="AC68" s="4">
        <v>112954.70186463968</v>
      </c>
      <c r="AD68" s="4">
        <v>12206.375170041902</v>
      </c>
      <c r="AE68" s="4">
        <v>3.9773176911582966</v>
      </c>
      <c r="AF68" s="4">
        <v>1021.970430141399</v>
      </c>
      <c r="AG68" s="4">
        <v>5905.3414648964936</v>
      </c>
      <c r="AH68" s="4">
        <v>6301.033705145408</v>
      </c>
      <c r="AI68" s="4">
        <v>5640.4343052712429</v>
      </c>
      <c r="AJ68" s="4">
        <v>226.93054913979989</v>
      </c>
      <c r="AK68" s="4">
        <v>2682.4049633240315</v>
      </c>
      <c r="AL68" s="4">
        <v>2958.0293419472118</v>
      </c>
      <c r="AM68" s="4">
        <v>950.00611574670347</v>
      </c>
      <c r="AN68" s="4">
        <v>467.95699474235539</v>
      </c>
      <c r="AO68" s="4">
        <v>482.04912100434802</v>
      </c>
      <c r="AP68" s="4">
        <v>87338.59375</v>
      </c>
      <c r="AQ68" s="4">
        <v>143235.29374999998</v>
      </c>
      <c r="AR68" s="4">
        <v>44210.4765625</v>
      </c>
      <c r="AS68" s="4">
        <v>43128.1171875</v>
      </c>
      <c r="AT68" s="4">
        <v>407.29166666666669</v>
      </c>
      <c r="AU68" s="4">
        <v>407.29166666666669</v>
      </c>
      <c r="AV68" s="4">
        <v>407.29166666666669</v>
      </c>
      <c r="AW68" s="4">
        <v>6.9638517989449795</v>
      </c>
      <c r="AX68" s="4">
        <v>0.92455313618532942</v>
      </c>
      <c r="AY68" s="4">
        <v>1.8491062723706588</v>
      </c>
      <c r="AZ68" s="4">
        <v>29.572436811279452</v>
      </c>
      <c r="BA68" s="4">
        <v>1.5645207402267758</v>
      </c>
      <c r="BB68" s="4">
        <v>0.72294815877375429</v>
      </c>
      <c r="BC68" s="4">
        <v>0.12176459028359476</v>
      </c>
      <c r="BD68" s="4">
        <v>18.358815347110159</v>
      </c>
      <c r="BE68" s="4">
        <v>4.4420000016689301</v>
      </c>
      <c r="BF68" s="4">
        <v>0.75900000333786011</v>
      </c>
      <c r="BG68" s="4">
        <v>8.125</v>
      </c>
      <c r="BH68" s="4">
        <v>91.37950325012207</v>
      </c>
      <c r="BI68" s="4">
        <v>76.063003540039063</v>
      </c>
      <c r="BJ68" s="4">
        <v>15.316499710083008</v>
      </c>
      <c r="BK68" s="4">
        <v>3.2764999866485596</v>
      </c>
      <c r="BL68" s="4">
        <v>3.6019999980926514</v>
      </c>
      <c r="BM68" s="4">
        <v>2.9509999752044678</v>
      </c>
      <c r="BN68" s="4">
        <v>0.9024999737739563</v>
      </c>
      <c r="BO68" s="4">
        <v>0.7929999828338623</v>
      </c>
      <c r="BP68" s="4">
        <v>1.0119999647140503</v>
      </c>
      <c r="BQ68" s="4">
        <v>77</v>
      </c>
      <c r="BR68" s="4">
        <v>58</v>
      </c>
      <c r="BS68" s="4">
        <v>96</v>
      </c>
      <c r="BT68" s="10">
        <v>37.956092384679202</v>
      </c>
      <c r="BU68" s="10">
        <v>111.75592806356657</v>
      </c>
      <c r="BV68" s="4">
        <v>16.639153334581188</v>
      </c>
      <c r="BW68" s="10">
        <v>16.506003386742538</v>
      </c>
      <c r="BX68" s="10">
        <v>16.772303282419841</v>
      </c>
      <c r="BY68" s="4">
        <v>0.57699345791630929</v>
      </c>
      <c r="BZ68" s="4">
        <v>0.55948394892863029</v>
      </c>
      <c r="CA68" s="4">
        <v>0.59450296690398829</v>
      </c>
      <c r="CB68" s="4">
        <v>8.1578425019706131</v>
      </c>
      <c r="CD68" s="10">
        <v>3901.071606376016</v>
      </c>
      <c r="CE68" s="10">
        <v>7.7828892276916939</v>
      </c>
      <c r="CF68" s="10"/>
      <c r="CH68" s="10">
        <v>3797.5128547893801</v>
      </c>
      <c r="CI68" s="10">
        <v>8.5430208089149708</v>
      </c>
      <c r="CJ68" s="10"/>
      <c r="CK68" s="4">
        <v>7.2329564364008672</v>
      </c>
      <c r="CM68" s="10">
        <v>3927.4908891840332</v>
      </c>
      <c r="CN68" s="10">
        <v>7.4881067580912699</v>
      </c>
      <c r="CQ68" s="10">
        <v>4439.3879096122182</v>
      </c>
      <c r="CR68" s="10">
        <v>7.0072269925643251</v>
      </c>
      <c r="CT68" s="4">
        <v>0.99895834006989992</v>
      </c>
      <c r="CU68" s="4">
        <v>0.75937500285605586</v>
      </c>
      <c r="CV68" s="4">
        <v>0.23958333721384406</v>
      </c>
      <c r="CW68" s="4">
        <v>1.0166666752969225</v>
      </c>
      <c r="CX68" s="4">
        <v>0.80208333830038703</v>
      </c>
      <c r="CY68" s="4">
        <v>0.21458333699653545</v>
      </c>
      <c r="CZ68" s="4">
        <v>0.98125000484287739</v>
      </c>
      <c r="DA68" s="4">
        <v>0.71666666741172469</v>
      </c>
      <c r="DB68" s="4">
        <v>0.26458333743115264</v>
      </c>
    </row>
    <row r="69" spans="1:106" x14ac:dyDescent="0.25">
      <c r="A69" s="1">
        <f t="shared" si="0"/>
        <v>44992</v>
      </c>
      <c r="B69" s="8">
        <v>11</v>
      </c>
      <c r="C69" s="4">
        <v>7509.1350000000002</v>
      </c>
      <c r="D69" s="4">
        <v>7509.1350000000002</v>
      </c>
      <c r="E69" s="4">
        <v>0</v>
      </c>
      <c r="F69" s="4">
        <v>3439.2</v>
      </c>
      <c r="H69" s="4">
        <v>4069.9349999999999</v>
      </c>
      <c r="J69" s="4">
        <v>51284.347063300491</v>
      </c>
      <c r="K69" s="4">
        <v>259.36012398059421</v>
      </c>
      <c r="L69" s="4">
        <v>26238.263586997302</v>
      </c>
      <c r="M69" s="4">
        <v>25046.083476303193</v>
      </c>
      <c r="N69" s="4">
        <v>9357.3195086393353</v>
      </c>
      <c r="O69" s="4">
        <v>1792.9092610577786</v>
      </c>
      <c r="P69" s="4">
        <v>6355.1344930483147</v>
      </c>
      <c r="Q69" s="4">
        <v>3002.1850155910206</v>
      </c>
      <c r="R69" s="4">
        <v>25057.184560047022</v>
      </c>
      <c r="S69" s="4">
        <v>51.397213426224802</v>
      </c>
      <c r="T69" s="4">
        <v>1194.005120206722</v>
      </c>
      <c r="U69" s="4">
        <v>11577.148929084193</v>
      </c>
      <c r="V69" s="4">
        <v>0</v>
      </c>
      <c r="W69" s="4">
        <v>13480.03563096283</v>
      </c>
      <c r="X69" s="4">
        <v>0</v>
      </c>
      <c r="Y69" s="4">
        <v>11577.148929084193</v>
      </c>
      <c r="Z69" s="4">
        <v>13480.03563096283</v>
      </c>
      <c r="AA69" s="4">
        <v>233218.19347040483</v>
      </c>
      <c r="AB69" s="4">
        <v>111791.97970593517</v>
      </c>
      <c r="AC69" s="4">
        <v>121426.21376446965</v>
      </c>
      <c r="AD69" s="4">
        <v>12122.553221401386</v>
      </c>
      <c r="AE69" s="4">
        <v>3.9755209353730767</v>
      </c>
      <c r="AF69" s="4">
        <v>1022.1557038008175</v>
      </c>
      <c r="AG69" s="4">
        <v>5326.1550944204801</v>
      </c>
      <c r="AH69" s="4">
        <v>6796.3981269809055</v>
      </c>
      <c r="AI69" s="4">
        <v>5638.9650111101128</v>
      </c>
      <c r="AJ69" s="4">
        <v>196.98640794180264</v>
      </c>
      <c r="AK69" s="4">
        <v>2565.3499971683832</v>
      </c>
      <c r="AL69" s="4">
        <v>3073.6150139417296</v>
      </c>
      <c r="AM69" s="4">
        <v>953.87234370348278</v>
      </c>
      <c r="AN69" s="4">
        <v>469.02569271024402</v>
      </c>
      <c r="AO69" s="4">
        <v>484.84665099323877</v>
      </c>
      <c r="AP69" s="4">
        <v>79458.203125</v>
      </c>
      <c r="AQ69" s="4">
        <v>130311.45312499999</v>
      </c>
      <c r="AR69" s="4">
        <v>35817.26953125</v>
      </c>
      <c r="AS69" s="4">
        <v>43640.93359375</v>
      </c>
      <c r="AT69" s="4">
        <v>385.06944444444446</v>
      </c>
      <c r="AU69" s="4">
        <v>385.06944444444446</v>
      </c>
      <c r="AV69" s="4">
        <v>385.06944444444446</v>
      </c>
      <c r="AW69" s="4">
        <v>6.8295944956776635</v>
      </c>
      <c r="AX69" s="4">
        <v>1.2461248211197875</v>
      </c>
      <c r="AY69" s="4">
        <v>2.492249642239575</v>
      </c>
      <c r="AZ69" s="4">
        <v>31.057930569953108</v>
      </c>
      <c r="BA69" s="4">
        <v>1.6143741218397838</v>
      </c>
      <c r="BB69" s="4">
        <v>0.75094734761195703</v>
      </c>
      <c r="BC69" s="4">
        <v>0.12702825874131743</v>
      </c>
      <c r="BD69" s="4">
        <v>17.353723581344585</v>
      </c>
      <c r="BE69" s="4">
        <v>4.4420000016689301</v>
      </c>
      <c r="BF69" s="4">
        <v>0.75900000333786011</v>
      </c>
      <c r="BG69" s="4">
        <v>8.125</v>
      </c>
      <c r="BH69" s="4">
        <v>91.37950325012207</v>
      </c>
      <c r="BI69" s="4">
        <v>76.063003540039063</v>
      </c>
      <c r="BJ69" s="4">
        <v>15.316499710083008</v>
      </c>
      <c r="BK69" s="4">
        <v>3.2764999866485596</v>
      </c>
      <c r="BL69" s="4">
        <v>3.6019999980926514</v>
      </c>
      <c r="BM69" s="4">
        <v>2.9509999752044678</v>
      </c>
      <c r="BN69" s="4">
        <v>0.9024999737739563</v>
      </c>
      <c r="BO69" s="4">
        <v>0.7929999828338623</v>
      </c>
      <c r="BP69" s="4">
        <v>1.0119999647140503</v>
      </c>
      <c r="BQ69" s="4">
        <v>77</v>
      </c>
      <c r="BR69" s="4">
        <v>58</v>
      </c>
      <c r="BS69" s="4">
        <v>96</v>
      </c>
      <c r="BT69" s="10">
        <v>37.114036288895242</v>
      </c>
      <c r="BU69" s="10">
        <v>113.21684607136154</v>
      </c>
      <c r="BV69" s="4">
        <v>17.63021346130305</v>
      </c>
      <c r="BW69" s="10">
        <v>17.839066604773205</v>
      </c>
      <c r="BX69" s="10">
        <v>17.421360317832892</v>
      </c>
      <c r="BY69" s="4">
        <v>0.44797801766908296</v>
      </c>
      <c r="BZ69" s="4">
        <v>0.4644218124195264</v>
      </c>
      <c r="CA69" s="4">
        <v>0.43153422291863952</v>
      </c>
      <c r="CB69" s="4">
        <v>8.5311761033588098</v>
      </c>
      <c r="CD69" s="10">
        <v>3533.6619871841585</v>
      </c>
      <c r="CE69" s="10">
        <v>8.4390493378589291</v>
      </c>
      <c r="CF69" s="10"/>
      <c r="CH69" s="10">
        <v>3897.7095481026827</v>
      </c>
      <c r="CI69" s="10">
        <v>8.6146981937638323</v>
      </c>
      <c r="CJ69" s="10"/>
      <c r="CK69" s="4">
        <v>7.2716211836415425</v>
      </c>
      <c r="CM69" s="10">
        <v>4037.5729355684916</v>
      </c>
      <c r="CN69" s="10">
        <v>7.4844759577484039</v>
      </c>
      <c r="CQ69" s="10">
        <v>4483.4303804754327</v>
      </c>
      <c r="CR69" s="10">
        <v>7.0799338812395618</v>
      </c>
      <c r="CT69" s="4">
        <v>0.98750001199853921</v>
      </c>
      <c r="CU69" s="4">
        <v>0.69791667039195704</v>
      </c>
      <c r="CV69" s="4">
        <v>0.28958334160658222</v>
      </c>
      <c r="CW69" s="4">
        <v>0.84583334205672145</v>
      </c>
      <c r="CX69" s="4">
        <v>0.68333333854873979</v>
      </c>
      <c r="CY69" s="4">
        <v>0.16250000350798169</v>
      </c>
      <c r="CZ69" s="4">
        <v>1.129166681940357</v>
      </c>
      <c r="DA69" s="4">
        <v>0.71250000223517418</v>
      </c>
      <c r="DB69" s="4">
        <v>0.41666667970518273</v>
      </c>
    </row>
    <row r="70" spans="1:106" x14ac:dyDescent="0.25">
      <c r="A70" s="1">
        <f t="shared" ref="A70:A133" si="1">A69+1</f>
        <v>44993</v>
      </c>
      <c r="B70" s="8">
        <v>11</v>
      </c>
      <c r="C70" s="4">
        <v>8355.9539999999997</v>
      </c>
      <c r="D70" s="4">
        <v>8355.9539999999997</v>
      </c>
      <c r="E70" s="4">
        <v>0</v>
      </c>
      <c r="F70" s="4">
        <v>4386.4930000000004</v>
      </c>
      <c r="H70" s="4">
        <v>3969.4609999999998</v>
      </c>
      <c r="J70" s="4">
        <v>59694.954125897319</v>
      </c>
      <c r="K70" s="4">
        <v>258.94947140400882</v>
      </c>
      <c r="L70" s="4">
        <v>27593.726062025835</v>
      </c>
      <c r="M70" s="4">
        <v>32101.228063871487</v>
      </c>
      <c r="N70" s="4">
        <v>11177.571258064105</v>
      </c>
      <c r="O70" s="4">
        <v>1792.2854907509757</v>
      </c>
      <c r="P70" s="4">
        <v>7463.5914266571772</v>
      </c>
      <c r="Q70" s="4">
        <v>3713.979831406928</v>
      </c>
      <c r="R70" s="4">
        <v>24352.633711778613</v>
      </c>
      <c r="S70" s="4">
        <v>51.751925060748611</v>
      </c>
      <c r="T70" s="4">
        <v>1195.5303825755291</v>
      </c>
      <c r="U70" s="4">
        <v>10756.207952711493</v>
      </c>
      <c r="V70" s="4">
        <v>0</v>
      </c>
      <c r="W70" s="4">
        <v>13596.42575906712</v>
      </c>
      <c r="X70" s="4">
        <v>0</v>
      </c>
      <c r="Y70" s="4">
        <v>10756.207952711493</v>
      </c>
      <c r="Z70" s="4">
        <v>13596.42575906712</v>
      </c>
      <c r="AA70" s="4">
        <v>241905.81178874517</v>
      </c>
      <c r="AB70" s="4">
        <v>115101.90630346202</v>
      </c>
      <c r="AC70" s="4">
        <v>126803.90548528316</v>
      </c>
      <c r="AD70" s="4">
        <v>12869.119105341193</v>
      </c>
      <c r="AE70" s="4">
        <v>3.9855918345213257</v>
      </c>
      <c r="AF70" s="4">
        <v>1022.1584165929961</v>
      </c>
      <c r="AG70" s="4">
        <v>5465.9670289378528</v>
      </c>
      <c r="AH70" s="4">
        <v>7403.1520764033394</v>
      </c>
      <c r="AI70" s="4">
        <v>5016.4429919048407</v>
      </c>
      <c r="AJ70" s="4">
        <v>156.43930819748954</v>
      </c>
      <c r="AK70" s="4">
        <v>2412.5171713754698</v>
      </c>
      <c r="AL70" s="4">
        <v>2603.9258205293709</v>
      </c>
      <c r="AM70" s="4">
        <v>967.5552452073108</v>
      </c>
      <c r="AN70" s="4">
        <v>476.00133184953063</v>
      </c>
      <c r="AO70" s="4">
        <v>491.55391335778017</v>
      </c>
      <c r="AP70" s="4">
        <v>84491.04296875</v>
      </c>
      <c r="AQ70" s="4">
        <v>138565.31046874999</v>
      </c>
      <c r="AR70" s="4">
        <v>36026.2109375</v>
      </c>
      <c r="AS70" s="4">
        <v>48464.83203125</v>
      </c>
      <c r="AT70" s="4">
        <v>375</v>
      </c>
      <c r="AU70" s="4">
        <v>375</v>
      </c>
      <c r="AV70" s="4">
        <v>375</v>
      </c>
      <c r="AW70" s="4">
        <v>7.1440022438966659</v>
      </c>
      <c r="AX70" s="4">
        <v>1.3376774522770356</v>
      </c>
      <c r="AY70" s="4">
        <v>2.6753549045540712</v>
      </c>
      <c r="AZ70" s="4">
        <v>28.950112912151642</v>
      </c>
      <c r="BA70" s="4">
        <v>1.5401136848457033</v>
      </c>
      <c r="BB70" s="4">
        <v>0.60034353850019295</v>
      </c>
      <c r="BC70" s="4">
        <v>0.11579231350571231</v>
      </c>
      <c r="BD70" s="4">
        <v>16.582823513479131</v>
      </c>
      <c r="BE70" s="4">
        <v>3.0664999485015869</v>
      </c>
      <c r="BF70" s="4">
        <v>0</v>
      </c>
      <c r="BG70" s="4">
        <v>6.1329998970031738</v>
      </c>
      <c r="BH70" s="4">
        <v>90.97199821472168</v>
      </c>
      <c r="BI70" s="4">
        <v>74.816497802734375</v>
      </c>
      <c r="BJ70" s="4">
        <v>16.155500411987305</v>
      </c>
      <c r="BK70" s="4">
        <v>4.6420000791549683</v>
      </c>
      <c r="BL70" s="4">
        <v>3.6019999980926514</v>
      </c>
      <c r="BM70" s="4">
        <v>5.6820001602172852</v>
      </c>
      <c r="BN70" s="4">
        <v>1.3199999928474426</v>
      </c>
      <c r="BO70" s="4">
        <v>0.7929999828338623</v>
      </c>
      <c r="BP70" s="4">
        <v>1.8470000028610229</v>
      </c>
      <c r="BQ70" s="4">
        <v>66</v>
      </c>
      <c r="BR70" s="4">
        <v>58</v>
      </c>
      <c r="BS70" s="4">
        <v>74</v>
      </c>
      <c r="BT70" s="10">
        <v>37.069142009503878</v>
      </c>
      <c r="BU70" s="10">
        <v>114.34459777664786</v>
      </c>
      <c r="BV70" s="4">
        <v>17.830584994035739</v>
      </c>
      <c r="BW70" s="10">
        <v>17.889436918055569</v>
      </c>
      <c r="BX70" s="10">
        <v>17.771733070015909</v>
      </c>
      <c r="BY70" s="4">
        <v>0.5349507911547966</v>
      </c>
      <c r="BZ70" s="4">
        <v>0.57507778396113418</v>
      </c>
      <c r="CA70" s="4">
        <v>0.49482379834845902</v>
      </c>
      <c r="CB70" s="4">
        <v>8.6493464643676319</v>
      </c>
      <c r="CD70" s="10">
        <v>3626.7161132796655</v>
      </c>
      <c r="CE70" s="10">
        <v>8.5900060257576154</v>
      </c>
      <c r="CF70" s="10"/>
      <c r="CH70" s="10">
        <v>3925.4438351894069</v>
      </c>
      <c r="CI70" s="10">
        <v>8.7041710737396443</v>
      </c>
      <c r="CJ70" s="10"/>
      <c r="CK70" s="4">
        <v>7.4457522357086505</v>
      </c>
      <c r="CM70" s="10">
        <v>4119.1216474321154</v>
      </c>
      <c r="CN70" s="10">
        <v>7.4604770537523466</v>
      </c>
      <c r="CQ70" s="10">
        <v>4517.366649042151</v>
      </c>
      <c r="CR70" s="10">
        <v>7.4323255379286177</v>
      </c>
      <c r="CT70" s="4">
        <v>1.3135416719596833</v>
      </c>
      <c r="CU70" s="4">
        <v>0.84166666803260648</v>
      </c>
      <c r="CV70" s="4">
        <v>0.47187500392707682</v>
      </c>
      <c r="CW70" s="4">
        <v>1.366666667163372</v>
      </c>
      <c r="CX70" s="4">
        <v>0.97708332662781083</v>
      </c>
      <c r="CY70" s="4">
        <v>0.38958334053556126</v>
      </c>
      <c r="CZ70" s="4">
        <v>1.2604166767559946</v>
      </c>
      <c r="DA70" s="4">
        <v>0.70625000943740213</v>
      </c>
      <c r="DB70" s="4">
        <v>0.55416666731859243</v>
      </c>
    </row>
    <row r="71" spans="1:106" x14ac:dyDescent="0.25">
      <c r="A71" s="1">
        <f t="shared" si="1"/>
        <v>44994</v>
      </c>
      <c r="B71" s="8">
        <v>11</v>
      </c>
      <c r="C71" s="4">
        <v>5328.2860000000001</v>
      </c>
      <c r="D71" s="4">
        <v>5328.2860000000001</v>
      </c>
      <c r="E71" s="4">
        <v>0</v>
      </c>
      <c r="F71" s="4">
        <v>4637.8220000000001</v>
      </c>
      <c r="H71" s="4">
        <v>690.46400000000006</v>
      </c>
      <c r="J71" s="4">
        <v>52862.749660054535</v>
      </c>
      <c r="K71" s="4">
        <v>259.83921910711842</v>
      </c>
      <c r="L71" s="4">
        <v>24657.618854014498</v>
      </c>
      <c r="M71" s="4">
        <v>28205.130806040037</v>
      </c>
      <c r="N71" s="4">
        <v>8653.7305537064731</v>
      </c>
      <c r="O71" s="4">
        <v>1791.8973366865191</v>
      </c>
      <c r="P71" s="4">
        <v>6836.1339179276092</v>
      </c>
      <c r="Q71" s="4">
        <v>1817.5966357788639</v>
      </c>
      <c r="R71" s="4">
        <v>18623.801381057572</v>
      </c>
      <c r="S71" s="4">
        <v>51.044671316378206</v>
      </c>
      <c r="T71" s="4">
        <v>1192.9620700080259</v>
      </c>
      <c r="U71" s="4">
        <v>7715.5915134889356</v>
      </c>
      <c r="V71" s="4">
        <v>0</v>
      </c>
      <c r="W71" s="4">
        <v>10908.209867568637</v>
      </c>
      <c r="X71" s="4">
        <v>0</v>
      </c>
      <c r="Y71" s="4">
        <v>7715.5915134889356</v>
      </c>
      <c r="Z71" s="4">
        <v>10908.209867568637</v>
      </c>
      <c r="AA71" s="4">
        <v>214692.30232083559</v>
      </c>
      <c r="AB71" s="4">
        <v>101517.5900966459</v>
      </c>
      <c r="AC71" s="4">
        <v>113174.71222418967</v>
      </c>
      <c r="AD71" s="4">
        <v>10029.943650721158</v>
      </c>
      <c r="AE71" s="4">
        <v>3.9678381734180146</v>
      </c>
      <c r="AF71" s="4">
        <v>1021.9569593038643</v>
      </c>
      <c r="AG71" s="4">
        <v>4725.3713533932741</v>
      </c>
      <c r="AH71" s="4">
        <v>5304.5722973278826</v>
      </c>
      <c r="AI71" s="4">
        <v>5454.9314788968513</v>
      </c>
      <c r="AJ71" s="4">
        <v>217.15796927407936</v>
      </c>
      <c r="AK71" s="4">
        <v>2764.9696711215224</v>
      </c>
      <c r="AL71" s="4">
        <v>2689.9618077753294</v>
      </c>
      <c r="AM71" s="4">
        <v>866.67625750478555</v>
      </c>
      <c r="AN71" s="4">
        <v>426.47699572254635</v>
      </c>
      <c r="AO71" s="4">
        <v>440.19926178223926</v>
      </c>
      <c r="AP71" s="4">
        <v>68848.79296875</v>
      </c>
      <c r="AQ71" s="4">
        <v>112912.02046874999</v>
      </c>
      <c r="AR71" s="4">
        <v>29975.0859375</v>
      </c>
      <c r="AS71" s="4">
        <v>38873.70703125</v>
      </c>
      <c r="AT71" s="4">
        <v>375</v>
      </c>
      <c r="AU71" s="4">
        <v>375</v>
      </c>
      <c r="AV71" s="4">
        <v>375</v>
      </c>
      <c r="AW71" s="4">
        <v>9.9211546940337918</v>
      </c>
      <c r="AX71" s="4">
        <v>1.6241114973382571</v>
      </c>
      <c r="AY71" s="4">
        <v>3.2482229946765142</v>
      </c>
      <c r="AZ71" s="4">
        <v>40.292938915222564</v>
      </c>
      <c r="BA71" s="4">
        <v>1.8823958869176987</v>
      </c>
      <c r="BB71" s="4">
        <v>1.0237685212274363</v>
      </c>
      <c r="BC71" s="4">
        <v>0.16265573160014038</v>
      </c>
      <c r="BD71" s="4">
        <v>21.191058525903074</v>
      </c>
      <c r="BE71" s="4">
        <v>4.1719999313354492</v>
      </c>
      <c r="BF71" s="4">
        <v>0.45399999618530273</v>
      </c>
      <c r="BG71" s="4">
        <v>7.8899998664855957</v>
      </c>
      <c r="BH71" s="4">
        <v>89.565502166748047</v>
      </c>
      <c r="BI71" s="4">
        <v>72.356002807617188</v>
      </c>
      <c r="BJ71" s="4">
        <v>17.209499359130859</v>
      </c>
      <c r="BK71" s="4">
        <v>4.6955001354217529</v>
      </c>
      <c r="BL71" s="4">
        <v>3.7090001106262207</v>
      </c>
      <c r="BM71" s="4">
        <v>5.6820001602172852</v>
      </c>
      <c r="BN71" s="4">
        <v>1.5669999718666077</v>
      </c>
      <c r="BO71" s="4">
        <v>1.2869999408721924</v>
      </c>
      <c r="BP71" s="4">
        <v>1.8470000028610229</v>
      </c>
      <c r="BQ71" s="4">
        <v>63</v>
      </c>
      <c r="BR71" s="4">
        <v>52</v>
      </c>
      <c r="BS71" s="4">
        <v>74</v>
      </c>
      <c r="BT71" s="10">
        <v>37.252930881229084</v>
      </c>
      <c r="BU71" s="10">
        <v>114.55457398699261</v>
      </c>
      <c r="BV71" s="4">
        <v>17.801102284518656</v>
      </c>
      <c r="BW71" s="10">
        <v>18.035717841806235</v>
      </c>
      <c r="BX71" s="10">
        <v>17.56648672723108</v>
      </c>
      <c r="BY71" s="4">
        <v>0.55537149132411434</v>
      </c>
      <c r="BZ71" s="4">
        <v>0.52364286630090706</v>
      </c>
      <c r="CA71" s="4">
        <v>0.58710011634732173</v>
      </c>
      <c r="CB71" s="4">
        <v>8.6937993518947305</v>
      </c>
      <c r="CD71" s="10">
        <v>3168.8174865529031</v>
      </c>
      <c r="CE71" s="10">
        <v>8.6019427934834951</v>
      </c>
      <c r="CF71" s="10"/>
      <c r="CH71" s="10">
        <v>3470.9286469927956</v>
      </c>
      <c r="CI71" s="10">
        <v>8.7776606749444817</v>
      </c>
      <c r="CJ71" s="10"/>
      <c r="CK71" s="4">
        <v>7.4556191453452474</v>
      </c>
      <c r="CM71" s="10">
        <v>3748.9208961882414</v>
      </c>
      <c r="CN71" s="10">
        <v>7.4846532996206321</v>
      </c>
      <c r="CQ71" s="10">
        <v>3930.6294719246748</v>
      </c>
      <c r="CR71" s="10">
        <v>7.4279272073379623</v>
      </c>
      <c r="CT71" s="4">
        <v>1.2270833281024047</v>
      </c>
      <c r="CU71" s="4">
        <v>0.89479165772596991</v>
      </c>
      <c r="CV71" s="4">
        <v>0.33229167037643492</v>
      </c>
      <c r="CW71" s="4">
        <v>1.3104166698952515</v>
      </c>
      <c r="CX71" s="4">
        <v>0.95833333084980643</v>
      </c>
      <c r="CY71" s="4">
        <v>0.35208333904544514</v>
      </c>
      <c r="CZ71" s="4">
        <v>1.1437499863095582</v>
      </c>
      <c r="DA71" s="4">
        <v>0.8312499846021334</v>
      </c>
      <c r="DB71" s="4">
        <v>0.3125000017074247</v>
      </c>
    </row>
    <row r="72" spans="1:106" x14ac:dyDescent="0.25">
      <c r="A72" s="1">
        <f t="shared" si="1"/>
        <v>44995</v>
      </c>
      <c r="B72" s="8">
        <v>11</v>
      </c>
      <c r="C72" s="4">
        <v>6795.9889999999996</v>
      </c>
      <c r="D72" s="4">
        <v>6795.9889999999996</v>
      </c>
      <c r="E72" s="4">
        <v>0</v>
      </c>
      <c r="F72" s="4">
        <v>2975.0839999999998</v>
      </c>
      <c r="H72" s="4">
        <v>3820.9050000000002</v>
      </c>
      <c r="J72" s="4">
        <v>49883.099520561795</v>
      </c>
      <c r="K72" s="4">
        <v>273.45727571006142</v>
      </c>
      <c r="L72" s="4">
        <v>25421.438392695367</v>
      </c>
      <c r="M72" s="4">
        <v>24461.661127866424</v>
      </c>
      <c r="N72" s="4">
        <v>10388.069493294199</v>
      </c>
      <c r="O72" s="4">
        <v>1793.1645505417134</v>
      </c>
      <c r="P72" s="4">
        <v>7493.8528397549944</v>
      </c>
      <c r="Q72" s="4">
        <v>2894.2166535392039</v>
      </c>
      <c r="R72" s="4">
        <v>18099.097054094338</v>
      </c>
      <c r="S72" s="4">
        <v>50.222016713995068</v>
      </c>
      <c r="T72" s="4">
        <v>1189.4545840883911</v>
      </c>
      <c r="U72" s="4">
        <v>8717.3825413265331</v>
      </c>
      <c r="V72" s="4">
        <v>0</v>
      </c>
      <c r="W72" s="4">
        <v>9381.714512767805</v>
      </c>
      <c r="X72" s="4">
        <v>0</v>
      </c>
      <c r="Y72" s="4">
        <v>8717.3825413265331</v>
      </c>
      <c r="Z72" s="4">
        <v>9381.714512767805</v>
      </c>
      <c r="AA72" s="4">
        <v>205951.58860431652</v>
      </c>
      <c r="AB72" s="4">
        <v>96677.264112422868</v>
      </c>
      <c r="AC72" s="4">
        <v>109274.32449189367</v>
      </c>
      <c r="AD72" s="4">
        <v>11008.135054723589</v>
      </c>
      <c r="AE72" s="4">
        <v>3.9953148850579754</v>
      </c>
      <c r="AF72" s="4">
        <v>1022.0745806391528</v>
      </c>
      <c r="AG72" s="4">
        <v>5035.9788100344249</v>
      </c>
      <c r="AH72" s="4">
        <v>5972.156244689163</v>
      </c>
      <c r="AI72" s="4">
        <v>6682.2633426288394</v>
      </c>
      <c r="AJ72" s="4">
        <v>227.31679278753421</v>
      </c>
      <c r="AK72" s="4">
        <v>3022.8067415328046</v>
      </c>
      <c r="AL72" s="4">
        <v>3659.4566010960352</v>
      </c>
      <c r="AM72" s="4">
        <v>895.29295334155631</v>
      </c>
      <c r="AN72" s="4">
        <v>437.71866305470928</v>
      </c>
      <c r="AO72" s="4">
        <v>457.57429028684703</v>
      </c>
      <c r="AP72" s="4">
        <v>70886.80859375</v>
      </c>
      <c r="AQ72" s="4">
        <v>116254.36609375</v>
      </c>
      <c r="AR72" s="4">
        <v>34727.87890625</v>
      </c>
      <c r="AS72" s="4">
        <v>36158.9296875</v>
      </c>
      <c r="AT72" s="4">
        <v>375</v>
      </c>
      <c r="AU72" s="4">
        <v>375</v>
      </c>
      <c r="AV72" s="4">
        <v>375</v>
      </c>
      <c r="AW72" s="4">
        <v>7.3400794969741412</v>
      </c>
      <c r="AX72" s="4">
        <v>1.528558903390544</v>
      </c>
      <c r="AY72" s="4">
        <v>3.057117806781088</v>
      </c>
      <c r="AZ72" s="4">
        <v>30.304873743073529</v>
      </c>
      <c r="BA72" s="4">
        <v>1.619798833506586</v>
      </c>
      <c r="BB72" s="4">
        <v>0.9832657678858574</v>
      </c>
      <c r="BC72" s="4">
        <v>0.1317384347357767</v>
      </c>
      <c r="BD72" s="4">
        <v>17.106320521376652</v>
      </c>
      <c r="BE72" s="4">
        <v>5.3825000524520874</v>
      </c>
      <c r="BF72" s="4">
        <v>1.0499999523162842</v>
      </c>
      <c r="BG72" s="4">
        <v>9.7150001525878906</v>
      </c>
      <c r="BH72" s="4">
        <v>89.884494781494141</v>
      </c>
      <c r="BI72" s="4">
        <v>72.4949951171875</v>
      </c>
      <c r="BJ72" s="4">
        <v>17.389499664306641</v>
      </c>
      <c r="BK72" s="4">
        <v>3.7910000085830688</v>
      </c>
      <c r="BL72" s="4">
        <v>3.7090001106262207</v>
      </c>
      <c r="BM72" s="4">
        <v>3.872999906539917</v>
      </c>
      <c r="BN72" s="4">
        <v>0.9414999783039093</v>
      </c>
      <c r="BO72" s="4">
        <v>1.2869999408721924</v>
      </c>
      <c r="BP72" s="4">
        <v>0.59600001573562622</v>
      </c>
      <c r="BQ72" s="4">
        <v>59</v>
      </c>
      <c r="BR72" s="4">
        <v>52</v>
      </c>
      <c r="BS72" s="4">
        <v>66</v>
      </c>
      <c r="BT72" s="10">
        <v>37.08649036031283</v>
      </c>
      <c r="BU72" s="10">
        <v>114.32564635368401</v>
      </c>
      <c r="BV72" s="4">
        <v>17.172474680250442</v>
      </c>
      <c r="BW72" s="10">
        <v>17.244796437897065</v>
      </c>
      <c r="BX72" s="10">
        <v>17.100152922603819</v>
      </c>
      <c r="BY72" s="4">
        <v>0.468230128785045</v>
      </c>
      <c r="BZ72" s="4">
        <v>0.49841755920187414</v>
      </c>
      <c r="CA72" s="4">
        <v>0.43804269836821591</v>
      </c>
      <c r="CB72" s="4">
        <v>8.6715693185953509</v>
      </c>
      <c r="CD72" s="10">
        <v>3359.1410628556155</v>
      </c>
      <c r="CE72" s="10">
        <v>8.59458845633735</v>
      </c>
      <c r="CF72" s="10"/>
      <c r="CH72" s="10">
        <v>3692.0712411961558</v>
      </c>
      <c r="CI72" s="10">
        <v>8.7416084805106298</v>
      </c>
      <c r="CJ72" s="10"/>
      <c r="CK72" s="4">
        <v>7.4422840791193403</v>
      </c>
      <c r="CM72" s="10">
        <v>3907.1446337449811</v>
      </c>
      <c r="CN72" s="10">
        <v>7.5057192296064246</v>
      </c>
      <c r="CQ72" s="10">
        <v>4198.2724791256633</v>
      </c>
      <c r="CR72" s="10">
        <v>7.3832478185981945</v>
      </c>
      <c r="CT72" s="4">
        <v>0.96250001046185696</v>
      </c>
      <c r="CU72" s="4">
        <v>0.7229166732480129</v>
      </c>
      <c r="CV72" s="4">
        <v>0.23958333721384406</v>
      </c>
      <c r="CW72" s="4">
        <v>0.9729166766628623</v>
      </c>
      <c r="CX72" s="4">
        <v>0.69791667287548387</v>
      </c>
      <c r="CY72" s="4">
        <v>0.27500000378737849</v>
      </c>
      <c r="CZ72" s="4">
        <v>0.95208334426085162</v>
      </c>
      <c r="DA72" s="4">
        <v>0.74791667362054193</v>
      </c>
      <c r="DB72" s="4">
        <v>0.20416667064030966</v>
      </c>
    </row>
    <row r="73" spans="1:106" x14ac:dyDescent="0.25">
      <c r="A73" s="1">
        <f t="shared" si="1"/>
        <v>44996</v>
      </c>
      <c r="B73" s="8">
        <v>11</v>
      </c>
      <c r="C73" s="4">
        <v>8696.2950000000001</v>
      </c>
      <c r="D73" s="4">
        <v>8696.2950000000001</v>
      </c>
      <c r="E73" s="4">
        <v>0</v>
      </c>
      <c r="F73" s="4">
        <v>4592.4260000000004</v>
      </c>
      <c r="H73" s="4">
        <v>4103.8689999999997</v>
      </c>
      <c r="J73" s="4">
        <v>60271.49426019004</v>
      </c>
      <c r="K73" s="4">
        <v>276.15193182107606</v>
      </c>
      <c r="L73" s="4">
        <v>28086.147083439479</v>
      </c>
      <c r="M73" s="4">
        <v>32185.347176750558</v>
      </c>
      <c r="N73" s="4">
        <v>10807.458141876161</v>
      </c>
      <c r="O73" s="4">
        <v>1793.1423426380754</v>
      </c>
      <c r="P73" s="4">
        <v>7776.8276434204527</v>
      </c>
      <c r="Q73" s="4">
        <v>3030.6304984557087</v>
      </c>
      <c r="R73" s="4">
        <v>23002.840312417775</v>
      </c>
      <c r="S73" s="4">
        <v>50.96638125537951</v>
      </c>
      <c r="T73" s="4">
        <v>1192.9847756467436</v>
      </c>
      <c r="U73" s="4">
        <v>10438.216787890466</v>
      </c>
      <c r="V73" s="4">
        <v>0</v>
      </c>
      <c r="W73" s="4">
        <v>12564.623524527309</v>
      </c>
      <c r="X73" s="4">
        <v>0</v>
      </c>
      <c r="Y73" s="4">
        <v>10438.216787890466</v>
      </c>
      <c r="Z73" s="4">
        <v>12564.623524527309</v>
      </c>
      <c r="AA73" s="4">
        <v>253931.03450178885</v>
      </c>
      <c r="AB73" s="4">
        <v>121705.04950393004</v>
      </c>
      <c r="AC73" s="4">
        <v>132225.98499785879</v>
      </c>
      <c r="AD73" s="4">
        <v>12972.336406108752</v>
      </c>
      <c r="AE73" s="4">
        <v>4.0000333304492006</v>
      </c>
      <c r="AF73" s="4">
        <v>1022.2063270235908</v>
      </c>
      <c r="AG73" s="4">
        <v>5585.2982865947279</v>
      </c>
      <c r="AH73" s="4">
        <v>7387.0381195140244</v>
      </c>
      <c r="AI73" s="4">
        <v>7264.4415103304318</v>
      </c>
      <c r="AJ73" s="4">
        <v>227.33235335288225</v>
      </c>
      <c r="AK73" s="4">
        <v>2920.7463380877152</v>
      </c>
      <c r="AL73" s="4">
        <v>4343.6951722427166</v>
      </c>
      <c r="AM73" s="4">
        <v>973.704455228798</v>
      </c>
      <c r="AN73" s="4">
        <v>485.88489018118139</v>
      </c>
      <c r="AO73" s="4">
        <v>487.81956504761661</v>
      </c>
      <c r="AP73" s="4">
        <v>97472.8515625</v>
      </c>
      <c r="AQ73" s="4">
        <v>159855.4765625</v>
      </c>
      <c r="AR73" s="4">
        <v>42856.47265625</v>
      </c>
      <c r="AS73" s="4">
        <v>54616.37890625</v>
      </c>
      <c r="AT73" s="4">
        <v>375</v>
      </c>
      <c r="AU73" s="4">
        <v>375</v>
      </c>
      <c r="AV73" s="4">
        <v>375</v>
      </c>
      <c r="AW73" s="4">
        <v>6.9307094872230115</v>
      </c>
      <c r="AX73" s="4">
        <v>1.2427658148528955</v>
      </c>
      <c r="AY73" s="4">
        <v>2.485531629705791</v>
      </c>
      <c r="AZ73" s="4">
        <v>29.199910364332034</v>
      </c>
      <c r="BA73" s="4">
        <v>1.4917084121581377</v>
      </c>
      <c r="BB73" s="4">
        <v>0.83534902051165838</v>
      </c>
      <c r="BC73" s="4">
        <v>0.1119677351364918</v>
      </c>
      <c r="BD73" s="4">
        <v>18.382020913791447</v>
      </c>
      <c r="BE73" s="4">
        <v>4.787500262260437</v>
      </c>
      <c r="BF73" s="4">
        <v>1.5150001049041748</v>
      </c>
      <c r="BG73" s="4">
        <v>8.0600004196166992</v>
      </c>
      <c r="BH73" s="4">
        <v>91.042503356933594</v>
      </c>
      <c r="BI73" s="4">
        <v>74.772003173828125</v>
      </c>
      <c r="BJ73" s="4">
        <v>16.270500183105469</v>
      </c>
      <c r="BK73" s="4">
        <v>3.5439999103546143</v>
      </c>
      <c r="BL73" s="4">
        <v>3.2149999141693115</v>
      </c>
      <c r="BM73" s="4">
        <v>3.872999906539917</v>
      </c>
      <c r="BN73" s="4">
        <v>0.62600001692771912</v>
      </c>
      <c r="BO73" s="4">
        <v>0.65600001811981201</v>
      </c>
      <c r="BP73" s="4">
        <v>0.59600001573562622</v>
      </c>
      <c r="BQ73" s="4">
        <v>47</v>
      </c>
      <c r="BR73" s="4">
        <v>28</v>
      </c>
      <c r="BS73" s="4">
        <v>66</v>
      </c>
      <c r="BT73" s="10">
        <v>36.623845550410536</v>
      </c>
      <c r="BU73" s="10">
        <v>115.54566098197341</v>
      </c>
      <c r="BV73" s="4">
        <v>17.9020043346341</v>
      </c>
      <c r="BW73" s="10">
        <v>17.659426491470249</v>
      </c>
      <c r="BX73" s="10">
        <v>18.144582177797954</v>
      </c>
      <c r="BY73" s="4">
        <v>0.47671637260884359</v>
      </c>
      <c r="BZ73" s="4">
        <v>0.37504940124254971</v>
      </c>
      <c r="CA73" s="4">
        <v>0.57838334397513746</v>
      </c>
      <c r="CB73" s="4">
        <v>8.3237707743775182</v>
      </c>
      <c r="CD73" s="10">
        <v>3779.6208145009768</v>
      </c>
      <c r="CE73" s="10">
        <v>8.3836465560981086</v>
      </c>
      <c r="CF73" s="10"/>
      <c r="CH73" s="10">
        <v>3901.918773711137</v>
      </c>
      <c r="CI73" s="10">
        <v>8.2657716811107917</v>
      </c>
      <c r="CJ73" s="10"/>
      <c r="CK73" s="4">
        <v>7.3619683255941828</v>
      </c>
      <c r="CM73" s="10">
        <v>4241.3901208286998</v>
      </c>
      <c r="CN73" s="10">
        <v>7.4251790500125203</v>
      </c>
      <c r="CQ73" s="10">
        <v>4494.5575593470012</v>
      </c>
      <c r="CR73" s="10">
        <v>7.3023181067376424</v>
      </c>
      <c r="CT73" s="4">
        <v>1.4666666717578967</v>
      </c>
      <c r="CU73" s="4">
        <v>0.68229167202177143</v>
      </c>
      <c r="CV73" s="4">
        <v>0.78437499973612534</v>
      </c>
      <c r="CW73" s="4">
        <v>1.4000000073574483</v>
      </c>
      <c r="CX73" s="4">
        <v>0.79166667411724723</v>
      </c>
      <c r="CY73" s="4">
        <v>0.60833333324020111</v>
      </c>
      <c r="CZ73" s="4">
        <v>1.533333336158345</v>
      </c>
      <c r="DA73" s="4">
        <v>0.57291666992629564</v>
      </c>
      <c r="DB73" s="4">
        <v>0.96041666623204947</v>
      </c>
    </row>
    <row r="74" spans="1:106" x14ac:dyDescent="0.25">
      <c r="A74" s="1">
        <f t="shared" si="1"/>
        <v>44997</v>
      </c>
      <c r="B74" s="8">
        <v>11</v>
      </c>
      <c r="C74" s="4">
        <v>8474.9840000000004</v>
      </c>
      <c r="D74" s="4">
        <v>8474.9840000000004</v>
      </c>
      <c r="E74" s="4">
        <v>0</v>
      </c>
      <c r="F74" s="4">
        <v>4295.2479999999996</v>
      </c>
      <c r="H74" s="4">
        <v>4179.7359999999999</v>
      </c>
      <c r="J74" s="4">
        <v>56285.852154916749</v>
      </c>
      <c r="K74" s="4">
        <v>278.46870850358124</v>
      </c>
      <c r="L74" s="4">
        <v>26471.647772845812</v>
      </c>
      <c r="M74" s="4">
        <v>29814.204382070937</v>
      </c>
      <c r="N74" s="4">
        <v>13207.280219553544</v>
      </c>
      <c r="O74" s="4">
        <v>1793.6932964641012</v>
      </c>
      <c r="P74" s="4">
        <v>9349.1480144277084</v>
      </c>
      <c r="Q74" s="4">
        <v>3858.1322051258358</v>
      </c>
      <c r="R74" s="4">
        <v>21439.66617364539</v>
      </c>
      <c r="S74" s="4">
        <v>50.831334423892343</v>
      </c>
      <c r="T74" s="4">
        <v>1192.4494401477234</v>
      </c>
      <c r="U74" s="4">
        <v>9505.0834416481393</v>
      </c>
      <c r="V74" s="4">
        <v>0</v>
      </c>
      <c r="W74" s="4">
        <v>11934.582731997252</v>
      </c>
      <c r="X74" s="4">
        <v>0</v>
      </c>
      <c r="Y74" s="4">
        <v>9505.0834416481393</v>
      </c>
      <c r="Z74" s="4">
        <v>11934.582731997252</v>
      </c>
      <c r="AA74" s="4">
        <v>222165.50090492147</v>
      </c>
      <c r="AB74" s="4">
        <v>104698.35451633648</v>
      </c>
      <c r="AC74" s="4">
        <v>117467.146388585</v>
      </c>
      <c r="AD74" s="4">
        <v>12426.317512622125</v>
      </c>
      <c r="AE74" s="4">
        <v>3.9966387051797043</v>
      </c>
      <c r="AF74" s="4">
        <v>1022.14680159301</v>
      </c>
      <c r="AG74" s="4">
        <v>5350.7861447809055</v>
      </c>
      <c r="AH74" s="4">
        <v>7075.5313678412194</v>
      </c>
      <c r="AI74" s="4">
        <v>6422.657936222321</v>
      </c>
      <c r="AJ74" s="4">
        <v>227.28308008820923</v>
      </c>
      <c r="AK74" s="4">
        <v>2218.1935084627248</v>
      </c>
      <c r="AL74" s="4">
        <v>4204.4644277595962</v>
      </c>
      <c r="AM74" s="4">
        <v>947.87443921608849</v>
      </c>
      <c r="AN74" s="4">
        <v>465.72276659086947</v>
      </c>
      <c r="AO74" s="4">
        <v>482.15167262521902</v>
      </c>
      <c r="AP74" s="4">
        <v>84225.421875</v>
      </c>
      <c r="AQ74" s="4">
        <v>138129.69187499999</v>
      </c>
      <c r="AR74" s="4">
        <v>36948.91015625</v>
      </c>
      <c r="AS74" s="4">
        <v>47276.51171875</v>
      </c>
      <c r="AT74" s="4">
        <v>375</v>
      </c>
      <c r="AU74" s="4">
        <v>375</v>
      </c>
      <c r="AV74" s="4">
        <v>375</v>
      </c>
      <c r="AW74" s="4">
        <v>6.6414110227130516</v>
      </c>
      <c r="AX74" s="4">
        <v>1.5583840889320315</v>
      </c>
      <c r="AY74" s="4">
        <v>3.116768177864063</v>
      </c>
      <c r="AZ74" s="4">
        <v>26.214267885924205</v>
      </c>
      <c r="BA74" s="4">
        <v>1.4662349229947955</v>
      </c>
      <c r="BB74" s="4">
        <v>0.75783717541205042</v>
      </c>
      <c r="BC74" s="4">
        <v>0.11184380279845819</v>
      </c>
      <c r="BD74" s="4">
        <v>16.298519486880444</v>
      </c>
      <c r="BE74" s="4">
        <v>5.2025001049041748</v>
      </c>
      <c r="BF74" s="4">
        <v>2.5710000991821289</v>
      </c>
      <c r="BG74" s="4">
        <v>7.8340001106262207</v>
      </c>
      <c r="BH74" s="4">
        <v>90.759997367858887</v>
      </c>
      <c r="BI74" s="4">
        <v>76.081497192382813</v>
      </c>
      <c r="BJ74" s="4">
        <v>14.678500175476074</v>
      </c>
      <c r="BK74" s="4">
        <v>3.4469999074935913</v>
      </c>
      <c r="BL74" s="4">
        <v>3.2149999141693115</v>
      </c>
      <c r="BM74" s="4">
        <v>3.6789999008178711</v>
      </c>
      <c r="BN74" s="4">
        <v>0.5910000205039978</v>
      </c>
      <c r="BO74" s="4">
        <v>0.65600001811981201</v>
      </c>
      <c r="BP74" s="4">
        <v>0.52600002288818359</v>
      </c>
      <c r="BQ74" s="4">
        <v>48</v>
      </c>
      <c r="BR74" s="4">
        <v>28</v>
      </c>
      <c r="BS74" s="4">
        <v>68</v>
      </c>
      <c r="BT74" s="10">
        <v>37.418851262757777</v>
      </c>
      <c r="BU74" s="10">
        <v>117.58343738996943</v>
      </c>
      <c r="BV74" s="4">
        <v>17.186058283393031</v>
      </c>
      <c r="BW74" s="10">
        <v>17.347417345918991</v>
      </c>
      <c r="BX74" s="10">
        <v>17.02469922086707</v>
      </c>
      <c r="BY74" s="4">
        <v>0.37991388726294317</v>
      </c>
      <c r="BZ74" s="4">
        <v>0.51497886122879555</v>
      </c>
      <c r="CA74" s="4">
        <v>0.24484891329709077</v>
      </c>
      <c r="CB74" s="4">
        <v>8.6022396004708597</v>
      </c>
      <c r="CD74" s="10">
        <v>3486.156326640596</v>
      </c>
      <c r="CE74" s="10">
        <v>8.5125871241742868</v>
      </c>
      <c r="CF74" s="10"/>
      <c r="CH74" s="10">
        <v>3832.3471122614965</v>
      </c>
      <c r="CI74" s="10">
        <v>8.6837934206977199</v>
      </c>
      <c r="CJ74" s="10"/>
      <c r="CK74" s="4">
        <v>7.2494459530249937</v>
      </c>
      <c r="CM74" s="10">
        <v>4060.8028933800592</v>
      </c>
      <c r="CN74" s="10">
        <v>7.3885891538515409</v>
      </c>
      <c r="CQ74" s="10">
        <v>4406.9607081129016</v>
      </c>
      <c r="CR74" s="10">
        <v>7.1212321680755579</v>
      </c>
      <c r="CT74" s="4">
        <v>0.95104168107112252</v>
      </c>
      <c r="CU74" s="4">
        <v>0.61875000774549949</v>
      </c>
      <c r="CV74" s="4">
        <v>0.33229167332562304</v>
      </c>
      <c r="CW74" s="4">
        <v>0.99375001201406121</v>
      </c>
      <c r="CX74" s="4">
        <v>0.68125000596046448</v>
      </c>
      <c r="CY74" s="4">
        <v>0.31250000605359674</v>
      </c>
      <c r="CZ74" s="4">
        <v>0.90833335012818384</v>
      </c>
      <c r="DA74" s="4">
        <v>0.55625000953053438</v>
      </c>
      <c r="DB74" s="4">
        <v>0.3520833405976494</v>
      </c>
    </row>
    <row r="75" spans="1:106" x14ac:dyDescent="0.25">
      <c r="A75" s="1">
        <f t="shared" si="1"/>
        <v>44998</v>
      </c>
      <c r="B75" s="8">
        <v>12</v>
      </c>
      <c r="C75" s="4">
        <v>8575.4779999999992</v>
      </c>
      <c r="D75" s="4">
        <v>8575.4779999999992</v>
      </c>
      <c r="E75" s="4">
        <v>0</v>
      </c>
      <c r="F75" s="4">
        <v>4288.558</v>
      </c>
      <c r="H75" s="4">
        <v>4286.92</v>
      </c>
      <c r="J75" s="4">
        <v>61698.078033437385</v>
      </c>
      <c r="K75" s="4">
        <v>279.29820420809824</v>
      </c>
      <c r="L75" s="4">
        <v>30247.593666631219</v>
      </c>
      <c r="M75" s="4">
        <v>31450.484366806166</v>
      </c>
      <c r="N75" s="4">
        <v>11345.243383769142</v>
      </c>
      <c r="O75" s="4">
        <v>1793.4624005589556</v>
      </c>
      <c r="P75" s="4">
        <v>8421.7754337218321</v>
      </c>
      <c r="Q75" s="4">
        <v>2923.4679500473094</v>
      </c>
      <c r="R75" s="4">
        <v>24006.75295899087</v>
      </c>
      <c r="S75" s="4">
        <v>50.98263062644029</v>
      </c>
      <c r="T75" s="4">
        <v>1193.376512660019</v>
      </c>
      <c r="U75" s="4">
        <v>11902.370048083692</v>
      </c>
      <c r="V75" s="4">
        <v>0</v>
      </c>
      <c r="W75" s="4">
        <v>12104.382910907178</v>
      </c>
      <c r="X75" s="4">
        <v>0</v>
      </c>
      <c r="Y75" s="4">
        <v>11902.370048083692</v>
      </c>
      <c r="Z75" s="4">
        <v>12104.382910907178</v>
      </c>
      <c r="AA75" s="4">
        <v>249616.75997850628</v>
      </c>
      <c r="AB75" s="4">
        <v>123191.21726214314</v>
      </c>
      <c r="AC75" s="4">
        <v>126425.54271636314</v>
      </c>
      <c r="AD75" s="4">
        <v>12766.27748805661</v>
      </c>
      <c r="AE75" s="4">
        <v>3.9595674382887718</v>
      </c>
      <c r="AF75" s="4">
        <v>1021.9208103810392</v>
      </c>
      <c r="AG75" s="4">
        <v>5769.8132100448529</v>
      </c>
      <c r="AH75" s="4">
        <v>6996.4642780117583</v>
      </c>
      <c r="AI75" s="4">
        <v>5485.4938993463238</v>
      </c>
      <c r="AJ75" s="4">
        <v>227.06022401421157</v>
      </c>
      <c r="AK75" s="4">
        <v>2375.4068837940645</v>
      </c>
      <c r="AL75" s="4">
        <v>3110.0870155522589</v>
      </c>
      <c r="AM75" s="4">
        <v>993.39373484813393</v>
      </c>
      <c r="AN75" s="4">
        <v>483.74073359742277</v>
      </c>
      <c r="AO75" s="4">
        <v>509.65300125071116</v>
      </c>
      <c r="AP75" s="4">
        <v>92295.31640625</v>
      </c>
      <c r="AQ75" s="4">
        <v>151364.31890625</v>
      </c>
      <c r="AR75" s="4">
        <v>43763.15625</v>
      </c>
      <c r="AS75" s="4">
        <v>48532.16015625</v>
      </c>
      <c r="AT75" s="4">
        <v>375</v>
      </c>
      <c r="AU75" s="4">
        <v>375</v>
      </c>
      <c r="AV75" s="4">
        <v>375</v>
      </c>
      <c r="AW75" s="4">
        <v>7.194710083034134</v>
      </c>
      <c r="AX75" s="4">
        <v>1.32298670508736</v>
      </c>
      <c r="AY75" s="4">
        <v>2.6459734101747201</v>
      </c>
      <c r="AZ75" s="4">
        <v>29.108203645150311</v>
      </c>
      <c r="BA75" s="4">
        <v>1.4886957307868567</v>
      </c>
      <c r="BB75" s="4">
        <v>0.63967208584131685</v>
      </c>
      <c r="BC75" s="4">
        <v>0.11584120848402084</v>
      </c>
      <c r="BD75" s="4">
        <v>17.650831697807401</v>
      </c>
      <c r="BE75" s="4">
        <v>5.2025001049041748</v>
      </c>
      <c r="BF75" s="4">
        <v>2.5710000991821289</v>
      </c>
      <c r="BG75" s="4">
        <v>7.8340001106262207</v>
      </c>
      <c r="BH75" s="4">
        <v>90.759997367858887</v>
      </c>
      <c r="BI75" s="4">
        <v>76.081497192382813</v>
      </c>
      <c r="BJ75" s="4">
        <v>14.678500175476074</v>
      </c>
      <c r="BK75" s="4">
        <v>3.4469999074935913</v>
      </c>
      <c r="BL75" s="4">
        <v>3.2149999141693115</v>
      </c>
      <c r="BM75" s="4">
        <v>3.6789999008178711</v>
      </c>
      <c r="BN75" s="4">
        <v>0.5910000205039978</v>
      </c>
      <c r="BO75" s="4">
        <v>0.65600001811981201</v>
      </c>
      <c r="BP75" s="4">
        <v>0.52600002288818359</v>
      </c>
      <c r="BQ75" s="4">
        <v>48</v>
      </c>
      <c r="BR75" s="4">
        <v>28</v>
      </c>
      <c r="BS75" s="4">
        <v>68</v>
      </c>
      <c r="BT75" s="10">
        <v>37.938106181663926</v>
      </c>
      <c r="BU75" s="10">
        <v>114.34740788632561</v>
      </c>
      <c r="BV75" s="4">
        <v>17.39145389089953</v>
      </c>
      <c r="BW75" s="10">
        <v>17.402020429670237</v>
      </c>
      <c r="BX75" s="10">
        <v>17.380887352128823</v>
      </c>
      <c r="BY75" s="4">
        <v>0.37237575528972494</v>
      </c>
      <c r="BZ75" s="4">
        <v>0.37721628779024158</v>
      </c>
      <c r="CA75" s="4">
        <v>0.3675352227892083</v>
      </c>
      <c r="CB75" s="4">
        <v>8.3208846466102369</v>
      </c>
      <c r="CD75" s="10">
        <v>3927.8961648569575</v>
      </c>
      <c r="CE75" s="10">
        <v>7.8717417731419514</v>
      </c>
      <c r="CF75" s="10"/>
      <c r="CH75" s="10">
        <v>4072.6596676649551</v>
      </c>
      <c r="CI75" s="10">
        <v>8.7540626467696256</v>
      </c>
      <c r="CJ75" s="10"/>
      <c r="CK75" s="4">
        <v>7.150692187515574</v>
      </c>
      <c r="CM75" s="10">
        <v>4207.3285371116353</v>
      </c>
      <c r="CN75" s="10">
        <v>7.262348610426784</v>
      </c>
      <c r="CQ75" s="10">
        <v>4624.5494898218494</v>
      </c>
      <c r="CR75" s="10">
        <v>7.0491092645735529</v>
      </c>
      <c r="CT75" s="4">
        <v>1.1385416802950203</v>
      </c>
      <c r="CU75" s="4">
        <v>0.79583333929379774</v>
      </c>
      <c r="CV75" s="4">
        <v>0.34270834100122255</v>
      </c>
      <c r="CW75" s="4">
        <v>1.0812500139387946</v>
      </c>
      <c r="CX75" s="4">
        <v>0.79583334177732468</v>
      </c>
      <c r="CY75" s="4">
        <v>0.28541667216146988</v>
      </c>
      <c r="CZ75" s="4">
        <v>1.1958333466512461</v>
      </c>
      <c r="DA75" s="4">
        <v>0.79583333681027091</v>
      </c>
      <c r="DB75" s="4">
        <v>0.40000000984097522</v>
      </c>
    </row>
    <row r="76" spans="1:106" x14ac:dyDescent="0.25">
      <c r="A76" s="1">
        <f t="shared" si="1"/>
        <v>44999</v>
      </c>
      <c r="B76" s="8">
        <v>12</v>
      </c>
      <c r="C76" s="4">
        <v>7386.0129999999999</v>
      </c>
      <c r="D76" s="4">
        <v>7386.0129999999999</v>
      </c>
      <c r="E76" s="4">
        <v>0</v>
      </c>
      <c r="F76" s="4">
        <v>2734.8249999999998</v>
      </c>
      <c r="H76" s="4">
        <v>4651.1880000000001</v>
      </c>
      <c r="J76" s="4">
        <v>58959.86477637761</v>
      </c>
      <c r="K76" s="4">
        <v>265.85492173016343</v>
      </c>
      <c r="L76" s="4">
        <v>30258.745719921859</v>
      </c>
      <c r="M76" s="4">
        <v>28701.119056455751</v>
      </c>
      <c r="N76" s="4">
        <v>7863.9022805047589</v>
      </c>
      <c r="O76" s="4">
        <v>1793.9898045521136</v>
      </c>
      <c r="P76" s="4">
        <v>5958.0488154008372</v>
      </c>
      <c r="Q76" s="4">
        <v>1905.8534651039215</v>
      </c>
      <c r="R76" s="4">
        <v>24189.296986296489</v>
      </c>
      <c r="S76" s="4">
        <v>50.874538981977686</v>
      </c>
      <c r="T76" s="4">
        <v>1191.3976867307497</v>
      </c>
      <c r="U76" s="4">
        <v>12009.85023798964</v>
      </c>
      <c r="V76" s="4">
        <v>0</v>
      </c>
      <c r="W76" s="4">
        <v>12179.446748306851</v>
      </c>
      <c r="X76" s="4">
        <v>0</v>
      </c>
      <c r="Y76" s="4">
        <v>12009.85023798964</v>
      </c>
      <c r="Z76" s="4">
        <v>12179.446748306851</v>
      </c>
      <c r="AA76" s="4">
        <v>255277.70307600073</v>
      </c>
      <c r="AB76" s="4">
        <v>122974.07240453412</v>
      </c>
      <c r="AC76" s="4">
        <v>132303.63067146661</v>
      </c>
      <c r="AD76" s="4">
        <v>11969.915387369172</v>
      </c>
      <c r="AE76" s="4">
        <v>3.873584107248579</v>
      </c>
      <c r="AF76" s="4">
        <v>1021.5891714870394</v>
      </c>
      <c r="AG76" s="4">
        <v>5363.8912609761328</v>
      </c>
      <c r="AH76" s="4">
        <v>6606.0241263930393</v>
      </c>
      <c r="AI76" s="4">
        <v>3335.6256766744227</v>
      </c>
      <c r="AJ76" s="4">
        <v>199.50198354937876</v>
      </c>
      <c r="AK76" s="4">
        <v>1498.3163080119</v>
      </c>
      <c r="AL76" s="4">
        <v>1837.3093686625227</v>
      </c>
      <c r="AM76" s="4">
        <v>976.707934633994</v>
      </c>
      <c r="AN76" s="4">
        <v>482.17448761573195</v>
      </c>
      <c r="AO76" s="4">
        <v>494.53344701826205</v>
      </c>
      <c r="AP76" s="4">
        <v>88021.06640625</v>
      </c>
      <c r="AQ76" s="4">
        <v>144354.54890624998</v>
      </c>
      <c r="AR76" s="4">
        <v>42283.6171875</v>
      </c>
      <c r="AS76" s="4">
        <v>45737.44921875</v>
      </c>
      <c r="AT76" s="4">
        <v>375</v>
      </c>
      <c r="AU76" s="4">
        <v>375</v>
      </c>
      <c r="AV76" s="4">
        <v>375</v>
      </c>
      <c r="AW76" s="4">
        <v>7.9826375578241757</v>
      </c>
      <c r="AX76" s="4">
        <v>1.0647019278878549</v>
      </c>
      <c r="AY76" s="4">
        <v>2.1294038557757098</v>
      </c>
      <c r="AZ76" s="4">
        <v>34.562314346860852</v>
      </c>
      <c r="BA76" s="4">
        <v>1.6206193229512555</v>
      </c>
      <c r="BB76" s="4">
        <v>0.45161383775988789</v>
      </c>
      <c r="BC76" s="4">
        <v>0.13223750548963209</v>
      </c>
      <c r="BD76" s="4">
        <v>19.544312866258153</v>
      </c>
      <c r="BE76" s="4">
        <v>5.2025001049041748</v>
      </c>
      <c r="BF76" s="4">
        <v>2.5710000991821289</v>
      </c>
      <c r="BG76" s="4">
        <v>7.8340001106262207</v>
      </c>
      <c r="BH76" s="4">
        <v>90.759997367858887</v>
      </c>
      <c r="BI76" s="4">
        <v>76.081497192382813</v>
      </c>
      <c r="BJ76" s="4">
        <v>14.678500175476074</v>
      </c>
      <c r="BK76" s="4">
        <v>3.4469999074935913</v>
      </c>
      <c r="BL76" s="4">
        <v>3.2149999141693115</v>
      </c>
      <c r="BM76" s="4">
        <v>3.6789999008178711</v>
      </c>
      <c r="BN76" s="4">
        <v>0.5910000205039978</v>
      </c>
      <c r="BO76" s="4">
        <v>0.65600001811981201</v>
      </c>
      <c r="BP76" s="4">
        <v>0.52600002288818359</v>
      </c>
      <c r="BQ76" s="4">
        <v>48</v>
      </c>
      <c r="BR76" s="4">
        <v>28</v>
      </c>
      <c r="BS76" s="4">
        <v>68</v>
      </c>
      <c r="BT76" s="10">
        <v>37.821752298833466</v>
      </c>
      <c r="BU76" s="10">
        <v>114.97842199306064</v>
      </c>
      <c r="BV76" s="4">
        <v>17.692607623727746</v>
      </c>
      <c r="BW76" s="10">
        <v>17.638316866197989</v>
      </c>
      <c r="BX76" s="10">
        <v>17.746898381257498</v>
      </c>
      <c r="BY76" s="4">
        <v>0.49597590798191671</v>
      </c>
      <c r="BZ76" s="4">
        <v>0.6034707406513683</v>
      </c>
      <c r="CA76" s="4">
        <v>0.38848107531246512</v>
      </c>
      <c r="CB76" s="4">
        <v>8.3314545265146336</v>
      </c>
      <c r="CD76" s="10">
        <v>3945.9321509518386</v>
      </c>
      <c r="CE76" s="10">
        <v>8.0444330625772942</v>
      </c>
      <c r="CF76" s="10"/>
      <c r="CH76" s="10">
        <v>4025.2014202623441</v>
      </c>
      <c r="CI76" s="10">
        <v>8.6128236070437243</v>
      </c>
      <c r="CJ76" s="10"/>
      <c r="CK76" s="4">
        <v>7.175388244439862</v>
      </c>
      <c r="CM76" s="10">
        <v>4215.1684647627735</v>
      </c>
      <c r="CN76" s="10">
        <v>7.333811593236029</v>
      </c>
      <c r="CQ76" s="10">
        <v>4415.9391448982133</v>
      </c>
      <c r="CR76" s="10">
        <v>7.024167613444706</v>
      </c>
      <c r="CT76" s="4">
        <v>1.3572916755607973</v>
      </c>
      <c r="CU76" s="4">
        <v>1.0572916716337204</v>
      </c>
      <c r="CV76" s="4">
        <v>0.30000000392707687</v>
      </c>
      <c r="CW76" s="4">
        <v>1.3729166745518646</v>
      </c>
      <c r="CX76" s="4">
        <v>1.166666670391957</v>
      </c>
      <c r="CY76" s="4">
        <v>0.20625000415990749</v>
      </c>
      <c r="CZ76" s="4">
        <v>1.34166667656973</v>
      </c>
      <c r="DA76" s="4">
        <v>0.94791667287548387</v>
      </c>
      <c r="DB76" s="4">
        <v>0.39375000369424623</v>
      </c>
    </row>
    <row r="77" spans="1:106" x14ac:dyDescent="0.25">
      <c r="A77" s="1">
        <f t="shared" si="1"/>
        <v>45000</v>
      </c>
      <c r="B77" s="8">
        <v>12</v>
      </c>
      <c r="C77" s="4">
        <v>9224.094000000001</v>
      </c>
      <c r="D77" s="4">
        <v>9224.094000000001</v>
      </c>
      <c r="E77" s="4">
        <v>0</v>
      </c>
      <c r="F77" s="4">
        <v>4544.37</v>
      </c>
      <c r="H77" s="4">
        <v>4679.7240000000002</v>
      </c>
      <c r="J77" s="4">
        <v>66453.870405881084</v>
      </c>
      <c r="K77" s="4">
        <v>264.71378166151544</v>
      </c>
      <c r="L77" s="4">
        <v>32607.119991144238</v>
      </c>
      <c r="M77" s="4">
        <v>33846.750414736853</v>
      </c>
      <c r="N77" s="4">
        <v>7983.311037241242</v>
      </c>
      <c r="O77" s="4">
        <v>1793.4483788640466</v>
      </c>
      <c r="P77" s="4">
        <v>4212.9095646413271</v>
      </c>
      <c r="Q77" s="4">
        <v>3770.401472599915</v>
      </c>
      <c r="R77" s="4">
        <v>31529.185382818989</v>
      </c>
      <c r="S77" s="4">
        <v>50.911182176598402</v>
      </c>
      <c r="T77" s="4">
        <v>1194.6601237946322</v>
      </c>
      <c r="U77" s="4">
        <v>15703.40787180464</v>
      </c>
      <c r="V77" s="4">
        <v>0</v>
      </c>
      <c r="W77" s="4">
        <v>15825.777511014348</v>
      </c>
      <c r="X77" s="4">
        <v>0</v>
      </c>
      <c r="Y77" s="4">
        <v>15703.40787180464</v>
      </c>
      <c r="Z77" s="4">
        <v>15825.777511014348</v>
      </c>
      <c r="AA77" s="4">
        <v>288728.35876677913</v>
      </c>
      <c r="AB77" s="4">
        <v>146433.19119695012</v>
      </c>
      <c r="AC77" s="4">
        <v>142295.16756982901</v>
      </c>
      <c r="AD77" s="4">
        <v>14225.88900231417</v>
      </c>
      <c r="AE77" s="4">
        <v>4.0018518461218635</v>
      </c>
      <c r="AF77" s="4">
        <v>1022.0969284406724</v>
      </c>
      <c r="AG77" s="4">
        <v>6570.0387149759117</v>
      </c>
      <c r="AH77" s="4">
        <v>7655.8502873382586</v>
      </c>
      <c r="AI77" s="4">
        <v>4112.0309235935783</v>
      </c>
      <c r="AJ77" s="4">
        <v>217.92084546442385</v>
      </c>
      <c r="AK77" s="4">
        <v>1853.2406228915763</v>
      </c>
      <c r="AL77" s="4">
        <v>2258.7903007020022</v>
      </c>
      <c r="AM77" s="4">
        <v>1060.4744498390926</v>
      </c>
      <c r="AN77" s="4">
        <v>515.24050140800387</v>
      </c>
      <c r="AO77" s="4">
        <v>545.23394843108872</v>
      </c>
      <c r="AP77" s="4">
        <v>106217.41796875</v>
      </c>
      <c r="AQ77" s="4">
        <v>174196.56546874999</v>
      </c>
      <c r="AR77" s="4">
        <v>50032.08203125</v>
      </c>
      <c r="AS77" s="4">
        <v>56185.3359375</v>
      </c>
      <c r="AT77" s="4">
        <v>392.1875</v>
      </c>
      <c r="AU77" s="4">
        <v>409.375</v>
      </c>
      <c r="AV77" s="4">
        <v>375</v>
      </c>
      <c r="AW77" s="4">
        <v>7.2043791407460809</v>
      </c>
      <c r="AX77" s="4">
        <v>0.86548457086855801</v>
      </c>
      <c r="AY77" s="4">
        <v>1.730969141737116</v>
      </c>
      <c r="AZ77" s="4">
        <v>31.301541242617333</v>
      </c>
      <c r="BA77" s="4">
        <v>1.5422532556925557</v>
      </c>
      <c r="BB77" s="4">
        <v>0.445792391490544</v>
      </c>
      <c r="BC77" s="4">
        <v>0.11496787108187455</v>
      </c>
      <c r="BD77" s="4">
        <v>18.884951244940694</v>
      </c>
      <c r="BE77" s="4">
        <v>6.2369998693466187</v>
      </c>
      <c r="BF77" s="4">
        <v>2.4319999217987061</v>
      </c>
      <c r="BG77" s="4">
        <v>10.041999816894531</v>
      </c>
      <c r="BH77" s="4">
        <v>89.304998397827148</v>
      </c>
      <c r="BI77" s="4">
        <v>74.27349853515625</v>
      </c>
      <c r="BJ77" s="4">
        <v>15.031499862670898</v>
      </c>
      <c r="BK77" s="4">
        <v>3.7529999017715454</v>
      </c>
      <c r="BL77" s="4">
        <v>3.8269999027252197</v>
      </c>
      <c r="BM77" s="4">
        <v>3.6789999008178711</v>
      </c>
      <c r="BN77" s="4">
        <v>0.70600000023841858</v>
      </c>
      <c r="BO77" s="4">
        <v>0.88599997758865356</v>
      </c>
      <c r="BP77" s="4">
        <v>0.52600002288818359</v>
      </c>
      <c r="BQ77" s="4">
        <v>74.5</v>
      </c>
      <c r="BR77" s="4">
        <v>81</v>
      </c>
      <c r="BS77" s="4">
        <v>68</v>
      </c>
      <c r="BT77" s="10">
        <v>37.950307193168697</v>
      </c>
      <c r="BU77" s="10">
        <v>114.39618394144418</v>
      </c>
      <c r="BV77" s="4">
        <v>17.912207636164826</v>
      </c>
      <c r="BW77" s="10">
        <v>18.048960159364633</v>
      </c>
      <c r="BX77" s="10">
        <v>17.77545511296502</v>
      </c>
      <c r="BY77" s="4">
        <v>0.57611227408911703</v>
      </c>
      <c r="BZ77" s="4">
        <v>0.63038788604227491</v>
      </c>
      <c r="CA77" s="4">
        <v>0.52183666213595914</v>
      </c>
      <c r="CB77" s="4">
        <v>8.0704931840958718</v>
      </c>
      <c r="CD77" s="10">
        <v>4134.1614210186981</v>
      </c>
      <c r="CE77" s="10">
        <v>8.0675424221495327</v>
      </c>
      <c r="CF77" s="10"/>
      <c r="CH77" s="10">
        <v>4355.4094263298784</v>
      </c>
      <c r="CI77" s="10">
        <v>8.073294051937923</v>
      </c>
      <c r="CJ77" s="10"/>
      <c r="CK77" s="4">
        <v>7.1456980203897897</v>
      </c>
      <c r="CM77" s="10">
        <v>4341.2241438317678</v>
      </c>
      <c r="CN77" s="10">
        <v>7.2758953749078179</v>
      </c>
      <c r="CQ77" s="10">
        <v>4808.6705605014968</v>
      </c>
      <c r="CR77" s="10">
        <v>7.0281570302584671</v>
      </c>
      <c r="CT77" s="4">
        <v>1.3354166817540922</v>
      </c>
      <c r="CU77" s="4">
        <v>0.92187500993410743</v>
      </c>
      <c r="CV77" s="4">
        <v>0.41354167181998491</v>
      </c>
      <c r="CW77" s="4">
        <v>1.575000018502275</v>
      </c>
      <c r="CX77" s="4">
        <v>1.0812500131626923</v>
      </c>
      <c r="CY77" s="4">
        <v>0.49375000533958274</v>
      </c>
      <c r="CZ77" s="4">
        <v>1.0958333450059097</v>
      </c>
      <c r="DA77" s="4">
        <v>0.76250000670552254</v>
      </c>
      <c r="DB77" s="4">
        <v>0.33333333830038708</v>
      </c>
    </row>
    <row r="78" spans="1:106" x14ac:dyDescent="0.25">
      <c r="A78" s="1">
        <f t="shared" si="1"/>
        <v>45001</v>
      </c>
      <c r="B78" s="8">
        <v>12</v>
      </c>
      <c r="C78" s="4">
        <v>8026.0659999999998</v>
      </c>
      <c r="D78" s="4">
        <v>8026.0659999999998</v>
      </c>
      <c r="E78" s="4">
        <v>0</v>
      </c>
      <c r="F78" s="4">
        <v>3938.7779999999998</v>
      </c>
      <c r="H78" s="4">
        <v>4087.288</v>
      </c>
      <c r="J78" s="4">
        <v>66021.749461633066</v>
      </c>
      <c r="K78" s="4">
        <v>269.00547146811704</v>
      </c>
      <c r="L78" s="4">
        <v>34474.70847060228</v>
      </c>
      <c r="M78" s="4">
        <v>31547.04099103079</v>
      </c>
      <c r="N78" s="4">
        <v>9567.3588148355775</v>
      </c>
      <c r="O78" s="4">
        <v>1793.0222689702273</v>
      </c>
      <c r="P78" s="4">
        <v>5550.2374734190689</v>
      </c>
      <c r="Q78" s="4">
        <v>4017.1213414165086</v>
      </c>
      <c r="R78" s="4">
        <v>31109.816210827103</v>
      </c>
      <c r="S78" s="4">
        <v>50.961213650696585</v>
      </c>
      <c r="T78" s="4">
        <v>1195.074227142695</v>
      </c>
      <c r="U78" s="4">
        <v>15441.403611962589</v>
      </c>
      <c r="V78" s="4">
        <v>0</v>
      </c>
      <c r="W78" s="4">
        <v>15668.412598864514</v>
      </c>
      <c r="X78" s="4">
        <v>0</v>
      </c>
      <c r="Y78" s="4">
        <v>15441.403611962589</v>
      </c>
      <c r="Z78" s="4">
        <v>15668.412598864514</v>
      </c>
      <c r="AA78" s="4">
        <v>229855.23497509229</v>
      </c>
      <c r="AB78" s="4">
        <v>111783.52416144701</v>
      </c>
      <c r="AC78" s="4">
        <v>118071.71081364527</v>
      </c>
      <c r="AD78" s="4">
        <v>14055.158697331828</v>
      </c>
      <c r="AE78" s="4">
        <v>3.984717346044528</v>
      </c>
      <c r="AF78" s="4">
        <v>1022.0858011741219</v>
      </c>
      <c r="AG78" s="4">
        <v>6943.7442913575642</v>
      </c>
      <c r="AH78" s="4">
        <v>7111.4144059742639</v>
      </c>
      <c r="AI78" s="4">
        <v>3378.0591768613185</v>
      </c>
      <c r="AJ78" s="4">
        <v>220.19271831379996</v>
      </c>
      <c r="AK78" s="4">
        <v>1400.0961984193887</v>
      </c>
      <c r="AL78" s="4">
        <v>1977.9629784419301</v>
      </c>
      <c r="AM78" s="4">
        <v>946.29418914526445</v>
      </c>
      <c r="AN78" s="4">
        <v>458.70319906991091</v>
      </c>
      <c r="AO78" s="4">
        <v>487.59099007535349</v>
      </c>
      <c r="AP78" s="4">
        <v>102781.08984375</v>
      </c>
      <c r="AQ78" s="4">
        <v>168560.98734374999</v>
      </c>
      <c r="AR78" s="4">
        <v>55887.28125</v>
      </c>
      <c r="AS78" s="4">
        <v>46893.80859375</v>
      </c>
      <c r="AT78" s="4">
        <v>430.859375</v>
      </c>
      <c r="AU78" s="4">
        <v>486.71875</v>
      </c>
      <c r="AV78" s="4">
        <v>375</v>
      </c>
      <c r="AW78" s="4">
        <v>8.2259165899748474</v>
      </c>
      <c r="AX78" s="4">
        <v>1.1920359008804036</v>
      </c>
      <c r="AY78" s="4">
        <v>2.3840718017608071</v>
      </c>
      <c r="AZ78" s="4">
        <v>28.638592677295737</v>
      </c>
      <c r="BA78" s="4">
        <v>1.7511890255240647</v>
      </c>
      <c r="BB78" s="4">
        <v>0.42088604515105144</v>
      </c>
      <c r="BC78" s="4">
        <v>0.11790261743988456</v>
      </c>
      <c r="BD78" s="4">
        <v>21.001694646387158</v>
      </c>
      <c r="BE78" s="4">
        <v>5.6330000758171082</v>
      </c>
      <c r="BF78" s="4">
        <v>1.6239999532699585</v>
      </c>
      <c r="BG78" s="4">
        <v>9.6420001983642578</v>
      </c>
      <c r="BH78" s="4">
        <v>89.477999687194824</v>
      </c>
      <c r="BI78" s="4">
        <v>74.388999938964844</v>
      </c>
      <c r="BJ78" s="4">
        <v>15.08899974822998</v>
      </c>
      <c r="BK78" s="4">
        <v>3.8930000066757202</v>
      </c>
      <c r="BL78" s="4">
        <v>3.8269999027252197</v>
      </c>
      <c r="BM78" s="4">
        <v>3.9590001106262207</v>
      </c>
      <c r="BN78" s="4">
        <v>0.99599996209144592</v>
      </c>
      <c r="BO78" s="4">
        <v>0.88599997758865356</v>
      </c>
      <c r="BP78" s="4">
        <v>1.1059999465942383</v>
      </c>
      <c r="BQ78" s="4">
        <v>55.5</v>
      </c>
      <c r="BR78" s="4">
        <v>81</v>
      </c>
      <c r="BS78" s="4">
        <v>30</v>
      </c>
      <c r="BT78" s="10">
        <v>38.12805221885931</v>
      </c>
      <c r="BU78" s="10">
        <v>115.22724978595623</v>
      </c>
      <c r="BV78" s="4">
        <v>17.095253411320144</v>
      </c>
      <c r="BW78" s="10">
        <v>16.974409681897619</v>
      </c>
      <c r="BX78" s="10">
        <v>17.216097140742672</v>
      </c>
      <c r="BY78" s="4">
        <v>0.87375682981094915</v>
      </c>
      <c r="BZ78" s="4">
        <v>1.2924947792321635</v>
      </c>
      <c r="CA78" s="4">
        <v>0.45501888038973481</v>
      </c>
      <c r="CB78" s="4">
        <v>7.9071951876720492</v>
      </c>
      <c r="CD78" s="10">
        <v>3216.6213147238641</v>
      </c>
      <c r="CE78" s="10">
        <v>7.5882002934232204</v>
      </c>
      <c r="CF78" s="10"/>
      <c r="CH78" s="10">
        <v>3892.9562551662279</v>
      </c>
      <c r="CI78" s="10">
        <v>8.1707701443048588</v>
      </c>
      <c r="CJ78" s="10"/>
      <c r="CK78" s="4">
        <v>7.3092230267853378</v>
      </c>
      <c r="CM78" s="10">
        <v>3638.7842234261125</v>
      </c>
      <c r="CN78" s="10">
        <v>7.6130913158587825</v>
      </c>
      <c r="CQ78" s="10">
        <v>4345.5632602228943</v>
      </c>
      <c r="CR78" s="10">
        <v>7.0547770389887567</v>
      </c>
      <c r="CT78" s="4">
        <v>2.7187499839346856</v>
      </c>
      <c r="CU78" s="4">
        <v>2.3208333135892945</v>
      </c>
      <c r="CV78" s="4">
        <v>0.3979166703453908</v>
      </c>
      <c r="CW78" s="4">
        <v>4.2124999587734537</v>
      </c>
      <c r="CX78" s="4">
        <v>3.931249956289927</v>
      </c>
      <c r="CY78" s="4">
        <v>0.28125000248352688</v>
      </c>
      <c r="CZ78" s="4">
        <v>1.225000009095917</v>
      </c>
      <c r="DA78" s="4">
        <v>0.71041667088866234</v>
      </c>
      <c r="DB78" s="4">
        <v>0.51458333820725477</v>
      </c>
    </row>
    <row r="79" spans="1:106" x14ac:dyDescent="0.25">
      <c r="A79" s="1">
        <f t="shared" si="1"/>
        <v>45002</v>
      </c>
      <c r="B79" s="8">
        <v>12</v>
      </c>
      <c r="C79" s="4">
        <v>6948.2579999999998</v>
      </c>
      <c r="D79" s="4">
        <v>6948.2579999999998</v>
      </c>
      <c r="E79" s="4">
        <v>0</v>
      </c>
      <c r="F79" s="4">
        <v>3123.7629999999999</v>
      </c>
      <c r="H79" s="4">
        <v>3824.4949999999999</v>
      </c>
      <c r="J79" s="4">
        <v>44096.504635846548</v>
      </c>
      <c r="K79" s="4">
        <v>251.54687446760732</v>
      </c>
      <c r="L79" s="4">
        <v>22328.293195840579</v>
      </c>
      <c r="M79" s="4">
        <v>21768.211440005969</v>
      </c>
      <c r="N79" s="4">
        <v>12295.089269002421</v>
      </c>
      <c r="O79" s="4">
        <v>1793.4530756313616</v>
      </c>
      <c r="P79" s="4">
        <v>7164.4627878456422</v>
      </c>
      <c r="Q79" s="4">
        <v>5130.6264811567789</v>
      </c>
      <c r="R79" s="4">
        <v>20241.475130332139</v>
      </c>
      <c r="S79" s="4">
        <v>51.01428708564643</v>
      </c>
      <c r="T79" s="4">
        <v>1193.4292830848033</v>
      </c>
      <c r="U79" s="4">
        <v>10280.422420747587</v>
      </c>
      <c r="V79" s="4">
        <v>0</v>
      </c>
      <c r="W79" s="4">
        <v>9961.0527095845537</v>
      </c>
      <c r="X79" s="4">
        <v>0</v>
      </c>
      <c r="Y79" s="4">
        <v>10280.422420747587</v>
      </c>
      <c r="Z79" s="4">
        <v>9961.0527095845537</v>
      </c>
      <c r="AA79" s="4">
        <v>215051.62292385014</v>
      </c>
      <c r="AB79" s="4">
        <v>107477.15535719492</v>
      </c>
      <c r="AC79" s="4">
        <v>107574.46756665522</v>
      </c>
      <c r="AD79" s="4">
        <v>12374.046164248968</v>
      </c>
      <c r="AE79" s="4">
        <v>3.9864268546594217</v>
      </c>
      <c r="AF79" s="4">
        <v>1022.1982816264526</v>
      </c>
      <c r="AG79" s="4">
        <v>6456.6547199761108</v>
      </c>
      <c r="AH79" s="4">
        <v>5917.3914442728565</v>
      </c>
      <c r="AI79" s="4">
        <v>6167.8400592308999</v>
      </c>
      <c r="AJ79" s="4">
        <v>226.34299007159692</v>
      </c>
      <c r="AK79" s="4">
        <v>4447.4599907674428</v>
      </c>
      <c r="AL79" s="4">
        <v>1720.3800684634568</v>
      </c>
      <c r="AM79" s="4">
        <v>927.20519312525573</v>
      </c>
      <c r="AN79" s="4">
        <v>466.87930310015622</v>
      </c>
      <c r="AO79" s="4">
        <v>460.32589002509951</v>
      </c>
      <c r="AP79" s="4">
        <v>75408.546875</v>
      </c>
      <c r="AQ79" s="4">
        <v>123670.01687499999</v>
      </c>
      <c r="AR79" s="4">
        <v>37405.3203125</v>
      </c>
      <c r="AS79" s="4">
        <v>38003.2265625</v>
      </c>
      <c r="AT79" s="4">
        <v>437.5</v>
      </c>
      <c r="AU79" s="4">
        <v>500</v>
      </c>
      <c r="AV79" s="4">
        <v>375</v>
      </c>
      <c r="AW79" s="4">
        <v>6.346411522981235</v>
      </c>
      <c r="AX79" s="4">
        <v>1.7695211186749862</v>
      </c>
      <c r="AY79" s="4">
        <v>3.5390422373499724</v>
      </c>
      <c r="AZ79" s="4">
        <v>30.950437206541576</v>
      </c>
      <c r="BA79" s="4">
        <v>1.7808846712728525</v>
      </c>
      <c r="BB79" s="4">
        <v>0.88768149646010552</v>
      </c>
      <c r="BC79" s="4">
        <v>0.13344426662413164</v>
      </c>
      <c r="BD79" s="4">
        <v>17.798708233776004</v>
      </c>
      <c r="BE79" s="4">
        <v>5.7139999866485596</v>
      </c>
      <c r="BF79" s="4">
        <v>2.879000186920166</v>
      </c>
      <c r="BG79" s="4">
        <v>8.5489997863769531</v>
      </c>
      <c r="BH79" s="4">
        <v>88.770503997802734</v>
      </c>
      <c r="BI79" s="4">
        <v>74.020004272460938</v>
      </c>
      <c r="BJ79" s="4">
        <v>14.750499725341797</v>
      </c>
      <c r="BK79" s="4">
        <v>4.190000057220459</v>
      </c>
      <c r="BL79" s="4">
        <v>4.4210000038146973</v>
      </c>
      <c r="BM79" s="4">
        <v>3.9590001106262207</v>
      </c>
      <c r="BN79" s="4">
        <v>1.324999988079071</v>
      </c>
      <c r="BO79" s="4">
        <v>1.5440000295639038</v>
      </c>
      <c r="BP79" s="4">
        <v>1.1059999465942383</v>
      </c>
      <c r="BQ79" s="4">
        <v>41</v>
      </c>
      <c r="BR79" s="4">
        <v>52</v>
      </c>
      <c r="BS79" s="4">
        <v>30</v>
      </c>
      <c r="BT79" s="10">
        <v>38.165186372291885</v>
      </c>
      <c r="BU79" s="10">
        <v>112.9710780697549</v>
      </c>
      <c r="BV79" s="4">
        <v>16.93786691287977</v>
      </c>
      <c r="BW79" s="10">
        <v>16.909157174468923</v>
      </c>
      <c r="BX79" s="10">
        <v>16.966576651290612</v>
      </c>
      <c r="BY79" s="4">
        <v>0.75835178824768157</v>
      </c>
      <c r="BZ79" s="4">
        <v>1.1380024560658035</v>
      </c>
      <c r="CA79" s="4">
        <v>0.37870112042955961</v>
      </c>
      <c r="CB79" s="4">
        <v>8.5921463250954222</v>
      </c>
      <c r="CD79" s="10">
        <v>3584.0125205684985</v>
      </c>
      <c r="CE79" s="10">
        <v>8.4768219901639714</v>
      </c>
      <c r="CF79" s="10"/>
      <c r="CH79" s="10">
        <v>3643.9214074507981</v>
      </c>
      <c r="CI79" s="10">
        <v>8.7055746387454978</v>
      </c>
      <c r="CJ79" s="10"/>
      <c r="CK79" s="4">
        <v>7.1295182443815772</v>
      </c>
      <c r="CM79" s="10">
        <v>4010.9004816653137</v>
      </c>
      <c r="CN79" s="10">
        <v>7.2068150262000739</v>
      </c>
      <c r="CQ79" s="10">
        <v>4152.5100217114295</v>
      </c>
      <c r="CR79" s="10">
        <v>7.0548574493910783</v>
      </c>
      <c r="CT79" s="4">
        <v>1.2406250052930166</v>
      </c>
      <c r="CU79" s="4">
        <v>1.038541667163372</v>
      </c>
      <c r="CV79" s="4">
        <v>0.2020833381296446</v>
      </c>
      <c r="CW79" s="4">
        <v>1.3895833321536579</v>
      </c>
      <c r="CX79" s="4">
        <v>1.2062499945362408</v>
      </c>
      <c r="CY79" s="4">
        <v>0.18333333761741719</v>
      </c>
      <c r="CZ79" s="4">
        <v>1.0916666784323752</v>
      </c>
      <c r="DA79" s="4">
        <v>0.87083333979050315</v>
      </c>
      <c r="DB79" s="4">
        <v>0.22083333864187202</v>
      </c>
    </row>
    <row r="80" spans="1:106" x14ac:dyDescent="0.25">
      <c r="A80" s="1">
        <f t="shared" si="1"/>
        <v>45003</v>
      </c>
      <c r="B80" s="8">
        <v>12</v>
      </c>
      <c r="C80" s="4">
        <v>7433.192</v>
      </c>
      <c r="D80" s="4">
        <v>7433.192</v>
      </c>
      <c r="E80" s="4">
        <v>0</v>
      </c>
      <c r="F80" s="4">
        <v>3475.5909999999999</v>
      </c>
      <c r="H80" s="4">
        <v>3957.6010000000001</v>
      </c>
      <c r="J80" s="4">
        <v>44974.012124042943</v>
      </c>
      <c r="K80" s="4">
        <v>244.41145503711192</v>
      </c>
      <c r="L80" s="4">
        <v>21326.847365164846</v>
      </c>
      <c r="M80" s="4">
        <v>23647.164758878098</v>
      </c>
      <c r="N80" s="4">
        <v>11399.206065661081</v>
      </c>
      <c r="O80" s="4">
        <v>1793.1534721041105</v>
      </c>
      <c r="P80" s="4">
        <v>6813.7128439316157</v>
      </c>
      <c r="Q80" s="4">
        <v>4585.4932217294654</v>
      </c>
      <c r="R80" s="4">
        <v>19639.923195129388</v>
      </c>
      <c r="S80" s="4">
        <v>51.115943118490819</v>
      </c>
      <c r="T80" s="4">
        <v>1194.9455709569304</v>
      </c>
      <c r="U80" s="4">
        <v>9097.3023705023516</v>
      </c>
      <c r="V80" s="4">
        <v>0</v>
      </c>
      <c r="W80" s="4">
        <v>10542.620824627036</v>
      </c>
      <c r="X80" s="4">
        <v>0</v>
      </c>
      <c r="Y80" s="4">
        <v>9097.3023705023516</v>
      </c>
      <c r="Z80" s="4">
        <v>10542.620824627036</v>
      </c>
      <c r="AA80" s="4">
        <v>222707.99025594228</v>
      </c>
      <c r="AB80" s="4">
        <v>110200.86978158428</v>
      </c>
      <c r="AC80" s="4">
        <v>112507.12047435802</v>
      </c>
      <c r="AD80" s="4">
        <v>12592.464212841176</v>
      </c>
      <c r="AE80" s="4">
        <v>3.9840728491149644</v>
      </c>
      <c r="AF80" s="4">
        <v>1022.1706222044504</v>
      </c>
      <c r="AG80" s="4">
        <v>6215.2441933575165</v>
      </c>
      <c r="AH80" s="4">
        <v>6377.2200194836596</v>
      </c>
      <c r="AI80" s="4">
        <v>6059.8337817573201</v>
      </c>
      <c r="AJ80" s="4">
        <v>227.20006433822491</v>
      </c>
      <c r="AK80" s="4">
        <v>4136.2996978313331</v>
      </c>
      <c r="AL80" s="4">
        <v>1923.5340839259868</v>
      </c>
      <c r="AM80" s="4">
        <v>935.56575232156638</v>
      </c>
      <c r="AN80" s="4">
        <v>455.07445996659749</v>
      </c>
      <c r="AO80" s="4">
        <v>480.49129235496889</v>
      </c>
      <c r="AP80" s="4">
        <v>79167.0390625</v>
      </c>
      <c r="AQ80" s="4">
        <v>129833.9440625</v>
      </c>
      <c r="AR80" s="4">
        <v>35794.3828125</v>
      </c>
      <c r="AS80" s="4">
        <v>43372.65625</v>
      </c>
      <c r="AT80" s="4">
        <v>437.5</v>
      </c>
      <c r="AU80" s="4">
        <v>500</v>
      </c>
      <c r="AV80" s="4">
        <v>375</v>
      </c>
      <c r="AW80" s="4">
        <v>6.0504305719592528</v>
      </c>
      <c r="AX80" s="4">
        <v>1.5335546378542464</v>
      </c>
      <c r="AY80" s="4">
        <v>3.0671092757084928</v>
      </c>
      <c r="AZ80" s="4">
        <v>29.961285845427142</v>
      </c>
      <c r="BA80" s="4">
        <v>1.694085691966678</v>
      </c>
      <c r="BB80" s="4">
        <v>0.81523977609583076</v>
      </c>
      <c r="BC80" s="4">
        <v>0.12586325663612166</v>
      </c>
      <c r="BD80" s="4">
        <v>17.46678197771563</v>
      </c>
      <c r="BE80" s="4">
        <v>5.7139999866485596</v>
      </c>
      <c r="BF80" s="4">
        <v>2.879000186920166</v>
      </c>
      <c r="BG80" s="4">
        <v>8.5489997863769531</v>
      </c>
      <c r="BH80" s="4">
        <v>88.770503997802734</v>
      </c>
      <c r="BI80" s="4">
        <v>74.020004272460938</v>
      </c>
      <c r="BJ80" s="4">
        <v>14.750499725341797</v>
      </c>
      <c r="BK80" s="4">
        <v>4.190000057220459</v>
      </c>
      <c r="BL80" s="4">
        <v>4.4210000038146973</v>
      </c>
      <c r="BM80" s="4">
        <v>3.9590001106262207</v>
      </c>
      <c r="BN80" s="4">
        <v>1.324999988079071</v>
      </c>
      <c r="BO80" s="4">
        <v>1.5440000295639038</v>
      </c>
      <c r="BP80" s="4">
        <v>1.1059999465942383</v>
      </c>
      <c r="BQ80" s="4">
        <v>41</v>
      </c>
      <c r="BR80" s="4">
        <v>52</v>
      </c>
      <c r="BS80" s="4">
        <v>30</v>
      </c>
      <c r="BT80" s="10">
        <v>37.320597755957991</v>
      </c>
      <c r="BU80" s="10">
        <v>115.27134242231369</v>
      </c>
      <c r="BV80" s="4">
        <v>17.322077591639978</v>
      </c>
      <c r="BW80" s="10">
        <v>17.431536705449776</v>
      </c>
      <c r="BX80" s="10">
        <v>17.21261847783018</v>
      </c>
      <c r="BY80" s="4">
        <v>0.49312020934283651</v>
      </c>
      <c r="BZ80" s="4">
        <v>0.67401553168106687</v>
      </c>
      <c r="CA80" s="4">
        <v>0.31222488700460621</v>
      </c>
      <c r="CB80" s="4">
        <v>8.7453097615052968</v>
      </c>
      <c r="CD80" s="10">
        <v>3528.8036970514122</v>
      </c>
      <c r="CE80" s="10">
        <v>8.7537067445550321</v>
      </c>
      <c r="CF80" s="10"/>
      <c r="CH80" s="10">
        <v>3783.4655330851151</v>
      </c>
      <c r="CI80" s="10">
        <v>8.737477972218235</v>
      </c>
      <c r="CJ80" s="10"/>
      <c r="CK80" s="4">
        <v>7.1739843548314806</v>
      </c>
      <c r="CM80" s="10">
        <v>4030.1820849627538</v>
      </c>
      <c r="CN80" s="10">
        <v>7.3472221946679444</v>
      </c>
      <c r="CQ80" s="10">
        <v>4281.6409823942431</v>
      </c>
      <c r="CR80" s="10">
        <v>7.0109206973652363</v>
      </c>
      <c r="CT80" s="4">
        <v>1.7083333435778818</v>
      </c>
      <c r="CU80" s="4">
        <v>1.4385416731238365</v>
      </c>
      <c r="CV80" s="4">
        <v>0.26979167045404517</v>
      </c>
      <c r="CW80" s="4">
        <v>1.8583333538845181</v>
      </c>
      <c r="CX80" s="4">
        <v>1.6083333492279053</v>
      </c>
      <c r="CY80" s="4">
        <v>0.25000000465661287</v>
      </c>
      <c r="CZ80" s="4">
        <v>1.5583333332712452</v>
      </c>
      <c r="DA80" s="4">
        <v>1.2687499970197678</v>
      </c>
      <c r="DB80" s="4">
        <v>0.28958333625147742</v>
      </c>
    </row>
    <row r="81" spans="1:106" x14ac:dyDescent="0.25">
      <c r="A81" s="1">
        <f t="shared" si="1"/>
        <v>45004</v>
      </c>
      <c r="B81" s="8">
        <v>12</v>
      </c>
      <c r="C81" s="4">
        <v>7803.4470000000001</v>
      </c>
      <c r="D81" s="4">
        <v>7803.4470000000001</v>
      </c>
      <c r="E81" s="4">
        <v>0</v>
      </c>
      <c r="F81" s="4">
        <v>3777.145</v>
      </c>
      <c r="H81" s="4">
        <v>4026.3020000000001</v>
      </c>
      <c r="J81" s="4">
        <v>51401.828040311811</v>
      </c>
      <c r="K81" s="4">
        <v>247.89252091118263</v>
      </c>
      <c r="L81" s="4">
        <v>24173.334704701549</v>
      </c>
      <c r="M81" s="4">
        <v>27228.493335610259</v>
      </c>
      <c r="N81" s="4">
        <v>12045.012359020209</v>
      </c>
      <c r="O81" s="4">
        <v>1792.7862427853199</v>
      </c>
      <c r="P81" s="4">
        <v>9159.4822526387743</v>
      </c>
      <c r="Q81" s="4">
        <v>2885.5301063814359</v>
      </c>
      <c r="R81" s="4">
        <v>21139.910597945927</v>
      </c>
      <c r="S81" s="4">
        <v>51.078394274825101</v>
      </c>
      <c r="T81" s="4">
        <v>1193.7084319054904</v>
      </c>
      <c r="U81" s="4">
        <v>9501.668696474675</v>
      </c>
      <c r="V81" s="4">
        <v>0</v>
      </c>
      <c r="W81" s="4">
        <v>11638.241901471254</v>
      </c>
      <c r="X81" s="4">
        <v>0</v>
      </c>
      <c r="Y81" s="4">
        <v>9501.668696474675</v>
      </c>
      <c r="Z81" s="4">
        <v>11638.241901471254</v>
      </c>
      <c r="AA81" s="4">
        <v>253881.50211049907</v>
      </c>
      <c r="AB81" s="4">
        <v>125584.80750090642</v>
      </c>
      <c r="AC81" s="4">
        <v>128296.69460959264</v>
      </c>
      <c r="AD81" s="4">
        <v>12665.741237376365</v>
      </c>
      <c r="AE81" s="4">
        <v>3.9771752902808677</v>
      </c>
      <c r="AF81" s="4">
        <v>1022.0862640363678</v>
      </c>
      <c r="AG81" s="4">
        <v>6272.405632592865</v>
      </c>
      <c r="AH81" s="4">
        <v>6393.3356047835005</v>
      </c>
      <c r="AI81" s="4">
        <v>5889.4469301110212</v>
      </c>
      <c r="AJ81" s="4">
        <v>227.39273635537535</v>
      </c>
      <c r="AK81" s="4">
        <v>3822.8873025950306</v>
      </c>
      <c r="AL81" s="4">
        <v>2066.5596275159905</v>
      </c>
      <c r="AM81" s="4">
        <v>943.35229946866252</v>
      </c>
      <c r="AN81" s="4">
        <v>457.21127641209705</v>
      </c>
      <c r="AO81" s="4">
        <v>486.14102305656553</v>
      </c>
      <c r="AP81" s="4">
        <v>88058.58203125</v>
      </c>
      <c r="AQ81" s="4">
        <v>144416.07453124999</v>
      </c>
      <c r="AR81" s="4">
        <v>38977.9296875</v>
      </c>
      <c r="AS81" s="4">
        <v>49080.65234375</v>
      </c>
      <c r="AT81" s="4">
        <v>437.5</v>
      </c>
      <c r="AU81" s="4">
        <v>500</v>
      </c>
      <c r="AV81" s="4">
        <v>375</v>
      </c>
      <c r="AW81" s="4">
        <v>6.5870669769797647</v>
      </c>
      <c r="AX81" s="4">
        <v>1.5435502232564928</v>
      </c>
      <c r="AY81" s="4">
        <v>3.0871004465129857</v>
      </c>
      <c r="AZ81" s="4">
        <v>32.534532766160787</v>
      </c>
      <c r="BA81" s="4">
        <v>1.6230956957068288</v>
      </c>
      <c r="BB81" s="4">
        <v>0.75472376888201087</v>
      </c>
      <c r="BC81" s="4">
        <v>0.12088917877813003</v>
      </c>
      <c r="BD81" s="4">
        <v>18.506702811110269</v>
      </c>
      <c r="BE81" s="4">
        <v>6.617499828338623</v>
      </c>
      <c r="BF81" s="4">
        <v>2.1510000228881836</v>
      </c>
      <c r="BG81" s="4">
        <v>11.083999633789063</v>
      </c>
      <c r="BH81" s="4">
        <v>89.358996391296387</v>
      </c>
      <c r="BI81" s="4">
        <v>75.65899658203125</v>
      </c>
      <c r="BJ81" s="4">
        <v>13.699999809265137</v>
      </c>
      <c r="BK81" s="4">
        <v>3.1635000705718994</v>
      </c>
      <c r="BL81" s="4">
        <v>2.3680000305175781</v>
      </c>
      <c r="BM81" s="4">
        <v>3.9590001106262207</v>
      </c>
      <c r="BN81" s="4">
        <v>0.85899996757507324</v>
      </c>
      <c r="BO81" s="4">
        <v>0.6119999885559082</v>
      </c>
      <c r="BP81" s="4">
        <v>1.1059999465942383</v>
      </c>
      <c r="BQ81" s="4">
        <v>54</v>
      </c>
      <c r="BR81" s="4">
        <v>78</v>
      </c>
      <c r="BS81" s="4">
        <v>30</v>
      </c>
      <c r="BT81" s="10">
        <v>37.518358044742072</v>
      </c>
      <c r="BU81" s="10">
        <v>116.5798607492045</v>
      </c>
      <c r="BV81" s="4">
        <v>18.384155176397826</v>
      </c>
      <c r="BW81" s="10">
        <v>18.711142733560667</v>
      </c>
      <c r="BX81" s="10">
        <v>18.057167619234985</v>
      </c>
      <c r="BY81" s="4">
        <v>0.37972016962811689</v>
      </c>
      <c r="BZ81" s="4">
        <v>0.40129209774308444</v>
      </c>
      <c r="CA81" s="4">
        <v>0.35814824151314933</v>
      </c>
      <c r="CB81" s="4">
        <v>8.6361228567052475</v>
      </c>
      <c r="CD81" s="10">
        <v>3583.5030282649154</v>
      </c>
      <c r="CE81" s="10">
        <v>8.7314226022894363</v>
      </c>
      <c r="CF81" s="10"/>
      <c r="CH81" s="10">
        <v>3901.2083483652068</v>
      </c>
      <c r="CI81" s="10">
        <v>8.5485841004024934</v>
      </c>
      <c r="CJ81" s="10"/>
      <c r="CK81" s="4">
        <v>7.2479677478012716</v>
      </c>
      <c r="CM81" s="10">
        <v>3955.8518873885828</v>
      </c>
      <c r="CN81" s="10">
        <v>7.3761508357894074</v>
      </c>
      <c r="CQ81" s="10">
        <v>4293.8084448428572</v>
      </c>
      <c r="CR81" s="10">
        <v>7.1298736788499211</v>
      </c>
      <c r="CT81" s="4">
        <v>1.3843750107722976</v>
      </c>
      <c r="CU81" s="4">
        <v>1.0822916713853679</v>
      </c>
      <c r="CV81" s="4">
        <v>0.30208333938693005</v>
      </c>
      <c r="CW81" s="4">
        <v>1.3270833392937977</v>
      </c>
      <c r="CX81" s="4">
        <v>1.1541666686534882</v>
      </c>
      <c r="CY81" s="4">
        <v>0.17291667064030966</v>
      </c>
      <c r="CZ81" s="4">
        <v>1.4416666822507977</v>
      </c>
      <c r="DA81" s="4">
        <v>1.0104166741172473</v>
      </c>
      <c r="DB81" s="4">
        <v>0.43125000813355047</v>
      </c>
    </row>
    <row r="82" spans="1:106" x14ac:dyDescent="0.25">
      <c r="A82" s="1">
        <f t="shared" si="1"/>
        <v>45005</v>
      </c>
      <c r="B82" s="8">
        <v>13</v>
      </c>
      <c r="C82" s="4">
        <v>8318.1319999999996</v>
      </c>
      <c r="D82" s="4">
        <v>8318.1319999999996</v>
      </c>
      <c r="E82" s="4">
        <v>0</v>
      </c>
      <c r="F82" s="4">
        <v>4049.5920000000001</v>
      </c>
      <c r="H82" s="4">
        <v>4268.54</v>
      </c>
      <c r="J82" s="4">
        <v>61111.561409728587</v>
      </c>
      <c r="K82" s="4">
        <v>262.86411957046784</v>
      </c>
      <c r="L82" s="4">
        <v>28322.333944803246</v>
      </c>
      <c r="M82" s="4">
        <v>32789.227464925345</v>
      </c>
      <c r="N82" s="4">
        <v>9798.1643920684019</v>
      </c>
      <c r="O82" s="4">
        <v>1792.5459388728184</v>
      </c>
      <c r="P82" s="4">
        <v>7743.5802799583344</v>
      </c>
      <c r="Q82" s="4">
        <v>2054.5841121100671</v>
      </c>
      <c r="R82" s="4">
        <v>26935.687984518958</v>
      </c>
      <c r="S82" s="4">
        <v>50.993024538596842</v>
      </c>
      <c r="T82" s="4">
        <v>1193.2242394552454</v>
      </c>
      <c r="U82" s="4">
        <v>11456.308837033799</v>
      </c>
      <c r="V82" s="4">
        <v>0</v>
      </c>
      <c r="W82" s="4">
        <v>15479.379147485159</v>
      </c>
      <c r="X82" s="4">
        <v>0</v>
      </c>
      <c r="Y82" s="4">
        <v>11456.308837033799</v>
      </c>
      <c r="Z82" s="4">
        <v>15479.379147485159</v>
      </c>
      <c r="AA82" s="4">
        <v>290143.59580588422</v>
      </c>
      <c r="AB82" s="4">
        <v>145033.5161924758</v>
      </c>
      <c r="AC82" s="4">
        <v>145110.07961340842</v>
      </c>
      <c r="AD82" s="4">
        <v>14203.221459044478</v>
      </c>
      <c r="AE82" s="4">
        <v>3.9784470985218117</v>
      </c>
      <c r="AF82" s="4">
        <v>1022.1629577283917</v>
      </c>
      <c r="AG82" s="4">
        <v>6930.3098711634302</v>
      </c>
      <c r="AH82" s="4">
        <v>7272.911587881048</v>
      </c>
      <c r="AI82" s="4">
        <v>7544.8615276654709</v>
      </c>
      <c r="AJ82" s="4">
        <v>228.47603256870198</v>
      </c>
      <c r="AK82" s="4">
        <v>4158.5117654182359</v>
      </c>
      <c r="AL82" s="4">
        <v>3386.3497622472355</v>
      </c>
      <c r="AM82" s="4">
        <v>991.98219467124864</v>
      </c>
      <c r="AN82" s="4">
        <v>493.49457716093673</v>
      </c>
      <c r="AO82" s="4">
        <v>498.48761751031196</v>
      </c>
      <c r="AP82" s="4">
        <v>100081.6171875</v>
      </c>
      <c r="AQ82" s="4">
        <v>164133.85218749999</v>
      </c>
      <c r="AR82" s="4">
        <v>45416.5703125</v>
      </c>
      <c r="AS82" s="4">
        <v>54665.046875</v>
      </c>
      <c r="AT82" s="4">
        <v>480.46875</v>
      </c>
      <c r="AU82" s="4">
        <v>500</v>
      </c>
      <c r="AV82" s="4">
        <v>460.9375</v>
      </c>
      <c r="AW82" s="4">
        <v>7.3467890879501061</v>
      </c>
      <c r="AX82" s="4">
        <v>1.1779284570223703</v>
      </c>
      <c r="AY82" s="4">
        <v>2.3558569140447405</v>
      </c>
      <c r="AZ82" s="4">
        <v>34.880859765856592</v>
      </c>
      <c r="BA82" s="4">
        <v>1.7075013307127704</v>
      </c>
      <c r="BB82" s="4">
        <v>0.90703796569535944</v>
      </c>
      <c r="BC82" s="4">
        <v>0.11925540429885564</v>
      </c>
      <c r="BD82" s="4">
        <v>19.732056691033517</v>
      </c>
      <c r="BE82" s="4">
        <v>6.617499828338623</v>
      </c>
      <c r="BF82" s="4">
        <v>2.1510000228881836</v>
      </c>
      <c r="BG82" s="4">
        <v>11.083999633789063</v>
      </c>
      <c r="BH82" s="4">
        <v>89.358996391296387</v>
      </c>
      <c r="BI82" s="4">
        <v>75.65899658203125</v>
      </c>
      <c r="BJ82" s="4">
        <v>13.699999809265137</v>
      </c>
      <c r="BK82" s="4">
        <v>3.1635000705718994</v>
      </c>
      <c r="BL82" s="4">
        <v>2.3680000305175781</v>
      </c>
      <c r="BM82" s="4">
        <v>3.9590001106262207</v>
      </c>
      <c r="BN82" s="4">
        <v>0.85899996757507324</v>
      </c>
      <c r="BO82" s="4">
        <v>0.6119999885559082</v>
      </c>
      <c r="BP82" s="4">
        <v>1.1059999465942383</v>
      </c>
      <c r="BQ82" s="4">
        <v>54</v>
      </c>
      <c r="BR82" s="4">
        <v>78</v>
      </c>
      <c r="BS82" s="4">
        <v>30</v>
      </c>
      <c r="BT82" s="10">
        <v>37.960884433015252</v>
      </c>
      <c r="BU82" s="10">
        <v>115.60846462532929</v>
      </c>
      <c r="BV82" s="4">
        <v>18.672376639449173</v>
      </c>
      <c r="BW82" s="10">
        <v>18.711846011641327</v>
      </c>
      <c r="BX82" s="10">
        <v>18.632907267257018</v>
      </c>
      <c r="BY82" s="4">
        <v>0.36518862459196061</v>
      </c>
      <c r="BZ82" s="4">
        <v>0.41843235069949852</v>
      </c>
      <c r="CA82" s="4">
        <v>0.31194489848442269</v>
      </c>
      <c r="CB82" s="4">
        <v>8.4261294817818708</v>
      </c>
      <c r="CD82" s="10">
        <v>3974.1227345187094</v>
      </c>
      <c r="CE82" s="10">
        <v>8.3400374073840542</v>
      </c>
      <c r="CF82" s="10"/>
      <c r="CH82" s="10">
        <v>4173.6636559642475</v>
      </c>
      <c r="CI82" s="10">
        <v>8.5081055340776306</v>
      </c>
      <c r="CJ82" s="10"/>
      <c r="CK82" s="4">
        <v>7.2649169479631448</v>
      </c>
      <c r="CM82" s="10">
        <v>4347.1844013433101</v>
      </c>
      <c r="CN82" s="10">
        <v>7.2586266569095503</v>
      </c>
      <c r="CQ82" s="10">
        <v>4603.3064232493571</v>
      </c>
      <c r="CR82" s="10">
        <v>7.2708572553495898</v>
      </c>
      <c r="CT82" s="4">
        <v>1.8187500042840838</v>
      </c>
      <c r="CU82" s="4">
        <v>1.3583333318432171</v>
      </c>
      <c r="CV82" s="4">
        <v>0.46041667244086659</v>
      </c>
      <c r="CW82" s="4">
        <v>1.4000000078231096</v>
      </c>
      <c r="CX82" s="4">
        <v>1.0562500034769375</v>
      </c>
      <c r="CY82" s="4">
        <v>0.34375000434617203</v>
      </c>
      <c r="CZ82" s="4">
        <v>2.2375000007450581</v>
      </c>
      <c r="DA82" s="4">
        <v>1.6604166602094967</v>
      </c>
      <c r="DB82" s="4">
        <v>0.57708334053556121</v>
      </c>
    </row>
    <row r="83" spans="1:106" x14ac:dyDescent="0.25">
      <c r="A83" s="1">
        <f t="shared" si="1"/>
        <v>45006</v>
      </c>
      <c r="B83" s="8">
        <v>13</v>
      </c>
      <c r="C83" s="4">
        <v>8183.9320000000007</v>
      </c>
      <c r="D83" s="4">
        <v>8183.9320000000007</v>
      </c>
      <c r="E83" s="4">
        <v>0</v>
      </c>
      <c r="F83" s="4">
        <v>4310.1710000000003</v>
      </c>
      <c r="H83" s="4">
        <v>3873.761</v>
      </c>
      <c r="J83" s="4">
        <v>65669.476689076706</v>
      </c>
      <c r="K83" s="4">
        <v>277.88757453613869</v>
      </c>
      <c r="L83" s="4">
        <v>34150.784554848797</v>
      </c>
      <c r="M83" s="4">
        <v>31518.692134227913</v>
      </c>
      <c r="N83" s="4">
        <v>10526.947834392431</v>
      </c>
      <c r="O83" s="4">
        <v>1793.0432659740445</v>
      </c>
      <c r="P83" s="4">
        <v>7330.5545635078252</v>
      </c>
      <c r="Q83" s="4">
        <v>3196.3932708846064</v>
      </c>
      <c r="R83" s="4">
        <v>28272.779329169512</v>
      </c>
      <c r="S83" s="4">
        <v>51.091718495682493</v>
      </c>
      <c r="T83" s="4">
        <v>1194.3591697972267</v>
      </c>
      <c r="U83" s="4">
        <v>14382.024501233869</v>
      </c>
      <c r="V83" s="4">
        <v>0</v>
      </c>
      <c r="W83" s="4">
        <v>13890.754827935645</v>
      </c>
      <c r="X83" s="4">
        <v>0</v>
      </c>
      <c r="Y83" s="4">
        <v>14382.024501233869</v>
      </c>
      <c r="Z83" s="4">
        <v>13890.754827935645</v>
      </c>
      <c r="AA83" s="4">
        <v>279015.04822733637</v>
      </c>
      <c r="AB83" s="4">
        <v>143359.85512139663</v>
      </c>
      <c r="AC83" s="4">
        <v>135655.19310593972</v>
      </c>
      <c r="AD83" s="4">
        <v>15145.9731995197</v>
      </c>
      <c r="AE83" s="4">
        <v>3.9695101080274813</v>
      </c>
      <c r="AF83" s="4">
        <v>1022.0595401865551</v>
      </c>
      <c r="AG83" s="4">
        <v>7438.4494530489101</v>
      </c>
      <c r="AH83" s="4">
        <v>7707.5237464707907</v>
      </c>
      <c r="AI83" s="4">
        <v>7950.0130856779642</v>
      </c>
      <c r="AJ83" s="4">
        <v>227.05824200012066</v>
      </c>
      <c r="AK83" s="4">
        <v>5017.8681390863676</v>
      </c>
      <c r="AL83" s="4">
        <v>2932.1449465915966</v>
      </c>
      <c r="AM83" s="4">
        <v>977.38814162291271</v>
      </c>
      <c r="AN83" s="4">
        <v>505.93857460502409</v>
      </c>
      <c r="AO83" s="4">
        <v>471.44956701788863</v>
      </c>
      <c r="AP83" s="4">
        <v>106985.38671875</v>
      </c>
      <c r="AQ83" s="4">
        <v>175456.03421874999</v>
      </c>
      <c r="AR83" s="4">
        <v>55063.140625</v>
      </c>
      <c r="AS83" s="4">
        <v>51922.24609375</v>
      </c>
      <c r="AT83" s="4">
        <v>500</v>
      </c>
      <c r="AU83" s="4">
        <v>500</v>
      </c>
      <c r="AV83" s="4">
        <v>500</v>
      </c>
      <c r="AW83" s="4">
        <v>8.0241962774222344</v>
      </c>
      <c r="AX83" s="4">
        <v>1.2862946361715164</v>
      </c>
      <c r="AY83" s="4">
        <v>2.5725892723430328</v>
      </c>
      <c r="AZ83" s="4">
        <v>34.093031103794161</v>
      </c>
      <c r="BA83" s="4">
        <v>1.8506963644761099</v>
      </c>
      <c r="BB83" s="4">
        <v>0.97141729497238782</v>
      </c>
      <c r="BC83" s="4">
        <v>0.11942769583409449</v>
      </c>
      <c r="BD83" s="4">
        <v>21.439087497152954</v>
      </c>
      <c r="BE83" s="4">
        <v>6.617499828338623</v>
      </c>
      <c r="BF83" s="4">
        <v>2.1510000228881836</v>
      </c>
      <c r="BG83" s="4">
        <v>11.083999633789063</v>
      </c>
      <c r="BH83" s="4">
        <v>89.358996391296387</v>
      </c>
      <c r="BI83" s="4">
        <v>75.65899658203125</v>
      </c>
      <c r="BJ83" s="4">
        <v>13.699999809265137</v>
      </c>
      <c r="BK83" s="4">
        <v>3.1635000705718994</v>
      </c>
      <c r="BL83" s="4">
        <v>2.3680000305175781</v>
      </c>
      <c r="BM83" s="4">
        <v>3.9590001106262207</v>
      </c>
      <c r="BN83" s="4">
        <v>0.85899996757507324</v>
      </c>
      <c r="BO83" s="4">
        <v>0.6119999885559082</v>
      </c>
      <c r="BP83" s="4">
        <v>1.1059999465942383</v>
      </c>
      <c r="BQ83" s="4">
        <v>54</v>
      </c>
      <c r="BR83" s="4">
        <v>78</v>
      </c>
      <c r="BS83" s="4">
        <v>30</v>
      </c>
      <c r="BT83" s="10">
        <v>37.926880818636477</v>
      </c>
      <c r="BU83" s="10">
        <v>117.76054310546917</v>
      </c>
      <c r="BV83" s="4">
        <v>18.056262593098261</v>
      </c>
      <c r="BW83" s="10">
        <v>18.211736740392666</v>
      </c>
      <c r="BX83" s="10">
        <v>17.900788445803855</v>
      </c>
      <c r="BY83" s="4">
        <v>0.80958279491508933</v>
      </c>
      <c r="BZ83" s="4">
        <v>0.91733547554148653</v>
      </c>
      <c r="CA83" s="4">
        <v>0.70183011428869224</v>
      </c>
      <c r="CB83" s="4">
        <v>8.3104872330241566</v>
      </c>
      <c r="CD83" s="10">
        <v>4077.9180374030229</v>
      </c>
      <c r="CE83" s="10">
        <v>8.352616370737028</v>
      </c>
      <c r="CF83" s="10"/>
      <c r="CH83" s="10">
        <v>3871.4917241983144</v>
      </c>
      <c r="CI83" s="10">
        <v>8.2661117873772625</v>
      </c>
      <c r="CJ83" s="10"/>
      <c r="CK83" s="4">
        <v>7.2328469630267609</v>
      </c>
      <c r="CM83" s="10">
        <v>4382.9632750800802</v>
      </c>
      <c r="CN83" s="10">
        <v>7.4150208250372813</v>
      </c>
      <c r="CQ83" s="10">
        <v>4309.4006949055329</v>
      </c>
      <c r="CR83" s="10">
        <v>7.0475633462548206</v>
      </c>
      <c r="CT83" s="4">
        <v>1.7000000122158476</v>
      </c>
      <c r="CU83" s="4">
        <v>1.2802083380520344</v>
      </c>
      <c r="CV83" s="4">
        <v>0.41979167416381336</v>
      </c>
      <c r="CW83" s="4">
        <v>1.3916666715716322</v>
      </c>
      <c r="CX83" s="4">
        <v>1.070833332836628</v>
      </c>
      <c r="CY83" s="4">
        <v>0.32083333873500425</v>
      </c>
      <c r="CZ83" s="4">
        <v>2.0083333528600633</v>
      </c>
      <c r="DA83" s="4">
        <v>1.4895833432674408</v>
      </c>
      <c r="DB83" s="4">
        <v>0.51875000959262252</v>
      </c>
    </row>
    <row r="84" spans="1:106" x14ac:dyDescent="0.25">
      <c r="A84" s="1">
        <f t="shared" si="1"/>
        <v>45007</v>
      </c>
      <c r="B84" s="8">
        <v>13</v>
      </c>
      <c r="C84" s="4">
        <v>8019.0740000000005</v>
      </c>
      <c r="D84" s="4">
        <v>8019.0740000000005</v>
      </c>
      <c r="E84" s="4">
        <v>0</v>
      </c>
      <c r="F84" s="4">
        <v>4000.114</v>
      </c>
      <c r="H84" s="4">
        <v>4018.96</v>
      </c>
      <c r="J84" s="4">
        <v>57543.916566433982</v>
      </c>
      <c r="K84" s="4">
        <v>274.54573977476196</v>
      </c>
      <c r="L84" s="4">
        <v>26910.075495327008</v>
      </c>
      <c r="M84" s="4">
        <v>30633.841071106977</v>
      </c>
      <c r="N84" s="4">
        <v>12542.091504345124</v>
      </c>
      <c r="O84" s="4">
        <v>1792.4447331214985</v>
      </c>
      <c r="P84" s="4">
        <v>6575.5947268921564</v>
      </c>
      <c r="Q84" s="4">
        <v>5966.4967774529669</v>
      </c>
      <c r="R84" s="4">
        <v>28306.398903902926</v>
      </c>
      <c r="S84" s="4">
        <v>50.928560049390839</v>
      </c>
      <c r="T84" s="4">
        <v>1193.8564851257522</v>
      </c>
      <c r="U84" s="4">
        <v>14641.409194217673</v>
      </c>
      <c r="V84" s="4">
        <v>0</v>
      </c>
      <c r="W84" s="4">
        <v>13664.989709685255</v>
      </c>
      <c r="X84" s="4">
        <v>0</v>
      </c>
      <c r="Y84" s="4">
        <v>14641.409194217673</v>
      </c>
      <c r="Z84" s="4">
        <v>13664.989709685255</v>
      </c>
      <c r="AA84" s="4">
        <v>259469.85822375823</v>
      </c>
      <c r="AB84" s="4">
        <v>121384.75339585028</v>
      </c>
      <c r="AC84" s="4">
        <v>138085.10482790796</v>
      </c>
      <c r="AD84" s="4">
        <v>14009.556341552161</v>
      </c>
      <c r="AE84" s="4">
        <v>3.9838574248523253</v>
      </c>
      <c r="AF84" s="4">
        <v>1022.0598035004873</v>
      </c>
      <c r="AG84" s="4">
        <v>6536.6979294667262</v>
      </c>
      <c r="AH84" s="4">
        <v>7472.8584120854348</v>
      </c>
      <c r="AI84" s="4">
        <v>7395.865386539429</v>
      </c>
      <c r="AJ84" s="4">
        <v>227.16483813224016</v>
      </c>
      <c r="AK84" s="4">
        <v>4143.4727179948231</v>
      </c>
      <c r="AL84" s="4">
        <v>3252.3926685446058</v>
      </c>
      <c r="AM84" s="4">
        <v>1011.2695151912969</v>
      </c>
      <c r="AN84" s="4">
        <v>481.84738258208779</v>
      </c>
      <c r="AO84" s="4">
        <v>529.42213260920914</v>
      </c>
      <c r="AP84" s="4">
        <v>94034.2421875</v>
      </c>
      <c r="AQ84" s="4">
        <v>154216.15718749998</v>
      </c>
      <c r="AR84" s="4">
        <v>43604.90625</v>
      </c>
      <c r="AS84" s="4">
        <v>50429.3359375</v>
      </c>
      <c r="AT84" s="4">
        <v>500</v>
      </c>
      <c r="AU84" s="4">
        <v>500</v>
      </c>
      <c r="AV84" s="4">
        <v>500</v>
      </c>
      <c r="AW84" s="4">
        <v>7.1758804777751122</v>
      </c>
      <c r="AX84" s="4">
        <v>1.5640323938082032</v>
      </c>
      <c r="AY84" s="4">
        <v>3.1280647876164065</v>
      </c>
      <c r="AZ84" s="4">
        <v>32.356586087590436</v>
      </c>
      <c r="BA84" s="4">
        <v>1.7470291883516924</v>
      </c>
      <c r="BB84" s="4">
        <v>0.92228421717263476</v>
      </c>
      <c r="BC84" s="4">
        <v>0.12610801636090363</v>
      </c>
      <c r="BD84" s="4">
        <v>19.231167736761122</v>
      </c>
      <c r="BE84" s="4">
        <v>6.9219998121261597</v>
      </c>
      <c r="BF84" s="4">
        <v>2.3050000667572021</v>
      </c>
      <c r="BG84" s="4">
        <v>11.538999557495117</v>
      </c>
      <c r="BH84" s="4">
        <v>89.093502044677734</v>
      </c>
      <c r="BI84" s="4">
        <v>74.365501403808594</v>
      </c>
      <c r="BJ84" s="4">
        <v>14.728000640869141</v>
      </c>
      <c r="BK84" s="4">
        <v>3.1794999837875366</v>
      </c>
      <c r="BL84" s="4">
        <v>2.3680000305175781</v>
      </c>
      <c r="BM84" s="4">
        <v>3.9909999370574951</v>
      </c>
      <c r="BN84" s="4">
        <v>0.80500000715255737</v>
      </c>
      <c r="BO84" s="4">
        <v>0.6119999885559082</v>
      </c>
      <c r="BP84" s="4">
        <v>0.99800002574920654</v>
      </c>
      <c r="BQ84" s="4">
        <v>85</v>
      </c>
      <c r="BR84" s="4">
        <v>78</v>
      </c>
      <c r="BS84" s="4">
        <v>92</v>
      </c>
      <c r="BT84" s="10">
        <v>37.923844999164153</v>
      </c>
      <c r="BU84" s="10">
        <v>117.74103913789149</v>
      </c>
      <c r="BV84" s="4">
        <v>17.701968463532353</v>
      </c>
      <c r="BW84" s="10">
        <v>17.521707112601511</v>
      </c>
      <c r="BX84" s="10">
        <v>17.882229814463191</v>
      </c>
      <c r="BY84" s="4">
        <v>0.71009808862795398</v>
      </c>
      <c r="BZ84" s="4">
        <v>1.1486035579233536</v>
      </c>
      <c r="CA84" s="4">
        <v>0.27159261933255446</v>
      </c>
      <c r="CB84" s="4">
        <v>8.3686535008455039</v>
      </c>
      <c r="CD84" s="10">
        <v>3798.6395492999304</v>
      </c>
      <c r="CE84" s="10">
        <v>8.3356126824563663</v>
      </c>
      <c r="CF84" s="10"/>
      <c r="CH84" s="10">
        <v>4281.7336458172813</v>
      </c>
      <c r="CI84" s="10">
        <v>8.3979664310406879</v>
      </c>
      <c r="CJ84" s="10"/>
      <c r="CK84" s="4">
        <v>7.2028033982081094</v>
      </c>
      <c r="CM84" s="10">
        <v>4158.4071489814478</v>
      </c>
      <c r="CN84" s="10">
        <v>7.370003065878703</v>
      </c>
      <c r="CQ84" s="10">
        <v>4689.5729639067476</v>
      </c>
      <c r="CR84" s="10">
        <v>7.054541648428339</v>
      </c>
      <c r="CT84" s="4">
        <v>1.5479166606285921</v>
      </c>
      <c r="CU84" s="4">
        <v>1.1145833227783442</v>
      </c>
      <c r="CV84" s="4">
        <v>0.43333333785024786</v>
      </c>
      <c r="CW84" s="4">
        <v>1.6395833243926368</v>
      </c>
      <c r="CX84" s="4">
        <v>1.2124999898175399</v>
      </c>
      <c r="CY84" s="4">
        <v>0.42708333457509678</v>
      </c>
      <c r="CZ84" s="4">
        <v>1.4562499968645473</v>
      </c>
      <c r="DA84" s="4">
        <v>1.0166666557391484</v>
      </c>
      <c r="DB84" s="4">
        <v>0.43958334112539887</v>
      </c>
    </row>
    <row r="85" spans="1:106" x14ac:dyDescent="0.25">
      <c r="A85" s="1">
        <f t="shared" si="1"/>
        <v>45008</v>
      </c>
      <c r="B85" s="8">
        <v>13</v>
      </c>
      <c r="C85" s="4">
        <v>8322.2970000000005</v>
      </c>
      <c r="D85" s="4">
        <v>8322.2970000000005</v>
      </c>
      <c r="E85" s="4">
        <v>0</v>
      </c>
      <c r="F85" s="4">
        <v>3825.4670000000001</v>
      </c>
      <c r="H85" s="4">
        <v>4496.83</v>
      </c>
      <c r="J85" s="4">
        <v>68666.795831355732</v>
      </c>
      <c r="K85" s="4">
        <v>273.37518001153626</v>
      </c>
      <c r="L85" s="4">
        <v>35770.283844125261</v>
      </c>
      <c r="M85" s="4">
        <v>32896.511987230479</v>
      </c>
      <c r="N85" s="4">
        <v>11724.020893868666</v>
      </c>
      <c r="O85" s="4">
        <v>1792.1815257793314</v>
      </c>
      <c r="P85" s="4">
        <v>4587.9795314635976</v>
      </c>
      <c r="Q85" s="4">
        <v>7136.0413624050698</v>
      </c>
      <c r="R85" s="4">
        <v>31484.296527424012</v>
      </c>
      <c r="S85" s="4">
        <v>50.997397680808341</v>
      </c>
      <c r="T85" s="4">
        <v>1192.3200294825281</v>
      </c>
      <c r="U85" s="4">
        <v>16454.157814195503</v>
      </c>
      <c r="V85" s="4">
        <v>0</v>
      </c>
      <c r="W85" s="4">
        <v>15030.138713228507</v>
      </c>
      <c r="X85" s="4">
        <v>0</v>
      </c>
      <c r="Y85" s="4">
        <v>16454.157814195503</v>
      </c>
      <c r="Z85" s="4">
        <v>15030.138713228507</v>
      </c>
      <c r="AA85" s="4">
        <v>273357.45223341149</v>
      </c>
      <c r="AB85" s="4">
        <v>140661.30867569314</v>
      </c>
      <c r="AC85" s="4">
        <v>132696.14355771834</v>
      </c>
      <c r="AD85" s="4">
        <v>15194.785317052023</v>
      </c>
      <c r="AE85" s="4">
        <v>3.9927323298229878</v>
      </c>
      <c r="AF85" s="4">
        <v>1022.1512590103251</v>
      </c>
      <c r="AG85" s="4">
        <v>7771.35939965119</v>
      </c>
      <c r="AH85" s="4">
        <v>7423.425917400833</v>
      </c>
      <c r="AI85" s="4">
        <v>8089.2557888040355</v>
      </c>
      <c r="AJ85" s="4">
        <v>227.32782630832108</v>
      </c>
      <c r="AK85" s="4">
        <v>4739.753242575789</v>
      </c>
      <c r="AL85" s="4">
        <v>3349.502546228247</v>
      </c>
      <c r="AM85" s="4">
        <v>982.73475804547297</v>
      </c>
      <c r="AN85" s="4">
        <v>509.27419855614932</v>
      </c>
      <c r="AO85" s="4">
        <v>473.4605594893236</v>
      </c>
      <c r="AP85" s="4">
        <v>106993.6171875</v>
      </c>
      <c r="AQ85" s="4">
        <v>175469.53218749998</v>
      </c>
      <c r="AR85" s="4">
        <v>56438.3125</v>
      </c>
      <c r="AS85" s="4">
        <v>50555.3046875</v>
      </c>
      <c r="AT85" s="4">
        <v>500</v>
      </c>
      <c r="AU85" s="4">
        <v>500</v>
      </c>
      <c r="AV85" s="4">
        <v>500</v>
      </c>
      <c r="AW85" s="4">
        <v>8.2509427182610438</v>
      </c>
      <c r="AX85" s="4">
        <v>1.4087481970264539</v>
      </c>
      <c r="AY85" s="4">
        <v>2.8174963940529079</v>
      </c>
      <c r="AZ85" s="4">
        <v>32.846394719319854</v>
      </c>
      <c r="BA85" s="4">
        <v>1.8257922442628547</v>
      </c>
      <c r="BB85" s="4">
        <v>0.97199796988788489</v>
      </c>
      <c r="BC85" s="4">
        <v>0.11808455742993466</v>
      </c>
      <c r="BD85" s="4">
        <v>21.084267022373748</v>
      </c>
      <c r="BE85" s="4">
        <v>7.391499936580658</v>
      </c>
      <c r="BF85" s="4">
        <v>0.99800002574920654</v>
      </c>
      <c r="BG85" s="4">
        <v>13.784999847412109</v>
      </c>
      <c r="BH85" s="4">
        <v>88.063495635986328</v>
      </c>
      <c r="BI85" s="4">
        <v>72.563995361328125</v>
      </c>
      <c r="BJ85" s="4">
        <v>15.499500274658203</v>
      </c>
      <c r="BK85" s="4">
        <v>3.6419999599456787</v>
      </c>
      <c r="BL85" s="4">
        <v>3.2929999828338623</v>
      </c>
      <c r="BM85" s="4">
        <v>3.9909999370574951</v>
      </c>
      <c r="BN85" s="4">
        <v>0.9035000205039978</v>
      </c>
      <c r="BO85" s="4">
        <v>0.80900001525878906</v>
      </c>
      <c r="BP85" s="4">
        <v>0.99800002574920654</v>
      </c>
      <c r="BQ85" s="4">
        <v>88</v>
      </c>
      <c r="BR85" s="4">
        <v>84</v>
      </c>
      <c r="BS85" s="4">
        <v>92</v>
      </c>
      <c r="BT85" s="10">
        <v>37.360370285637593</v>
      </c>
      <c r="BU85" s="10">
        <v>118.1581875038798</v>
      </c>
      <c r="BV85" s="4">
        <v>17.722239509153145</v>
      </c>
      <c r="BW85" s="10">
        <v>17.803357380098767</v>
      </c>
      <c r="BX85" s="10">
        <v>17.641121638207522</v>
      </c>
      <c r="BY85" s="4">
        <v>0.61417829984315553</v>
      </c>
      <c r="BZ85" s="4">
        <v>0.59569892300044402</v>
      </c>
      <c r="CA85" s="4">
        <v>0.63265767668586714</v>
      </c>
      <c r="CB85" s="4">
        <v>8.2068289416190456</v>
      </c>
      <c r="CD85" s="10">
        <v>4123.7291622059674</v>
      </c>
      <c r="CE85" s="10">
        <v>8.0837764835909738</v>
      </c>
      <c r="CF85" s="10"/>
      <c r="CH85" s="10">
        <v>3881.4285404127431</v>
      </c>
      <c r="CI85" s="10">
        <v>8.3375630268580689</v>
      </c>
      <c r="CJ85" s="10"/>
      <c r="CK85" s="4">
        <v>7.2704770495172193</v>
      </c>
      <c r="CM85" s="10">
        <v>4351.0022841559512</v>
      </c>
      <c r="CN85" s="10">
        <v>7.4948994609992763</v>
      </c>
      <c r="CQ85" s="10">
        <v>4401.1231172547514</v>
      </c>
      <c r="CR85" s="10">
        <v>7.0486104034454593</v>
      </c>
      <c r="CT85" s="4">
        <v>1.8166666710749269</v>
      </c>
      <c r="CU85" s="4">
        <v>1.3677083315948644</v>
      </c>
      <c r="CV85" s="4">
        <v>0.44895833948006236</v>
      </c>
      <c r="CW85" s="4">
        <v>2.0875000022351742</v>
      </c>
      <c r="CX85" s="4">
        <v>1.6874999925494194</v>
      </c>
      <c r="CY85" s="4">
        <v>0.40000000968575478</v>
      </c>
      <c r="CZ85" s="4">
        <v>1.5458333399146795</v>
      </c>
      <c r="DA85" s="4">
        <v>1.0479166706403096</v>
      </c>
      <c r="DB85" s="4">
        <v>0.49791666927436989</v>
      </c>
    </row>
    <row r="86" spans="1:106" x14ac:dyDescent="0.25">
      <c r="A86" s="1">
        <f t="shared" si="1"/>
        <v>45009</v>
      </c>
      <c r="B86" s="8">
        <v>13</v>
      </c>
      <c r="C86" s="4">
        <v>8433.4340000000011</v>
      </c>
      <c r="D86" s="4">
        <v>8433.4340000000011</v>
      </c>
      <c r="E86" s="4">
        <v>0</v>
      </c>
      <c r="F86" s="4">
        <v>4293.4229999999998</v>
      </c>
      <c r="H86" s="4">
        <v>4140.0110000000004</v>
      </c>
      <c r="J86" s="4">
        <v>62838.949885272588</v>
      </c>
      <c r="K86" s="4">
        <v>273.28182429409827</v>
      </c>
      <c r="L86" s="4">
        <v>32767.086347712029</v>
      </c>
      <c r="M86" s="4">
        <v>30071.863537560559</v>
      </c>
      <c r="N86" s="4">
        <v>12464.69424364252</v>
      </c>
      <c r="O86" s="4">
        <v>1791.5308377354274</v>
      </c>
      <c r="P86" s="4">
        <v>6807.876756288867</v>
      </c>
      <c r="Q86" s="4">
        <v>5656.8174873536527</v>
      </c>
      <c r="R86" s="4">
        <v>28227.277859045818</v>
      </c>
      <c r="S86" s="4">
        <v>51.041315896599336</v>
      </c>
      <c r="T86" s="4">
        <v>1193.0761489627237</v>
      </c>
      <c r="U86" s="4">
        <v>14053.150073432898</v>
      </c>
      <c r="V86" s="4">
        <v>0</v>
      </c>
      <c r="W86" s="4">
        <v>14174.127785612922</v>
      </c>
      <c r="X86" s="4">
        <v>0</v>
      </c>
      <c r="Y86" s="4">
        <v>14053.150073432898</v>
      </c>
      <c r="Z86" s="4">
        <v>14174.127785612922</v>
      </c>
      <c r="AA86" s="4">
        <v>261636.67161775671</v>
      </c>
      <c r="AB86" s="4">
        <v>138329.47875803863</v>
      </c>
      <c r="AC86" s="4">
        <v>123307.1928597181</v>
      </c>
      <c r="AD86" s="4">
        <v>13765.820270032285</v>
      </c>
      <c r="AE86" s="4">
        <v>3.9673712852240022</v>
      </c>
      <c r="AF86" s="4">
        <v>1022.0100653257903</v>
      </c>
      <c r="AG86" s="4">
        <v>6878.4097974899223</v>
      </c>
      <c r="AH86" s="4">
        <v>6887.4104725423631</v>
      </c>
      <c r="AI86" s="4">
        <v>7213.6409257955202</v>
      </c>
      <c r="AJ86" s="4">
        <v>227.23751289879834</v>
      </c>
      <c r="AK86" s="4">
        <v>4184.1770521669923</v>
      </c>
      <c r="AL86" s="4">
        <v>3029.4638736285274</v>
      </c>
      <c r="AM86" s="4">
        <v>922.79459243745805</v>
      </c>
      <c r="AN86" s="4">
        <v>453.08821785511907</v>
      </c>
      <c r="AO86" s="4">
        <v>469.70637458233898</v>
      </c>
      <c r="AP86" s="4">
        <v>95623.38671875</v>
      </c>
      <c r="AQ86" s="4">
        <v>156822.35421875</v>
      </c>
      <c r="AR86" s="4">
        <v>47678.4765625</v>
      </c>
      <c r="AS86" s="4">
        <v>47944.91015625</v>
      </c>
      <c r="AT86" s="4">
        <v>547.91666666666674</v>
      </c>
      <c r="AU86" s="4">
        <v>595.83333333333337</v>
      </c>
      <c r="AV86" s="4">
        <v>500</v>
      </c>
      <c r="AW86" s="4">
        <v>7.451169936857581</v>
      </c>
      <c r="AX86" s="4">
        <v>1.4780093427709897</v>
      </c>
      <c r="AY86" s="4">
        <v>2.9560186855419794</v>
      </c>
      <c r="AZ86" s="4">
        <v>31.023740936107011</v>
      </c>
      <c r="BA86" s="4">
        <v>1.6322912196896642</v>
      </c>
      <c r="BB86" s="4">
        <v>0.85536223154121072</v>
      </c>
      <c r="BC86" s="4">
        <v>0.10942097755640916</v>
      </c>
      <c r="BD86" s="4">
        <v>18.595314105588539</v>
      </c>
      <c r="BE86" s="4">
        <v>7.391499936580658</v>
      </c>
      <c r="BF86" s="4">
        <v>0.99800002574920654</v>
      </c>
      <c r="BG86" s="4">
        <v>13.784999847412109</v>
      </c>
      <c r="BH86" s="4">
        <v>88.063495635986328</v>
      </c>
      <c r="BI86" s="4">
        <v>72.563995361328125</v>
      </c>
      <c r="BJ86" s="4">
        <v>15.499500274658203</v>
      </c>
      <c r="BK86" s="4">
        <v>3.6419999599456787</v>
      </c>
      <c r="BL86" s="4">
        <v>3.2929999828338623</v>
      </c>
      <c r="BM86" s="4">
        <v>3.9909999370574951</v>
      </c>
      <c r="BN86" s="4">
        <v>0.9035000205039978</v>
      </c>
      <c r="BO86" s="4">
        <v>0.80900001525878906</v>
      </c>
      <c r="BP86" s="4">
        <v>0.99800002574920654</v>
      </c>
      <c r="BQ86" s="4">
        <v>88</v>
      </c>
      <c r="BR86" s="4">
        <v>84</v>
      </c>
      <c r="BS86" s="4">
        <v>92</v>
      </c>
      <c r="BT86" s="10">
        <v>38.633481410910768</v>
      </c>
      <c r="BU86" s="10">
        <v>115.6396420997783</v>
      </c>
      <c r="BV86" s="4">
        <v>18.110111279713884</v>
      </c>
      <c r="BW86" s="10">
        <v>18.348445809008897</v>
      </c>
      <c r="BX86" s="10">
        <v>17.871776750418874</v>
      </c>
      <c r="BY86" s="4">
        <v>0.50520609286290652</v>
      </c>
      <c r="BZ86" s="4">
        <v>0.58433294433160121</v>
      </c>
      <c r="CA86" s="4">
        <v>0.42607924139421188</v>
      </c>
      <c r="CB86" s="4">
        <v>8.4107064935381892</v>
      </c>
      <c r="CD86" s="10">
        <v>3859.9534447630185</v>
      </c>
      <c r="CE86" s="10">
        <v>8.2362751868126569</v>
      </c>
      <c r="CF86" s="10"/>
      <c r="CH86" s="10">
        <v>3822.1455843749382</v>
      </c>
      <c r="CI86" s="10">
        <v>8.5868632380699008</v>
      </c>
      <c r="CJ86" s="10"/>
      <c r="CK86" s="4">
        <v>7.1642783936512284</v>
      </c>
      <c r="CM86" s="10">
        <v>4145.5576183050653</v>
      </c>
      <c r="CN86" s="10">
        <v>7.3228213783731926</v>
      </c>
      <c r="CQ86" s="10">
        <v>4224.446232366915</v>
      </c>
      <c r="CR86" s="10">
        <v>7.0086960896069126</v>
      </c>
      <c r="CT86" s="4">
        <v>2.5906249955296516</v>
      </c>
      <c r="CU86" s="4">
        <v>2.2104166572292643</v>
      </c>
      <c r="CV86" s="4">
        <v>0.38020833830038708</v>
      </c>
      <c r="CW86" s="4">
        <v>3.6958333154519396</v>
      </c>
      <c r="CX86" s="4">
        <v>3.2354166458050408</v>
      </c>
      <c r="CY86" s="4">
        <v>0.46041666964689892</v>
      </c>
      <c r="CZ86" s="4">
        <v>1.4854166756073635</v>
      </c>
      <c r="DA86" s="4">
        <v>1.1854166686534882</v>
      </c>
      <c r="DB86" s="4">
        <v>0.30000000695387524</v>
      </c>
    </row>
    <row r="87" spans="1:106" x14ac:dyDescent="0.25">
      <c r="A87" s="1">
        <f t="shared" si="1"/>
        <v>45010</v>
      </c>
      <c r="B87" s="8">
        <v>13</v>
      </c>
      <c r="C87" s="4">
        <v>8466.1840000000011</v>
      </c>
      <c r="D87" s="4">
        <v>8466.1840000000011</v>
      </c>
      <c r="E87" s="4">
        <v>0</v>
      </c>
      <c r="F87" s="4">
        <v>4211.4009999999998</v>
      </c>
      <c r="H87" s="4">
        <v>4254.7830000000004</v>
      </c>
      <c r="J87" s="4">
        <v>66975.204322063073</v>
      </c>
      <c r="K87" s="4">
        <v>273.22620956603407</v>
      </c>
      <c r="L87" s="4">
        <v>33077.613694408079</v>
      </c>
      <c r="M87" s="4">
        <v>33897.590627654994</v>
      </c>
      <c r="N87" s="4">
        <v>14808.206256056705</v>
      </c>
      <c r="O87" s="4">
        <v>1791.486236277681</v>
      </c>
      <c r="P87" s="4">
        <v>8434.6262659799104</v>
      </c>
      <c r="Q87" s="4">
        <v>6373.5799900767943</v>
      </c>
      <c r="R87" s="4">
        <v>27836.008629165932</v>
      </c>
      <c r="S87" s="4">
        <v>50.971624362695813</v>
      </c>
      <c r="T87" s="4">
        <v>1192.6638553700923</v>
      </c>
      <c r="U87" s="4">
        <v>12894.685280614558</v>
      </c>
      <c r="V87" s="4">
        <v>0</v>
      </c>
      <c r="W87" s="4">
        <v>14941.323348551376</v>
      </c>
      <c r="X87" s="4">
        <v>0</v>
      </c>
      <c r="Y87" s="4">
        <v>12894.685280614558</v>
      </c>
      <c r="Z87" s="4">
        <v>14941.323348551376</v>
      </c>
      <c r="AA87" s="4">
        <v>288321.9269598017</v>
      </c>
      <c r="AB87" s="4">
        <v>145307.99112761772</v>
      </c>
      <c r="AC87" s="4">
        <v>143013.93583218395</v>
      </c>
      <c r="AD87" s="4">
        <v>14213.580506182168</v>
      </c>
      <c r="AE87" s="4">
        <v>3.9609968844445729</v>
      </c>
      <c r="AF87" s="4">
        <v>1021.8937090071022</v>
      </c>
      <c r="AG87" s="4">
        <v>7504.6183473448255</v>
      </c>
      <c r="AH87" s="4">
        <v>6708.9621588373429</v>
      </c>
      <c r="AI87" s="4">
        <v>7590.8100174932797</v>
      </c>
      <c r="AJ87" s="4">
        <v>227.1100695985335</v>
      </c>
      <c r="AK87" s="4">
        <v>4439.9824850417008</v>
      </c>
      <c r="AL87" s="4">
        <v>3150.8275324515789</v>
      </c>
      <c r="AM87" s="4">
        <v>968.1874207622825</v>
      </c>
      <c r="AN87" s="4">
        <v>475.57734273196712</v>
      </c>
      <c r="AO87" s="4">
        <v>492.61007803031538</v>
      </c>
      <c r="AP87" s="4">
        <v>104733.05078125</v>
      </c>
      <c r="AQ87" s="4">
        <v>171762.20328125</v>
      </c>
      <c r="AR87" s="4">
        <v>52111.37890625</v>
      </c>
      <c r="AS87" s="4">
        <v>52621.671875</v>
      </c>
      <c r="AT87" s="4">
        <v>550</v>
      </c>
      <c r="AU87" s="4">
        <v>600</v>
      </c>
      <c r="AV87" s="4">
        <v>500</v>
      </c>
      <c r="AW87" s="4">
        <v>7.910908187450576</v>
      </c>
      <c r="AX87" s="4">
        <v>1.7491004514025095</v>
      </c>
      <c r="AY87" s="4">
        <v>3.4982009028050189</v>
      </c>
      <c r="AZ87" s="4">
        <v>34.055712344522831</v>
      </c>
      <c r="BA87" s="4">
        <v>1.6788650596516881</v>
      </c>
      <c r="BB87" s="4">
        <v>0.8966034777289601</v>
      </c>
      <c r="BC87" s="4">
        <v>0.11435936435615886</v>
      </c>
      <c r="BD87" s="4">
        <v>20.288030980811424</v>
      </c>
      <c r="BE87" s="4">
        <v>4.8035001158714294</v>
      </c>
      <c r="BF87" s="4">
        <v>0.99800002574920654</v>
      </c>
      <c r="BG87" s="4">
        <v>8.6090002059936523</v>
      </c>
      <c r="BH87" s="4">
        <v>90.396997451782227</v>
      </c>
      <c r="BI87" s="4">
        <v>74.324996948242188</v>
      </c>
      <c r="BJ87" s="4">
        <v>16.072000503540039</v>
      </c>
      <c r="BK87" s="4">
        <v>3.7044999599456787</v>
      </c>
      <c r="BL87" s="4">
        <v>3.4179999828338623</v>
      </c>
      <c r="BM87" s="4">
        <v>3.9909999370574951</v>
      </c>
      <c r="BN87" s="4">
        <v>1.0950000286102295</v>
      </c>
      <c r="BO87" s="4">
        <v>1.1920000314712524</v>
      </c>
      <c r="BP87" s="4">
        <v>0.99800002574920654</v>
      </c>
      <c r="BQ87" s="4">
        <v>67</v>
      </c>
      <c r="BR87" s="4">
        <v>42</v>
      </c>
      <c r="BS87" s="4">
        <v>92</v>
      </c>
      <c r="BT87" s="10">
        <v>38.623836722358121</v>
      </c>
      <c r="BU87" s="10">
        <v>112.68275991176982</v>
      </c>
      <c r="BV87" s="4">
        <v>18.490230126673424</v>
      </c>
      <c r="BW87" s="10">
        <v>18.442094046296898</v>
      </c>
      <c r="BX87" s="10">
        <v>18.538366207049954</v>
      </c>
      <c r="BY87" s="4">
        <v>0.52017939984535777</v>
      </c>
      <c r="BZ87" s="4">
        <v>0.54740788631606552</v>
      </c>
      <c r="CA87" s="4">
        <v>0.49295091337464997</v>
      </c>
      <c r="CB87" s="4">
        <v>8.2131137894667567</v>
      </c>
      <c r="CD87" s="10">
        <v>3964.6920878037886</v>
      </c>
      <c r="CE87" s="10">
        <v>8.0309753337450118</v>
      </c>
      <c r="CF87" s="10"/>
      <c r="CH87" s="10">
        <v>3972.3535233516363</v>
      </c>
      <c r="CI87" s="10">
        <v>8.3949009567064738</v>
      </c>
      <c r="CJ87" s="10"/>
      <c r="CK87" s="4">
        <v>7.2383862050239021</v>
      </c>
      <c r="CM87" s="10">
        <v>4185.6431633687898</v>
      </c>
      <c r="CN87" s="10">
        <v>7.4815858104273323</v>
      </c>
      <c r="CQ87" s="10">
        <v>4371.5840793389216</v>
      </c>
      <c r="CR87" s="10">
        <v>7.0055308493413024</v>
      </c>
      <c r="CT87" s="4">
        <v>1.5229166770974796</v>
      </c>
      <c r="CU87" s="4">
        <v>1.0572916748933494</v>
      </c>
      <c r="CV87" s="4">
        <v>0.46562500220413011</v>
      </c>
      <c r="CW87" s="4">
        <v>1.9625000072022281</v>
      </c>
      <c r="CX87" s="4">
        <v>1.4229166731238365</v>
      </c>
      <c r="CY87" s="4">
        <v>0.53958333407839143</v>
      </c>
      <c r="CZ87" s="4">
        <v>1.0833333469927311</v>
      </c>
      <c r="DA87" s="4">
        <v>0.6916666766628623</v>
      </c>
      <c r="DB87" s="4">
        <v>0.39166667032986879</v>
      </c>
    </row>
    <row r="88" spans="1:106" x14ac:dyDescent="0.25">
      <c r="A88" s="1">
        <f t="shared" si="1"/>
        <v>45011</v>
      </c>
      <c r="B88" s="8">
        <v>13</v>
      </c>
      <c r="C88" s="4">
        <v>8326.5239999999994</v>
      </c>
      <c r="D88" s="4">
        <v>8326.5239999999994</v>
      </c>
      <c r="E88" s="4">
        <v>0</v>
      </c>
      <c r="F88" s="4">
        <v>4107.2839999999997</v>
      </c>
      <c r="H88" s="4">
        <v>4219.24</v>
      </c>
      <c r="J88" s="4">
        <v>60507.219223482673</v>
      </c>
      <c r="K88" s="4">
        <v>244.99637231441895</v>
      </c>
      <c r="L88" s="4">
        <v>28745.068901073555</v>
      </c>
      <c r="M88" s="4">
        <v>31762.150322409118</v>
      </c>
      <c r="N88" s="4">
        <v>14262.994732566605</v>
      </c>
      <c r="O88" s="4">
        <v>1792.1956168899139</v>
      </c>
      <c r="P88" s="4">
        <v>7563.2269111227324</v>
      </c>
      <c r="Q88" s="4">
        <v>6699.7678214438729</v>
      </c>
      <c r="R88" s="4">
        <v>29676.723527184411</v>
      </c>
      <c r="S88" s="4">
        <v>50.938501096669732</v>
      </c>
      <c r="T88" s="4">
        <v>1192.2063680273725</v>
      </c>
      <c r="U88" s="4">
        <v>13419.173304430506</v>
      </c>
      <c r="V88" s="4">
        <v>0</v>
      </c>
      <c r="W88" s="4">
        <v>16257.550222753907</v>
      </c>
      <c r="X88" s="4">
        <v>0</v>
      </c>
      <c r="Y88" s="4">
        <v>13419.173304430506</v>
      </c>
      <c r="Z88" s="4">
        <v>16257.550222753907</v>
      </c>
      <c r="AA88" s="4">
        <v>301154.03403950424</v>
      </c>
      <c r="AB88" s="4">
        <v>152239.71163299805</v>
      </c>
      <c r="AC88" s="4">
        <v>148914.32240650619</v>
      </c>
      <c r="AD88" s="4">
        <v>14730.873835681396</v>
      </c>
      <c r="AE88" s="4">
        <v>3.9674470047446988</v>
      </c>
      <c r="AF88" s="4">
        <v>1021.9872432466693</v>
      </c>
      <c r="AG88" s="4">
        <v>7195.9762906683909</v>
      </c>
      <c r="AH88" s="4">
        <v>7534.8975450130056</v>
      </c>
      <c r="AI88" s="4">
        <v>7712.1884377630367</v>
      </c>
      <c r="AJ88" s="4">
        <v>228.14487471960209</v>
      </c>
      <c r="AK88" s="4">
        <v>4488.3322194525908</v>
      </c>
      <c r="AL88" s="4">
        <v>3223.8562183104459</v>
      </c>
      <c r="AM88" s="4">
        <v>993.61696248471412</v>
      </c>
      <c r="AN88" s="4">
        <v>485.34395435009765</v>
      </c>
      <c r="AO88" s="4">
        <v>508.27300813461653</v>
      </c>
      <c r="AP88" s="4">
        <v>108390.359375</v>
      </c>
      <c r="AQ88" s="4">
        <v>177760.18937499999</v>
      </c>
      <c r="AR88" s="4">
        <v>52882.1171875</v>
      </c>
      <c r="AS88" s="4">
        <v>55508.2421875</v>
      </c>
      <c r="AT88" s="4">
        <v>589.58333333333326</v>
      </c>
      <c r="AU88" s="4">
        <v>600</v>
      </c>
      <c r="AV88" s="4">
        <v>579.16666666666663</v>
      </c>
      <c r="AW88" s="4">
        <v>7.266804157831368</v>
      </c>
      <c r="AX88" s="4">
        <v>1.71295906101593</v>
      </c>
      <c r="AY88" s="4">
        <v>3.42591812203186</v>
      </c>
      <c r="AZ88" s="4">
        <v>36.168037711715506</v>
      </c>
      <c r="BA88" s="4">
        <v>1.7691504685125985</v>
      </c>
      <c r="BB88" s="4">
        <v>0.92621944496443376</v>
      </c>
      <c r="BC88" s="4">
        <v>0.11933154368914498</v>
      </c>
      <c r="BD88" s="4">
        <v>21.348667147899892</v>
      </c>
      <c r="BE88" s="4">
        <v>2.6159999370574951</v>
      </c>
      <c r="BF88" s="4">
        <v>0</v>
      </c>
      <c r="BG88" s="4">
        <v>5.2319998741149902</v>
      </c>
      <c r="BH88" s="4">
        <v>92.931500434875488</v>
      </c>
      <c r="BI88" s="4">
        <v>78.985000610351563</v>
      </c>
      <c r="BJ88" s="4">
        <v>13.946499824523926</v>
      </c>
      <c r="BK88" s="4">
        <v>3.3504999876022339</v>
      </c>
      <c r="BL88" s="4">
        <v>3.4179999828338623</v>
      </c>
      <c r="BM88" s="4">
        <v>3.2829999923706055</v>
      </c>
      <c r="BN88" s="4">
        <v>1.1010000109672546</v>
      </c>
      <c r="BO88" s="4">
        <v>1.1920000314712524</v>
      </c>
      <c r="BP88" s="4">
        <v>1.0099999904632568</v>
      </c>
      <c r="BQ88" s="4">
        <v>51</v>
      </c>
      <c r="BR88" s="4">
        <v>42</v>
      </c>
      <c r="BS88" s="4">
        <v>60</v>
      </c>
      <c r="BT88" s="10">
        <v>39.152489214894942</v>
      </c>
      <c r="BU88" s="10">
        <v>114.1420189221022</v>
      </c>
      <c r="BV88" s="4">
        <v>18.415891041910207</v>
      </c>
      <c r="BW88" s="10">
        <v>18.232789449106765</v>
      </c>
      <c r="BX88" s="10">
        <v>18.59899263471365</v>
      </c>
      <c r="BY88" s="4">
        <v>0.54269359480912183</v>
      </c>
      <c r="BZ88" s="4">
        <v>0.61724739288358188</v>
      </c>
      <c r="CA88" s="4">
        <v>0.46813979673466177</v>
      </c>
      <c r="CB88" s="4">
        <v>8.2997240237106737</v>
      </c>
      <c r="CD88" s="10">
        <v>4131.5058284075203</v>
      </c>
      <c r="CE88" s="10">
        <v>8.253359355188282</v>
      </c>
      <c r="CF88" s="10"/>
      <c r="CH88" s="10">
        <v>4136.7200237412144</v>
      </c>
      <c r="CI88" s="10">
        <v>8.3460302511403945</v>
      </c>
      <c r="CJ88" s="10"/>
      <c r="CK88" s="4">
        <v>7.2806202095208388</v>
      </c>
      <c r="CM88" s="10">
        <v>4338.7558691491022</v>
      </c>
      <c r="CN88" s="10">
        <v>7.296196871168152</v>
      </c>
      <c r="CQ88" s="10">
        <v>4531.4118056342386</v>
      </c>
      <c r="CR88" s="10">
        <v>7.2657057998306831</v>
      </c>
      <c r="CT88" s="4">
        <v>2.027083349957441</v>
      </c>
      <c r="CU88" s="4">
        <v>1.7479166798293591</v>
      </c>
      <c r="CV88" s="4">
        <v>0.27916667012808227</v>
      </c>
      <c r="CW88" s="4">
        <v>1.4645833554677665</v>
      </c>
      <c r="CX88" s="4">
        <v>1.1583333512147267</v>
      </c>
      <c r="CY88" s="4">
        <v>0.30625000425303978</v>
      </c>
      <c r="CZ88" s="4">
        <v>2.5895833444471159</v>
      </c>
      <c r="DA88" s="4">
        <v>2.3375000084439912</v>
      </c>
      <c r="DB88" s="4">
        <v>0.25208333600312471</v>
      </c>
    </row>
    <row r="89" spans="1:106" x14ac:dyDescent="0.25">
      <c r="A89" s="1">
        <f t="shared" si="1"/>
        <v>45012</v>
      </c>
      <c r="B89" s="8">
        <v>14</v>
      </c>
      <c r="C89" s="4">
        <v>7813.1929999999993</v>
      </c>
      <c r="D89" s="4">
        <v>7813.1929999999993</v>
      </c>
      <c r="E89" s="4">
        <v>0</v>
      </c>
      <c r="F89" s="4">
        <v>4410.7969999999996</v>
      </c>
      <c r="H89" s="4">
        <v>3402.3960000000002</v>
      </c>
      <c r="J89" s="4">
        <v>62182.376437271043</v>
      </c>
      <c r="K89" s="4">
        <v>247.30896006759255</v>
      </c>
      <c r="L89" s="4">
        <v>29349.228362119273</v>
      </c>
      <c r="M89" s="4">
        <v>32833.148075151774</v>
      </c>
      <c r="N89" s="4">
        <v>15090.543567957997</v>
      </c>
      <c r="O89" s="4">
        <v>1792.2586462451211</v>
      </c>
      <c r="P89" s="4">
        <v>9703.8412718920554</v>
      </c>
      <c r="Q89" s="4">
        <v>5386.7022960659424</v>
      </c>
      <c r="R89" s="4">
        <v>31768.079083237008</v>
      </c>
      <c r="S89" s="4">
        <v>50.669908171435061</v>
      </c>
      <c r="T89" s="4">
        <v>1188.2114838814739</v>
      </c>
      <c r="U89" s="4">
        <v>14556.8780814073</v>
      </c>
      <c r="V89" s="4">
        <v>0</v>
      </c>
      <c r="W89" s="4">
        <v>17211.201001829708</v>
      </c>
      <c r="X89" s="4">
        <v>0</v>
      </c>
      <c r="Y89" s="4">
        <v>14556.8780814073</v>
      </c>
      <c r="Z89" s="4">
        <v>17211.201001829708</v>
      </c>
      <c r="AA89" s="4">
        <v>303937.50254398974</v>
      </c>
      <c r="AB89" s="4">
        <v>155805.68052716245</v>
      </c>
      <c r="AC89" s="4">
        <v>148131.8220168273</v>
      </c>
      <c r="AD89" s="4">
        <v>14968.589802568276</v>
      </c>
      <c r="AE89" s="4">
        <v>3.9606626207292344</v>
      </c>
      <c r="AF89" s="4">
        <v>1022.0193707213912</v>
      </c>
      <c r="AG89" s="4">
        <v>7250.2389476359112</v>
      </c>
      <c r="AH89" s="4">
        <v>7718.3508549323651</v>
      </c>
      <c r="AI89" s="4">
        <v>7461.4850975938161</v>
      </c>
      <c r="AJ89" s="4">
        <v>226.95548588496666</v>
      </c>
      <c r="AK89" s="4">
        <v>4010.4527966593855</v>
      </c>
      <c r="AL89" s="4">
        <v>3451.0323009344306</v>
      </c>
      <c r="AM89" s="4">
        <v>1053.0351333331341</v>
      </c>
      <c r="AN89" s="4">
        <v>503.87310510838245</v>
      </c>
      <c r="AO89" s="4">
        <v>549.16202822475157</v>
      </c>
      <c r="AP89" s="4">
        <v>107555.5859375</v>
      </c>
      <c r="AQ89" s="4">
        <v>176391.16093749998</v>
      </c>
      <c r="AR89" s="4">
        <v>51445.171875</v>
      </c>
      <c r="AS89" s="4">
        <v>56110.4140625</v>
      </c>
      <c r="AT89" s="4">
        <v>642.70833333333326</v>
      </c>
      <c r="AU89" s="4">
        <v>600</v>
      </c>
      <c r="AV89" s="4">
        <v>685.41666666666663</v>
      </c>
      <c r="AW89" s="4">
        <v>7.9586382209259456</v>
      </c>
      <c r="AX89" s="4">
        <v>1.9314182521739829</v>
      </c>
      <c r="AY89" s="4">
        <v>3.8628365043479658</v>
      </c>
      <c r="AZ89" s="4">
        <v>38.900549691270875</v>
      </c>
      <c r="BA89" s="4">
        <v>1.9158095547579943</v>
      </c>
      <c r="BB89" s="4">
        <v>0.9549853814687308</v>
      </c>
      <c r="BC89" s="4">
        <v>0.13477654184827306</v>
      </c>
      <c r="BD89" s="4">
        <v>22.576066012640414</v>
      </c>
      <c r="BE89" s="4">
        <v>2.6159999370574951</v>
      </c>
      <c r="BF89" s="4">
        <v>0</v>
      </c>
      <c r="BG89" s="4">
        <v>5.2319998741149902</v>
      </c>
      <c r="BH89" s="4">
        <v>92.931500434875488</v>
      </c>
      <c r="BI89" s="4">
        <v>78.985000610351563</v>
      </c>
      <c r="BJ89" s="4">
        <v>13.946499824523926</v>
      </c>
      <c r="BK89" s="4">
        <v>3.3504999876022339</v>
      </c>
      <c r="BL89" s="4">
        <v>3.4179999828338623</v>
      </c>
      <c r="BM89" s="4">
        <v>3.2829999923706055</v>
      </c>
      <c r="BN89" s="4">
        <v>1.1010000109672546</v>
      </c>
      <c r="BO89" s="4">
        <v>1.1920000314712524</v>
      </c>
      <c r="BP89" s="4">
        <v>1.0099999904632568</v>
      </c>
      <c r="BQ89" s="4">
        <v>51</v>
      </c>
      <c r="BR89" s="4">
        <v>42</v>
      </c>
      <c r="BS89" s="4">
        <v>60</v>
      </c>
      <c r="BT89" s="10">
        <v>39.455102563792998</v>
      </c>
      <c r="BU89" s="10">
        <v>113.12617271683007</v>
      </c>
      <c r="BV89" s="4">
        <v>18.64811073079705</v>
      </c>
      <c r="BW89" s="10">
        <v>18.47316216573671</v>
      </c>
      <c r="BX89" s="10">
        <v>18.823059295857394</v>
      </c>
      <c r="BY89" s="4">
        <v>0.56378676588030563</v>
      </c>
      <c r="BZ89" s="4">
        <v>0.73328449539663865</v>
      </c>
      <c r="CA89" s="4">
        <v>0.39428903636397261</v>
      </c>
      <c r="CB89" s="4">
        <v>8.0751609606784633</v>
      </c>
      <c r="CD89" s="10">
        <v>4180.4423553911738</v>
      </c>
      <c r="CE89" s="10">
        <v>8.0782301628880777</v>
      </c>
      <c r="CF89" s="10"/>
      <c r="CH89" s="10">
        <v>4216.528879251392</v>
      </c>
      <c r="CI89" s="10">
        <v>8.0721180257711591</v>
      </c>
      <c r="CJ89" s="10"/>
      <c r="CK89" s="4">
        <v>7.3742418412058974</v>
      </c>
      <c r="CM89" s="10">
        <v>4287.0701385766488</v>
      </c>
      <c r="CN89" s="10">
        <v>7.3801851222964361</v>
      </c>
      <c r="CQ89" s="10">
        <v>4615.9666605033299</v>
      </c>
      <c r="CR89" s="10">
        <v>7.3687220303488514</v>
      </c>
      <c r="CT89" s="4">
        <v>2.0989583460614085</v>
      </c>
      <c r="CU89" s="4">
        <v>1.9020833422740302</v>
      </c>
      <c r="CV89" s="4">
        <v>0.19687500378737849</v>
      </c>
      <c r="CW89" s="4">
        <v>1.1666666603026292</v>
      </c>
      <c r="CX89" s="4">
        <v>0.98333332439263665</v>
      </c>
      <c r="CY89" s="4">
        <v>0.18333333590999246</v>
      </c>
      <c r="CZ89" s="4">
        <v>3.0312500318201883</v>
      </c>
      <c r="DA89" s="4">
        <v>2.8208333601554236</v>
      </c>
      <c r="DB89" s="4">
        <v>0.21041667166476449</v>
      </c>
    </row>
    <row r="90" spans="1:106" x14ac:dyDescent="0.25">
      <c r="A90" s="1">
        <f t="shared" si="1"/>
        <v>45013</v>
      </c>
      <c r="B90" s="8">
        <v>14</v>
      </c>
      <c r="C90" s="4">
        <v>8966.7510000000002</v>
      </c>
      <c r="D90" s="4">
        <v>8966.7510000000002</v>
      </c>
      <c r="E90" s="4">
        <v>0</v>
      </c>
      <c r="F90" s="4">
        <v>4653.6090000000004</v>
      </c>
      <c r="H90" s="4">
        <v>4313.1419999999998</v>
      </c>
      <c r="J90" s="4">
        <v>62710.705101506057</v>
      </c>
      <c r="K90" s="4">
        <v>246.1453489917574</v>
      </c>
      <c r="L90" s="4">
        <v>30352.806331233976</v>
      </c>
      <c r="M90" s="4">
        <v>32357.898770272077</v>
      </c>
      <c r="N90" s="4">
        <v>14883.866707252375</v>
      </c>
      <c r="O90" s="4">
        <v>1791.8215385110577</v>
      </c>
      <c r="P90" s="4">
        <v>7922.9757245408191</v>
      </c>
      <c r="Q90" s="4">
        <v>6960.8909827115567</v>
      </c>
      <c r="R90" s="4">
        <v>33046.208731782433</v>
      </c>
      <c r="S90" s="4">
        <v>50.918397220587551</v>
      </c>
      <c r="T90" s="4">
        <v>1190.7322804779517</v>
      </c>
      <c r="U90" s="4">
        <v>15246.437087979037</v>
      </c>
      <c r="V90" s="4">
        <v>0</v>
      </c>
      <c r="W90" s="4">
        <v>17799.7716438034</v>
      </c>
      <c r="X90" s="4">
        <v>0</v>
      </c>
      <c r="Y90" s="4">
        <v>15246.437087979037</v>
      </c>
      <c r="Z90" s="4">
        <v>17799.7716438034</v>
      </c>
      <c r="AA90" s="4">
        <v>301372.47701909742</v>
      </c>
      <c r="AB90" s="4">
        <v>157152.61937206902</v>
      </c>
      <c r="AC90" s="4">
        <v>144219.8576470284</v>
      </c>
      <c r="AD90" s="4">
        <v>14836.100439835638</v>
      </c>
      <c r="AE90" s="4">
        <v>3.9721385819139754</v>
      </c>
      <c r="AF90" s="4">
        <v>1021.9622953730405</v>
      </c>
      <c r="AG90" s="4">
        <v>7174.3674275828826</v>
      </c>
      <c r="AH90" s="4">
        <v>7661.7330122527546</v>
      </c>
      <c r="AI90" s="4">
        <v>7877.7786353204974</v>
      </c>
      <c r="AJ90" s="4">
        <v>227.18416065472144</v>
      </c>
      <c r="AK90" s="4">
        <v>4044.5014978114227</v>
      </c>
      <c r="AL90" s="4">
        <v>3833.2771375090742</v>
      </c>
      <c r="AM90" s="4">
        <v>1226.1531855047415</v>
      </c>
      <c r="AN90" s="4">
        <v>503.25902092051882</v>
      </c>
      <c r="AO90" s="4">
        <v>722.89416458422261</v>
      </c>
      <c r="AP90" s="4">
        <v>110881.58203125</v>
      </c>
      <c r="AQ90" s="4">
        <v>181845.79453124999</v>
      </c>
      <c r="AR90" s="4">
        <v>54991.4921875</v>
      </c>
      <c r="AS90" s="4">
        <v>55890.08984375</v>
      </c>
      <c r="AT90" s="4">
        <v>611.45833333333326</v>
      </c>
      <c r="AU90" s="4">
        <v>522.91666666666663</v>
      </c>
      <c r="AV90" s="4">
        <v>700</v>
      </c>
      <c r="AW90" s="4">
        <v>6.9936931561393925</v>
      </c>
      <c r="AX90" s="4">
        <v>1.6598951735419412</v>
      </c>
      <c r="AY90" s="4">
        <v>3.3197903470838823</v>
      </c>
      <c r="AZ90" s="4">
        <v>33.60999731330751</v>
      </c>
      <c r="BA90" s="4">
        <v>1.654568130623415</v>
      </c>
      <c r="BB90" s="4">
        <v>0.87855441010021329</v>
      </c>
      <c r="BC90" s="4">
        <v>0.13674442231135239</v>
      </c>
      <c r="BD90" s="4">
        <v>20.280009395961812</v>
      </c>
      <c r="BE90" s="4">
        <v>2.6159999370574951</v>
      </c>
      <c r="BF90" s="4">
        <v>0</v>
      </c>
      <c r="BG90" s="4">
        <v>5.2319998741149902</v>
      </c>
      <c r="BH90" s="4">
        <v>92.931500434875488</v>
      </c>
      <c r="BI90" s="4">
        <v>78.985000610351563</v>
      </c>
      <c r="BJ90" s="4">
        <v>13.946499824523926</v>
      </c>
      <c r="BK90" s="4">
        <v>3.3504999876022339</v>
      </c>
      <c r="BL90" s="4">
        <v>3.4179999828338623</v>
      </c>
      <c r="BM90" s="4">
        <v>3.2829999923706055</v>
      </c>
      <c r="BN90" s="4">
        <v>1.1010000109672546</v>
      </c>
      <c r="BO90" s="4">
        <v>1.1920000314712524</v>
      </c>
      <c r="BP90" s="4">
        <v>1.0099999904632568</v>
      </c>
      <c r="BQ90" s="4">
        <v>51</v>
      </c>
      <c r="BR90" s="4">
        <v>42</v>
      </c>
      <c r="BS90" s="4">
        <v>60</v>
      </c>
      <c r="BT90" s="10">
        <v>39.505901212330237</v>
      </c>
      <c r="BU90" s="10">
        <v>111.06833544403722</v>
      </c>
      <c r="BV90" s="4">
        <v>18.632523802513326</v>
      </c>
      <c r="BW90" s="10">
        <v>18.621732630950433</v>
      </c>
      <c r="BX90" s="10">
        <v>18.643314974076219</v>
      </c>
      <c r="BY90" s="4">
        <v>0.54097246963961809</v>
      </c>
      <c r="BZ90" s="4">
        <v>0.67413113750764797</v>
      </c>
      <c r="CA90" s="4">
        <v>0.4078138017715881</v>
      </c>
      <c r="CB90" s="4">
        <v>8.2256627154992739</v>
      </c>
      <c r="CD90" s="10">
        <v>4188.4395018802361</v>
      </c>
      <c r="CE90" s="10">
        <v>8.0807853273612498</v>
      </c>
      <c r="CF90" s="10"/>
      <c r="CH90" s="10">
        <v>4203.6015479584257</v>
      </c>
      <c r="CI90" s="10">
        <v>8.3700175427785766</v>
      </c>
      <c r="CJ90" s="10"/>
      <c r="CK90" s="4">
        <v>7.3627109195886158</v>
      </c>
      <c r="CM90" s="10">
        <v>4335.5067426455462</v>
      </c>
      <c r="CN90" s="10">
        <v>7.4054679966023826</v>
      </c>
      <c r="CQ90" s="10">
        <v>4960.0900859684734</v>
      </c>
      <c r="CR90" s="10">
        <v>7.3253378895677699</v>
      </c>
      <c r="CT90" s="4">
        <v>2.0416666711680591</v>
      </c>
      <c r="CU90" s="4">
        <v>1.7927083348234494</v>
      </c>
      <c r="CV90" s="4">
        <v>0.24895833634460968</v>
      </c>
      <c r="CW90" s="4">
        <v>1.3687500112379591</v>
      </c>
      <c r="CX90" s="4">
        <v>1.1333333402872086</v>
      </c>
      <c r="CY90" s="4">
        <v>0.2354166709507505</v>
      </c>
      <c r="CZ90" s="4">
        <v>2.7145833310981589</v>
      </c>
      <c r="DA90" s="4">
        <v>2.4520833293596902</v>
      </c>
      <c r="DB90" s="4">
        <v>0.26250000173846882</v>
      </c>
    </row>
    <row r="91" spans="1:106" x14ac:dyDescent="0.25">
      <c r="A91" s="1">
        <f t="shared" si="1"/>
        <v>45014</v>
      </c>
      <c r="B91" s="8">
        <v>14</v>
      </c>
      <c r="C91" s="4">
        <v>7318.1390000000001</v>
      </c>
      <c r="D91" s="4">
        <v>7318.1390000000001</v>
      </c>
      <c r="E91" s="4">
        <v>0</v>
      </c>
      <c r="F91" s="4">
        <v>2985.6819999999998</v>
      </c>
      <c r="H91" s="4">
        <v>4332.4570000000003</v>
      </c>
      <c r="J91" s="4">
        <v>60579.803851791818</v>
      </c>
      <c r="K91" s="4">
        <v>241.67700764682036</v>
      </c>
      <c r="L91" s="4">
        <v>27173.794787358933</v>
      </c>
      <c r="M91" s="4">
        <v>33406.009064432881</v>
      </c>
      <c r="N91" s="4">
        <v>16973.028351689467</v>
      </c>
      <c r="O91" s="4">
        <v>1791.7909552431613</v>
      </c>
      <c r="P91" s="4">
        <v>9615.8091423356054</v>
      </c>
      <c r="Q91" s="4">
        <v>7357.2192093538615</v>
      </c>
      <c r="R91" s="4">
        <v>33851.355194003991</v>
      </c>
      <c r="S91" s="4">
        <v>51.018723424852404</v>
      </c>
      <c r="T91" s="4">
        <v>1193.4840235052757</v>
      </c>
      <c r="U91" s="4">
        <v>14766.19350355664</v>
      </c>
      <c r="V91" s="4">
        <v>0</v>
      </c>
      <c r="W91" s="4">
        <v>19085.161690447349</v>
      </c>
      <c r="X91" s="4">
        <v>0</v>
      </c>
      <c r="Y91" s="4">
        <v>14766.19350355664</v>
      </c>
      <c r="Z91" s="4">
        <v>19085.161690447349</v>
      </c>
      <c r="AA91" s="4">
        <v>272112.61209597974</v>
      </c>
      <c r="AB91" s="4">
        <v>142145.21668948978</v>
      </c>
      <c r="AC91" s="4">
        <v>129967.39540648994</v>
      </c>
      <c r="AD91" s="4">
        <v>15961.610920767478</v>
      </c>
      <c r="AE91" s="4">
        <v>3.967154407726758</v>
      </c>
      <c r="AF91" s="4">
        <v>1022.2062115408687</v>
      </c>
      <c r="AG91" s="4">
        <v>7139.3747548235042</v>
      </c>
      <c r="AH91" s="4">
        <v>8822.2361659439739</v>
      </c>
      <c r="AI91" s="4">
        <v>7917.7305745320027</v>
      </c>
      <c r="AJ91" s="4">
        <v>227.17662873162163</v>
      </c>
      <c r="AK91" s="4">
        <v>3999.3023785502123</v>
      </c>
      <c r="AL91" s="4">
        <v>3918.4281959817904</v>
      </c>
      <c r="AM91" s="4">
        <v>1194.3203077631179</v>
      </c>
      <c r="AN91" s="4">
        <v>487.96069132324675</v>
      </c>
      <c r="AO91" s="4">
        <v>706.35961643987105</v>
      </c>
      <c r="AP91" s="4">
        <v>101538.19140625</v>
      </c>
      <c r="AQ91" s="4">
        <v>166522.63390624998</v>
      </c>
      <c r="AR91" s="4">
        <v>45821.375</v>
      </c>
      <c r="AS91" s="4">
        <v>55716.81640625</v>
      </c>
      <c r="AT91" s="4">
        <v>563.02083333333326</v>
      </c>
      <c r="AU91" s="4">
        <v>500</v>
      </c>
      <c r="AV91" s="4">
        <v>626.04166666666663</v>
      </c>
      <c r="AW91" s="4">
        <v>8.2780340537111705</v>
      </c>
      <c r="AX91" s="4">
        <v>2.319309369730401</v>
      </c>
      <c r="AY91" s="4">
        <v>4.6386187394608021</v>
      </c>
      <c r="AZ91" s="4">
        <v>37.183307408615732</v>
      </c>
      <c r="BA91" s="4">
        <v>2.1811024525179801</v>
      </c>
      <c r="BB91" s="4">
        <v>1.0819322473284536</v>
      </c>
      <c r="BC91" s="4">
        <v>0.1632000031378357</v>
      </c>
      <c r="BD91" s="4">
        <v>22.75477876359686</v>
      </c>
      <c r="BE91" s="4">
        <v>2.6159999370574951</v>
      </c>
      <c r="BF91" s="4">
        <v>0</v>
      </c>
      <c r="BG91" s="4">
        <v>5.2319998741149902</v>
      </c>
      <c r="BH91" s="4">
        <v>92.931500434875488</v>
      </c>
      <c r="BI91" s="4">
        <v>78.985000610351563</v>
      </c>
      <c r="BJ91" s="4">
        <v>13.946499824523926</v>
      </c>
      <c r="BK91" s="4">
        <v>3.3504999876022339</v>
      </c>
      <c r="BL91" s="4">
        <v>3.4179999828338623</v>
      </c>
      <c r="BM91" s="4">
        <v>3.2829999923706055</v>
      </c>
      <c r="BN91" s="4">
        <v>1.1010000109672546</v>
      </c>
      <c r="BO91" s="4">
        <v>1.1920000314712524</v>
      </c>
      <c r="BP91" s="4">
        <v>1.0099999904632568</v>
      </c>
      <c r="BQ91" s="4">
        <v>51</v>
      </c>
      <c r="BR91" s="4">
        <v>42</v>
      </c>
      <c r="BS91" s="4">
        <v>60</v>
      </c>
      <c r="BT91" s="10">
        <v>38.715612551313555</v>
      </c>
      <c r="BU91" s="10">
        <v>116.94689390736298</v>
      </c>
      <c r="BV91" s="4">
        <v>18.465399927634728</v>
      </c>
      <c r="BW91" s="10">
        <v>18.698347064686835</v>
      </c>
      <c r="BX91" s="10">
        <v>18.23245279058262</v>
      </c>
      <c r="BY91" s="4">
        <v>0.49233027508726829</v>
      </c>
      <c r="BZ91" s="4">
        <v>0.71551682406298911</v>
      </c>
      <c r="CA91" s="4">
        <v>0.26914372611154747</v>
      </c>
      <c r="CB91" s="4">
        <v>8.2131210931583087</v>
      </c>
      <c r="CD91" s="10">
        <v>3853.355948275841</v>
      </c>
      <c r="CE91" s="10">
        <v>8.3278143640483417</v>
      </c>
      <c r="CF91" s="10"/>
      <c r="CH91" s="10">
        <v>4011.7464462209036</v>
      </c>
      <c r="CI91" s="10">
        <v>8.1029561055311277</v>
      </c>
      <c r="CJ91" s="10"/>
      <c r="CK91" s="4">
        <v>7.2685258507019155</v>
      </c>
      <c r="CM91" s="10">
        <v>4210.0063112117623</v>
      </c>
      <c r="CN91" s="10">
        <v>7.4083019212045187</v>
      </c>
      <c r="CQ91" s="10">
        <v>4683.4250057269592</v>
      </c>
      <c r="CR91" s="10">
        <v>7.142878885446196</v>
      </c>
      <c r="CT91" s="4">
        <v>1.861458343686536</v>
      </c>
      <c r="CU91" s="4">
        <v>1.6583333394179742</v>
      </c>
      <c r="CV91" s="4">
        <v>0.20312500426856178</v>
      </c>
      <c r="CW91" s="4">
        <v>0.97916668653488159</v>
      </c>
      <c r="CX91" s="4">
        <v>0.81250001614292466</v>
      </c>
      <c r="CY91" s="4">
        <v>0.16666667039195696</v>
      </c>
      <c r="CZ91" s="4">
        <v>2.7437500008381903</v>
      </c>
      <c r="DA91" s="4">
        <v>2.5041666626930237</v>
      </c>
      <c r="DB91" s="4">
        <v>0.23958333814516664</v>
      </c>
    </row>
    <row r="92" spans="1:106" x14ac:dyDescent="0.25">
      <c r="A92" s="1">
        <f t="shared" si="1"/>
        <v>45015</v>
      </c>
      <c r="B92" s="8">
        <v>14</v>
      </c>
      <c r="C92" s="4">
        <v>7189.8780000000006</v>
      </c>
      <c r="D92" s="4">
        <v>7189.8780000000006</v>
      </c>
      <c r="E92" s="4">
        <v>0</v>
      </c>
      <c r="F92" s="4">
        <v>2879.2510000000002</v>
      </c>
      <c r="H92" s="4">
        <v>4310.6270000000004</v>
      </c>
      <c r="J92" s="4">
        <v>42795.305458400122</v>
      </c>
      <c r="K92" s="4">
        <v>252.06526736167316</v>
      </c>
      <c r="L92" s="4">
        <v>19033.851269830539</v>
      </c>
      <c r="M92" s="4">
        <v>23761.454188569587</v>
      </c>
      <c r="N92" s="4">
        <v>21295.058124072071</v>
      </c>
      <c r="O92" s="4">
        <v>1791.8694255606895</v>
      </c>
      <c r="P92" s="4">
        <v>11609.079650479469</v>
      </c>
      <c r="Q92" s="4">
        <v>9685.9784735926041</v>
      </c>
      <c r="R92" s="4">
        <v>31909.245050219899</v>
      </c>
      <c r="S92" s="4">
        <v>51.559816591915464</v>
      </c>
      <c r="T92" s="4">
        <v>1193.321686061835</v>
      </c>
      <c r="U92" s="4">
        <v>14943.413311159964</v>
      </c>
      <c r="V92" s="4">
        <v>0</v>
      </c>
      <c r="W92" s="4">
        <v>16965.831739059937</v>
      </c>
      <c r="X92" s="4">
        <v>0</v>
      </c>
      <c r="Y92" s="4">
        <v>14943.413311159964</v>
      </c>
      <c r="Z92" s="4">
        <v>16965.831739059937</v>
      </c>
      <c r="AA92" s="4">
        <v>206718.13640801579</v>
      </c>
      <c r="AB92" s="4">
        <v>101029.30020116451</v>
      </c>
      <c r="AC92" s="4">
        <v>105688.83620685128</v>
      </c>
      <c r="AD92" s="4">
        <v>13866.399149052459</v>
      </c>
      <c r="AE92" s="4">
        <v>3.9564959225376772</v>
      </c>
      <c r="AF92" s="4">
        <v>1021.8883548867135</v>
      </c>
      <c r="AG92" s="4">
        <v>6102.0220805244917</v>
      </c>
      <c r="AH92" s="4">
        <v>7764.3770685279669</v>
      </c>
      <c r="AI92" s="4">
        <v>12318.486838815508</v>
      </c>
      <c r="AJ92" s="4">
        <v>228.21912039995195</v>
      </c>
      <c r="AK92" s="4">
        <v>5137.1575705831774</v>
      </c>
      <c r="AL92" s="4">
        <v>7181.3292682323299</v>
      </c>
      <c r="AM92" s="4">
        <v>978.68367499481883</v>
      </c>
      <c r="AN92" s="4">
        <v>440.66247855233166</v>
      </c>
      <c r="AO92" s="4">
        <v>538.02119644248717</v>
      </c>
      <c r="AP92" s="4">
        <v>106302.79296875</v>
      </c>
      <c r="AQ92" s="4">
        <v>174336.58046874998</v>
      </c>
      <c r="AR92" s="4">
        <v>49857.20703125</v>
      </c>
      <c r="AS92" s="4">
        <v>56445.5859375</v>
      </c>
      <c r="AT92" s="4">
        <v>550</v>
      </c>
      <c r="AU92" s="4">
        <v>500</v>
      </c>
      <c r="AV92" s="4">
        <v>600</v>
      </c>
      <c r="AW92" s="4">
        <v>5.9521601699500488</v>
      </c>
      <c r="AX92" s="4">
        <v>2.961810773989777</v>
      </c>
      <c r="AY92" s="4">
        <v>5.923621547979554</v>
      </c>
      <c r="AZ92" s="4">
        <v>28.751271775128281</v>
      </c>
      <c r="BA92" s="4">
        <v>1.9286000609540881</v>
      </c>
      <c r="BB92" s="4">
        <v>1.7133095775499261</v>
      </c>
      <c r="BC92" s="4">
        <v>0.13611964973464344</v>
      </c>
      <c r="BD92" s="4">
        <v>24.247501900414715</v>
      </c>
      <c r="BE92" s="4">
        <v>4.7634997367858887</v>
      </c>
      <c r="BF92" s="4">
        <v>0</v>
      </c>
      <c r="BG92" s="4">
        <v>9.5269994735717773</v>
      </c>
      <c r="BH92" s="4">
        <v>90.518501281738281</v>
      </c>
      <c r="BI92" s="4">
        <v>75.540000915527344</v>
      </c>
      <c r="BJ92" s="4">
        <v>14.978500366210938</v>
      </c>
      <c r="BK92" s="4">
        <v>3.5279999971389771</v>
      </c>
      <c r="BL92" s="4">
        <v>3.4179999828338623</v>
      </c>
      <c r="BM92" s="4">
        <v>3.6380000114440918</v>
      </c>
      <c r="BN92" s="4">
        <v>1.1899999976158142</v>
      </c>
      <c r="BO92" s="4">
        <v>1.1920000314712524</v>
      </c>
      <c r="BP92" s="4">
        <v>1.187999963760376</v>
      </c>
      <c r="BQ92" s="4">
        <v>50</v>
      </c>
      <c r="BR92" s="4">
        <v>42</v>
      </c>
      <c r="BS92" s="4">
        <v>58</v>
      </c>
      <c r="BT92" s="10">
        <v>39.10742452086189</v>
      </c>
      <c r="BU92" s="10">
        <v>115.6866109090152</v>
      </c>
      <c r="BV92" s="4">
        <v>18.017464075723179</v>
      </c>
      <c r="BW92" s="10">
        <v>18.152986950730835</v>
      </c>
      <c r="BX92" s="10">
        <v>17.881941200715524</v>
      </c>
      <c r="BY92" s="4">
        <v>0.51586021915377978</v>
      </c>
      <c r="BZ92" s="4">
        <v>0.55730330776557646</v>
      </c>
      <c r="CA92" s="4">
        <v>0.4744171305419832</v>
      </c>
      <c r="CB92" s="4">
        <v>8.8600483627686941</v>
      </c>
      <c r="CD92" s="10">
        <v>3407.4468050050978</v>
      </c>
      <c r="CE92" s="10">
        <v>9.1431599714008591</v>
      </c>
      <c r="CF92" s="10"/>
      <c r="CH92" s="10">
        <v>3675.2208593044506</v>
      </c>
      <c r="CI92" s="10">
        <v>8.5975640704706553</v>
      </c>
      <c r="CJ92" s="10"/>
      <c r="CK92" s="4">
        <v>7.3432380081261472</v>
      </c>
      <c r="CM92" s="10">
        <v>3907.7025774651988</v>
      </c>
      <c r="CN92" s="10">
        <v>7.5698899141050973</v>
      </c>
      <c r="CQ92" s="10">
        <v>4118.6778669756432</v>
      </c>
      <c r="CR92" s="10">
        <v>7.1281961267780156</v>
      </c>
      <c r="CT92" s="4">
        <v>2.2364583315017321</v>
      </c>
      <c r="CU92" s="4">
        <v>1.3291666675359011</v>
      </c>
      <c r="CV92" s="4">
        <v>0.90729166396583116</v>
      </c>
      <c r="CW92" s="4">
        <v>1.908333332898716</v>
      </c>
      <c r="CX92" s="4">
        <v>1.0062500052154064</v>
      </c>
      <c r="CY92" s="4">
        <v>0.90208332768330968</v>
      </c>
      <c r="CZ92" s="4">
        <v>2.5645833301047483</v>
      </c>
      <c r="DA92" s="4">
        <v>1.6520833298563957</v>
      </c>
      <c r="DB92" s="4">
        <v>0.91250000024835265</v>
      </c>
    </row>
    <row r="93" spans="1:106" x14ac:dyDescent="0.25">
      <c r="A93" s="1">
        <f t="shared" si="1"/>
        <v>45016</v>
      </c>
      <c r="B93" s="8">
        <v>14</v>
      </c>
      <c r="C93" s="4">
        <v>6015.424</v>
      </c>
      <c r="D93" s="4">
        <v>6015.424</v>
      </c>
      <c r="E93" s="4">
        <v>0</v>
      </c>
      <c r="F93" s="4">
        <v>1565.896</v>
      </c>
      <c r="H93" s="4">
        <v>4449.5280000000002</v>
      </c>
      <c r="J93" s="4">
        <v>43288.989885454284</v>
      </c>
      <c r="K93" s="4">
        <v>244.49352346120759</v>
      </c>
      <c r="L93" s="4">
        <v>8292.9516306835594</v>
      </c>
      <c r="M93" s="4">
        <v>34996.038254770727</v>
      </c>
      <c r="N93" s="4">
        <v>10958.404281821859</v>
      </c>
      <c r="O93" s="4">
        <v>1793.125822993725</v>
      </c>
      <c r="P93" s="4">
        <v>4659.561210742906</v>
      </c>
      <c r="Q93" s="4">
        <v>6298.8430710789526</v>
      </c>
      <c r="R93" s="4">
        <v>21222.478922541028</v>
      </c>
      <c r="S93" s="4">
        <v>51.632687441808834</v>
      </c>
      <c r="T93" s="4">
        <v>1192.8893056166526</v>
      </c>
      <c r="U93" s="4">
        <v>3949.6793301732937</v>
      </c>
      <c r="V93" s="4">
        <v>0</v>
      </c>
      <c r="W93" s="4">
        <v>17272.799592367734</v>
      </c>
      <c r="X93" s="4">
        <v>0</v>
      </c>
      <c r="Y93" s="4">
        <v>3949.6793301732937</v>
      </c>
      <c r="Z93" s="4">
        <v>17272.799592367734</v>
      </c>
      <c r="AA93" s="4">
        <v>158591.07898546825</v>
      </c>
      <c r="AB93" s="4">
        <v>29030.925344004991</v>
      </c>
      <c r="AC93" s="4">
        <v>129560.15364146327</v>
      </c>
      <c r="AD93" s="4">
        <v>9988.8699748193521</v>
      </c>
      <c r="AE93" s="4">
        <v>3.9337331938175071</v>
      </c>
      <c r="AF93" s="4">
        <v>1021.7472376462058</v>
      </c>
      <c r="AG93" s="4">
        <v>2157.3540629136637</v>
      </c>
      <c r="AH93" s="4">
        <v>7831.5159119056889</v>
      </c>
      <c r="AI93" s="4">
        <v>9302.8768363387171</v>
      </c>
      <c r="AJ93" s="4">
        <v>226.85485285600026</v>
      </c>
      <c r="AK93" s="4">
        <v>2525.4327176603483</v>
      </c>
      <c r="AL93" s="4">
        <v>6777.4441186783679</v>
      </c>
      <c r="AM93" s="4">
        <v>698.45653742899503</v>
      </c>
      <c r="AN93" s="4">
        <v>183.79445866537185</v>
      </c>
      <c r="AO93" s="4">
        <v>514.66207876362319</v>
      </c>
      <c r="AP93" s="4">
        <v>69205.1259765625</v>
      </c>
      <c r="AQ93" s="4">
        <v>113496.4066015625</v>
      </c>
      <c r="AR93" s="4">
        <v>13767.5947265625</v>
      </c>
      <c r="AS93" s="4">
        <v>55437.53125</v>
      </c>
      <c r="AT93" s="4">
        <v>550</v>
      </c>
      <c r="AU93" s="4">
        <v>500</v>
      </c>
      <c r="AV93" s="4">
        <v>600</v>
      </c>
      <c r="AW93" s="4">
        <v>7.1963322760713604</v>
      </c>
      <c r="AX93" s="4">
        <v>1.8217176847088183</v>
      </c>
      <c r="AY93" s="4">
        <v>3.6434353694176367</v>
      </c>
      <c r="AZ93" s="4">
        <v>26.364073253268305</v>
      </c>
      <c r="BA93" s="4">
        <v>1.6605429600339647</v>
      </c>
      <c r="BB93" s="4">
        <v>1.546503926629065</v>
      </c>
      <c r="BC93" s="4">
        <v>0.11611094038076036</v>
      </c>
      <c r="BD93" s="4">
        <v>18.867565545099147</v>
      </c>
      <c r="BE93" s="4">
        <v>4.7634997367858887</v>
      </c>
      <c r="BF93" s="4">
        <v>0</v>
      </c>
      <c r="BG93" s="4">
        <v>9.5269994735717773</v>
      </c>
      <c r="BH93" s="4">
        <v>90.518501281738281</v>
      </c>
      <c r="BI93" s="4">
        <v>75.540000915527344</v>
      </c>
      <c r="BJ93" s="4">
        <v>14.978500366210938</v>
      </c>
      <c r="BK93" s="4">
        <v>3.5279999971389771</v>
      </c>
      <c r="BL93" s="4">
        <v>3.4179999828338623</v>
      </c>
      <c r="BM93" s="4">
        <v>3.6380000114440918</v>
      </c>
      <c r="BN93" s="4">
        <v>1.1899999976158142</v>
      </c>
      <c r="BO93" s="4">
        <v>1.1920000314712524</v>
      </c>
      <c r="BP93" s="4">
        <v>1.187999963760376</v>
      </c>
      <c r="BQ93" s="4">
        <v>50</v>
      </c>
      <c r="BR93" s="4">
        <v>42</v>
      </c>
      <c r="BS93" s="4">
        <v>58</v>
      </c>
      <c r="BT93" s="10">
        <v>38.988144716104074</v>
      </c>
      <c r="BU93" s="10">
        <v>113.81014070980561</v>
      </c>
      <c r="BV93" s="4">
        <v>17.541345545988321</v>
      </c>
      <c r="BW93" s="10">
        <v>16.82354516389621</v>
      </c>
      <c r="BX93" s="10">
        <v>18.259145928080436</v>
      </c>
      <c r="BY93" s="4">
        <v>1.2032769095993363</v>
      </c>
      <c r="BZ93" s="4">
        <v>1.9894389870954163</v>
      </c>
      <c r="CA93" s="4">
        <v>0.41711483210325639</v>
      </c>
      <c r="CB93" s="4">
        <v>8.4949152855616479</v>
      </c>
      <c r="CD93" s="10">
        <v>1024.5720648467452</v>
      </c>
      <c r="CE93" s="10">
        <v>9.2519973073526049</v>
      </c>
      <c r="CF93" s="10"/>
      <c r="CH93" s="10">
        <v>4103.3646262938546</v>
      </c>
      <c r="CI93" s="10">
        <v>8.3058789310163519</v>
      </c>
      <c r="CJ93" s="10"/>
      <c r="CK93" s="4">
        <v>7.2130990095789427</v>
      </c>
      <c r="CM93" s="10">
        <v>1400.8407731833806</v>
      </c>
      <c r="CN93" s="10">
        <v>7.4417726002113982</v>
      </c>
      <c r="CQ93" s="10">
        <v>4660.3141748484859</v>
      </c>
      <c r="CR93" s="10">
        <v>7.1443621653470615</v>
      </c>
      <c r="CT93" s="4">
        <v>2.7416666702677803</v>
      </c>
      <c r="CU93" s="4">
        <v>1.9718749995032947</v>
      </c>
      <c r="CV93" s="4">
        <v>0.76979167076448596</v>
      </c>
      <c r="CW93" s="4">
        <v>2.6166666659216085</v>
      </c>
      <c r="CX93" s="4">
        <v>1.7395833283662796</v>
      </c>
      <c r="CY93" s="4">
        <v>0.87708333755532897</v>
      </c>
      <c r="CZ93" s="4">
        <v>2.8666666746139526</v>
      </c>
      <c r="DA93" s="4">
        <v>2.2041666706403098</v>
      </c>
      <c r="DB93" s="4">
        <v>0.66250000397364295</v>
      </c>
    </row>
    <row r="94" spans="1:106" x14ac:dyDescent="0.25">
      <c r="A94" s="1">
        <f t="shared" si="1"/>
        <v>45017</v>
      </c>
      <c r="B94" s="8">
        <v>14</v>
      </c>
      <c r="C94" s="4">
        <v>6706.8869999999997</v>
      </c>
      <c r="D94" s="4">
        <v>6706.8869999999997</v>
      </c>
      <c r="E94" s="4">
        <v>0</v>
      </c>
      <c r="F94" s="4">
        <v>2316.6419999999998</v>
      </c>
      <c r="H94" s="4">
        <v>4390.2449999999999</v>
      </c>
      <c r="J94" s="4">
        <v>59500.296646951188</v>
      </c>
      <c r="K94" s="4">
        <v>246.74740953075045</v>
      </c>
      <c r="L94" s="4">
        <v>23838.368277226124</v>
      </c>
      <c r="M94" s="4">
        <v>35661.928369725065</v>
      </c>
      <c r="N94" s="4">
        <v>19279.564594239055</v>
      </c>
      <c r="O94" s="4">
        <v>1792.4131873741908</v>
      </c>
      <c r="P94" s="4">
        <v>10413.905797305521</v>
      </c>
      <c r="Q94" s="4">
        <v>8865.6587969335342</v>
      </c>
      <c r="R94" s="4">
        <v>29092.761548998307</v>
      </c>
      <c r="S94" s="4">
        <v>51.519444367406273</v>
      </c>
      <c r="T94" s="4">
        <v>1192.4697928332757</v>
      </c>
      <c r="U94" s="4">
        <v>9789.6754279740289</v>
      </c>
      <c r="V94" s="4">
        <v>0</v>
      </c>
      <c r="W94" s="4">
        <v>19303.086121024277</v>
      </c>
      <c r="X94" s="4">
        <v>0</v>
      </c>
      <c r="Y94" s="4">
        <v>9789.6754279740289</v>
      </c>
      <c r="Z94" s="4">
        <v>19303.086121024277</v>
      </c>
      <c r="AA94" s="4">
        <v>205235.26736547647</v>
      </c>
      <c r="AB94" s="4">
        <v>93606.258243008269</v>
      </c>
      <c r="AC94" s="4">
        <v>111629.00912246818</v>
      </c>
      <c r="AD94" s="4">
        <v>13885.385883607581</v>
      </c>
      <c r="AE94" s="4">
        <v>3.9664410217688548</v>
      </c>
      <c r="AF94" s="4">
        <v>1022.0058757136026</v>
      </c>
      <c r="AG94" s="4">
        <v>6029.7552798210445</v>
      </c>
      <c r="AH94" s="4">
        <v>7855.6306037865361</v>
      </c>
      <c r="AI94" s="4">
        <v>14282.194864146448</v>
      </c>
      <c r="AJ94" s="4">
        <v>227.92028688192369</v>
      </c>
      <c r="AK94" s="4">
        <v>6178.7910229738782</v>
      </c>
      <c r="AL94" s="4">
        <v>8103.4038411725696</v>
      </c>
      <c r="AM94" s="4">
        <v>823.60500778697099</v>
      </c>
      <c r="AN94" s="4">
        <v>413.4761242098437</v>
      </c>
      <c r="AO94" s="4">
        <v>410.12888357712728</v>
      </c>
      <c r="AP94" s="4">
        <v>88830.375</v>
      </c>
      <c r="AQ94" s="4">
        <v>145681.815</v>
      </c>
      <c r="AR94" s="4">
        <v>33444.0859375</v>
      </c>
      <c r="AS94" s="4">
        <v>55386.2890625</v>
      </c>
      <c r="AT94" s="4">
        <v>550</v>
      </c>
      <c r="AU94" s="4">
        <v>500</v>
      </c>
      <c r="AV94" s="4">
        <v>600</v>
      </c>
      <c r="AW94" s="4">
        <v>8.8715221602736403</v>
      </c>
      <c r="AX94" s="4">
        <v>2.8745921310794493</v>
      </c>
      <c r="AY94" s="4">
        <v>5.7491842621588987</v>
      </c>
      <c r="AZ94" s="4">
        <v>30.600674704296715</v>
      </c>
      <c r="BA94" s="4">
        <v>2.0703175532266433</v>
      </c>
      <c r="BB94" s="4">
        <v>2.1294819584922853</v>
      </c>
      <c r="BC94" s="4">
        <v>0.12279989327194137</v>
      </c>
      <c r="BD94" s="4">
        <v>21.721227001438969</v>
      </c>
      <c r="BE94" s="4">
        <v>4.4300001263618469</v>
      </c>
      <c r="BF94" s="4">
        <v>1.1399999856948853</v>
      </c>
      <c r="BG94" s="4">
        <v>7.7200002670288086</v>
      </c>
      <c r="BH94" s="4">
        <v>90.815999031066895</v>
      </c>
      <c r="BI94" s="4">
        <v>76.383499145507813</v>
      </c>
      <c r="BJ94" s="4">
        <v>14.432499885559082</v>
      </c>
      <c r="BK94" s="4">
        <v>3.6540000438690186</v>
      </c>
      <c r="BL94" s="4">
        <v>3.4179999828338623</v>
      </c>
      <c r="BM94" s="4">
        <v>3.8900001049041748</v>
      </c>
      <c r="BN94" s="4">
        <v>1.0990000367164612</v>
      </c>
      <c r="BO94" s="4">
        <v>1.1920000314712524</v>
      </c>
      <c r="BP94" s="4">
        <v>1.0060000419616699</v>
      </c>
      <c r="BQ94" s="4">
        <v>60</v>
      </c>
      <c r="BR94" s="4">
        <v>42</v>
      </c>
      <c r="BS94" s="4">
        <v>78</v>
      </c>
      <c r="BT94" s="10">
        <v>38.590950432395132</v>
      </c>
      <c r="BU94" s="10">
        <v>112.60443888978054</v>
      </c>
      <c r="BV94" s="4">
        <v>17.766432577459256</v>
      </c>
      <c r="BW94" s="10">
        <v>17.57231757246657</v>
      </c>
      <c r="BX94" s="10">
        <v>17.960547582451944</v>
      </c>
      <c r="BY94" s="4">
        <v>1.0573037864027912</v>
      </c>
      <c r="BZ94" s="4">
        <v>1.3299010952336481</v>
      </c>
      <c r="CA94" s="4">
        <v>0.78470647757193446</v>
      </c>
      <c r="CB94" s="4">
        <v>8.5316710903667872</v>
      </c>
      <c r="CD94" s="10">
        <v>3266.7673547504469</v>
      </c>
      <c r="CE94" s="10">
        <v>8.7177055581694916</v>
      </c>
      <c r="CF94" s="10"/>
      <c r="CH94" s="10">
        <v>3545.2523855626864</v>
      </c>
      <c r="CI94" s="10">
        <v>8.3602499163056354</v>
      </c>
      <c r="CJ94" s="10"/>
      <c r="CK94" s="4">
        <v>7.2689724675879654</v>
      </c>
      <c r="CM94" s="10">
        <v>3589.4069078644648</v>
      </c>
      <c r="CN94" s="10">
        <v>7.4719824787300286</v>
      </c>
      <c r="CQ94" s="10">
        <v>4380.4396746876473</v>
      </c>
      <c r="CR94" s="10">
        <v>7.1026226053653057</v>
      </c>
      <c r="CT94" s="4">
        <v>2.0583333427396915</v>
      </c>
      <c r="CU94" s="4">
        <v>1.588541672875484</v>
      </c>
      <c r="CV94" s="4">
        <v>0.46979166986420751</v>
      </c>
      <c r="CW94" s="4">
        <v>1.8479166738688946</v>
      </c>
      <c r="CX94" s="4">
        <v>1.4395833387970924</v>
      </c>
      <c r="CY94" s="4">
        <v>0.40833333507180214</v>
      </c>
      <c r="CZ94" s="4">
        <v>2.2687500116104884</v>
      </c>
      <c r="DA94" s="4">
        <v>1.7375000069538753</v>
      </c>
      <c r="DB94" s="4">
        <v>0.53125000465661287</v>
      </c>
    </row>
    <row r="95" spans="1:106" x14ac:dyDescent="0.25">
      <c r="A95" s="1">
        <f t="shared" si="1"/>
        <v>45018</v>
      </c>
      <c r="B95" s="8">
        <v>14</v>
      </c>
      <c r="C95" s="4">
        <v>7832.2740000000003</v>
      </c>
      <c r="D95" s="4">
        <v>7832.2740000000003</v>
      </c>
      <c r="E95" s="4">
        <v>0</v>
      </c>
      <c r="F95" s="4">
        <v>3355.393</v>
      </c>
      <c r="H95" s="4">
        <v>4476.8810000000003</v>
      </c>
      <c r="J95" s="4">
        <v>53494.907269067779</v>
      </c>
      <c r="K95" s="4">
        <v>260.90866660638085</v>
      </c>
      <c r="L95" s="4">
        <v>19984.600007512214</v>
      </c>
      <c r="M95" s="4">
        <v>33510.307261555565</v>
      </c>
      <c r="N95" s="4">
        <v>10132.587428908433</v>
      </c>
      <c r="O95" s="4">
        <v>1792.3859038451201</v>
      </c>
      <c r="P95" s="4">
        <v>5721.1550981658456</v>
      </c>
      <c r="Q95" s="4">
        <v>4411.4323307425875</v>
      </c>
      <c r="R95" s="4">
        <v>21541.348221897992</v>
      </c>
      <c r="S95" s="4">
        <v>50.03980359524536</v>
      </c>
      <c r="T95" s="4">
        <v>1187.7714954213495</v>
      </c>
      <c r="U95" s="4">
        <v>7498.7405999943703</v>
      </c>
      <c r="V95" s="4">
        <v>0</v>
      </c>
      <c r="W95" s="4">
        <v>14042.607621903622</v>
      </c>
      <c r="X95" s="4">
        <v>0</v>
      </c>
      <c r="Y95" s="4">
        <v>7498.7405999943703</v>
      </c>
      <c r="Z95" s="4">
        <v>14042.607621903622</v>
      </c>
      <c r="AA95" s="4">
        <v>215610.69291421506</v>
      </c>
      <c r="AB95" s="4">
        <v>76018.220018297405</v>
      </c>
      <c r="AC95" s="4">
        <v>139592.47289591766</v>
      </c>
      <c r="AD95" s="4">
        <v>13581.672665306483</v>
      </c>
      <c r="AE95" s="4">
        <v>3.996160677241777</v>
      </c>
      <c r="AF95" s="4">
        <v>1022.3035683311742</v>
      </c>
      <c r="AG95" s="4">
        <v>5120.3667846024046</v>
      </c>
      <c r="AH95" s="4">
        <v>8461.3058807040779</v>
      </c>
      <c r="AI95" s="4">
        <v>7732.2466026389193</v>
      </c>
      <c r="AJ95" s="4">
        <v>227.01601981781147</v>
      </c>
      <c r="AK95" s="4">
        <v>3958.9820508337475</v>
      </c>
      <c r="AL95" s="4">
        <v>3773.2645518051722</v>
      </c>
      <c r="AM95" s="4">
        <v>893.99687989005884</v>
      </c>
      <c r="AN95" s="4">
        <v>371.01173923089556</v>
      </c>
      <c r="AO95" s="4">
        <v>522.98514065916322</v>
      </c>
      <c r="AP95" s="4">
        <v>82927.37109375</v>
      </c>
      <c r="AQ95" s="4">
        <v>136000.88859374999</v>
      </c>
      <c r="AR95" s="4">
        <v>30402.859375</v>
      </c>
      <c r="AS95" s="4">
        <v>52524.51171875</v>
      </c>
      <c r="AT95" s="4">
        <v>550</v>
      </c>
      <c r="AU95" s="4">
        <v>500</v>
      </c>
      <c r="AV95" s="4">
        <v>600</v>
      </c>
      <c r="AW95" s="4">
        <v>6.8300607549056345</v>
      </c>
      <c r="AX95" s="4">
        <v>1.2936967512766322</v>
      </c>
      <c r="AY95" s="4">
        <v>2.5873935025532644</v>
      </c>
      <c r="AZ95" s="4">
        <v>27.5284920974694</v>
      </c>
      <c r="BA95" s="4">
        <v>1.7340650576456444</v>
      </c>
      <c r="BB95" s="4">
        <v>0.9872288179191534</v>
      </c>
      <c r="BC95" s="4">
        <v>0.11414269724093651</v>
      </c>
      <c r="BD95" s="4">
        <v>17.364163791224616</v>
      </c>
      <c r="BE95" s="4">
        <v>4.2835001349449158</v>
      </c>
      <c r="BF95" s="4">
        <v>1.1890000104904175</v>
      </c>
      <c r="BG95" s="4">
        <v>7.3780002593994141</v>
      </c>
      <c r="BH95" s="4">
        <v>90.550504684448242</v>
      </c>
      <c r="BI95" s="4">
        <v>75.45550537109375</v>
      </c>
      <c r="BJ95" s="4">
        <v>15.094999313354492</v>
      </c>
      <c r="BK95" s="4">
        <v>4.1234999895095825</v>
      </c>
      <c r="BL95" s="4">
        <v>3.4179999828338623</v>
      </c>
      <c r="BM95" s="4">
        <v>4.8289999961853027</v>
      </c>
      <c r="BN95" s="4">
        <v>1.042000025510788</v>
      </c>
      <c r="BO95" s="4">
        <v>1.1920000314712524</v>
      </c>
      <c r="BP95" s="4">
        <v>0.89200001955032349</v>
      </c>
      <c r="BQ95" s="4">
        <v>68</v>
      </c>
      <c r="BR95" s="4">
        <v>42</v>
      </c>
      <c r="BS95" s="4">
        <v>94</v>
      </c>
      <c r="BT95" s="10">
        <v>38.556985887901611</v>
      </c>
      <c r="BU95" s="10">
        <v>115.27469932343013</v>
      </c>
      <c r="BV95" s="4">
        <v>17.246387619674206</v>
      </c>
      <c r="BW95" s="10">
        <v>17.006121560004022</v>
      </c>
      <c r="BX95" s="10">
        <v>17.486653679344389</v>
      </c>
      <c r="BY95" s="4">
        <v>0.54342805218096402</v>
      </c>
      <c r="BZ95" s="4">
        <v>0.42248476310904115</v>
      </c>
      <c r="CA95" s="4">
        <v>0.66437134125288688</v>
      </c>
      <c r="CB95" s="4">
        <v>8.6973147291591779</v>
      </c>
      <c r="CD95" s="10">
        <v>2698.2698431310587</v>
      </c>
      <c r="CE95" s="10">
        <v>8.9783814133176865</v>
      </c>
      <c r="CF95" s="10"/>
      <c r="CH95" s="10">
        <v>4196.2057146140969</v>
      </c>
      <c r="CI95" s="10">
        <v>8.5165815122121433</v>
      </c>
      <c r="CJ95" s="10"/>
      <c r="CK95" s="4">
        <v>7.3316963005791091</v>
      </c>
      <c r="CM95" s="10">
        <v>3247.4661584896512</v>
      </c>
      <c r="CN95" s="10">
        <v>7.4357639930423698</v>
      </c>
      <c r="CQ95" s="10">
        <v>4785.1809769907441</v>
      </c>
      <c r="CR95" s="10">
        <v>7.2610706939214742</v>
      </c>
      <c r="CT95" s="4">
        <v>1.3083333438262343</v>
      </c>
      <c r="CU95" s="4">
        <v>0.89687500335276127</v>
      </c>
      <c r="CV95" s="4">
        <v>0.41145834047347307</v>
      </c>
      <c r="CW95" s="4">
        <v>1.1770833438883226</v>
      </c>
      <c r="CX95" s="4">
        <v>0.77500000223517418</v>
      </c>
      <c r="CY95" s="4">
        <v>0.40208334165314835</v>
      </c>
      <c r="CZ95" s="4">
        <v>1.4395833437641461</v>
      </c>
      <c r="DA95" s="4">
        <v>1.0187500044703484</v>
      </c>
      <c r="DB95" s="4">
        <v>0.42083333929379779</v>
      </c>
    </row>
    <row r="96" spans="1:106" x14ac:dyDescent="0.25">
      <c r="A96" s="1">
        <f t="shared" si="1"/>
        <v>45019</v>
      </c>
      <c r="B96" s="8">
        <v>15</v>
      </c>
      <c r="C96" s="4">
        <v>8508.4529999999995</v>
      </c>
      <c r="D96" s="4">
        <v>8508.4529999999995</v>
      </c>
      <c r="E96" s="4">
        <v>0</v>
      </c>
      <c r="F96" s="4">
        <v>3989.7939999999999</v>
      </c>
      <c r="H96" s="4">
        <v>4518.6589999999997</v>
      </c>
      <c r="J96" s="4">
        <v>64721.424196917578</v>
      </c>
      <c r="K96" s="4">
        <v>259.10003195419529</v>
      </c>
      <c r="L96" s="4">
        <v>28232.295565213168</v>
      </c>
      <c r="M96" s="4">
        <v>36489.128631704414</v>
      </c>
      <c r="N96" s="4">
        <v>10757.886730113298</v>
      </c>
      <c r="O96" s="4">
        <v>1791.9871342191079</v>
      </c>
      <c r="P96" s="4">
        <v>9280.7018035098736</v>
      </c>
      <c r="Q96" s="4">
        <v>1477.1849266034249</v>
      </c>
      <c r="R96" s="4">
        <v>28312.08294415411</v>
      </c>
      <c r="S96" s="4">
        <v>50.94693047712898</v>
      </c>
      <c r="T96" s="4">
        <v>1191.280496845658</v>
      </c>
      <c r="U96" s="4">
        <v>10966.190339904446</v>
      </c>
      <c r="V96" s="4">
        <v>0</v>
      </c>
      <c r="W96" s="4">
        <v>17345.892604249664</v>
      </c>
      <c r="X96" s="4">
        <v>0</v>
      </c>
      <c r="Y96" s="4">
        <v>10966.190339904446</v>
      </c>
      <c r="Z96" s="4">
        <v>17345.892604249664</v>
      </c>
      <c r="AA96" s="4">
        <v>270908.20862150664</v>
      </c>
      <c r="AB96" s="4">
        <v>116292.04157103467</v>
      </c>
      <c r="AC96" s="4">
        <v>154616.16705047197</v>
      </c>
      <c r="AD96" s="4">
        <v>15455.69923906359</v>
      </c>
      <c r="AE96" s="4">
        <v>3.987473688577968</v>
      </c>
      <c r="AF96" s="4">
        <v>1022.0543274681355</v>
      </c>
      <c r="AG96" s="4">
        <v>7580.6290035147367</v>
      </c>
      <c r="AH96" s="4">
        <v>7875.0702355488529</v>
      </c>
      <c r="AI96" s="4">
        <v>6697.2061532549124</v>
      </c>
      <c r="AJ96" s="4">
        <v>227.19587474090082</v>
      </c>
      <c r="AK96" s="4">
        <v>4556.061494894012</v>
      </c>
      <c r="AL96" s="4">
        <v>2141.1446583609008</v>
      </c>
      <c r="AM96" s="4">
        <v>1032.6508808699059</v>
      </c>
      <c r="AN96" s="4">
        <v>493.81459794727539</v>
      </c>
      <c r="AO96" s="4">
        <v>538.83628292263052</v>
      </c>
      <c r="AP96" s="4">
        <v>105085.11328125</v>
      </c>
      <c r="AQ96" s="4">
        <v>172339.58578125</v>
      </c>
      <c r="AR96" s="4">
        <v>46162.0703125</v>
      </c>
      <c r="AS96" s="4">
        <v>58923.04296875</v>
      </c>
      <c r="AT96" s="4">
        <v>517.70833333333326</v>
      </c>
      <c r="AU96" s="4">
        <v>500</v>
      </c>
      <c r="AV96" s="4">
        <v>535.41666666666663</v>
      </c>
      <c r="AW96" s="4">
        <v>7.6067205397876183</v>
      </c>
      <c r="AX96" s="4">
        <v>1.2643763478640946</v>
      </c>
      <c r="AY96" s="4">
        <v>2.5287526957281892</v>
      </c>
      <c r="AZ96" s="4">
        <v>31.83989012121318</v>
      </c>
      <c r="BA96" s="4">
        <v>1.8165110906840045</v>
      </c>
      <c r="BB96" s="4">
        <v>0.78712383476231373</v>
      </c>
      <c r="BC96" s="4">
        <v>0.12136764237516573</v>
      </c>
      <c r="BD96" s="4">
        <v>20.255102282547721</v>
      </c>
      <c r="BE96" s="4">
        <v>4.2835001349449158</v>
      </c>
      <c r="BF96" s="4">
        <v>1.1890000104904175</v>
      </c>
      <c r="BG96" s="4">
        <v>7.3780002593994141</v>
      </c>
      <c r="BH96" s="4">
        <v>90.550504684448242</v>
      </c>
      <c r="BI96" s="4">
        <v>75.45550537109375</v>
      </c>
      <c r="BJ96" s="4">
        <v>15.094999313354492</v>
      </c>
      <c r="BK96" s="4">
        <v>4.1234999895095825</v>
      </c>
      <c r="BL96" s="4">
        <v>3.4179999828338623</v>
      </c>
      <c r="BM96" s="4">
        <v>4.8289999961853027</v>
      </c>
      <c r="BN96" s="4">
        <v>1.042000025510788</v>
      </c>
      <c r="BO96" s="4">
        <v>1.1920000314712524</v>
      </c>
      <c r="BP96" s="4">
        <v>0.89200001955032349</v>
      </c>
      <c r="BQ96" s="4">
        <v>68</v>
      </c>
      <c r="BR96" s="4">
        <v>42</v>
      </c>
      <c r="BS96" s="4">
        <v>94</v>
      </c>
      <c r="BT96" s="10">
        <v>38.509457760394014</v>
      </c>
      <c r="BU96" s="10">
        <v>114.41629258697296</v>
      </c>
      <c r="BV96" s="4">
        <v>17.798062451454225</v>
      </c>
      <c r="BW96" s="10">
        <v>17.330365280773904</v>
      </c>
      <c r="BX96" s="10">
        <v>18.265759622134546</v>
      </c>
      <c r="BY96" s="4">
        <v>0.55540212166524605</v>
      </c>
      <c r="BZ96" s="4">
        <v>0.68339993641115671</v>
      </c>
      <c r="CA96" s="4">
        <v>0.42740430691933545</v>
      </c>
      <c r="CB96" s="4">
        <v>8.2880810743460831</v>
      </c>
      <c r="CD96" s="10">
        <v>4004.25846479044</v>
      </c>
      <c r="CE96" s="10">
        <v>8.5360811541826624</v>
      </c>
      <c r="CF96" s="10"/>
      <c r="CH96" s="10">
        <v>4355.6945575249474</v>
      </c>
      <c r="CI96" s="10">
        <v>8.0600907031574707</v>
      </c>
      <c r="CJ96" s="10"/>
      <c r="CK96" s="4">
        <v>7.3885880982443721</v>
      </c>
      <c r="CM96" s="10">
        <v>4245.2514638858374</v>
      </c>
      <c r="CN96" s="10">
        <v>7.5346759419251397</v>
      </c>
      <c r="CQ96" s="10">
        <v>4873.2194400747849</v>
      </c>
      <c r="CR96" s="10">
        <v>7.2613252815647735</v>
      </c>
      <c r="CT96" s="4">
        <v>1.2552083432674408</v>
      </c>
      <c r="CU96" s="4">
        <v>0.85000000117967534</v>
      </c>
      <c r="CV96" s="4">
        <v>0.40520834208776552</v>
      </c>
      <c r="CW96" s="4">
        <v>1.2770833459993203</v>
      </c>
      <c r="CX96" s="4">
        <v>0.8125000037252903</v>
      </c>
      <c r="CY96" s="4">
        <v>0.46458334227403003</v>
      </c>
      <c r="CZ96" s="4">
        <v>1.2333333405355613</v>
      </c>
      <c r="DA96" s="4">
        <v>0.88749999863406026</v>
      </c>
      <c r="DB96" s="4">
        <v>0.345833341901501</v>
      </c>
    </row>
    <row r="97" spans="1:106" x14ac:dyDescent="0.25">
      <c r="A97" s="1">
        <f t="shared" si="1"/>
        <v>45020</v>
      </c>
      <c r="B97" s="8">
        <v>15</v>
      </c>
      <c r="C97" s="4">
        <v>8146.3410000000003</v>
      </c>
      <c r="D97" s="4">
        <v>8146.3410000000003</v>
      </c>
      <c r="E97" s="4">
        <v>0</v>
      </c>
      <c r="F97" s="4">
        <v>4235.5060000000003</v>
      </c>
      <c r="H97" s="4">
        <v>3910.835</v>
      </c>
      <c r="J97" s="4">
        <v>56133.276679166287</v>
      </c>
      <c r="K97" s="4">
        <v>259.60673897433185</v>
      </c>
      <c r="L97" s="4">
        <v>26701.861614445177</v>
      </c>
      <c r="M97" s="4">
        <v>29431.41506472111</v>
      </c>
      <c r="N97" s="4">
        <v>10046.827519808778</v>
      </c>
      <c r="O97" s="4">
        <v>1791.9466479780117</v>
      </c>
      <c r="P97" s="4">
        <v>6644.5027371161705</v>
      </c>
      <c r="Q97" s="4">
        <v>3402.3247826926076</v>
      </c>
      <c r="R97" s="4">
        <v>25855.85041225949</v>
      </c>
      <c r="S97" s="4">
        <v>51.306588590208818</v>
      </c>
      <c r="T97" s="4">
        <v>1192.9437899435611</v>
      </c>
      <c r="U97" s="4">
        <v>11219.465952879651</v>
      </c>
      <c r="V97" s="4">
        <v>0</v>
      </c>
      <c r="W97" s="4">
        <v>14636.384459379837</v>
      </c>
      <c r="X97" s="4">
        <v>0</v>
      </c>
      <c r="Y97" s="4">
        <v>11219.465952879651</v>
      </c>
      <c r="Z97" s="4">
        <v>14636.384459379837</v>
      </c>
      <c r="AA97" s="4">
        <v>277432.18319675594</v>
      </c>
      <c r="AB97" s="4">
        <v>134694.38054279459</v>
      </c>
      <c r="AC97" s="4">
        <v>142737.80265396135</v>
      </c>
      <c r="AD97" s="4">
        <v>14336.074532222647</v>
      </c>
      <c r="AE97" s="4">
        <v>3.9872203592405855</v>
      </c>
      <c r="AF97" s="4">
        <v>1022.1008651478795</v>
      </c>
      <c r="AG97" s="4">
        <v>7281.7706310142585</v>
      </c>
      <c r="AH97" s="4">
        <v>7054.3039012083873</v>
      </c>
      <c r="AI97" s="4">
        <v>6509.7476231539549</v>
      </c>
      <c r="AJ97" s="4">
        <v>227.20706421083875</v>
      </c>
      <c r="AK97" s="4">
        <v>4314.5854565378713</v>
      </c>
      <c r="AL97" s="4">
        <v>2195.1621666160841</v>
      </c>
      <c r="AM97" s="4">
        <v>997.90967484102725</v>
      </c>
      <c r="AN97" s="4">
        <v>502.92823960484753</v>
      </c>
      <c r="AO97" s="4">
        <v>494.98143523617972</v>
      </c>
      <c r="AP97" s="4">
        <v>100383.84765625</v>
      </c>
      <c r="AQ97" s="4">
        <v>164629.51015624998</v>
      </c>
      <c r="AR97" s="4">
        <v>48818.36328125</v>
      </c>
      <c r="AS97" s="4">
        <v>51565.484375</v>
      </c>
      <c r="AT97" s="4">
        <v>500</v>
      </c>
      <c r="AU97" s="4">
        <v>500</v>
      </c>
      <c r="AV97" s="4">
        <v>500</v>
      </c>
      <c r="AW97" s="4">
        <v>6.8906121999025434</v>
      </c>
      <c r="AX97" s="4">
        <v>1.2332932686968023</v>
      </c>
      <c r="AY97" s="4">
        <v>2.4665865373936047</v>
      </c>
      <c r="AZ97" s="4">
        <v>34.056048377640458</v>
      </c>
      <c r="BA97" s="4">
        <v>1.7598176325079746</v>
      </c>
      <c r="BB97" s="4">
        <v>0.79910080159349517</v>
      </c>
      <c r="BC97" s="4">
        <v>0.12249790118545581</v>
      </c>
      <c r="BD97" s="4">
        <v>20.209012875381717</v>
      </c>
      <c r="BE97" s="4">
        <v>4.2835001349449158</v>
      </c>
      <c r="BF97" s="4">
        <v>1.1890000104904175</v>
      </c>
      <c r="BG97" s="4">
        <v>7.3780002593994141</v>
      </c>
      <c r="BH97" s="4">
        <v>90.550504684448242</v>
      </c>
      <c r="BI97" s="4">
        <v>75.45550537109375</v>
      </c>
      <c r="BJ97" s="4">
        <v>15.094999313354492</v>
      </c>
      <c r="BK97" s="4">
        <v>4.1234999895095825</v>
      </c>
      <c r="BL97" s="4">
        <v>3.4179999828338623</v>
      </c>
      <c r="BM97" s="4">
        <v>4.8289999961853027</v>
      </c>
      <c r="BN97" s="4">
        <v>1.042000025510788</v>
      </c>
      <c r="BO97" s="4">
        <v>1.1920000314712524</v>
      </c>
      <c r="BP97" s="4">
        <v>0.89200001955032349</v>
      </c>
      <c r="BQ97" s="4">
        <v>68</v>
      </c>
      <c r="BR97" s="4">
        <v>42</v>
      </c>
      <c r="BS97" s="4">
        <v>94</v>
      </c>
      <c r="BT97" s="10">
        <v>39.619570953023334</v>
      </c>
      <c r="BU97" s="10">
        <v>115.36643467146241</v>
      </c>
      <c r="BV97" s="4">
        <v>17.764933941731947</v>
      </c>
      <c r="BW97" s="10">
        <v>17.861370381013302</v>
      </c>
      <c r="BX97" s="10">
        <v>17.668497502450588</v>
      </c>
      <c r="BY97" s="4">
        <v>0.46129231649463731</v>
      </c>
      <c r="BZ97" s="4">
        <v>0.45016238711525403</v>
      </c>
      <c r="CA97" s="4">
        <v>0.47242224587402054</v>
      </c>
      <c r="CB97" s="4">
        <v>8.3445008670988621</v>
      </c>
      <c r="CD97" s="10">
        <v>4134.1327019518676</v>
      </c>
      <c r="CE97" s="10">
        <v>8.0954177530130345</v>
      </c>
      <c r="CF97" s="10"/>
      <c r="CH97" s="10">
        <v>4073.2275895380803</v>
      </c>
      <c r="CI97" s="10">
        <v>8.5973084072645705</v>
      </c>
      <c r="CJ97" s="10"/>
      <c r="CK97" s="4">
        <v>7.3323680543806269</v>
      </c>
      <c r="CM97" s="10">
        <v>4281.2705908697626</v>
      </c>
      <c r="CN97" s="10">
        <v>7.5026603556238358</v>
      </c>
      <c r="CQ97" s="10">
        <v>4555.0606110333038</v>
      </c>
      <c r="CR97" s="10">
        <v>7.1723114748044683</v>
      </c>
      <c r="CT97" s="4">
        <v>1.079166684920589</v>
      </c>
      <c r="CU97" s="4">
        <v>0.66041667511065794</v>
      </c>
      <c r="CV97" s="4">
        <v>0.41875000980993116</v>
      </c>
      <c r="CW97" s="4">
        <v>1.0416666852931182</v>
      </c>
      <c r="CX97" s="4">
        <v>0.61041667498648167</v>
      </c>
      <c r="CY97" s="4">
        <v>0.43125001030663651</v>
      </c>
      <c r="CZ97" s="4">
        <v>1.11666668454806</v>
      </c>
      <c r="DA97" s="4">
        <v>0.71041667523483432</v>
      </c>
      <c r="DB97" s="4">
        <v>0.40625000931322575</v>
      </c>
    </row>
    <row r="98" spans="1:106" x14ac:dyDescent="0.25">
      <c r="A98" s="1">
        <f t="shared" si="1"/>
        <v>45021</v>
      </c>
      <c r="B98" s="8">
        <v>15</v>
      </c>
      <c r="C98" s="4">
        <v>8990.5570000000007</v>
      </c>
      <c r="D98" s="4">
        <v>8990.5570000000007</v>
      </c>
      <c r="E98" s="4">
        <v>0</v>
      </c>
      <c r="F98" s="4">
        <v>4400.174</v>
      </c>
      <c r="H98" s="4">
        <v>4590.3829999999998</v>
      </c>
      <c r="J98" s="4">
        <v>53566.493422499829</v>
      </c>
      <c r="K98" s="4">
        <v>247.06314003320858</v>
      </c>
      <c r="L98" s="4">
        <v>29057.666151328871</v>
      </c>
      <c r="M98" s="4">
        <v>24508.827271170958</v>
      </c>
      <c r="N98" s="4">
        <v>11180.424680596225</v>
      </c>
      <c r="O98" s="4">
        <v>1791.8655738220489</v>
      </c>
      <c r="P98" s="4">
        <v>6604.6964745378118</v>
      </c>
      <c r="Q98" s="4">
        <v>4575.7282060584121</v>
      </c>
      <c r="R98" s="4">
        <v>28978.828527050115</v>
      </c>
      <c r="S98" s="4">
        <v>51.272077895119544</v>
      </c>
      <c r="T98" s="4">
        <v>1191.9139891237874</v>
      </c>
      <c r="U98" s="4">
        <v>14229.638436968955</v>
      </c>
      <c r="V98" s="4">
        <v>0</v>
      </c>
      <c r="W98" s="4">
        <v>14749.190090081162</v>
      </c>
      <c r="X98" s="4">
        <v>0</v>
      </c>
      <c r="Y98" s="4">
        <v>14229.638436968955</v>
      </c>
      <c r="Z98" s="4">
        <v>14749.190090081162</v>
      </c>
      <c r="AA98" s="4">
        <v>242229.4380400223</v>
      </c>
      <c r="AB98" s="4">
        <v>128227.35867122168</v>
      </c>
      <c r="AC98" s="4">
        <v>114002.07936880062</v>
      </c>
      <c r="AD98" s="4">
        <v>14335.708191485766</v>
      </c>
      <c r="AE98" s="4">
        <v>3.982779735905642</v>
      </c>
      <c r="AF98" s="4">
        <v>1022.1642623006217</v>
      </c>
      <c r="AG98" s="4">
        <v>7567.9535344043925</v>
      </c>
      <c r="AH98" s="4">
        <v>6767.7546570813729</v>
      </c>
      <c r="AI98" s="4">
        <v>5347.8982356832721</v>
      </c>
      <c r="AJ98" s="4">
        <v>228.17228686005981</v>
      </c>
      <c r="AK98" s="4">
        <v>3187.52494930893</v>
      </c>
      <c r="AL98" s="4">
        <v>2160.3732863743421</v>
      </c>
      <c r="AM98" s="4">
        <v>915.55206616425642</v>
      </c>
      <c r="AN98" s="4">
        <v>467.19322037557436</v>
      </c>
      <c r="AO98" s="4">
        <v>448.35884578868206</v>
      </c>
      <c r="AP98" s="4">
        <v>96950.39453125</v>
      </c>
      <c r="AQ98" s="4">
        <v>158998.64703125</v>
      </c>
      <c r="AR98" s="4">
        <v>52234.19140625</v>
      </c>
      <c r="AS98" s="4">
        <v>44716.203125</v>
      </c>
      <c r="AT98" s="4">
        <v>500</v>
      </c>
      <c r="AU98" s="4">
        <v>500</v>
      </c>
      <c r="AV98" s="4">
        <v>500</v>
      </c>
      <c r="AW98" s="4">
        <v>5.9580839565890997</v>
      </c>
      <c r="AX98" s="4">
        <v>1.2435741946351293</v>
      </c>
      <c r="AY98" s="4">
        <v>2.4871483892702586</v>
      </c>
      <c r="AZ98" s="4">
        <v>26.942650832425876</v>
      </c>
      <c r="BA98" s="4">
        <v>1.5945294814866049</v>
      </c>
      <c r="BB98" s="4">
        <v>0.59483502920711939</v>
      </c>
      <c r="BC98" s="4">
        <v>0.1018348547441784</v>
      </c>
      <c r="BD98" s="4">
        <v>17.68507190725224</v>
      </c>
      <c r="BE98" s="4">
        <v>7.0525002479553223</v>
      </c>
      <c r="BF98" s="4">
        <v>3.6370000839233398</v>
      </c>
      <c r="BG98" s="4">
        <v>10.468000411987305</v>
      </c>
      <c r="BH98" s="4">
        <v>88.67249584197998</v>
      </c>
      <c r="BI98" s="4">
        <v>75.02099609375</v>
      </c>
      <c r="BJ98" s="4">
        <v>13.65149974822998</v>
      </c>
      <c r="BK98" s="4">
        <v>3.1759999990463257</v>
      </c>
      <c r="BL98" s="4">
        <v>1.5230000019073486</v>
      </c>
      <c r="BM98" s="4">
        <v>4.8289999961853027</v>
      </c>
      <c r="BN98" s="4">
        <v>1.0990000069141388</v>
      </c>
      <c r="BO98" s="4">
        <v>1.3059999942779541</v>
      </c>
      <c r="BP98" s="4">
        <v>0.89200001955032349</v>
      </c>
      <c r="BQ98" s="4">
        <v>81</v>
      </c>
      <c r="BR98" s="4">
        <v>68</v>
      </c>
      <c r="BS98" s="4">
        <v>94</v>
      </c>
      <c r="BT98" s="10">
        <v>40.100178309243589</v>
      </c>
      <c r="BU98" s="10">
        <v>116.35206330116371</v>
      </c>
      <c r="BV98" s="4">
        <v>16.900821185321718</v>
      </c>
      <c r="BW98" s="10">
        <v>17.19421188092894</v>
      </c>
      <c r="BX98" s="10">
        <v>16.607430489714499</v>
      </c>
      <c r="BY98" s="4">
        <v>0.80764948235162426</v>
      </c>
      <c r="BZ98" s="4">
        <v>0.87157837995289655</v>
      </c>
      <c r="CA98" s="4">
        <v>0.74372058475035185</v>
      </c>
      <c r="CB98" s="4">
        <v>8.379886714789345</v>
      </c>
      <c r="CD98" s="10">
        <v>4011.2133870971056</v>
      </c>
      <c r="CE98" s="10">
        <v>8.0389832219994251</v>
      </c>
      <c r="CF98" s="10"/>
      <c r="CH98" s="10">
        <v>3618.8443426791268</v>
      </c>
      <c r="CI98" s="10">
        <v>8.7577522775216572</v>
      </c>
      <c r="CJ98" s="10"/>
      <c r="CK98" s="4">
        <v>7.2985946424512305</v>
      </c>
      <c r="CM98" s="10">
        <v>4041.5900446776404</v>
      </c>
      <c r="CN98" s="10">
        <v>7.390824607610889</v>
      </c>
      <c r="CQ98" s="10">
        <v>4133.8091022969556</v>
      </c>
      <c r="CR98" s="10">
        <v>7.2084221889619986</v>
      </c>
      <c r="CT98" s="4">
        <v>1.0322916779356697</v>
      </c>
      <c r="CU98" s="4">
        <v>0.82708334115644289</v>
      </c>
      <c r="CV98" s="4">
        <v>0.20520833677922687</v>
      </c>
      <c r="CW98" s="4">
        <v>0.98125001415610313</v>
      </c>
      <c r="CX98" s="4">
        <v>0.80000001067916549</v>
      </c>
      <c r="CY98" s="4">
        <v>0.18125000347693762</v>
      </c>
      <c r="CZ98" s="4">
        <v>1.0833333417152364</v>
      </c>
      <c r="DA98" s="4">
        <v>0.8541666716337204</v>
      </c>
      <c r="DB98" s="4">
        <v>0.22916667008151612</v>
      </c>
    </row>
    <row r="99" spans="1:106" x14ac:dyDescent="0.25">
      <c r="A99" s="1">
        <f t="shared" si="1"/>
        <v>45022</v>
      </c>
      <c r="B99" s="8">
        <v>15</v>
      </c>
      <c r="C99" s="4">
        <v>8835.3329999999987</v>
      </c>
      <c r="D99" s="4">
        <v>8835.3329999999987</v>
      </c>
      <c r="E99" s="4">
        <v>0</v>
      </c>
      <c r="F99" s="4">
        <v>4240.799</v>
      </c>
      <c r="H99" s="4">
        <v>4594.5339999999997</v>
      </c>
      <c r="J99" s="4">
        <v>53564.968967200592</v>
      </c>
      <c r="K99" s="4">
        <v>247.36786071966171</v>
      </c>
      <c r="L99" s="4">
        <v>26232.63409489705</v>
      </c>
      <c r="M99" s="4">
        <v>27332.334872303538</v>
      </c>
      <c r="N99" s="4">
        <v>9249.0846434473169</v>
      </c>
      <c r="O99" s="4">
        <v>1791.8133836083532</v>
      </c>
      <c r="P99" s="4">
        <v>7434.8843042914395</v>
      </c>
      <c r="Q99" s="4">
        <v>1814.2003391558781</v>
      </c>
      <c r="R99" s="4">
        <v>29650.067896097833</v>
      </c>
      <c r="S99" s="4">
        <v>50.627607978887021</v>
      </c>
      <c r="T99" s="4">
        <v>1190.1105114434488</v>
      </c>
      <c r="U99" s="4">
        <v>13839.586261439121</v>
      </c>
      <c r="V99" s="4">
        <v>0</v>
      </c>
      <c r="W99" s="4">
        <v>15810.481634658712</v>
      </c>
      <c r="X99" s="4">
        <v>0</v>
      </c>
      <c r="Y99" s="4">
        <v>13839.586261439121</v>
      </c>
      <c r="Z99" s="4">
        <v>15810.481634658712</v>
      </c>
      <c r="AA99" s="4">
        <v>269857.46115065308</v>
      </c>
      <c r="AB99" s="4">
        <v>135355.32706182395</v>
      </c>
      <c r="AC99" s="4">
        <v>134502.13408882913</v>
      </c>
      <c r="AD99" s="4">
        <v>14604.827780173351</v>
      </c>
      <c r="AE99" s="4">
        <v>3.9981193714459105</v>
      </c>
      <c r="AF99" s="4">
        <v>1022.2598864024947</v>
      </c>
      <c r="AG99" s="4">
        <v>7226.8500753719673</v>
      </c>
      <c r="AH99" s="4">
        <v>7377.9777048013839</v>
      </c>
      <c r="AI99" s="4">
        <v>5786.9714225382268</v>
      </c>
      <c r="AJ99" s="4">
        <v>227.07954071627722</v>
      </c>
      <c r="AK99" s="4">
        <v>2484.8376517901002</v>
      </c>
      <c r="AL99" s="4">
        <v>3302.1337707481271</v>
      </c>
      <c r="AM99" s="4">
        <v>1046.4471107627</v>
      </c>
      <c r="AN99" s="4">
        <v>533.19378310592185</v>
      </c>
      <c r="AO99" s="4">
        <v>513.25332765677831</v>
      </c>
      <c r="AP99" s="4">
        <v>103013.40625</v>
      </c>
      <c r="AQ99" s="4">
        <v>168941.98624999999</v>
      </c>
      <c r="AR99" s="4">
        <v>50735.671875</v>
      </c>
      <c r="AS99" s="4">
        <v>52277.734375</v>
      </c>
      <c r="AT99" s="4">
        <v>500</v>
      </c>
      <c r="AU99" s="4">
        <v>500</v>
      </c>
      <c r="AV99" s="4">
        <v>500</v>
      </c>
      <c r="AW99" s="4">
        <v>6.0625863187273872</v>
      </c>
      <c r="AX99" s="4">
        <v>1.046829207619828</v>
      </c>
      <c r="AY99" s="4">
        <v>2.093658415239656</v>
      </c>
      <c r="AZ99" s="4">
        <v>30.542987021615723</v>
      </c>
      <c r="BA99" s="4">
        <v>1.6530025274851954</v>
      </c>
      <c r="BB99" s="4">
        <v>0.65498056751660949</v>
      </c>
      <c r="BC99" s="4">
        <v>0.11843889876733567</v>
      </c>
      <c r="BD99" s="4">
        <v>19.121179275302925</v>
      </c>
      <c r="BE99" s="4">
        <v>5.3039999008178711</v>
      </c>
      <c r="BF99" s="4">
        <v>2.8559999465942383</v>
      </c>
      <c r="BG99" s="4">
        <v>7.7519998550415039</v>
      </c>
      <c r="BH99" s="4">
        <v>90.222498893737793</v>
      </c>
      <c r="BI99" s="4">
        <v>76.494499206542969</v>
      </c>
      <c r="BJ99" s="4">
        <v>13.727999687194824</v>
      </c>
      <c r="BK99" s="4">
        <v>3.0389999151229858</v>
      </c>
      <c r="BL99" s="4">
        <v>1.5230000019073486</v>
      </c>
      <c r="BM99" s="4">
        <v>4.554999828338623</v>
      </c>
      <c r="BN99" s="4">
        <v>1.4350000023841858</v>
      </c>
      <c r="BO99" s="4">
        <v>1.3059999942779541</v>
      </c>
      <c r="BP99" s="4">
        <v>1.5640000104904175</v>
      </c>
      <c r="BQ99" s="4">
        <v>55</v>
      </c>
      <c r="BR99" s="4">
        <v>68</v>
      </c>
      <c r="BS99" s="4">
        <v>42</v>
      </c>
      <c r="BT99" s="10">
        <v>39.082055367705038</v>
      </c>
      <c r="BU99" s="10">
        <v>116.77766176971247</v>
      </c>
      <c r="BV99" s="4">
        <v>17.199923868042944</v>
      </c>
      <c r="BW99" s="10">
        <v>16.842712678769008</v>
      </c>
      <c r="BX99" s="10">
        <v>17.557135057316884</v>
      </c>
      <c r="BY99" s="4">
        <v>0.62930728276372405</v>
      </c>
      <c r="BZ99" s="4">
        <v>0.53770402407092732</v>
      </c>
      <c r="CA99" s="4">
        <v>0.72091054145652067</v>
      </c>
      <c r="CB99" s="4">
        <v>8.1478207511695242</v>
      </c>
      <c r="CD99" s="10">
        <v>4580.4488121338163</v>
      </c>
      <c r="CE99" s="10">
        <v>7.6882518399750026</v>
      </c>
      <c r="CF99" s="10"/>
      <c r="CH99" s="10">
        <v>4118.3698585704315</v>
      </c>
      <c r="CI99" s="10">
        <v>8.6589530548876947</v>
      </c>
      <c r="CJ99" s="10"/>
      <c r="CK99" s="4">
        <v>7.3704020923989253</v>
      </c>
      <c r="CM99" s="10">
        <v>4363.7296739700696</v>
      </c>
      <c r="CN99" s="10">
        <v>7.5146373429504036</v>
      </c>
      <c r="CQ99" s="10">
        <v>4590.820603092061</v>
      </c>
      <c r="CR99" s="10">
        <v>7.233301626647755</v>
      </c>
      <c r="CT99" s="4">
        <v>1.1947916713543236</v>
      </c>
      <c r="CU99" s="4">
        <v>1.0489583344509206</v>
      </c>
      <c r="CV99" s="4">
        <v>0.14583333690340319</v>
      </c>
      <c r="CW99" s="4">
        <v>1.2374999973302088</v>
      </c>
      <c r="CX99" s="4">
        <v>1.0874999935428302</v>
      </c>
      <c r="CY99" s="4">
        <v>0.15000000378737846</v>
      </c>
      <c r="CZ99" s="4">
        <v>1.1520833453784387</v>
      </c>
      <c r="DA99" s="4">
        <v>1.0104166753590107</v>
      </c>
      <c r="DB99" s="4">
        <v>0.14166667001942793</v>
      </c>
    </row>
    <row r="100" spans="1:106" x14ac:dyDescent="0.25">
      <c r="A100" s="1">
        <f t="shared" si="1"/>
        <v>45023</v>
      </c>
      <c r="B100" s="8">
        <v>15</v>
      </c>
      <c r="C100" s="4">
        <v>8880.994999999999</v>
      </c>
      <c r="D100" s="4">
        <v>8880.994999999999</v>
      </c>
      <c r="E100" s="4">
        <v>0</v>
      </c>
      <c r="F100" s="4">
        <v>4266.1809999999996</v>
      </c>
      <c r="H100" s="4">
        <v>4614.8140000000003</v>
      </c>
      <c r="J100" s="4">
        <v>65225.268584323683</v>
      </c>
      <c r="K100" s="4">
        <v>252.36135099715599</v>
      </c>
      <c r="L100" s="4">
        <v>31149.79347364253</v>
      </c>
      <c r="M100" s="4">
        <v>34075.475110681153</v>
      </c>
      <c r="N100" s="4">
        <v>10035.321502775918</v>
      </c>
      <c r="O100" s="4">
        <v>1790.9376638651638</v>
      </c>
      <c r="P100" s="4">
        <v>6415.381559768367</v>
      </c>
      <c r="Q100" s="4">
        <v>3619.9399430075518</v>
      </c>
      <c r="R100" s="4">
        <v>33450.334580865179</v>
      </c>
      <c r="S100" s="4">
        <v>50.14056162370899</v>
      </c>
      <c r="T100" s="4">
        <v>1188.8284052968306</v>
      </c>
      <c r="U100" s="4">
        <v>15870.534881048006</v>
      </c>
      <c r="V100" s="4">
        <v>0</v>
      </c>
      <c r="W100" s="4">
        <v>17579.799699817169</v>
      </c>
      <c r="X100" s="4">
        <v>0</v>
      </c>
      <c r="Y100" s="4">
        <v>15870.534881048006</v>
      </c>
      <c r="Z100" s="4">
        <v>17579.799699817169</v>
      </c>
      <c r="AA100" s="4">
        <v>299886.22763918142</v>
      </c>
      <c r="AB100" s="4">
        <v>144587.08133962797</v>
      </c>
      <c r="AC100" s="4">
        <v>155299.14629955345</v>
      </c>
      <c r="AD100" s="4">
        <v>15669.212200741786</v>
      </c>
      <c r="AE100" s="4">
        <v>4.0007007736762219</v>
      </c>
      <c r="AF100" s="4">
        <v>1022.3141789306462</v>
      </c>
      <c r="AG100" s="4">
        <v>7593.1675078459493</v>
      </c>
      <c r="AH100" s="4">
        <v>8076.0446928958363</v>
      </c>
      <c r="AI100" s="4">
        <v>6881.4158844519197</v>
      </c>
      <c r="AJ100" s="4">
        <v>227.32968041676062</v>
      </c>
      <c r="AK100" s="4">
        <v>4360.801199942407</v>
      </c>
      <c r="AL100" s="4">
        <v>2520.6146845095127</v>
      </c>
      <c r="AM100" s="4">
        <v>1092.3653386178598</v>
      </c>
      <c r="AN100" s="4">
        <v>529.95333855692184</v>
      </c>
      <c r="AO100" s="4">
        <v>562.41200006093788</v>
      </c>
      <c r="AP100" s="4">
        <v>118067.34375</v>
      </c>
      <c r="AQ100" s="4">
        <v>193630.44374999998</v>
      </c>
      <c r="AR100" s="4">
        <v>56861.03125</v>
      </c>
      <c r="AS100" s="4">
        <v>61206.3125</v>
      </c>
      <c r="AT100" s="4">
        <v>500</v>
      </c>
      <c r="AU100" s="4">
        <v>500</v>
      </c>
      <c r="AV100" s="4">
        <v>500</v>
      </c>
      <c r="AW100" s="4">
        <v>7.3443649708533441</v>
      </c>
      <c r="AX100" s="4">
        <v>1.1299771594034136</v>
      </c>
      <c r="AY100" s="4">
        <v>2.2599543188068272</v>
      </c>
      <c r="AZ100" s="4">
        <v>33.767187982785877</v>
      </c>
      <c r="BA100" s="4">
        <v>1.7643532285224559</v>
      </c>
      <c r="BB100" s="4">
        <v>0.77484739991993246</v>
      </c>
      <c r="BC100" s="4">
        <v>0.12300033257735872</v>
      </c>
      <c r="BD100" s="4">
        <v>21.802787159546874</v>
      </c>
      <c r="BE100" s="4">
        <v>5.3039999008178711</v>
      </c>
      <c r="BF100" s="4">
        <v>2.8559999465942383</v>
      </c>
      <c r="BG100" s="4">
        <v>7.7519998550415039</v>
      </c>
      <c r="BH100" s="4">
        <v>90.222498893737793</v>
      </c>
      <c r="BI100" s="4">
        <v>76.494499206542969</v>
      </c>
      <c r="BJ100" s="4">
        <v>13.727999687194824</v>
      </c>
      <c r="BK100" s="4">
        <v>3.0389999151229858</v>
      </c>
      <c r="BL100" s="4">
        <v>1.5230000019073486</v>
      </c>
      <c r="BM100" s="4">
        <v>4.554999828338623</v>
      </c>
      <c r="BN100" s="4">
        <v>1.4350000023841858</v>
      </c>
      <c r="BO100" s="4">
        <v>1.3059999942779541</v>
      </c>
      <c r="BP100" s="4">
        <v>1.5640000104904175</v>
      </c>
      <c r="BQ100" s="4">
        <v>55</v>
      </c>
      <c r="BR100" s="4">
        <v>68</v>
      </c>
      <c r="BS100" s="4">
        <v>42</v>
      </c>
      <c r="BT100" s="10">
        <v>39.99127388148613</v>
      </c>
      <c r="BU100" s="10">
        <v>115.73986130311771</v>
      </c>
      <c r="BV100" s="4">
        <v>17.383994261854223</v>
      </c>
      <c r="BW100" s="10">
        <v>16.987536187911473</v>
      </c>
      <c r="BX100" s="10">
        <v>17.780452335796973</v>
      </c>
      <c r="BY100" s="4">
        <v>0.3964809708341468</v>
      </c>
      <c r="BZ100" s="4">
        <v>0.45993079180200291</v>
      </c>
      <c r="CA100" s="4">
        <v>0.33303114986629068</v>
      </c>
      <c r="CB100" s="4">
        <v>7.7596601362237365</v>
      </c>
      <c r="CD100" s="10">
        <v>4584.8992450111145</v>
      </c>
      <c r="CE100" s="10">
        <v>7.602413148273822</v>
      </c>
      <c r="CF100" s="10"/>
      <c r="CH100" s="10">
        <v>4577.0322445649472</v>
      </c>
      <c r="CI100" s="10">
        <v>7.9171774002080486</v>
      </c>
      <c r="CJ100" s="10"/>
      <c r="CK100" s="4">
        <v>7.3679796559548789</v>
      </c>
      <c r="CM100" s="10">
        <v>4255.0685745231185</v>
      </c>
      <c r="CN100" s="10">
        <v>7.5132328205194758</v>
      </c>
      <c r="CQ100" s="10">
        <v>4942.8307118469529</v>
      </c>
      <c r="CR100" s="10">
        <v>7.2429375066440649</v>
      </c>
      <c r="CT100" s="4">
        <v>1.342708341234053</v>
      </c>
      <c r="CU100" s="4">
        <v>1.0447916711370151</v>
      </c>
      <c r="CV100" s="4">
        <v>0.29791667009703815</v>
      </c>
      <c r="CW100" s="4">
        <v>1.2583333441677191</v>
      </c>
      <c r="CX100" s="4">
        <v>0.97916667411724723</v>
      </c>
      <c r="CY100" s="4">
        <v>0.27916667005047202</v>
      </c>
      <c r="CZ100" s="4">
        <v>1.4270833383003871</v>
      </c>
      <c r="DA100" s="4">
        <v>1.1104166681567829</v>
      </c>
      <c r="DB100" s="4">
        <v>0.31666667014360428</v>
      </c>
    </row>
    <row r="101" spans="1:106" x14ac:dyDescent="0.25">
      <c r="A101" s="1">
        <f t="shared" si="1"/>
        <v>45024</v>
      </c>
      <c r="B101" s="8">
        <v>15</v>
      </c>
      <c r="C101" s="4">
        <v>8829.8009999999995</v>
      </c>
      <c r="D101" s="4">
        <v>8829.8009999999995</v>
      </c>
      <c r="E101" s="4">
        <v>0</v>
      </c>
      <c r="F101" s="4">
        <v>4234.9849999999997</v>
      </c>
      <c r="H101" s="4">
        <v>4594.8159999999998</v>
      </c>
      <c r="J101" s="4">
        <v>65430.098623494923</v>
      </c>
      <c r="K101" s="4">
        <v>245.33096054787214</v>
      </c>
      <c r="L101" s="4">
        <v>29951.185742527807</v>
      </c>
      <c r="M101" s="4">
        <v>35478.912880967117</v>
      </c>
      <c r="N101" s="4">
        <v>11935.736858955086</v>
      </c>
      <c r="O101" s="4">
        <v>1790.6192113923782</v>
      </c>
      <c r="P101" s="4">
        <v>7835.3377815888252</v>
      </c>
      <c r="Q101" s="4">
        <v>4100.3990773662617</v>
      </c>
      <c r="R101" s="4">
        <v>30145.989451274727</v>
      </c>
      <c r="S101" s="4">
        <v>50.04792506667016</v>
      </c>
      <c r="T101" s="4">
        <v>1189.4231129753362</v>
      </c>
      <c r="U101" s="4">
        <v>13676.96551008849</v>
      </c>
      <c r="V101" s="4">
        <v>0</v>
      </c>
      <c r="W101" s="4">
        <v>16469.023941186235</v>
      </c>
      <c r="X101" s="4">
        <v>0</v>
      </c>
      <c r="Y101" s="4">
        <v>13676.96551008849</v>
      </c>
      <c r="Z101" s="4">
        <v>16469.023941186235</v>
      </c>
      <c r="AA101" s="4">
        <v>302017.82625144883</v>
      </c>
      <c r="AB101" s="4">
        <v>145944.4473089044</v>
      </c>
      <c r="AC101" s="4">
        <v>156073.37894254446</v>
      </c>
      <c r="AD101" s="4">
        <v>15907.594058759056</v>
      </c>
      <c r="AE101" s="4">
        <v>3.9981135241584775</v>
      </c>
      <c r="AF101" s="4">
        <v>1022.2460893740388</v>
      </c>
      <c r="AG101" s="4">
        <v>7580.2169356629493</v>
      </c>
      <c r="AH101" s="4">
        <v>8327.3771230961065</v>
      </c>
      <c r="AI101" s="4">
        <v>8510.6670629737328</v>
      </c>
      <c r="AJ101" s="4">
        <v>227.34624414682389</v>
      </c>
      <c r="AK101" s="4">
        <v>6033.0529111609721</v>
      </c>
      <c r="AL101" s="4">
        <v>2477.6141518127606</v>
      </c>
      <c r="AM101" s="4">
        <v>1098.5852709072233</v>
      </c>
      <c r="AN101" s="4">
        <v>536.74162498498413</v>
      </c>
      <c r="AO101" s="4">
        <v>561.84364592223903</v>
      </c>
      <c r="AP101" s="4">
        <v>106358.09375</v>
      </c>
      <c r="AQ101" s="4">
        <v>174427.27374999999</v>
      </c>
      <c r="AR101" s="4">
        <v>47505.35546875</v>
      </c>
      <c r="AS101" s="4">
        <v>58852.73828125</v>
      </c>
      <c r="AT101" s="4">
        <v>500</v>
      </c>
      <c r="AU101" s="4">
        <v>500</v>
      </c>
      <c r="AV101" s="4">
        <v>500</v>
      </c>
      <c r="AW101" s="4">
        <v>7.4101441950384759</v>
      </c>
      <c r="AX101" s="4">
        <v>1.3517560428547695</v>
      </c>
      <c r="AY101" s="4">
        <v>2.7035120857095389</v>
      </c>
      <c r="AZ101" s="4">
        <v>34.204375189367106</v>
      </c>
      <c r="BA101" s="4">
        <v>1.8015801328658547</v>
      </c>
      <c r="BB101" s="4">
        <v>0.96385717673294491</v>
      </c>
      <c r="BC101" s="4">
        <v>0.1244178969500245</v>
      </c>
      <c r="BD101" s="4">
        <v>19.754383337744532</v>
      </c>
      <c r="BE101" s="4">
        <v>7.4324997663497925</v>
      </c>
      <c r="BF101" s="4">
        <v>2.7669999599456787</v>
      </c>
      <c r="BG101" s="4">
        <v>12.097999572753906</v>
      </c>
      <c r="BH101" s="4">
        <v>88.718496322631836</v>
      </c>
      <c r="BI101" s="4">
        <v>74.749496459960938</v>
      </c>
      <c r="BJ101" s="4">
        <v>13.968999862670898</v>
      </c>
      <c r="BK101" s="4">
        <v>2.7565000057220459</v>
      </c>
      <c r="BL101" s="4">
        <v>1.5230000019073486</v>
      </c>
      <c r="BM101" s="4">
        <v>3.9900000095367432</v>
      </c>
      <c r="BN101" s="4">
        <v>1.0920000076293945</v>
      </c>
      <c r="BO101" s="4">
        <v>1.3059999942779541</v>
      </c>
      <c r="BP101" s="4">
        <v>0.87800002098083496</v>
      </c>
      <c r="BQ101" s="4">
        <v>67</v>
      </c>
      <c r="BR101" s="4">
        <v>68</v>
      </c>
      <c r="BS101" s="4">
        <v>66</v>
      </c>
      <c r="BT101" s="10">
        <v>40.584572236170857</v>
      </c>
      <c r="BU101" s="10">
        <v>115.91488743372615</v>
      </c>
      <c r="BV101" s="4">
        <v>17.27074988588139</v>
      </c>
      <c r="BW101" s="10">
        <v>17.237245103209109</v>
      </c>
      <c r="BX101" s="10">
        <v>17.304254668553671</v>
      </c>
      <c r="BY101" s="4">
        <v>0.52520791425617819</v>
      </c>
      <c r="BZ101" s="4">
        <v>0.66005905271025822</v>
      </c>
      <c r="CA101" s="4">
        <v>0.39035677580209815</v>
      </c>
      <c r="CB101" s="4">
        <v>7.8167642561223056</v>
      </c>
      <c r="CD101" s="10">
        <v>4692.8536526255957</v>
      </c>
      <c r="CE101" s="10">
        <v>7.6290821230429291</v>
      </c>
      <c r="CF101" s="10"/>
      <c r="CH101" s="10">
        <v>4617.6738716838609</v>
      </c>
      <c r="CI101" s="10">
        <v>8.0075020189502677</v>
      </c>
      <c r="CJ101" s="10"/>
      <c r="CK101" s="4">
        <v>7.3728692009028274</v>
      </c>
      <c r="CM101" s="10">
        <v>4342.2312440461119</v>
      </c>
      <c r="CN101" s="10">
        <v>7.4985639951921206</v>
      </c>
      <c r="CQ101" s="10">
        <v>4741.6552957127233</v>
      </c>
      <c r="CR101" s="10">
        <v>7.2577625917255588</v>
      </c>
      <c r="CT101" s="4">
        <v>1.2937500041443855</v>
      </c>
      <c r="CU101" s="4">
        <v>1.0656250019868216</v>
      </c>
      <c r="CV101" s="4">
        <v>0.22812500215756398</v>
      </c>
      <c r="CW101" s="4">
        <v>1.1854166692743699</v>
      </c>
      <c r="CX101" s="4">
        <v>0.98541666567325592</v>
      </c>
      <c r="CY101" s="4">
        <v>0.20000000360111395</v>
      </c>
      <c r="CZ101" s="4">
        <v>1.4020833390144012</v>
      </c>
      <c r="DA101" s="4">
        <v>1.1458333383003871</v>
      </c>
      <c r="DB101" s="4">
        <v>0.25625000071401399</v>
      </c>
    </row>
    <row r="102" spans="1:106" x14ac:dyDescent="0.25">
      <c r="A102" s="1">
        <f t="shared" si="1"/>
        <v>45025</v>
      </c>
      <c r="B102" s="8">
        <v>15</v>
      </c>
      <c r="C102" s="4">
        <v>8378.7649999999994</v>
      </c>
      <c r="D102" s="4">
        <v>8378.7649999999994</v>
      </c>
      <c r="E102" s="4">
        <v>0</v>
      </c>
      <c r="F102" s="4">
        <v>4228.3469999999998</v>
      </c>
      <c r="H102" s="4">
        <v>4150.4179999999997</v>
      </c>
      <c r="J102" s="4">
        <v>63333.352085808918</v>
      </c>
      <c r="K102" s="4">
        <v>244.71544570014134</v>
      </c>
      <c r="L102" s="4">
        <v>29915.715919863062</v>
      </c>
      <c r="M102" s="4">
        <v>33417.636165945856</v>
      </c>
      <c r="N102" s="4">
        <v>10067.619648190575</v>
      </c>
      <c r="O102" s="4">
        <v>1790.3290416007751</v>
      </c>
      <c r="P102" s="4">
        <v>8119.6397591333571</v>
      </c>
      <c r="Q102" s="4">
        <v>1947.9798890572176</v>
      </c>
      <c r="R102" s="4">
        <v>27844.585678609554</v>
      </c>
      <c r="S102" s="4">
        <v>50.118577555021773</v>
      </c>
      <c r="T102" s="4">
        <v>1189.8299284552124</v>
      </c>
      <c r="U102" s="4">
        <v>12702.124017901242</v>
      </c>
      <c r="V102" s="4">
        <v>0</v>
      </c>
      <c r="W102" s="4">
        <v>15142.46166070831</v>
      </c>
      <c r="X102" s="4">
        <v>0</v>
      </c>
      <c r="Y102" s="4">
        <v>12702.124017901242</v>
      </c>
      <c r="Z102" s="4">
        <v>15142.46166070831</v>
      </c>
      <c r="AA102" s="4">
        <v>306455.20228417043</v>
      </c>
      <c r="AB102" s="4">
        <v>148097.45089153061</v>
      </c>
      <c r="AC102" s="4">
        <v>158357.75139263985</v>
      </c>
      <c r="AD102" s="4">
        <v>15761.501590375086</v>
      </c>
      <c r="AE102" s="4">
        <v>3.9989147699241863</v>
      </c>
      <c r="AF102" s="4">
        <v>1022.1608888265413</v>
      </c>
      <c r="AG102" s="4">
        <v>7378.0505017050282</v>
      </c>
      <c r="AH102" s="4">
        <v>8383.4510886700591</v>
      </c>
      <c r="AI102" s="4">
        <v>9073.3946249157671</v>
      </c>
      <c r="AJ102" s="4">
        <v>227.36328538665066</v>
      </c>
      <c r="AK102" s="4">
        <v>6649.0255269785766</v>
      </c>
      <c r="AL102" s="4">
        <v>2424.3690979371913</v>
      </c>
      <c r="AM102" s="4">
        <v>1069.1046768750261</v>
      </c>
      <c r="AN102" s="4">
        <v>505.03965472838303</v>
      </c>
      <c r="AO102" s="4">
        <v>564.06502214664306</v>
      </c>
      <c r="AP102" s="4">
        <v>103384.3984375</v>
      </c>
      <c r="AQ102" s="4">
        <v>169550.41343749998</v>
      </c>
      <c r="AR102" s="4">
        <v>48533.7109375</v>
      </c>
      <c r="AS102" s="4">
        <v>54850.6875</v>
      </c>
      <c r="AT102" s="4">
        <v>500</v>
      </c>
      <c r="AU102" s="4">
        <v>500</v>
      </c>
      <c r="AV102" s="4">
        <v>500</v>
      </c>
      <c r="AW102" s="4">
        <v>7.5587932214125733</v>
      </c>
      <c r="AX102" s="4">
        <v>1.2015636729506767</v>
      </c>
      <c r="AY102" s="4">
        <v>2.4031273459013534</v>
      </c>
      <c r="AZ102" s="4">
        <v>36.57522347078244</v>
      </c>
      <c r="BA102" s="4">
        <v>1.8811246753399919</v>
      </c>
      <c r="BB102" s="4">
        <v>1.0829035812456571</v>
      </c>
      <c r="BC102" s="4">
        <v>0.12759692829134439</v>
      </c>
      <c r="BD102" s="4">
        <v>20.235728468037951</v>
      </c>
      <c r="BE102" s="4">
        <v>6.2534998655319214</v>
      </c>
      <c r="BF102" s="4">
        <v>0.3190000057220459</v>
      </c>
      <c r="BG102" s="4">
        <v>12.187999725341797</v>
      </c>
      <c r="BH102" s="4">
        <v>88.788005828857422</v>
      </c>
      <c r="BI102" s="4">
        <v>73.54400634765625</v>
      </c>
      <c r="BJ102" s="4">
        <v>15.243999481201172</v>
      </c>
      <c r="BK102" s="4">
        <v>3.9919999837875366</v>
      </c>
      <c r="BL102" s="4">
        <v>3.9939999580383301</v>
      </c>
      <c r="BM102" s="4">
        <v>3.9900000095367432</v>
      </c>
      <c r="BN102" s="4">
        <v>0.96649998426437378</v>
      </c>
      <c r="BO102" s="4">
        <v>1.0549999475479126</v>
      </c>
      <c r="BP102" s="4">
        <v>0.87800002098083496</v>
      </c>
      <c r="BQ102" s="4">
        <v>49</v>
      </c>
      <c r="BR102" s="4">
        <v>32</v>
      </c>
      <c r="BS102" s="4">
        <v>66</v>
      </c>
      <c r="BT102" s="10">
        <v>40.075454589457337</v>
      </c>
      <c r="BU102" s="10">
        <v>114.97794209457183</v>
      </c>
      <c r="BV102" s="4">
        <v>17.431307268803604</v>
      </c>
      <c r="BW102" s="10">
        <v>17.471215964696491</v>
      </c>
      <c r="BX102" s="10">
        <v>17.391398572910717</v>
      </c>
      <c r="BY102" s="4">
        <v>0.4052896102157032</v>
      </c>
      <c r="BZ102" s="4">
        <v>0.40682781541704249</v>
      </c>
      <c r="CA102" s="4">
        <v>0.40375140501436396</v>
      </c>
      <c r="CB102" s="4">
        <v>7.9541229842785004</v>
      </c>
      <c r="CD102" s="10">
        <v>4439.9586420783316</v>
      </c>
      <c r="CE102" s="10">
        <v>7.718949718518382</v>
      </c>
      <c r="CF102" s="10"/>
      <c r="CH102" s="10">
        <v>4687.0838854753465</v>
      </c>
      <c r="CI102" s="10">
        <v>8.1768968025438689</v>
      </c>
      <c r="CJ102" s="10"/>
      <c r="CK102" s="4">
        <v>7.4363091854360972</v>
      </c>
      <c r="CM102" s="10">
        <v>4235.1708321036822</v>
      </c>
      <c r="CN102" s="10">
        <v>7.6029129527309269</v>
      </c>
      <c r="CQ102" s="10">
        <v>4880.1643824790981</v>
      </c>
      <c r="CR102" s="10">
        <v>7.2917248312084206</v>
      </c>
      <c r="CT102" s="4">
        <v>1.2437499968800694</v>
      </c>
      <c r="CU102" s="4">
        <v>0.87083332985639572</v>
      </c>
      <c r="CV102" s="4">
        <v>0.37291666702367365</v>
      </c>
      <c r="CW102" s="4">
        <v>1.1291666639347873</v>
      </c>
      <c r="CX102" s="4">
        <v>0.82916666318972909</v>
      </c>
      <c r="CY102" s="4">
        <v>0.30000000074505806</v>
      </c>
      <c r="CZ102" s="4">
        <v>1.3583333298253515</v>
      </c>
      <c r="DA102" s="4">
        <v>0.91249999652306235</v>
      </c>
      <c r="DB102" s="4">
        <v>0.44583333330228925</v>
      </c>
    </row>
    <row r="103" spans="1:106" x14ac:dyDescent="0.25">
      <c r="A103" s="1">
        <f t="shared" si="1"/>
        <v>45026</v>
      </c>
      <c r="B103" s="8">
        <v>16</v>
      </c>
      <c r="C103" s="4">
        <v>7565.6020000000008</v>
      </c>
      <c r="D103" s="4">
        <v>7565.6020000000008</v>
      </c>
      <c r="E103" s="4">
        <v>0</v>
      </c>
      <c r="F103" s="4">
        <v>4555.2030000000004</v>
      </c>
      <c r="H103" s="4">
        <v>3010.3989999999999</v>
      </c>
      <c r="J103" s="4">
        <v>53555.790700320751</v>
      </c>
      <c r="K103" s="4">
        <v>249.37484184011399</v>
      </c>
      <c r="L103" s="4">
        <v>31766.2155993786</v>
      </c>
      <c r="M103" s="4">
        <v>21789.575100942155</v>
      </c>
      <c r="N103" s="4">
        <v>11303.06229857343</v>
      </c>
      <c r="O103" s="4">
        <v>1789.8945582721271</v>
      </c>
      <c r="P103" s="4">
        <v>8416.1915294466453</v>
      </c>
      <c r="Q103" s="4">
        <v>2886.870769126785</v>
      </c>
      <c r="R103" s="4">
        <v>27024.728473514911</v>
      </c>
      <c r="S103" s="4">
        <v>50.986814698465075</v>
      </c>
      <c r="T103" s="4">
        <v>1193.2440186340618</v>
      </c>
      <c r="U103" s="4">
        <v>14868.307053382143</v>
      </c>
      <c r="V103" s="4">
        <v>0</v>
      </c>
      <c r="W103" s="4">
        <v>12156.421420132769</v>
      </c>
      <c r="X103" s="4">
        <v>0</v>
      </c>
      <c r="Y103" s="4">
        <v>14868.307053382143</v>
      </c>
      <c r="Z103" s="4">
        <v>12156.421420132769</v>
      </c>
      <c r="AA103" s="4">
        <v>256328.1872570088</v>
      </c>
      <c r="AB103" s="4">
        <v>153420.62854403027</v>
      </c>
      <c r="AC103" s="4">
        <v>102907.55871297853</v>
      </c>
      <c r="AD103" s="4">
        <v>14180.341721325678</v>
      </c>
      <c r="AE103" s="4">
        <v>3.9988304807594925</v>
      </c>
      <c r="AF103" s="4">
        <v>1022.2451079337224</v>
      </c>
      <c r="AG103" s="4">
        <v>7961.829989273846</v>
      </c>
      <c r="AH103" s="4">
        <v>6218.511732051832</v>
      </c>
      <c r="AI103" s="4">
        <v>8227.479118944746</v>
      </c>
      <c r="AJ103" s="4">
        <v>226.44310179136417</v>
      </c>
      <c r="AK103" s="4">
        <v>6425.5158930938296</v>
      </c>
      <c r="AL103" s="4">
        <v>1801.9632258509166</v>
      </c>
      <c r="AM103" s="4">
        <v>945.65250865783719</v>
      </c>
      <c r="AN103" s="4">
        <v>511.95318494428403</v>
      </c>
      <c r="AO103" s="4">
        <v>433.69932371355321</v>
      </c>
      <c r="AP103" s="4">
        <v>89143.640625</v>
      </c>
      <c r="AQ103" s="4">
        <v>146195.57062499999</v>
      </c>
      <c r="AR103" s="4">
        <v>53450.828125</v>
      </c>
      <c r="AS103" s="4">
        <v>35692.8125</v>
      </c>
      <c r="AT103" s="4">
        <v>500</v>
      </c>
      <c r="AU103" s="4">
        <v>500</v>
      </c>
      <c r="AV103" s="4">
        <v>500</v>
      </c>
      <c r="AW103" s="4">
        <v>7.0788538308413189</v>
      </c>
      <c r="AX103" s="4">
        <v>1.494006993570826</v>
      </c>
      <c r="AY103" s="4">
        <v>2.988013987141652</v>
      </c>
      <c r="AZ103" s="4">
        <v>33.880739068352895</v>
      </c>
      <c r="BA103" s="4">
        <v>1.874317697564011</v>
      </c>
      <c r="BB103" s="4">
        <v>1.0874850565684984</v>
      </c>
      <c r="BC103" s="4">
        <v>0.12499368968362823</v>
      </c>
      <c r="BD103" s="4">
        <v>19.323719464095518</v>
      </c>
      <c r="BE103" s="4">
        <v>6.8985001742839813</v>
      </c>
      <c r="BF103" s="4">
        <v>0.37400001287460327</v>
      </c>
      <c r="BG103" s="4">
        <v>13.423000335693359</v>
      </c>
      <c r="BH103" s="4">
        <v>88.653499603271484</v>
      </c>
      <c r="BI103" s="4">
        <v>74.319999694824219</v>
      </c>
      <c r="BJ103" s="4">
        <v>14.333499908447266</v>
      </c>
      <c r="BK103" s="4">
        <v>3.5844999551773071</v>
      </c>
      <c r="BL103" s="4">
        <v>3.9939999580383301</v>
      </c>
      <c r="BM103" s="4">
        <v>3.1749999523162842</v>
      </c>
      <c r="BN103" s="4">
        <v>0.8634999692440033</v>
      </c>
      <c r="BO103" s="4">
        <v>1.0549999475479126</v>
      </c>
      <c r="BP103" s="4">
        <v>0.67199999094009399</v>
      </c>
      <c r="BQ103" s="4">
        <v>51</v>
      </c>
      <c r="BR103" s="4">
        <v>32</v>
      </c>
      <c r="BS103" s="4">
        <v>70</v>
      </c>
      <c r="BT103" s="10">
        <v>40.459252600280863</v>
      </c>
      <c r="BU103" s="10">
        <v>114.82396026570542</v>
      </c>
      <c r="BV103" s="4">
        <v>17.007737488895657</v>
      </c>
      <c r="BW103" s="10">
        <v>17.666960715728777</v>
      </c>
      <c r="BX103" s="10">
        <v>16.348514262062533</v>
      </c>
      <c r="BY103" s="4">
        <v>0.63340325964757771</v>
      </c>
      <c r="BZ103" s="4">
        <v>0.9826506731295066</v>
      </c>
      <c r="CA103" s="4">
        <v>0.28415584616564876</v>
      </c>
      <c r="CB103" s="4">
        <v>8.1265855004886305</v>
      </c>
      <c r="CD103" s="10">
        <v>4505.1422053479355</v>
      </c>
      <c r="CE103" s="10">
        <v>7.9182477505250572</v>
      </c>
      <c r="CF103" s="10"/>
      <c r="CH103" s="10">
        <v>3427.0546971495132</v>
      </c>
      <c r="CI103" s="10">
        <v>8.4004624220063402</v>
      </c>
      <c r="CJ103" s="10"/>
      <c r="CK103" s="4">
        <v>7.4544267504198576</v>
      </c>
      <c r="CM103" s="10">
        <v>4240.719148142779</v>
      </c>
      <c r="CN103" s="10">
        <v>7.5840497831601272</v>
      </c>
      <c r="CQ103" s="10">
        <v>3978.5943650978629</v>
      </c>
      <c r="CR103" s="10">
        <v>7.3162636640282939</v>
      </c>
      <c r="CT103" s="4">
        <v>1.1062500033682834</v>
      </c>
      <c r="CU103" s="4">
        <v>0.74687499987582373</v>
      </c>
      <c r="CV103" s="4">
        <v>0.35937500349245965</v>
      </c>
      <c r="CW103" s="4">
        <v>1.0187500060225527</v>
      </c>
      <c r="CX103" s="4">
        <v>0.77291666840513551</v>
      </c>
      <c r="CY103" s="4">
        <v>0.24583333761741719</v>
      </c>
      <c r="CZ103" s="4">
        <v>1.193750000714014</v>
      </c>
      <c r="DA103" s="4">
        <v>0.72083333134651184</v>
      </c>
      <c r="DB103" s="4">
        <v>0.47291666936750215</v>
      </c>
    </row>
    <row r="104" spans="1:106" x14ac:dyDescent="0.25">
      <c r="A104" s="1">
        <f t="shared" si="1"/>
        <v>45027</v>
      </c>
      <c r="B104" s="8">
        <v>16</v>
      </c>
      <c r="C104" s="4">
        <v>8881.3909999999996</v>
      </c>
      <c r="D104" s="4">
        <v>8881.3909999999996</v>
      </c>
      <c r="E104" s="4">
        <v>0</v>
      </c>
      <c r="F104" s="4">
        <v>4252.4530000000004</v>
      </c>
      <c r="H104" s="4">
        <v>4628.9380000000001</v>
      </c>
      <c r="J104" s="4">
        <v>64901.713943882052</v>
      </c>
      <c r="K104" s="4">
        <v>256.98868046869575</v>
      </c>
      <c r="L104" s="4">
        <v>34413.465540316363</v>
      </c>
      <c r="M104" s="4">
        <v>30488.248403565689</v>
      </c>
      <c r="N104" s="4">
        <v>11873.142727354485</v>
      </c>
      <c r="O104" s="4">
        <v>1789.7751511676358</v>
      </c>
      <c r="P104" s="4">
        <v>7707.6222081106116</v>
      </c>
      <c r="Q104" s="4">
        <v>4165.5205192438734</v>
      </c>
      <c r="R104" s="4">
        <v>27687.906989669973</v>
      </c>
      <c r="S104" s="4">
        <v>50.964437923036449</v>
      </c>
      <c r="T104" s="4">
        <v>1194.3056142112587</v>
      </c>
      <c r="U104" s="4">
        <v>14362.421368094641</v>
      </c>
      <c r="V104" s="4">
        <v>0</v>
      </c>
      <c r="W104" s="4">
        <v>13325.485621575332</v>
      </c>
      <c r="X104" s="4">
        <v>0</v>
      </c>
      <c r="Y104" s="4">
        <v>14362.421368094641</v>
      </c>
      <c r="Z104" s="4">
        <v>13325.485621575332</v>
      </c>
      <c r="AA104" s="4">
        <v>279668.78879513132</v>
      </c>
      <c r="AB104" s="4">
        <v>150664.17732698654</v>
      </c>
      <c r="AC104" s="4">
        <v>129004.61146814477</v>
      </c>
      <c r="AD104" s="4">
        <v>17318.271737126011</v>
      </c>
      <c r="AE104" s="4">
        <v>3.9990066762666823</v>
      </c>
      <c r="AF104" s="4">
        <v>1022.2922847556594</v>
      </c>
      <c r="AG104" s="4">
        <v>8975.1846892404646</v>
      </c>
      <c r="AH104" s="4">
        <v>8343.0870478855468</v>
      </c>
      <c r="AI104" s="4">
        <v>7423.2852069146456</v>
      </c>
      <c r="AJ104" s="4">
        <v>227.5929486933461</v>
      </c>
      <c r="AK104" s="4">
        <v>5061.0415273504341</v>
      </c>
      <c r="AL104" s="4">
        <v>2362.2436795642116</v>
      </c>
      <c r="AM104" s="4">
        <v>1095.8584609975596</v>
      </c>
      <c r="AN104" s="4">
        <v>560.07521363089643</v>
      </c>
      <c r="AO104" s="4">
        <v>535.7832473666632</v>
      </c>
      <c r="AP104" s="4">
        <v>102105.1953125</v>
      </c>
      <c r="AQ104" s="4">
        <v>167452.52031249998</v>
      </c>
      <c r="AR104" s="4">
        <v>51289.23046875</v>
      </c>
      <c r="AS104" s="4">
        <v>50815.96484375</v>
      </c>
      <c r="AT104" s="4">
        <v>500</v>
      </c>
      <c r="AU104" s="4">
        <v>500</v>
      </c>
      <c r="AV104" s="4">
        <v>500</v>
      </c>
      <c r="AW104" s="4">
        <v>7.3076068764320876</v>
      </c>
      <c r="AX104" s="4">
        <v>1.3368562117526956</v>
      </c>
      <c r="AY104" s="4">
        <v>2.6737124235053913</v>
      </c>
      <c r="AZ104" s="4">
        <v>31.489300357920435</v>
      </c>
      <c r="BA104" s="4">
        <v>1.9499503779448526</v>
      </c>
      <c r="BB104" s="4">
        <v>0.83582461428785715</v>
      </c>
      <c r="BC104" s="4">
        <v>0.12338815631442863</v>
      </c>
      <c r="BD104" s="4">
        <v>18.854312383330495</v>
      </c>
      <c r="BE104" s="4">
        <v>6.3780003786087036</v>
      </c>
      <c r="BF104" s="4">
        <v>0.6809999942779541</v>
      </c>
      <c r="BG104" s="4">
        <v>12.075000762939453</v>
      </c>
      <c r="BH104" s="4">
        <v>88.774999618530273</v>
      </c>
      <c r="BI104" s="4">
        <v>74.736000061035156</v>
      </c>
      <c r="BJ104" s="4">
        <v>14.038999557495117</v>
      </c>
      <c r="BK104" s="4">
        <v>3.75</v>
      </c>
      <c r="BL104" s="4">
        <v>3.8570001125335693</v>
      </c>
      <c r="BM104" s="4">
        <v>3.6429998874664307</v>
      </c>
      <c r="BN104" s="4">
        <v>1.0970000028610229</v>
      </c>
      <c r="BO104" s="4">
        <v>1.5429999828338623</v>
      </c>
      <c r="BP104" s="4">
        <v>0.65100002288818359</v>
      </c>
      <c r="BQ104" s="4">
        <v>70</v>
      </c>
      <c r="BR104" s="4">
        <v>58</v>
      </c>
      <c r="BS104" s="4">
        <v>82</v>
      </c>
      <c r="BT104" s="10">
        <v>41.14409066502153</v>
      </c>
      <c r="BU104" s="10">
        <v>114.27636767481366</v>
      </c>
      <c r="BV104" s="4">
        <v>17.291654370427132</v>
      </c>
      <c r="BW104" s="10">
        <v>17.278879925564482</v>
      </c>
      <c r="BX104" s="10">
        <v>17.304428815289778</v>
      </c>
      <c r="BY104" s="4">
        <v>0.44162367428330807</v>
      </c>
      <c r="BZ104" s="4">
        <v>0.47734476793983466</v>
      </c>
      <c r="CA104" s="4">
        <v>0.40590258062678142</v>
      </c>
      <c r="CB104" s="4">
        <v>8.341921437639563</v>
      </c>
      <c r="CD104" s="10">
        <v>4615.4951720289982</v>
      </c>
      <c r="CE104" s="10">
        <v>8.2797657168758914</v>
      </c>
      <c r="CF104" s="10"/>
      <c r="CH104" s="10">
        <v>4399.0425134032375</v>
      </c>
      <c r="CI104" s="10">
        <v>8.4071354991596827</v>
      </c>
      <c r="CJ104" s="10"/>
      <c r="CK104" s="4">
        <v>7.341365385838257</v>
      </c>
      <c r="CM104" s="10">
        <v>4699.4171092478437</v>
      </c>
      <c r="CN104" s="10">
        <v>7.3853610942736214</v>
      </c>
      <c r="CQ104" s="10">
        <v>4745.5627045450092</v>
      </c>
      <c r="CR104" s="10">
        <v>7.2977974892942665</v>
      </c>
      <c r="CT104" s="4">
        <v>1.0177083401940763</v>
      </c>
      <c r="CU104" s="4">
        <v>0.82812500310440851</v>
      </c>
      <c r="CV104" s="4">
        <v>0.18958333708966774</v>
      </c>
      <c r="CW104" s="4">
        <v>0.8645833431122204</v>
      </c>
      <c r="CX104" s="4">
        <v>0.66250000521540642</v>
      </c>
      <c r="CY104" s="4">
        <v>0.20208333789681396</v>
      </c>
      <c r="CZ104" s="4">
        <v>1.1708333372759321</v>
      </c>
      <c r="DA104" s="4">
        <v>0.99375000099341071</v>
      </c>
      <c r="DB104" s="4">
        <v>0.17708333628252149</v>
      </c>
    </row>
    <row r="105" spans="1:106" x14ac:dyDescent="0.25">
      <c r="A105" s="1">
        <f t="shared" si="1"/>
        <v>45028</v>
      </c>
      <c r="B105" s="8">
        <v>16</v>
      </c>
      <c r="C105" s="4">
        <v>9149.9349999999995</v>
      </c>
      <c r="D105" s="4">
        <v>9149.9349999999995</v>
      </c>
      <c r="E105" s="4">
        <v>0</v>
      </c>
      <c r="F105" s="4">
        <v>4475.8779999999997</v>
      </c>
      <c r="H105" s="4">
        <v>4674.0569999999998</v>
      </c>
      <c r="J105" s="4">
        <v>70859.834475591342</v>
      </c>
      <c r="K105" s="4">
        <v>257.2140158615029</v>
      </c>
      <c r="L105" s="4">
        <v>34879.400693222546</v>
      </c>
      <c r="M105" s="4">
        <v>35980.433782368789</v>
      </c>
      <c r="N105" s="4">
        <v>11063.770313196703</v>
      </c>
      <c r="O105" s="4">
        <v>1790.0244747145457</v>
      </c>
      <c r="P105" s="4">
        <v>6760.4782896088118</v>
      </c>
      <c r="Q105" s="4">
        <v>4303.2920235878901</v>
      </c>
      <c r="R105" s="4">
        <v>27755.534339823826</v>
      </c>
      <c r="S105" s="4">
        <v>51.046837788438758</v>
      </c>
      <c r="T105" s="4">
        <v>1193.5255638625194</v>
      </c>
      <c r="U105" s="4">
        <v>13803.876825809302</v>
      </c>
      <c r="V105" s="4">
        <v>0</v>
      </c>
      <c r="W105" s="4">
        <v>13951.657514014521</v>
      </c>
      <c r="X105" s="4">
        <v>0</v>
      </c>
      <c r="Y105" s="4">
        <v>13803.876825809302</v>
      </c>
      <c r="Z105" s="4">
        <v>13951.657514014521</v>
      </c>
      <c r="AA105" s="4">
        <v>285196.83144326962</v>
      </c>
      <c r="AB105" s="4">
        <v>150449.74431269246</v>
      </c>
      <c r="AC105" s="4">
        <v>134747.08713057719</v>
      </c>
      <c r="AD105" s="4">
        <v>17241.449530246355</v>
      </c>
      <c r="AE105" s="4">
        <v>4.0000496966699099</v>
      </c>
      <c r="AF105" s="4">
        <v>1022.3528553510197</v>
      </c>
      <c r="AG105" s="4">
        <v>8701.472146025013</v>
      </c>
      <c r="AH105" s="4">
        <v>8539.9773842213435</v>
      </c>
      <c r="AI105" s="4">
        <v>7544.6003429563189</v>
      </c>
      <c r="AJ105" s="4">
        <v>226.83719274829934</v>
      </c>
      <c r="AK105" s="4">
        <v>5022.4205459332743</v>
      </c>
      <c r="AL105" s="4">
        <v>2522.1797970230446</v>
      </c>
      <c r="AM105" s="4">
        <v>1093.3514538670147</v>
      </c>
      <c r="AN105" s="4">
        <v>539.78035534023138</v>
      </c>
      <c r="AO105" s="4">
        <v>553.57109852678343</v>
      </c>
      <c r="AP105" s="4">
        <v>106423.20703125</v>
      </c>
      <c r="AQ105" s="4">
        <v>174534.05953124998</v>
      </c>
      <c r="AR105" s="4">
        <v>49210.0546875</v>
      </c>
      <c r="AS105" s="4">
        <v>57213.15234375</v>
      </c>
      <c r="AT105" s="4">
        <v>542.70833333333337</v>
      </c>
      <c r="AU105" s="4">
        <v>542.70833333333337</v>
      </c>
      <c r="AV105" s="4">
        <v>542.70833333333337</v>
      </c>
      <c r="AW105" s="4">
        <v>7.7442992191301192</v>
      </c>
      <c r="AX105" s="4">
        <v>1.209163815174283</v>
      </c>
      <c r="AY105" s="4">
        <v>2.4183276303485659</v>
      </c>
      <c r="AZ105" s="4">
        <v>31.169274037823179</v>
      </c>
      <c r="BA105" s="4">
        <v>1.8843248099845906</v>
      </c>
      <c r="BB105" s="4">
        <v>0.82455234304465763</v>
      </c>
      <c r="BC105" s="4">
        <v>0.11949281102729306</v>
      </c>
      <c r="BD105" s="4">
        <v>19.074896109234654</v>
      </c>
      <c r="BE105" s="4">
        <v>6.4020001292228699</v>
      </c>
      <c r="BF105" s="4">
        <v>0.68299996852874756</v>
      </c>
      <c r="BG105" s="4">
        <v>12.121000289916992</v>
      </c>
      <c r="BH105" s="4">
        <v>89.032495498657227</v>
      </c>
      <c r="BI105" s="4">
        <v>74.951995849609375</v>
      </c>
      <c r="BJ105" s="4">
        <v>14.080499649047852</v>
      </c>
      <c r="BK105" s="4">
        <v>3.5320000648498535</v>
      </c>
      <c r="BL105" s="4">
        <v>3.8570001125335693</v>
      </c>
      <c r="BM105" s="4">
        <v>3.2070000171661377</v>
      </c>
      <c r="BN105" s="4">
        <v>1.0334999859333038</v>
      </c>
      <c r="BO105" s="4">
        <v>1.5429999828338623</v>
      </c>
      <c r="BP105" s="4">
        <v>0.52399998903274536</v>
      </c>
      <c r="BQ105" s="4">
        <v>70</v>
      </c>
      <c r="BR105" s="4">
        <v>58</v>
      </c>
      <c r="BS105" s="4">
        <v>82</v>
      </c>
      <c r="BT105" s="10">
        <v>40.827845680128156</v>
      </c>
      <c r="BU105" s="10">
        <v>115.04535183220133</v>
      </c>
      <c r="BV105" s="4">
        <v>17.485533145928134</v>
      </c>
      <c r="BW105" s="10">
        <v>17.618097758221129</v>
      </c>
      <c r="BX105" s="10">
        <v>17.352968533635138</v>
      </c>
      <c r="BY105" s="4">
        <v>0.51279965620146695</v>
      </c>
      <c r="BZ105" s="4">
        <v>0.51944277685293783</v>
      </c>
      <c r="CA105" s="4">
        <v>0.50615653554999618</v>
      </c>
      <c r="CB105" s="4">
        <v>8.3924067615260274</v>
      </c>
      <c r="CD105" s="10">
        <v>4545.4754518994559</v>
      </c>
      <c r="CE105" s="10">
        <v>8.3037966540385053</v>
      </c>
      <c r="CF105" s="10"/>
      <c r="CH105" s="10">
        <v>4452.6814557147545</v>
      </c>
      <c r="CI105" s="10">
        <v>8.4828635059351232</v>
      </c>
      <c r="CJ105" s="10"/>
      <c r="CK105" s="4">
        <v>7.4562938881152441</v>
      </c>
      <c r="CM105" s="10">
        <v>4505.4407653582539</v>
      </c>
      <c r="CN105" s="10">
        <v>7.433321754530775</v>
      </c>
      <c r="CQ105" s="10">
        <v>4796.6713697758423</v>
      </c>
      <c r="CR105" s="10">
        <v>7.4778712652461596</v>
      </c>
      <c r="CT105" s="4">
        <v>1.1260416770043473</v>
      </c>
      <c r="CU105" s="4">
        <v>0.68958333600312471</v>
      </c>
      <c r="CV105" s="4">
        <v>0.43645834100122249</v>
      </c>
      <c r="CW105" s="4">
        <v>1.014583338983357</v>
      </c>
      <c r="CX105" s="4">
        <v>0.6416666662941376</v>
      </c>
      <c r="CY105" s="4">
        <v>0.3729166726892193</v>
      </c>
      <c r="CZ105" s="4">
        <v>1.2375000150253377</v>
      </c>
      <c r="DA105" s="4">
        <v>0.73750000571211183</v>
      </c>
      <c r="DB105" s="4">
        <v>0.50000000931322575</v>
      </c>
    </row>
    <row r="106" spans="1:106" x14ac:dyDescent="0.25">
      <c r="A106" s="1">
        <f t="shared" si="1"/>
        <v>45029</v>
      </c>
      <c r="B106" s="8">
        <v>16</v>
      </c>
      <c r="C106" s="4">
        <v>7515.8869999999997</v>
      </c>
      <c r="D106" s="4">
        <v>7515.8869999999997</v>
      </c>
      <c r="E106" s="4">
        <v>0</v>
      </c>
      <c r="F106" s="4">
        <v>4407.8149999999996</v>
      </c>
      <c r="H106" s="4">
        <v>3108.0720000000001</v>
      </c>
      <c r="J106" s="4">
        <v>57797.401143157258</v>
      </c>
      <c r="K106" s="4">
        <v>257.26501860942818</v>
      </c>
      <c r="L106" s="4">
        <v>34320.324141088095</v>
      </c>
      <c r="M106" s="4">
        <v>23477.077002069163</v>
      </c>
      <c r="N106" s="4">
        <v>8392.6645923369069</v>
      </c>
      <c r="O106" s="4">
        <v>1790.416147137676</v>
      </c>
      <c r="P106" s="4">
        <v>7103.5452340188867</v>
      </c>
      <c r="Q106" s="4">
        <v>1289.1193583180193</v>
      </c>
      <c r="R106" s="4">
        <v>22697.09980565164</v>
      </c>
      <c r="S106" s="4">
        <v>50.72903244588084</v>
      </c>
      <c r="T106" s="4">
        <v>1193.132023159917</v>
      </c>
      <c r="U106" s="4">
        <v>13428.397931589136</v>
      </c>
      <c r="V106" s="4">
        <v>0</v>
      </c>
      <c r="W106" s="4">
        <v>9268.7018740625062</v>
      </c>
      <c r="X106" s="4">
        <v>0</v>
      </c>
      <c r="Y106" s="4">
        <v>13428.397931589136</v>
      </c>
      <c r="Z106" s="4">
        <v>9268.7018740625062</v>
      </c>
      <c r="AA106" s="4">
        <v>239771.51239054778</v>
      </c>
      <c r="AB106" s="4">
        <v>140692.9749042987</v>
      </c>
      <c r="AC106" s="4">
        <v>99078.537486249101</v>
      </c>
      <c r="AD106" s="4">
        <v>15407.738869157538</v>
      </c>
      <c r="AE106" s="4">
        <v>4.0010707453882111</v>
      </c>
      <c r="AF106" s="4">
        <v>1022.2368452698508</v>
      </c>
      <c r="AG106" s="4">
        <v>8968.2280725041019</v>
      </c>
      <c r="AH106" s="4">
        <v>6439.510796653436</v>
      </c>
      <c r="AI106" s="4">
        <v>6926.6326344819772</v>
      </c>
      <c r="AJ106" s="4">
        <v>226.73907237997761</v>
      </c>
      <c r="AK106" s="4">
        <v>5152.489673585158</v>
      </c>
      <c r="AL106" s="4">
        <v>1774.1429608968197</v>
      </c>
      <c r="AM106" s="4">
        <v>963.66611684651025</v>
      </c>
      <c r="AN106" s="4">
        <v>533.61251145214976</v>
      </c>
      <c r="AO106" s="4">
        <v>430.05360539436049</v>
      </c>
      <c r="AP106" s="4">
        <v>85197.86328125</v>
      </c>
      <c r="AQ106" s="4">
        <v>139724.49578124998</v>
      </c>
      <c r="AR106" s="4">
        <v>48366.4296875</v>
      </c>
      <c r="AS106" s="4">
        <v>36831.43359375</v>
      </c>
      <c r="AT106" s="4">
        <v>550</v>
      </c>
      <c r="AU106" s="4">
        <v>550</v>
      </c>
      <c r="AV106" s="4">
        <v>550</v>
      </c>
      <c r="AW106" s="4">
        <v>7.690030616899544</v>
      </c>
      <c r="AX106" s="4">
        <v>1.1166565692561512</v>
      </c>
      <c r="AY106" s="4">
        <v>2.2333131385123024</v>
      </c>
      <c r="AZ106" s="4">
        <v>31.901958130896301</v>
      </c>
      <c r="BA106" s="4">
        <v>2.0500226878288004</v>
      </c>
      <c r="BB106" s="4">
        <v>0.92159882585807607</v>
      </c>
      <c r="BC106" s="4">
        <v>0.12821721732198879</v>
      </c>
      <c r="BD106" s="4">
        <v>18.590553022051818</v>
      </c>
      <c r="BE106" s="4">
        <v>15.934500455856323</v>
      </c>
      <c r="BF106" s="4">
        <v>4.0929999351501465</v>
      </c>
      <c r="BG106" s="4">
        <v>27.7760009765625</v>
      </c>
      <c r="BH106" s="4">
        <v>80.683500289916992</v>
      </c>
      <c r="BI106" s="4">
        <v>66.951499938964844</v>
      </c>
      <c r="BJ106" s="4">
        <v>13.732000350952148</v>
      </c>
      <c r="BK106" s="4">
        <v>2.9205000400543213</v>
      </c>
      <c r="BL106" s="4">
        <v>2.6340000629425049</v>
      </c>
      <c r="BM106" s="4">
        <v>3.2070000171661377</v>
      </c>
      <c r="BN106" s="4">
        <v>0.46149998903274536</v>
      </c>
      <c r="BO106" s="4">
        <v>0.39899998903274536</v>
      </c>
      <c r="BP106" s="4">
        <v>0.52399998903274536</v>
      </c>
      <c r="BQ106" s="4">
        <v>63</v>
      </c>
      <c r="BR106" s="4">
        <v>44</v>
      </c>
      <c r="BS106" s="4">
        <v>82</v>
      </c>
      <c r="BT106" s="10">
        <v>41.075377463347309</v>
      </c>
      <c r="BU106" s="10">
        <v>115.7333844159666</v>
      </c>
      <c r="BV106" s="4">
        <v>16.963076121100674</v>
      </c>
      <c r="BW106" s="10">
        <v>17.135266469341737</v>
      </c>
      <c r="BX106" s="10">
        <v>16.79088577285961</v>
      </c>
      <c r="BY106" s="4">
        <v>0.43205944145174791</v>
      </c>
      <c r="BZ106" s="4">
        <v>0.32338410462735884</v>
      </c>
      <c r="CA106" s="4">
        <v>0.54073477827613703</v>
      </c>
      <c r="CB106" s="4">
        <v>8.3870771901517536</v>
      </c>
      <c r="CD106" s="10">
        <v>4459.159460980225</v>
      </c>
      <c r="CE106" s="10">
        <v>8.2665096326983782</v>
      </c>
      <c r="CF106" s="10"/>
      <c r="CH106" s="10">
        <v>3412.1381546447756</v>
      </c>
      <c r="CI106" s="10">
        <v>8.5446411398334625</v>
      </c>
      <c r="CJ106" s="10"/>
      <c r="CK106" s="4">
        <v>7.4151593162940426</v>
      </c>
      <c r="CM106" s="10">
        <v>4424.7244991161206</v>
      </c>
      <c r="CN106" s="10">
        <v>7.4324347007335669</v>
      </c>
      <c r="CQ106" s="10">
        <v>3797.0389489676127</v>
      </c>
      <c r="CR106" s="10">
        <v>7.3950281515131291</v>
      </c>
      <c r="CT106" s="4">
        <v>1.2000000039115548</v>
      </c>
      <c r="CU106" s="4">
        <v>0.87916666548699141</v>
      </c>
      <c r="CV106" s="4">
        <v>0.32083333842456341</v>
      </c>
      <c r="CW106" s="4">
        <v>1.0875000118588409</v>
      </c>
      <c r="CX106" s="4">
        <v>0.79791667250295484</v>
      </c>
      <c r="CY106" s="4">
        <v>0.28958333935588598</v>
      </c>
      <c r="CZ106" s="4">
        <v>1.3124999959642687</v>
      </c>
      <c r="DA106" s="4">
        <v>0.96041665847102797</v>
      </c>
      <c r="DB106" s="4">
        <v>0.35208333749324083</v>
      </c>
    </row>
    <row r="107" spans="1:106" x14ac:dyDescent="0.25">
      <c r="A107" s="1">
        <f t="shared" si="1"/>
        <v>45030</v>
      </c>
      <c r="B107" s="8">
        <v>16</v>
      </c>
      <c r="C107" s="4">
        <v>6253.28</v>
      </c>
      <c r="D107" s="4">
        <v>6253.28</v>
      </c>
      <c r="E107" s="4">
        <v>0</v>
      </c>
      <c r="F107" s="4">
        <v>1785.45</v>
      </c>
      <c r="H107" s="4">
        <v>4467.83</v>
      </c>
      <c r="J107" s="4">
        <v>49422.058355432113</v>
      </c>
      <c r="K107" s="4">
        <v>256.64926432820181</v>
      </c>
      <c r="L107" s="4">
        <v>21037.311643435343</v>
      </c>
      <c r="M107" s="4">
        <v>28384.74671199677</v>
      </c>
      <c r="N107" s="4">
        <v>4693.9736762548418</v>
      </c>
      <c r="O107" s="4">
        <v>1790.1199244120751</v>
      </c>
      <c r="P107" s="4">
        <v>3378.2761151816003</v>
      </c>
      <c r="Q107" s="4">
        <v>1315.6975610732411</v>
      </c>
      <c r="R107" s="4">
        <v>20600.705405775898</v>
      </c>
      <c r="S107" s="4">
        <v>50.0726949309364</v>
      </c>
      <c r="T107" s="4">
        <v>1189.9771147307627</v>
      </c>
      <c r="U107" s="4">
        <v>7827.8223444344567</v>
      </c>
      <c r="V107" s="4">
        <v>0</v>
      </c>
      <c r="W107" s="4">
        <v>12772.883061341441</v>
      </c>
      <c r="X107" s="4">
        <v>0</v>
      </c>
      <c r="Y107" s="4">
        <v>7827.8223444344567</v>
      </c>
      <c r="Z107" s="4">
        <v>12772.883061341441</v>
      </c>
      <c r="AA107" s="4">
        <v>183613.0827973992</v>
      </c>
      <c r="AB107" s="4">
        <v>74635.565995482146</v>
      </c>
      <c r="AC107" s="4">
        <v>108977.51680191704</v>
      </c>
      <c r="AD107" s="4">
        <v>13905.976037165929</v>
      </c>
      <c r="AE107" s="4">
        <v>3.9997835106270512</v>
      </c>
      <c r="AF107" s="4">
        <v>1022.1131732288759</v>
      </c>
      <c r="AG107" s="4">
        <v>5192.2878078569447</v>
      </c>
      <c r="AH107" s="4">
        <v>8713.6882293089839</v>
      </c>
      <c r="AI107" s="4">
        <v>5245.0279930579836</v>
      </c>
      <c r="AJ107" s="4">
        <v>226.33591840399637</v>
      </c>
      <c r="AK107" s="4">
        <v>2944.4336338404482</v>
      </c>
      <c r="AL107" s="4">
        <v>2300.5943592175354</v>
      </c>
      <c r="AM107" s="4">
        <v>813.83530592006582</v>
      </c>
      <c r="AN107" s="4">
        <v>332.70681088634495</v>
      </c>
      <c r="AO107" s="4">
        <v>481.12849503372087</v>
      </c>
      <c r="AP107" s="4">
        <v>78015.609375</v>
      </c>
      <c r="AQ107" s="4">
        <v>127945.59937499999</v>
      </c>
      <c r="AR107" s="4">
        <v>29523.703125</v>
      </c>
      <c r="AS107" s="4">
        <v>48491.90625</v>
      </c>
      <c r="AT107" s="4">
        <v>550</v>
      </c>
      <c r="AU107" s="4">
        <v>550</v>
      </c>
      <c r="AV107" s="4">
        <v>550</v>
      </c>
      <c r="AW107" s="4">
        <v>7.9033816421833203</v>
      </c>
      <c r="AX107" s="4">
        <v>0.75064185135718253</v>
      </c>
      <c r="AY107" s="4">
        <v>1.5012837027143651</v>
      </c>
      <c r="AZ107" s="4">
        <v>29.362683711172249</v>
      </c>
      <c r="BA107" s="4">
        <v>2.2237891214156296</v>
      </c>
      <c r="BB107" s="4">
        <v>0.83876429538705832</v>
      </c>
      <c r="BC107" s="4">
        <v>0.13014534866822944</v>
      </c>
      <c r="BD107" s="4">
        <v>20.460558199057136</v>
      </c>
      <c r="BE107" s="4">
        <v>24.598001003265381</v>
      </c>
      <c r="BF107" s="4">
        <v>4.6440000534057617</v>
      </c>
      <c r="BG107" s="4">
        <v>44.552001953125</v>
      </c>
      <c r="BH107" s="4">
        <v>72.592000961303711</v>
      </c>
      <c r="BI107" s="4">
        <v>59.812000274658203</v>
      </c>
      <c r="BJ107" s="4">
        <v>12.780000686645508</v>
      </c>
      <c r="BK107" s="4">
        <v>2.4440000057220459</v>
      </c>
      <c r="BL107" s="4">
        <v>2.6340000629425049</v>
      </c>
      <c r="BM107" s="4">
        <v>2.2539999485015869</v>
      </c>
      <c r="BN107" s="4">
        <v>0.36599999666213989</v>
      </c>
      <c r="BO107" s="4">
        <v>0.39899998903274536</v>
      </c>
      <c r="BP107" s="4">
        <v>0.33300000429153442</v>
      </c>
      <c r="BQ107" s="4">
        <v>127</v>
      </c>
      <c r="BR107" s="4">
        <v>44</v>
      </c>
      <c r="BS107" s="4">
        <v>210</v>
      </c>
      <c r="BT107" s="10">
        <v>40.714532724842606</v>
      </c>
      <c r="BU107" s="10">
        <v>114.44946204891033</v>
      </c>
      <c r="BV107" s="4">
        <v>16.277442586344701</v>
      </c>
      <c r="BW107" s="10">
        <v>16.08429371787442</v>
      </c>
      <c r="BX107" s="10">
        <v>16.470591454814983</v>
      </c>
      <c r="BY107" s="4">
        <v>0.91941284718365934</v>
      </c>
      <c r="BZ107" s="4">
        <v>1.0842603491361338</v>
      </c>
      <c r="CA107" s="4">
        <v>0.75456534523118501</v>
      </c>
      <c r="CB107" s="4">
        <v>8.3884044287561697</v>
      </c>
      <c r="CD107" s="10">
        <v>2406.8410862268242</v>
      </c>
      <c r="CE107" s="10">
        <v>8.2308560975647094</v>
      </c>
      <c r="CF107" s="10"/>
      <c r="CH107" s="10">
        <v>3905.266332601519</v>
      </c>
      <c r="CI107" s="10">
        <v>8.485502491803123</v>
      </c>
      <c r="CJ107" s="10"/>
      <c r="CK107" s="4">
        <v>7.3938412832716489</v>
      </c>
      <c r="CM107" s="10">
        <v>2649.1293568498286</v>
      </c>
      <c r="CN107" s="10">
        <v>7.4551328154947587</v>
      </c>
      <c r="CQ107" s="10">
        <v>4433.3105185406803</v>
      </c>
      <c r="CR107" s="10">
        <v>7.3572164638146091</v>
      </c>
      <c r="CT107" s="4">
        <v>1.3572916886769235</v>
      </c>
      <c r="CU107" s="4">
        <v>0.85729168448597193</v>
      </c>
      <c r="CV107" s="4">
        <v>0.50000000419095159</v>
      </c>
      <c r="CW107" s="4">
        <v>1.5562500394880772</v>
      </c>
      <c r="CX107" s="4">
        <v>1.0083333707104127</v>
      </c>
      <c r="CY107" s="4">
        <v>0.54791666877766454</v>
      </c>
      <c r="CZ107" s="4">
        <v>1.1583333378657699</v>
      </c>
      <c r="DA107" s="4">
        <v>0.70624999826153123</v>
      </c>
      <c r="DB107" s="4">
        <v>0.45208333960423869</v>
      </c>
    </row>
    <row r="108" spans="1:106" x14ac:dyDescent="0.25">
      <c r="A108" s="1">
        <f t="shared" si="1"/>
        <v>45031</v>
      </c>
      <c r="B108" s="8">
        <v>16</v>
      </c>
      <c r="C108" s="4">
        <v>7758.2000000000007</v>
      </c>
      <c r="D108" s="4">
        <v>7758.2000000000007</v>
      </c>
      <c r="E108" s="4">
        <v>0</v>
      </c>
      <c r="F108" s="4">
        <v>3243.1309999999999</v>
      </c>
      <c r="H108" s="4">
        <v>4515.0690000000004</v>
      </c>
      <c r="J108" s="4">
        <v>49275.914751319338</v>
      </c>
      <c r="K108" s="4">
        <v>255.29030045787258</v>
      </c>
      <c r="L108" s="4">
        <v>18068.565241857916</v>
      </c>
      <c r="M108" s="4">
        <v>31207.349509461423</v>
      </c>
      <c r="N108" s="4">
        <v>7262.238566665359</v>
      </c>
      <c r="O108" s="4">
        <v>1789.9162705998813</v>
      </c>
      <c r="P108" s="4">
        <v>6060.9966390122663</v>
      </c>
      <c r="Q108" s="4">
        <v>1201.2419276530929</v>
      </c>
      <c r="R108" s="4">
        <v>23619.698967387383</v>
      </c>
      <c r="S108" s="4">
        <v>50.931329846414307</v>
      </c>
      <c r="T108" s="4">
        <v>1192.7342725578155</v>
      </c>
      <c r="U108" s="4">
        <v>8973.7013392114713</v>
      </c>
      <c r="V108" s="4">
        <v>0</v>
      </c>
      <c r="W108" s="4">
        <v>14645.997628175914</v>
      </c>
      <c r="X108" s="4">
        <v>0</v>
      </c>
      <c r="Y108" s="4">
        <v>8973.7013392114713</v>
      </c>
      <c r="Z108" s="4">
        <v>14645.997628175914</v>
      </c>
      <c r="AA108" s="4">
        <v>206233.81626271116</v>
      </c>
      <c r="AB108" s="4">
        <v>58663.454504018096</v>
      </c>
      <c r="AC108" s="4">
        <v>147570.36175869306</v>
      </c>
      <c r="AD108" s="4">
        <v>13286.289138350654</v>
      </c>
      <c r="AE108" s="4">
        <v>4.0020819111091361</v>
      </c>
      <c r="AF108" s="4">
        <v>1022.0466019081637</v>
      </c>
      <c r="AG108" s="4">
        <v>4931.9575829483083</v>
      </c>
      <c r="AH108" s="4">
        <v>8354.3315554023447</v>
      </c>
      <c r="AI108" s="4">
        <v>5017.9414590344113</v>
      </c>
      <c r="AJ108" s="4">
        <v>223.84387944362783</v>
      </c>
      <c r="AK108" s="4">
        <v>2713.9270682312854</v>
      </c>
      <c r="AL108" s="4">
        <v>2304.0143908031255</v>
      </c>
      <c r="AM108" s="4">
        <v>846.83596581839527</v>
      </c>
      <c r="AN108" s="4">
        <v>299.63755292152723</v>
      </c>
      <c r="AO108" s="4">
        <v>547.19841289686804</v>
      </c>
      <c r="AP108" s="4">
        <v>87762.173828125</v>
      </c>
      <c r="AQ108" s="4">
        <v>143929.96507812498</v>
      </c>
      <c r="AR108" s="4">
        <v>30972.130859375</v>
      </c>
      <c r="AS108" s="4">
        <v>56790.04296875</v>
      </c>
      <c r="AT108" s="4">
        <v>550</v>
      </c>
      <c r="AU108" s="4">
        <v>550</v>
      </c>
      <c r="AV108" s="4">
        <v>550</v>
      </c>
      <c r="AW108" s="4">
        <v>6.3514622916809742</v>
      </c>
      <c r="AX108" s="4">
        <v>0.93607261564091648</v>
      </c>
      <c r="AY108" s="4">
        <v>1.872145231281833</v>
      </c>
      <c r="AZ108" s="4">
        <v>26.58268880187558</v>
      </c>
      <c r="BA108" s="4">
        <v>1.7125479026514723</v>
      </c>
      <c r="BB108" s="4">
        <v>0.64679196966234576</v>
      </c>
      <c r="BC108" s="4">
        <v>0.10915366525977613</v>
      </c>
      <c r="BD108" s="4">
        <v>18.551979206275291</v>
      </c>
      <c r="BE108" s="4">
        <v>15.766499519348145</v>
      </c>
      <c r="BF108" s="4">
        <v>2.9689998626708984</v>
      </c>
      <c r="BG108" s="4">
        <v>28.563999176025391</v>
      </c>
      <c r="BH108" s="4">
        <v>82.391000747680664</v>
      </c>
      <c r="BI108" s="4">
        <v>73.020500183105469</v>
      </c>
      <c r="BJ108" s="4">
        <v>9.3705005645751953</v>
      </c>
      <c r="BK108" s="4">
        <v>1.5494999885559082</v>
      </c>
      <c r="BL108" s="4">
        <v>0.84500002861022949</v>
      </c>
      <c r="BM108" s="4">
        <v>2.2539999485015869</v>
      </c>
      <c r="BN108" s="4">
        <v>0.29350000619888306</v>
      </c>
      <c r="BO108" s="4">
        <v>0.25400000810623169</v>
      </c>
      <c r="BP108" s="4">
        <v>0.33300000429153442</v>
      </c>
      <c r="BQ108" s="4">
        <v>115</v>
      </c>
      <c r="BR108" s="4">
        <v>20</v>
      </c>
      <c r="BS108" s="4">
        <v>210</v>
      </c>
      <c r="BT108" s="10">
        <v>40.630110166216411</v>
      </c>
      <c r="BU108" s="10">
        <v>112.82065693615526</v>
      </c>
      <c r="BV108" s="4">
        <v>16.257201603714513</v>
      </c>
      <c r="BW108" s="10">
        <v>14.916901104058381</v>
      </c>
      <c r="BX108" s="10">
        <v>17.597502103370648</v>
      </c>
      <c r="BY108" s="4">
        <v>1.2278544769143318</v>
      </c>
      <c r="BZ108" s="4">
        <v>2.0114389333091127</v>
      </c>
      <c r="CA108" s="4">
        <v>0.44427002051955095</v>
      </c>
      <c r="CB108" s="4">
        <v>7.9495476341877378</v>
      </c>
      <c r="CD108" s="10">
        <v>2145.0551117661325</v>
      </c>
      <c r="CE108" s="10">
        <v>7.7322479929251937</v>
      </c>
      <c r="CF108" s="10"/>
      <c r="CH108" s="10">
        <v>4477.8264788704055</v>
      </c>
      <c r="CI108" s="10">
        <v>8.0536427143509943</v>
      </c>
      <c r="CJ108" s="10"/>
      <c r="CK108" s="4">
        <v>7.4385558718250646</v>
      </c>
      <c r="CM108" s="10">
        <v>2355.3547317491084</v>
      </c>
      <c r="CN108" s="10">
        <v>7.4126106088592287</v>
      </c>
      <c r="CQ108" s="10">
        <v>4756.5635403724955</v>
      </c>
      <c r="CR108" s="10">
        <v>7.451403444946787</v>
      </c>
      <c r="CT108" s="4">
        <v>1.3260416779667139</v>
      </c>
      <c r="CU108" s="4">
        <v>0.9927083390454452</v>
      </c>
      <c r="CV108" s="4">
        <v>0.33333333892126882</v>
      </c>
      <c r="CW108" s="4">
        <v>1.3229166685293119</v>
      </c>
      <c r="CX108" s="4">
        <v>1.0187499976406496</v>
      </c>
      <c r="CY108" s="4">
        <v>0.30416667088866234</v>
      </c>
      <c r="CZ108" s="4">
        <v>1.3291666874041159</v>
      </c>
      <c r="DA108" s="4">
        <v>0.96666668045024073</v>
      </c>
      <c r="DB108" s="4">
        <v>0.36250000695387524</v>
      </c>
    </row>
    <row r="109" spans="1:106" x14ac:dyDescent="0.25">
      <c r="A109" s="1">
        <f t="shared" si="1"/>
        <v>45032</v>
      </c>
      <c r="B109" s="8">
        <v>16</v>
      </c>
      <c r="C109" s="4">
        <v>9050.8580000000002</v>
      </c>
      <c r="D109" s="4">
        <v>9050.8580000000002</v>
      </c>
      <c r="E109" s="4">
        <v>0</v>
      </c>
      <c r="F109" s="4">
        <v>4312.5870000000004</v>
      </c>
      <c r="H109" s="4">
        <v>4738.2709999999997</v>
      </c>
      <c r="J109" s="4">
        <v>64009.236332038825</v>
      </c>
      <c r="K109" s="4">
        <v>258.59620745053923</v>
      </c>
      <c r="L109" s="4">
        <v>32166.797940782111</v>
      </c>
      <c r="M109" s="4">
        <v>31842.438391256714</v>
      </c>
      <c r="N109" s="4">
        <v>7686.9860803901238</v>
      </c>
      <c r="O109" s="4">
        <v>1789.9645664023321</v>
      </c>
      <c r="P109" s="4">
        <v>6438.5951226273301</v>
      </c>
      <c r="Q109" s="4">
        <v>1248.3909577627935</v>
      </c>
      <c r="R109" s="4">
        <v>32440.561849008285</v>
      </c>
      <c r="S109" s="4">
        <v>51.359594514552931</v>
      </c>
      <c r="T109" s="4">
        <v>1195.1365198880637</v>
      </c>
      <c r="U109" s="4">
        <v>14998.681051041733</v>
      </c>
      <c r="V109" s="4">
        <v>0</v>
      </c>
      <c r="W109" s="4">
        <v>17441.880797966551</v>
      </c>
      <c r="X109" s="4">
        <v>0</v>
      </c>
      <c r="Y109" s="4">
        <v>14998.681051041733</v>
      </c>
      <c r="Z109" s="4">
        <v>17441.880797966551</v>
      </c>
      <c r="AA109" s="4">
        <v>272812.41910669266</v>
      </c>
      <c r="AB109" s="4">
        <v>121990.97700027619</v>
      </c>
      <c r="AC109" s="4">
        <v>150821.44210641648</v>
      </c>
      <c r="AD109" s="4">
        <v>17190.383110911076</v>
      </c>
      <c r="AE109" s="4">
        <v>3.9987287511059906</v>
      </c>
      <c r="AF109" s="4">
        <v>1022.0663823867401</v>
      </c>
      <c r="AG109" s="4">
        <v>8615.4496067679302</v>
      </c>
      <c r="AH109" s="4">
        <v>8574.9335041431477</v>
      </c>
      <c r="AI109" s="4">
        <v>7672.7498032448384</v>
      </c>
      <c r="AJ109" s="4">
        <v>214.43695354364536</v>
      </c>
      <c r="AK109" s="4">
        <v>5367.6690439410568</v>
      </c>
      <c r="AL109" s="4">
        <v>2305.0807593037812</v>
      </c>
      <c r="AM109" s="4">
        <v>1072.4644353561771</v>
      </c>
      <c r="AN109" s="4">
        <v>526.61144182873704</v>
      </c>
      <c r="AO109" s="4">
        <v>545.85299352744016</v>
      </c>
      <c r="AP109" s="4">
        <v>110257.7421875</v>
      </c>
      <c r="AQ109" s="4">
        <v>180822.69718749999</v>
      </c>
      <c r="AR109" s="4">
        <v>53413.00390625</v>
      </c>
      <c r="AS109" s="4">
        <v>56844.73828125</v>
      </c>
      <c r="AT109" s="4">
        <v>550</v>
      </c>
      <c r="AU109" s="4">
        <v>550</v>
      </c>
      <c r="AV109" s="4">
        <v>550</v>
      </c>
      <c r="AW109" s="4">
        <v>7.07217330467883</v>
      </c>
      <c r="AX109" s="4">
        <v>0.84931020687653302</v>
      </c>
      <c r="AY109" s="4">
        <v>1.698620413753066</v>
      </c>
      <c r="AZ109" s="4">
        <v>30.142161009121196</v>
      </c>
      <c r="BA109" s="4">
        <v>1.8993097793503197</v>
      </c>
      <c r="BB109" s="4">
        <v>0.84773728670197213</v>
      </c>
      <c r="BC109" s="4">
        <v>0.11849312356421646</v>
      </c>
      <c r="BD109" s="4">
        <v>19.978514433382998</v>
      </c>
      <c r="BE109" s="4">
        <v>6.4544996023178101</v>
      </c>
      <c r="BF109" s="4">
        <v>2.3209998607635498</v>
      </c>
      <c r="BG109" s="4">
        <v>10.58799934387207</v>
      </c>
      <c r="BH109" s="4">
        <v>91.490998268127441</v>
      </c>
      <c r="BI109" s="4">
        <v>82.412498474121094</v>
      </c>
      <c r="BJ109" s="4">
        <v>9.0784997940063477</v>
      </c>
      <c r="BK109" s="4">
        <v>1.6800000667572021</v>
      </c>
      <c r="BL109" s="4">
        <v>0.84500002861022949</v>
      </c>
      <c r="BM109" s="4">
        <v>2.5150001049041748</v>
      </c>
      <c r="BN109" s="4">
        <v>0.375</v>
      </c>
      <c r="BO109" s="4">
        <v>0.25400000810623169</v>
      </c>
      <c r="BP109" s="4">
        <v>0.49599999189376831</v>
      </c>
      <c r="BQ109" s="4">
        <v>38</v>
      </c>
      <c r="BR109" s="4">
        <v>20</v>
      </c>
      <c r="BS109" s="4">
        <v>56</v>
      </c>
      <c r="BT109" s="10">
        <v>27.716965571304627</v>
      </c>
      <c r="BU109" s="10">
        <v>78.145437639183541</v>
      </c>
      <c r="BV109" s="4">
        <v>16.804914832054465</v>
      </c>
      <c r="BW109" s="10">
        <v>16.360419657429059</v>
      </c>
      <c r="BX109" s="10">
        <v>17.24941000667987</v>
      </c>
      <c r="BY109" s="4">
        <v>0.61674876289029923</v>
      </c>
      <c r="BZ109" s="4">
        <v>0.68876263996598897</v>
      </c>
      <c r="CA109" s="4">
        <v>0.54473488581460938</v>
      </c>
      <c r="CB109" s="4">
        <v>7.7906056893093316</v>
      </c>
      <c r="CD109" s="10">
        <v>4441.9733518444091</v>
      </c>
      <c r="CE109" s="10">
        <v>7.4285906355016058</v>
      </c>
      <c r="CF109" s="10"/>
      <c r="CH109" s="10">
        <v>4431.1627283243579</v>
      </c>
      <c r="CI109" s="10">
        <v>8.1535039443658572</v>
      </c>
      <c r="CJ109" s="10"/>
      <c r="CK109" s="4">
        <v>7.3873380067635601</v>
      </c>
      <c r="CM109" s="10">
        <v>4427.9830134949862</v>
      </c>
      <c r="CN109" s="10">
        <v>7.2961556330908612</v>
      </c>
      <c r="CQ109" s="10">
        <v>4698.4682065928973</v>
      </c>
      <c r="CR109" s="10">
        <v>7.4732711202804971</v>
      </c>
      <c r="CT109" s="4">
        <v>1.2968750017850348</v>
      </c>
      <c r="CU109" s="4">
        <v>1.0645833301047483</v>
      </c>
      <c r="CV109" s="4">
        <v>0.23229167168028653</v>
      </c>
      <c r="CW109" s="4">
        <v>1.4999999989134569</v>
      </c>
      <c r="CX109" s="4">
        <v>1.2541666602094967</v>
      </c>
      <c r="CY109" s="4">
        <v>0.24583333870396018</v>
      </c>
      <c r="CZ109" s="4">
        <v>1.0937500046566129</v>
      </c>
      <c r="DA109" s="4">
        <v>0.875</v>
      </c>
      <c r="DB109" s="4">
        <v>0.21875000465661287</v>
      </c>
    </row>
    <row r="110" spans="1:106" x14ac:dyDescent="0.25">
      <c r="A110" s="1">
        <f t="shared" si="1"/>
        <v>45033</v>
      </c>
      <c r="B110" s="8">
        <v>17</v>
      </c>
      <c r="C110" s="4">
        <v>9137.5640000000003</v>
      </c>
      <c r="D110" s="4">
        <v>9137.5640000000003</v>
      </c>
      <c r="E110" s="4">
        <v>0</v>
      </c>
      <c r="F110" s="4">
        <v>4399.7049999999999</v>
      </c>
      <c r="H110" s="4">
        <v>4737.8590000000004</v>
      </c>
      <c r="J110" s="4">
        <v>63637.9843098196</v>
      </c>
      <c r="K110" s="4">
        <v>259.85884672662348</v>
      </c>
      <c r="L110" s="4">
        <v>33057.795834257515</v>
      </c>
      <c r="M110" s="4">
        <v>30580.188475562089</v>
      </c>
      <c r="N110" s="4">
        <v>6711.6190355589551</v>
      </c>
      <c r="O110" s="4">
        <v>1790.4739878989656</v>
      </c>
      <c r="P110" s="4">
        <v>5573.2537288226595</v>
      </c>
      <c r="Q110" s="4">
        <v>1138.3653067362959</v>
      </c>
      <c r="R110" s="4">
        <v>28040.529578667876</v>
      </c>
      <c r="S110" s="4">
        <v>51.423957190235065</v>
      </c>
      <c r="T110" s="4">
        <v>1193.8250417173306</v>
      </c>
      <c r="U110" s="4">
        <v>13456.465726534754</v>
      </c>
      <c r="V110" s="4">
        <v>0</v>
      </c>
      <c r="W110" s="4">
        <v>14584.063852133124</v>
      </c>
      <c r="X110" s="4">
        <v>0</v>
      </c>
      <c r="Y110" s="4">
        <v>13456.465726534754</v>
      </c>
      <c r="Z110" s="4">
        <v>14584.063852133124</v>
      </c>
      <c r="AA110" s="4">
        <v>302603.15196555899</v>
      </c>
      <c r="AB110" s="4">
        <v>149436.29767160109</v>
      </c>
      <c r="AC110" s="4">
        <v>153166.85429395793</v>
      </c>
      <c r="AD110" s="4">
        <v>16922.76912330266</v>
      </c>
      <c r="AE110" s="4">
        <v>4.0009572488933314</v>
      </c>
      <c r="AF110" s="4">
        <v>1022.1662612645064</v>
      </c>
      <c r="AG110" s="4">
        <v>8198.9003938904607</v>
      </c>
      <c r="AH110" s="4">
        <v>8723.8687294121992</v>
      </c>
      <c r="AI110" s="4">
        <v>8932.8706679587158</v>
      </c>
      <c r="AJ110" s="4">
        <v>214.53799305924662</v>
      </c>
      <c r="AK110" s="4">
        <v>6540.8661942835033</v>
      </c>
      <c r="AL110" s="4">
        <v>2392.0044736752116</v>
      </c>
      <c r="AM110" s="4">
        <v>1097.6274156192412</v>
      </c>
      <c r="AN110" s="4">
        <v>534.65910665189756</v>
      </c>
      <c r="AO110" s="4">
        <v>562.96830896734377</v>
      </c>
      <c r="AP110" s="4">
        <v>100002.08984375</v>
      </c>
      <c r="AQ110" s="4">
        <v>164003.42734374999</v>
      </c>
      <c r="AR110" s="4">
        <v>50584.8671875</v>
      </c>
      <c r="AS110" s="4">
        <v>49417.22265625</v>
      </c>
      <c r="AT110" s="4">
        <v>550</v>
      </c>
      <c r="AU110" s="4">
        <v>550</v>
      </c>
      <c r="AV110" s="4">
        <v>550</v>
      </c>
      <c r="AW110" s="4">
        <v>6.9644365073469903</v>
      </c>
      <c r="AX110" s="4">
        <v>0.73450856656751784</v>
      </c>
      <c r="AY110" s="4">
        <v>1.4690171331350357</v>
      </c>
      <c r="AZ110" s="4">
        <v>33.116392067465576</v>
      </c>
      <c r="BA110" s="4">
        <v>1.8520000651489454</v>
      </c>
      <c r="BB110" s="4">
        <v>0.97759869785412346</v>
      </c>
      <c r="BC110" s="4">
        <v>0.12012254202752956</v>
      </c>
      <c r="BD110" s="4">
        <v>17.948265789848364</v>
      </c>
      <c r="BE110" s="4">
        <v>6.3550001382827759</v>
      </c>
      <c r="BF110" s="4">
        <v>1.4709999561309814</v>
      </c>
      <c r="BG110" s="4">
        <v>11.23900032043457</v>
      </c>
      <c r="BH110" s="4">
        <v>90.450498580932617</v>
      </c>
      <c r="BI110" s="4">
        <v>79.057998657226563</v>
      </c>
      <c r="BJ110" s="4">
        <v>11.392499923706055</v>
      </c>
      <c r="BK110" s="4">
        <v>2.6015000343322754</v>
      </c>
      <c r="BL110" s="4">
        <v>2.687999963760376</v>
      </c>
      <c r="BM110" s="4">
        <v>2.5150001049041748</v>
      </c>
      <c r="BN110" s="4">
        <v>0.59349998831748962</v>
      </c>
      <c r="BO110" s="4">
        <v>0.69099998474121094</v>
      </c>
      <c r="BP110" s="4">
        <v>0.49599999189376831</v>
      </c>
      <c r="BQ110" s="4">
        <v>48</v>
      </c>
      <c r="BR110" s="4">
        <v>40</v>
      </c>
      <c r="BS110" s="4">
        <v>56</v>
      </c>
      <c r="BT110" s="10">
        <v>40.790656931290926</v>
      </c>
      <c r="BU110" s="10">
        <v>116.37708708488816</v>
      </c>
      <c r="BV110" s="4">
        <v>17.550302110468898</v>
      </c>
      <c r="BW110" s="10">
        <v>17.73504401958651</v>
      </c>
      <c r="BX110" s="10">
        <v>17.36556020135129</v>
      </c>
      <c r="BY110" s="4">
        <v>0.53390073071240918</v>
      </c>
      <c r="BZ110" s="4">
        <v>0.6741246027023049</v>
      </c>
      <c r="CA110" s="4">
        <v>0.3936768587225134</v>
      </c>
      <c r="CB110" s="4">
        <v>7.8360580679962073</v>
      </c>
      <c r="CD110" s="10">
        <v>4395.2999940867821</v>
      </c>
      <c r="CE110" s="10">
        <v>7.4460158305755071</v>
      </c>
      <c r="CF110" s="10"/>
      <c r="CH110" s="10">
        <v>4628.2839306056121</v>
      </c>
      <c r="CI110" s="10">
        <v>8.2064659058758647</v>
      </c>
      <c r="CJ110" s="10"/>
      <c r="CK110" s="4">
        <v>7.3746929590886658</v>
      </c>
      <c r="CM110" s="10">
        <v>4405.5344898817275</v>
      </c>
      <c r="CN110" s="10">
        <v>7.2800104346725583</v>
      </c>
      <c r="CQ110" s="10">
        <v>4833.3836476620372</v>
      </c>
      <c r="CR110" s="10">
        <v>7.4609942248915564</v>
      </c>
      <c r="CT110" s="4">
        <v>0.98333333851769567</v>
      </c>
      <c r="CU110" s="4">
        <v>0.8354166684051354</v>
      </c>
      <c r="CV110" s="4">
        <v>0.14791667011256018</v>
      </c>
      <c r="CW110" s="4">
        <v>0.85625000515331817</v>
      </c>
      <c r="CX110" s="4">
        <v>0.71875000248352683</v>
      </c>
      <c r="CY110" s="4">
        <v>0.13750000266979137</v>
      </c>
      <c r="CZ110" s="4">
        <v>1.1104166718820732</v>
      </c>
      <c r="DA110" s="4">
        <v>0.95208333432674408</v>
      </c>
      <c r="DB110" s="4">
        <v>0.158333337555329</v>
      </c>
    </row>
    <row r="111" spans="1:106" x14ac:dyDescent="0.25">
      <c r="A111" s="1">
        <f t="shared" si="1"/>
        <v>45034</v>
      </c>
      <c r="B111" s="8">
        <v>17</v>
      </c>
      <c r="C111" s="4">
        <v>8928.1640000000007</v>
      </c>
      <c r="D111" s="4">
        <v>8928.1640000000007</v>
      </c>
      <c r="E111" s="4">
        <v>0</v>
      </c>
      <c r="F111" s="4">
        <v>4328.5940000000001</v>
      </c>
      <c r="H111" s="4">
        <v>4599.57</v>
      </c>
      <c r="J111" s="4">
        <v>68017.225716325367</v>
      </c>
      <c r="K111" s="4">
        <v>249.5953498736819</v>
      </c>
      <c r="L111" s="4">
        <v>32861.622705617621</v>
      </c>
      <c r="M111" s="4">
        <v>35155.603010707739</v>
      </c>
      <c r="N111" s="4">
        <v>7635.8298144330229</v>
      </c>
      <c r="O111" s="4">
        <v>1790.2514617906252</v>
      </c>
      <c r="P111" s="4">
        <v>7133.227070580595</v>
      </c>
      <c r="Q111" s="4">
        <v>502.60274385242752</v>
      </c>
      <c r="R111" s="4">
        <v>29831.231220155572</v>
      </c>
      <c r="S111" s="4">
        <v>50.079507597631945</v>
      </c>
      <c r="T111" s="4">
        <v>1189.9867123565268</v>
      </c>
      <c r="U111" s="4">
        <v>13347.980385408719</v>
      </c>
      <c r="V111" s="4">
        <v>0</v>
      </c>
      <c r="W111" s="4">
        <v>16483.250834746854</v>
      </c>
      <c r="X111" s="4">
        <v>0</v>
      </c>
      <c r="Y111" s="4">
        <v>13347.980385408719</v>
      </c>
      <c r="Z111" s="4">
        <v>16483.250834746854</v>
      </c>
      <c r="AA111" s="4">
        <v>312402.87518464006</v>
      </c>
      <c r="AB111" s="4">
        <v>153957.89377982166</v>
      </c>
      <c r="AC111" s="4">
        <v>158444.98140481842</v>
      </c>
      <c r="AD111" s="4">
        <v>17182.076061831824</v>
      </c>
      <c r="AE111" s="4">
        <v>3.9659691187119273</v>
      </c>
      <c r="AF111" s="4">
        <v>1022.0767485737732</v>
      </c>
      <c r="AG111" s="4">
        <v>8067.7679673204839</v>
      </c>
      <c r="AH111" s="4">
        <v>9114.3080945113397</v>
      </c>
      <c r="AI111" s="4">
        <v>9785.0488774818914</v>
      </c>
      <c r="AJ111" s="4">
        <v>214.58746148586272</v>
      </c>
      <c r="AK111" s="4">
        <v>7296.8608554201683</v>
      </c>
      <c r="AL111" s="4">
        <v>2488.1880220617236</v>
      </c>
      <c r="AM111" s="4">
        <v>1102.2921987717546</v>
      </c>
      <c r="AN111" s="4">
        <v>526.52348486154995</v>
      </c>
      <c r="AO111" s="4">
        <v>575.7687139102045</v>
      </c>
      <c r="AP111" s="4">
        <v>110852.5</v>
      </c>
      <c r="AQ111" s="4">
        <v>181798.09999999998</v>
      </c>
      <c r="AR111" s="4">
        <v>52470.140625</v>
      </c>
      <c r="AS111" s="4">
        <v>58382.359375</v>
      </c>
      <c r="AT111" s="4">
        <v>550</v>
      </c>
      <c r="AU111" s="4">
        <v>550</v>
      </c>
      <c r="AV111" s="4">
        <v>550</v>
      </c>
      <c r="AW111" s="4">
        <v>7.6182769174407374</v>
      </c>
      <c r="AX111" s="4">
        <v>0.85525196607421439</v>
      </c>
      <c r="AY111" s="4">
        <v>1.7105039321484288</v>
      </c>
      <c r="AZ111" s="4">
        <v>34.990718717156184</v>
      </c>
      <c r="BA111" s="4">
        <v>1.9244803368118935</v>
      </c>
      <c r="BB111" s="4">
        <v>1.0959754858313413</v>
      </c>
      <c r="BC111" s="4">
        <v>0.12346236009685244</v>
      </c>
      <c r="BD111" s="4">
        <v>20.36231637322074</v>
      </c>
      <c r="BE111" s="4">
        <v>6.8304998874664307</v>
      </c>
      <c r="BF111" s="4">
        <v>3.0060000419616699</v>
      </c>
      <c r="BG111" s="4">
        <v>10.654999732971191</v>
      </c>
      <c r="BH111" s="4">
        <v>89.880498886108398</v>
      </c>
      <c r="BI111" s="4">
        <v>77.11199951171875</v>
      </c>
      <c r="BJ111" s="4">
        <v>12.768499374389648</v>
      </c>
      <c r="BK111" s="4">
        <v>2.843999981880188</v>
      </c>
      <c r="BL111" s="4">
        <v>2.687999963760376</v>
      </c>
      <c r="BM111" s="4">
        <v>3</v>
      </c>
      <c r="BN111" s="4">
        <v>0.44549999386072159</v>
      </c>
      <c r="BO111" s="4">
        <v>0.69099998474121094</v>
      </c>
      <c r="BP111" s="4">
        <v>0.20000000298023224</v>
      </c>
      <c r="BQ111" s="4">
        <v>46</v>
      </c>
      <c r="BR111" s="4">
        <v>40</v>
      </c>
      <c r="BS111" s="4">
        <v>52</v>
      </c>
      <c r="BT111" s="10">
        <v>41.752983114626787</v>
      </c>
      <c r="BU111" s="10">
        <v>114.5624705242474</v>
      </c>
      <c r="BV111" s="4">
        <v>17.679441562410858</v>
      </c>
      <c r="BW111" s="10">
        <v>17.875257922830404</v>
      </c>
      <c r="BX111" s="10">
        <v>17.483625201991313</v>
      </c>
      <c r="BY111" s="4">
        <v>0.58442345792744455</v>
      </c>
      <c r="BZ111" s="4">
        <v>0.69071280526174306</v>
      </c>
      <c r="CA111" s="4">
        <v>0.47813411059314603</v>
      </c>
      <c r="CB111" s="4">
        <v>8.0010054770599464</v>
      </c>
      <c r="CD111" s="10">
        <v>4357.6755050335232</v>
      </c>
      <c r="CE111" s="10">
        <v>7.8473280683230255</v>
      </c>
      <c r="CF111" s="10"/>
      <c r="CH111" s="10">
        <v>4686.304647824576</v>
      </c>
      <c r="CI111" s="10">
        <v>8.1439061909605623</v>
      </c>
      <c r="CJ111" s="10"/>
      <c r="CK111" s="4">
        <v>7.373296744590939</v>
      </c>
      <c r="CM111" s="10">
        <v>4461.9669383451674</v>
      </c>
      <c r="CN111" s="10">
        <v>7.3601658773678764</v>
      </c>
      <c r="CQ111" s="10">
        <v>4829.8995483635244</v>
      </c>
      <c r="CR111" s="10">
        <v>7.3854273271909348</v>
      </c>
      <c r="CT111" s="4">
        <v>1.055208339666327</v>
      </c>
      <c r="CU111" s="4">
        <v>0.84791666828095913</v>
      </c>
      <c r="CV111" s="4">
        <v>0.20729167138536772</v>
      </c>
      <c r="CW111" s="4">
        <v>0.9500000043772161</v>
      </c>
      <c r="CX111" s="4">
        <v>0.81458333507180214</v>
      </c>
      <c r="CY111" s="4">
        <v>0.13541666930541396</v>
      </c>
      <c r="CZ111" s="4">
        <v>1.1604166749554377</v>
      </c>
      <c r="DA111" s="4">
        <v>0.88125000149011612</v>
      </c>
      <c r="DB111" s="4">
        <v>0.27916667346532148</v>
      </c>
    </row>
    <row r="112" spans="1:106" x14ac:dyDescent="0.25">
      <c r="A112" s="1">
        <f t="shared" si="1"/>
        <v>45035</v>
      </c>
      <c r="B112" s="8">
        <v>17</v>
      </c>
      <c r="C112" s="4">
        <v>9132.0820000000003</v>
      </c>
      <c r="D112" s="4">
        <v>9132.0820000000003</v>
      </c>
      <c r="E112" s="4">
        <v>0</v>
      </c>
      <c r="F112" s="4">
        <v>4375.8220000000001</v>
      </c>
      <c r="H112" s="4">
        <v>4756.26</v>
      </c>
      <c r="J112" s="4">
        <v>73112.630977629742</v>
      </c>
      <c r="K112" s="4">
        <v>253.00994218390716</v>
      </c>
      <c r="L112" s="4">
        <v>34406.343444205224</v>
      </c>
      <c r="M112" s="4">
        <v>38706.287533424525</v>
      </c>
      <c r="N112" s="4">
        <v>7590.326927701296</v>
      </c>
      <c r="O112" s="4">
        <v>1789.9025373400061</v>
      </c>
      <c r="P112" s="4">
        <v>7210.2996025678349</v>
      </c>
      <c r="Q112" s="4">
        <v>380.02732513346126</v>
      </c>
      <c r="R112" s="4">
        <v>35350.334592123254</v>
      </c>
      <c r="S112" s="4">
        <v>51.181309811589429</v>
      </c>
      <c r="T112" s="4">
        <v>1194.5916499233947</v>
      </c>
      <c r="U112" s="4">
        <v>15134.234293302536</v>
      </c>
      <c r="V112" s="4">
        <v>0</v>
      </c>
      <c r="W112" s="4">
        <v>20216.100298820718</v>
      </c>
      <c r="X112" s="4">
        <v>0</v>
      </c>
      <c r="Y112" s="4">
        <v>15134.234293302536</v>
      </c>
      <c r="Z112" s="4">
        <v>20216.100298820718</v>
      </c>
      <c r="AA112" s="4">
        <v>317523.96173175529</v>
      </c>
      <c r="AB112" s="4">
        <v>153555.52019682436</v>
      </c>
      <c r="AC112" s="4">
        <v>163968.44153493096</v>
      </c>
      <c r="AD112" s="4">
        <v>17467.037175305304</v>
      </c>
      <c r="AE112" s="4">
        <v>4.0011817945708517</v>
      </c>
      <c r="AF112" s="4">
        <v>1022.1102282806972</v>
      </c>
      <c r="AG112" s="4">
        <v>8368.1772612825334</v>
      </c>
      <c r="AH112" s="4">
        <v>9098.8599140227707</v>
      </c>
      <c r="AI112" s="4">
        <v>10029.134190865765</v>
      </c>
      <c r="AJ112" s="4">
        <v>214.79337596248698</v>
      </c>
      <c r="AK112" s="4">
        <v>7485.8258331803545</v>
      </c>
      <c r="AL112" s="4">
        <v>2543.308357685411</v>
      </c>
      <c r="AM112" s="4">
        <v>1124.6082558996454</v>
      </c>
      <c r="AN112" s="4">
        <v>535.17425427164585</v>
      </c>
      <c r="AO112" s="4">
        <v>589.43400162799946</v>
      </c>
      <c r="AP112" s="4">
        <v>114575.1640625</v>
      </c>
      <c r="AQ112" s="4">
        <v>187903.26906249998</v>
      </c>
      <c r="AR112" s="4">
        <v>52395.53125</v>
      </c>
      <c r="AS112" s="4">
        <v>62179.6328125</v>
      </c>
      <c r="AT112" s="4">
        <v>550</v>
      </c>
      <c r="AU112" s="4">
        <v>550</v>
      </c>
      <c r="AV112" s="4">
        <v>550</v>
      </c>
      <c r="AW112" s="4">
        <v>8.0061294869701936</v>
      </c>
      <c r="AX112" s="4">
        <v>0.83117156938596215</v>
      </c>
      <c r="AY112" s="4">
        <v>1.6623431387719243</v>
      </c>
      <c r="AZ112" s="4">
        <v>34.77016103575891</v>
      </c>
      <c r="BA112" s="4">
        <v>1.9127113811839735</v>
      </c>
      <c r="BB112" s="4">
        <v>1.0982308515041548</v>
      </c>
      <c r="BC112" s="4">
        <v>0.12314916312617927</v>
      </c>
      <c r="BD112" s="4">
        <v>20.576169712722681</v>
      </c>
      <c r="BE112" s="4">
        <v>8.3319997787475586</v>
      </c>
      <c r="BF112" s="4">
        <v>3.2239999771118164</v>
      </c>
      <c r="BG112" s="4">
        <v>13.439999580383301</v>
      </c>
      <c r="BH112" s="4">
        <v>88.544001579284668</v>
      </c>
      <c r="BI112" s="4">
        <v>74.316001892089844</v>
      </c>
      <c r="BJ112" s="4">
        <v>14.227999687194824</v>
      </c>
      <c r="BK112" s="4">
        <v>2.8550000190734863</v>
      </c>
      <c r="BL112" s="4">
        <v>2.7100000381469727</v>
      </c>
      <c r="BM112" s="4">
        <v>3</v>
      </c>
      <c r="BN112" s="4">
        <v>0.2694999948143959</v>
      </c>
      <c r="BO112" s="4">
        <v>0.33899998664855957</v>
      </c>
      <c r="BP112" s="4">
        <v>0.20000000298023224</v>
      </c>
      <c r="BQ112" s="4">
        <v>51.5</v>
      </c>
      <c r="BR112" s="4">
        <v>51</v>
      </c>
      <c r="BS112" s="4">
        <v>52</v>
      </c>
      <c r="BT112" s="10">
        <v>42.459377931613716</v>
      </c>
      <c r="BU112" s="10">
        <v>114.3502951485483</v>
      </c>
      <c r="BV112" s="4">
        <v>17.589804664685353</v>
      </c>
      <c r="BW112" s="10">
        <v>17.724117656219057</v>
      </c>
      <c r="BX112" s="10">
        <v>17.455491673151652</v>
      </c>
      <c r="BY112" s="4">
        <v>0.3974457304389597</v>
      </c>
      <c r="BZ112" s="4">
        <v>0.41002550239112456</v>
      </c>
      <c r="CA112" s="4">
        <v>0.38486595848679478</v>
      </c>
      <c r="CB112" s="4">
        <v>8.0333872980304832</v>
      </c>
      <c r="CD112" s="10">
        <v>4435.3527073106734</v>
      </c>
      <c r="CE112" s="10">
        <v>8.0134561290376567</v>
      </c>
      <c r="CF112" s="10"/>
      <c r="CH112" s="10">
        <v>4867.3029189660838</v>
      </c>
      <c r="CI112" s="10">
        <v>8.0515496696403819</v>
      </c>
      <c r="CJ112" s="10"/>
      <c r="CK112" s="4">
        <v>7.3498141007202573</v>
      </c>
      <c r="CM112" s="10">
        <v>4389.7491853035817</v>
      </c>
      <c r="CN112" s="10">
        <v>7.4261610449373121</v>
      </c>
      <c r="CQ112" s="10">
        <v>4962.0291281964928</v>
      </c>
      <c r="CR112" s="10">
        <v>7.2822723899566535</v>
      </c>
      <c r="CT112" s="4">
        <v>1.0135416778891038</v>
      </c>
      <c r="CU112" s="4">
        <v>0.78541667262713122</v>
      </c>
      <c r="CV112" s="4">
        <v>0.22812500526197255</v>
      </c>
      <c r="CW112" s="4">
        <v>0.98958334047347307</v>
      </c>
      <c r="CX112" s="4">
        <v>0.75208333507180214</v>
      </c>
      <c r="CY112" s="4">
        <v>0.23750000540167093</v>
      </c>
      <c r="CZ112" s="4">
        <v>1.0375000153047345</v>
      </c>
      <c r="DA112" s="4">
        <v>0.81875001018246019</v>
      </c>
      <c r="DB112" s="4">
        <v>0.21875000512227416</v>
      </c>
    </row>
    <row r="113" spans="1:106" x14ac:dyDescent="0.25">
      <c r="A113" s="1">
        <f t="shared" si="1"/>
        <v>45036</v>
      </c>
      <c r="B113" s="8">
        <v>17</v>
      </c>
      <c r="C113" s="4">
        <v>8823.1369999999988</v>
      </c>
      <c r="D113" s="4">
        <v>8823.1369999999988</v>
      </c>
      <c r="E113" s="4">
        <v>0</v>
      </c>
      <c r="F113" s="4">
        <v>4229.3620000000001</v>
      </c>
      <c r="H113" s="4">
        <v>4593.7749999999996</v>
      </c>
      <c r="J113" s="4">
        <v>70045.270910233899</v>
      </c>
      <c r="K113" s="4">
        <v>248.33127684581871</v>
      </c>
      <c r="L113" s="4">
        <v>30953.981587211827</v>
      </c>
      <c r="M113" s="4">
        <v>39091.28932302208</v>
      </c>
      <c r="N113" s="4">
        <v>7720.8661512553717</v>
      </c>
      <c r="O113" s="4">
        <v>1789.280178705377</v>
      </c>
      <c r="P113" s="4">
        <v>7331.5734892582086</v>
      </c>
      <c r="Q113" s="4">
        <v>389.29266199716358</v>
      </c>
      <c r="R113" s="4">
        <v>38828.138092551919</v>
      </c>
      <c r="S113" s="4">
        <v>50.337503778368067</v>
      </c>
      <c r="T113" s="4">
        <v>1191.4732209713368</v>
      </c>
      <c r="U113" s="4">
        <v>15773.193465460376</v>
      </c>
      <c r="V113" s="4">
        <v>0</v>
      </c>
      <c r="W113" s="4">
        <v>23054.94462709154</v>
      </c>
      <c r="X113" s="4">
        <v>0</v>
      </c>
      <c r="Y113" s="4">
        <v>15773.193465460376</v>
      </c>
      <c r="Z113" s="4">
        <v>23054.94462709154</v>
      </c>
      <c r="AA113" s="4">
        <v>311489.11185524875</v>
      </c>
      <c r="AB113" s="4">
        <v>149697.15887659386</v>
      </c>
      <c r="AC113" s="4">
        <v>161791.95297865488</v>
      </c>
      <c r="AD113" s="4">
        <v>17134.964628539376</v>
      </c>
      <c r="AE113" s="4">
        <v>4.0002655057326955</v>
      </c>
      <c r="AF113" s="4">
        <v>1022.3258228635043</v>
      </c>
      <c r="AG113" s="4">
        <v>8308.9373024656852</v>
      </c>
      <c r="AH113" s="4">
        <v>8826.0273260736922</v>
      </c>
      <c r="AI113" s="4">
        <v>10955.458664300118</v>
      </c>
      <c r="AJ113" s="4">
        <v>214.85489706856234</v>
      </c>
      <c r="AK113" s="4">
        <v>8381.2984498172664</v>
      </c>
      <c r="AL113" s="4">
        <v>2574.1602144828526</v>
      </c>
      <c r="AM113" s="4">
        <v>1108.6278579761783</v>
      </c>
      <c r="AN113" s="4">
        <v>518.5979289085285</v>
      </c>
      <c r="AO113" s="4">
        <v>590.02992906764985</v>
      </c>
      <c r="AP113" s="4">
        <v>108562.87890625</v>
      </c>
      <c r="AQ113" s="4">
        <v>178043.12140624999</v>
      </c>
      <c r="AR113" s="4">
        <v>48255.6953125</v>
      </c>
      <c r="AS113" s="4">
        <v>60307.18359375</v>
      </c>
      <c r="AT113" s="4">
        <v>509.89583333333331</v>
      </c>
      <c r="AU113" s="4">
        <v>509.89583333333331</v>
      </c>
      <c r="AV113" s="4">
        <v>509.89583333333331</v>
      </c>
      <c r="AW113" s="4">
        <v>7.9388171021524325</v>
      </c>
      <c r="AX113" s="4">
        <v>0.87507041444050715</v>
      </c>
      <c r="AY113" s="4">
        <v>1.7501408288810143</v>
      </c>
      <c r="AZ113" s="4">
        <v>35.303669415452667</v>
      </c>
      <c r="BA113" s="4">
        <v>1.9420490272948701</v>
      </c>
      <c r="BB113" s="4">
        <v>1.2416738699965919</v>
      </c>
      <c r="BC113" s="4">
        <v>0.12565007864846467</v>
      </c>
      <c r="BD113" s="4">
        <v>20.17911785867657</v>
      </c>
      <c r="BE113" s="4">
        <v>7.5535001158714294</v>
      </c>
      <c r="BF113" s="4">
        <v>1.5240000486373901</v>
      </c>
      <c r="BG113" s="4">
        <v>13.583000183105469</v>
      </c>
      <c r="BH113" s="4">
        <v>88.475498199462891</v>
      </c>
      <c r="BI113" s="4">
        <v>73.342498779296875</v>
      </c>
      <c r="BJ113" s="4">
        <v>15.132999420166016</v>
      </c>
      <c r="BK113" s="4">
        <v>3.2150000333786011</v>
      </c>
      <c r="BL113" s="4">
        <v>2.7100000381469727</v>
      </c>
      <c r="BM113" s="4">
        <v>3.7200000286102295</v>
      </c>
      <c r="BN113" s="4">
        <v>0.75699996948242188</v>
      </c>
      <c r="BO113" s="4">
        <v>0.33899998664855957</v>
      </c>
      <c r="BP113" s="4">
        <v>1.1749999523162842</v>
      </c>
      <c r="BQ113" s="4">
        <v>59.5</v>
      </c>
      <c r="BR113" s="4">
        <v>51</v>
      </c>
      <c r="BS113" s="4">
        <v>68</v>
      </c>
      <c r="BT113" s="10">
        <v>42.026247923610335</v>
      </c>
      <c r="BU113" s="10">
        <v>113.24553987053356</v>
      </c>
      <c r="BV113" s="4">
        <v>17.182823108539537</v>
      </c>
      <c r="BW113" s="10">
        <v>17.361819046437741</v>
      </c>
      <c r="BX113" s="10">
        <v>17.003827170641333</v>
      </c>
      <c r="BY113" s="4">
        <v>0.49081782222921533</v>
      </c>
      <c r="BZ113" s="4">
        <v>0.5856916647420376</v>
      </c>
      <c r="CA113" s="4">
        <v>0.395943979716393</v>
      </c>
      <c r="CB113" s="4">
        <v>7.8909914891413591</v>
      </c>
      <c r="CD113" s="10">
        <v>4450.3878475036581</v>
      </c>
      <c r="CE113" s="10">
        <v>7.9305850209589677</v>
      </c>
      <c r="CF113" s="10"/>
      <c r="CH113" s="10">
        <v>4867.2620468527393</v>
      </c>
      <c r="CI113" s="10">
        <v>7.8547890880491904</v>
      </c>
      <c r="CJ113" s="10"/>
      <c r="CK113" s="4">
        <v>7.3366720887310102</v>
      </c>
      <c r="CM113" s="10">
        <v>4319.0478779672694</v>
      </c>
      <c r="CN113" s="10">
        <v>7.5345840047770247</v>
      </c>
      <c r="CQ113" s="10">
        <v>4999.847180898234</v>
      </c>
      <c r="CR113" s="10">
        <v>7.1657086552307447</v>
      </c>
      <c r="CT113" s="4">
        <v>1.151041674039637</v>
      </c>
      <c r="CU113" s="4">
        <v>0.80416666809469461</v>
      </c>
      <c r="CV113" s="4">
        <v>0.34687500594494242</v>
      </c>
      <c r="CW113" s="4">
        <v>0.97916666961585475</v>
      </c>
      <c r="CX113" s="4">
        <v>0.72291666455566883</v>
      </c>
      <c r="CY113" s="4">
        <v>0.25625000506018597</v>
      </c>
      <c r="CZ113" s="4">
        <v>1.3229166784634192</v>
      </c>
      <c r="DA113" s="4">
        <v>0.8854166716337204</v>
      </c>
      <c r="DB113" s="4">
        <v>0.43750000682969886</v>
      </c>
    </row>
    <row r="114" spans="1:106" x14ac:dyDescent="0.25">
      <c r="A114" s="1">
        <f t="shared" si="1"/>
        <v>45037</v>
      </c>
      <c r="B114" s="8">
        <v>17</v>
      </c>
      <c r="C114" s="4">
        <v>5130.7370000000001</v>
      </c>
      <c r="D114" s="4">
        <v>5130.7370000000001</v>
      </c>
      <c r="E114" s="4">
        <v>0</v>
      </c>
      <c r="F114" s="4">
        <v>1132.953</v>
      </c>
      <c r="H114" s="4">
        <v>3997.7840000000001</v>
      </c>
      <c r="J114" s="4">
        <v>47569.900104452579</v>
      </c>
      <c r="K114" s="4">
        <v>247.09530656303582</v>
      </c>
      <c r="L114" s="4">
        <v>15299.53700191976</v>
      </c>
      <c r="M114" s="4">
        <v>32270.363102532821</v>
      </c>
      <c r="N114" s="4">
        <v>5307.4570880152205</v>
      </c>
      <c r="O114" s="4">
        <v>1788.5239695051778</v>
      </c>
      <c r="P114" s="4">
        <v>4861.5891420593307</v>
      </c>
      <c r="Q114" s="4">
        <v>445.86794595589026</v>
      </c>
      <c r="R114" s="4">
        <v>24499.358021725726</v>
      </c>
      <c r="S114" s="4">
        <v>50.1283448693286</v>
      </c>
      <c r="T114" s="4">
        <v>1191.0677903830701</v>
      </c>
      <c r="U114" s="4">
        <v>7239.7190315842627</v>
      </c>
      <c r="V114" s="4">
        <v>0</v>
      </c>
      <c r="W114" s="4">
        <v>17259.638990141462</v>
      </c>
      <c r="X114" s="4">
        <v>0</v>
      </c>
      <c r="Y114" s="4">
        <v>7239.7190315842627</v>
      </c>
      <c r="Z114" s="4">
        <v>17259.638990141462</v>
      </c>
      <c r="AA114" s="4">
        <v>242932.49154643615</v>
      </c>
      <c r="AB114" s="4">
        <v>89280.328620233326</v>
      </c>
      <c r="AC114" s="4">
        <v>153652.16292620281</v>
      </c>
      <c r="AD114" s="4">
        <v>13576.241229067029</v>
      </c>
      <c r="AE114" s="4">
        <v>3.9989066632630674</v>
      </c>
      <c r="AF114" s="4">
        <v>1022.0917069943449</v>
      </c>
      <c r="AG114" s="4">
        <v>5116.8948429252969</v>
      </c>
      <c r="AH114" s="4">
        <v>8459.3463861417313</v>
      </c>
      <c r="AI114" s="4">
        <v>8096.9930912536729</v>
      </c>
      <c r="AJ114" s="4">
        <v>214.51881946064807</v>
      </c>
      <c r="AK114" s="4">
        <v>5791.7012912250584</v>
      </c>
      <c r="AL114" s="4">
        <v>2305.2918000286149</v>
      </c>
      <c r="AM114" s="4">
        <v>942.68993346083698</v>
      </c>
      <c r="AN114" s="4">
        <v>388.41347009542517</v>
      </c>
      <c r="AO114" s="4">
        <v>554.27646336541181</v>
      </c>
      <c r="AP114" s="4">
        <v>75704.943359375</v>
      </c>
      <c r="AQ114" s="4">
        <v>124156.10710937499</v>
      </c>
      <c r="AR114" s="4">
        <v>25193.525390625</v>
      </c>
      <c r="AS114" s="4">
        <v>50511.41796875</v>
      </c>
      <c r="AT114" s="4">
        <v>500</v>
      </c>
      <c r="AU114" s="4">
        <v>500</v>
      </c>
      <c r="AV114" s="4">
        <v>500</v>
      </c>
      <c r="AW114" s="4">
        <v>9.2715530155711701</v>
      </c>
      <c r="AX114" s="4">
        <v>1.034443411933845</v>
      </c>
      <c r="AY114" s="4">
        <v>2.0688868238676901</v>
      </c>
      <c r="AZ114" s="4">
        <v>47.348459207017655</v>
      </c>
      <c r="BA114" s="4">
        <v>2.6460606398392725</v>
      </c>
      <c r="BB114" s="4">
        <v>1.5781345041177657</v>
      </c>
      <c r="BC114" s="4">
        <v>0.18373382487951281</v>
      </c>
      <c r="BD114" s="4">
        <v>24.198493726997697</v>
      </c>
      <c r="BE114" s="4">
        <v>5.9379999786615372</v>
      </c>
      <c r="BF114" s="4">
        <v>0.39500001072883606</v>
      </c>
      <c r="BG114" s="4">
        <v>11.480999946594238</v>
      </c>
      <c r="BH114" s="4">
        <v>90.230997085571289</v>
      </c>
      <c r="BI114" s="4">
        <v>75.762496948242188</v>
      </c>
      <c r="BJ114" s="4">
        <v>14.468500137329102</v>
      </c>
      <c r="BK114" s="4">
        <v>2.9665000438690186</v>
      </c>
      <c r="BL114" s="4">
        <v>2.2130000591278076</v>
      </c>
      <c r="BM114" s="4">
        <v>3.7200000286102295</v>
      </c>
      <c r="BN114" s="4">
        <v>0.86399996280670166</v>
      </c>
      <c r="BO114" s="4">
        <v>0.55299997329711914</v>
      </c>
      <c r="BP114" s="4">
        <v>1.1749999523162842</v>
      </c>
      <c r="BQ114" s="4">
        <v>93</v>
      </c>
      <c r="BR114" s="4">
        <v>118</v>
      </c>
      <c r="BS114" s="4">
        <v>68</v>
      </c>
      <c r="BT114" s="10">
        <v>42.018966183318952</v>
      </c>
      <c r="BU114" s="10">
        <v>112.78956970323684</v>
      </c>
      <c r="BV114" s="4">
        <v>16.986265976053698</v>
      </c>
      <c r="BW114" s="10">
        <v>16.825310683923739</v>
      </c>
      <c r="BX114" s="10">
        <v>17.147221268183657</v>
      </c>
      <c r="BY114" s="4">
        <v>0.59114545993952161</v>
      </c>
      <c r="BZ114" s="4">
        <v>0.85102293952566277</v>
      </c>
      <c r="CA114" s="4">
        <v>0.33126798035338045</v>
      </c>
      <c r="CB114" s="4">
        <v>8.1306121488790311</v>
      </c>
      <c r="CD114" s="10">
        <v>2980.768568332624</v>
      </c>
      <c r="CE114" s="10">
        <v>8.3006800265404284</v>
      </c>
      <c r="CF114" s="10"/>
      <c r="CH114" s="10">
        <v>4495.1345141924821</v>
      </c>
      <c r="CI114" s="10">
        <v>8.0178384415259814</v>
      </c>
      <c r="CJ114" s="10"/>
      <c r="CK114" s="4">
        <v>7.17948657317526</v>
      </c>
      <c r="CM114" s="10">
        <v>3330.5767770004272</v>
      </c>
      <c r="CN114" s="10">
        <v>7.3054570548473192</v>
      </c>
      <c r="CQ114" s="10">
        <v>4733.5013722923595</v>
      </c>
      <c r="CR114" s="10">
        <v>7.0908514745777653</v>
      </c>
      <c r="CT114" s="4">
        <v>1.3739583319208275</v>
      </c>
      <c r="CU114" s="4">
        <v>0.80729166014740872</v>
      </c>
      <c r="CV114" s="4">
        <v>0.56666667177341878</v>
      </c>
      <c r="CW114" s="4">
        <v>1.2083333223126829</v>
      </c>
      <c r="CX114" s="4">
        <v>0.69583332290252053</v>
      </c>
      <c r="CY114" s="4">
        <v>0.51249999941016233</v>
      </c>
      <c r="CZ114" s="4">
        <v>1.5395833415289721</v>
      </c>
      <c r="DA114" s="4">
        <v>0.91874999739229679</v>
      </c>
      <c r="DB114" s="4">
        <v>0.62083334413667524</v>
      </c>
    </row>
    <row r="115" spans="1:106" x14ac:dyDescent="0.25">
      <c r="A115" s="1">
        <f t="shared" si="1"/>
        <v>45038</v>
      </c>
      <c r="B115" s="8">
        <v>17</v>
      </c>
      <c r="C115" s="4">
        <v>6313.0019999999995</v>
      </c>
      <c r="D115" s="4">
        <v>6313.0019999999995</v>
      </c>
      <c r="E115" s="4">
        <v>0</v>
      </c>
      <c r="F115" s="4">
        <v>4335.7839999999997</v>
      </c>
      <c r="H115" s="4">
        <v>1977.2180000000001</v>
      </c>
      <c r="J115" s="4">
        <v>43764.546286262434</v>
      </c>
      <c r="K115" s="4">
        <v>249.62891850692807</v>
      </c>
      <c r="L115" s="4">
        <v>27536.035252297756</v>
      </c>
      <c r="M115" s="4">
        <v>16228.511033964678</v>
      </c>
      <c r="N115" s="4">
        <v>17253.475091719185</v>
      </c>
      <c r="O115" s="4">
        <v>1788.110823614739</v>
      </c>
      <c r="P115" s="4">
        <v>9469.744009227441</v>
      </c>
      <c r="Q115" s="4">
        <v>7783.7310824917422</v>
      </c>
      <c r="R115" s="4">
        <v>19294.538901043677</v>
      </c>
      <c r="S115" s="4">
        <v>51.006431275521514</v>
      </c>
      <c r="T115" s="4">
        <v>1194.3486006963012</v>
      </c>
      <c r="U115" s="4">
        <v>11564.538424992606</v>
      </c>
      <c r="V115" s="4">
        <v>0</v>
      </c>
      <c r="W115" s="4">
        <v>7730.000476051071</v>
      </c>
      <c r="X115" s="4">
        <v>0</v>
      </c>
      <c r="Y115" s="4">
        <v>11564.538424992606</v>
      </c>
      <c r="Z115" s="4">
        <v>7730.000476051071</v>
      </c>
      <c r="AA115" s="4">
        <v>209746.69612831785</v>
      </c>
      <c r="AB115" s="4">
        <v>125445.62481507545</v>
      </c>
      <c r="AC115" s="4">
        <v>84301.071313242399</v>
      </c>
      <c r="AD115" s="4">
        <v>13422.754126347838</v>
      </c>
      <c r="AE115" s="4">
        <v>3.9996670965907293</v>
      </c>
      <c r="AF115" s="4">
        <v>1022.0819685868569</v>
      </c>
      <c r="AG115" s="4">
        <v>8795.2227372158268</v>
      </c>
      <c r="AH115" s="4">
        <v>4627.531389132012</v>
      </c>
      <c r="AI115" s="4">
        <v>9530.0541611221906</v>
      </c>
      <c r="AJ115" s="4">
        <v>217.10651156769859</v>
      </c>
      <c r="AK115" s="4">
        <v>8382.9313833719079</v>
      </c>
      <c r="AL115" s="4">
        <v>1147.1227777502825</v>
      </c>
      <c r="AM115" s="4">
        <v>848.14776986388631</v>
      </c>
      <c r="AN115" s="4">
        <v>510.35942933490361</v>
      </c>
      <c r="AO115" s="4">
        <v>337.7883405289827</v>
      </c>
      <c r="AP115" s="4">
        <v>70709.716796875</v>
      </c>
      <c r="AQ115" s="4">
        <v>115963.935546875</v>
      </c>
      <c r="AR115" s="4">
        <v>45174.84765625</v>
      </c>
      <c r="AS115" s="4">
        <v>25534.869140625</v>
      </c>
      <c r="AT115" s="4">
        <v>500</v>
      </c>
      <c r="AU115" s="4">
        <v>500</v>
      </c>
      <c r="AV115" s="4">
        <v>500</v>
      </c>
      <c r="AW115" s="4">
        <v>6.932446130424549</v>
      </c>
      <c r="AX115" s="4">
        <v>2.7330064352457337</v>
      </c>
      <c r="AY115" s="4">
        <v>5.4660128704914674</v>
      </c>
      <c r="AZ115" s="4">
        <v>33.224557211975835</v>
      </c>
      <c r="BA115" s="4">
        <v>2.1262078051532121</v>
      </c>
      <c r="BB115" s="4">
        <v>1.5095915003863758</v>
      </c>
      <c r="BC115" s="4">
        <v>0.13434935865122272</v>
      </c>
      <c r="BD115" s="4">
        <v>18.369063647829513</v>
      </c>
      <c r="BE115" s="4">
        <v>5.2244998812675476</v>
      </c>
      <c r="BF115" s="4">
        <v>0.89300000667572021</v>
      </c>
      <c r="BG115" s="4">
        <v>9.555999755859375</v>
      </c>
      <c r="BH115" s="4">
        <v>90.808994293212891</v>
      </c>
      <c r="BI115" s="4">
        <v>76.884994506835938</v>
      </c>
      <c r="BJ115" s="4">
        <v>13.923999786376953</v>
      </c>
      <c r="BK115" s="4">
        <v>2.9735000133514404</v>
      </c>
      <c r="BL115" s="4">
        <v>2.2130000591278076</v>
      </c>
      <c r="BM115" s="4">
        <v>3.7339999675750732</v>
      </c>
      <c r="BN115" s="4">
        <v>0.99199998378753662</v>
      </c>
      <c r="BO115" s="4">
        <v>0.55299997329711914</v>
      </c>
      <c r="BP115" s="4">
        <v>1.4309999942779541</v>
      </c>
      <c r="BQ115" s="4">
        <v>113</v>
      </c>
      <c r="BR115" s="4">
        <v>118</v>
      </c>
      <c r="BS115" s="4">
        <v>108</v>
      </c>
      <c r="BT115" s="10">
        <v>41.211496118898566</v>
      </c>
      <c r="BU115" s="10">
        <v>113.47157679601357</v>
      </c>
      <c r="BV115" s="4">
        <v>16.765770779373469</v>
      </c>
      <c r="BW115" s="10">
        <v>17.358832130630812</v>
      </c>
      <c r="BX115" s="10">
        <v>16.172709428116129</v>
      </c>
      <c r="BY115" s="4">
        <v>0.61255829463590161</v>
      </c>
      <c r="BZ115" s="4">
        <v>0.5666995964612962</v>
      </c>
      <c r="CA115" s="4">
        <v>0.65841699281050714</v>
      </c>
      <c r="CB115" s="4">
        <v>8.2512460480349201</v>
      </c>
      <c r="CD115" s="10">
        <v>4402.8162002552708</v>
      </c>
      <c r="CE115" s="10">
        <v>8.2057854908567425</v>
      </c>
      <c r="CF115" s="10"/>
      <c r="CH115" s="10">
        <v>2682.5242392821933</v>
      </c>
      <c r="CI115" s="10">
        <v>8.3258602769338417</v>
      </c>
      <c r="CJ115" s="10"/>
      <c r="CK115" s="4">
        <v>7.3590827587126109</v>
      </c>
      <c r="CM115" s="10">
        <v>4275.3099046344523</v>
      </c>
      <c r="CN115" s="10">
        <v>7.432522764986782</v>
      </c>
      <c r="CQ115" s="10">
        <v>2985.0670954093971</v>
      </c>
      <c r="CR115" s="10">
        <v>7.2538995999476921</v>
      </c>
      <c r="CT115" s="4">
        <v>1.2333333452697843</v>
      </c>
      <c r="CU115" s="4">
        <v>0.85416667427246762</v>
      </c>
      <c r="CV115" s="4">
        <v>0.37916667099731666</v>
      </c>
      <c r="CW115" s="4">
        <v>1.0583333418083687</v>
      </c>
      <c r="CX115" s="4">
        <v>0.68958333662400639</v>
      </c>
      <c r="CY115" s="4">
        <v>0.36875000518436235</v>
      </c>
      <c r="CZ115" s="4">
        <v>1.4083333487312</v>
      </c>
      <c r="DA115" s="4">
        <v>1.018750011920929</v>
      </c>
      <c r="DB115" s="4">
        <v>0.38958333681027096</v>
      </c>
    </row>
    <row r="116" spans="1:106" x14ac:dyDescent="0.25">
      <c r="A116" s="1">
        <f t="shared" si="1"/>
        <v>45039</v>
      </c>
      <c r="B116" s="8">
        <v>17</v>
      </c>
      <c r="C116" s="4">
        <v>7953.9589999999998</v>
      </c>
      <c r="D116" s="4">
        <v>7953.9589999999998</v>
      </c>
      <c r="E116" s="4">
        <v>0</v>
      </c>
      <c r="F116" s="4">
        <v>4198.3440000000001</v>
      </c>
      <c r="H116" s="4">
        <v>3755.6149999999998</v>
      </c>
      <c r="J116" s="4">
        <v>57160.294701529056</v>
      </c>
      <c r="K116" s="4">
        <v>255.52413541201847</v>
      </c>
      <c r="L116" s="4">
        <v>35076.082037005515</v>
      </c>
      <c r="M116" s="4">
        <v>22084.212664523544</v>
      </c>
      <c r="N116" s="4">
        <v>12667.987940589948</v>
      </c>
      <c r="O116" s="4">
        <v>1788.4604313606465</v>
      </c>
      <c r="P116" s="4">
        <v>6391.7842376556873</v>
      </c>
      <c r="Q116" s="4">
        <v>6276.2037029342609</v>
      </c>
      <c r="R116" s="4">
        <v>25353.5008194002</v>
      </c>
      <c r="S116" s="4">
        <v>51.034443207809808</v>
      </c>
      <c r="T116" s="4">
        <v>1195.3454172511117</v>
      </c>
      <c r="U116" s="4">
        <v>14909.849101710704</v>
      </c>
      <c r="V116" s="4">
        <v>0</v>
      </c>
      <c r="W116" s="4">
        <v>10443.651717689498</v>
      </c>
      <c r="X116" s="4">
        <v>0</v>
      </c>
      <c r="Y116" s="4">
        <v>14909.849101710704</v>
      </c>
      <c r="Z116" s="4">
        <v>10443.651717689498</v>
      </c>
      <c r="AA116" s="4">
        <v>218792.30689320009</v>
      </c>
      <c r="AB116" s="4">
        <v>139320.18403886622</v>
      </c>
      <c r="AC116" s="4">
        <v>79472.122854333866</v>
      </c>
      <c r="AD116" s="4">
        <v>15354.062746124535</v>
      </c>
      <c r="AE116" s="4">
        <v>4.0023421898149776</v>
      </c>
      <c r="AF116" s="4">
        <v>1022.0993061442693</v>
      </c>
      <c r="AG116" s="4">
        <v>8741.3924907051114</v>
      </c>
      <c r="AH116" s="4">
        <v>6612.6702554194226</v>
      </c>
      <c r="AI116" s="4">
        <v>10612.672303097374</v>
      </c>
      <c r="AJ116" s="4">
        <v>227.81845226164216</v>
      </c>
      <c r="AK116" s="4">
        <v>8867.8132437190707</v>
      </c>
      <c r="AL116" s="4">
        <v>1744.8590593783031</v>
      </c>
      <c r="AM116" s="4">
        <v>948.49838923613947</v>
      </c>
      <c r="AN116" s="4">
        <v>538.38717013983637</v>
      </c>
      <c r="AO116" s="4">
        <v>410.11121909630305</v>
      </c>
      <c r="AP116" s="4">
        <v>92560.9921875</v>
      </c>
      <c r="AQ116" s="4">
        <v>151800.0271875</v>
      </c>
      <c r="AR116" s="4">
        <v>54843.6484375</v>
      </c>
      <c r="AS116" s="4">
        <v>37717.34375</v>
      </c>
      <c r="AT116" s="4">
        <v>500</v>
      </c>
      <c r="AU116" s="4">
        <v>500</v>
      </c>
      <c r="AV116" s="4">
        <v>500</v>
      </c>
      <c r="AW116" s="4">
        <v>7.1863954417578793</v>
      </c>
      <c r="AX116" s="4">
        <v>1.5926644757145403</v>
      </c>
      <c r="AY116" s="4">
        <v>3.1853289514290806</v>
      </c>
      <c r="AZ116" s="4">
        <v>27.507346579634127</v>
      </c>
      <c r="BA116" s="4">
        <v>1.9303673486529833</v>
      </c>
      <c r="BB116" s="4">
        <v>1.3342628875881022</v>
      </c>
      <c r="BC116" s="4">
        <v>0.11924858919138752</v>
      </c>
      <c r="BD116" s="4">
        <v>19.084839032675426</v>
      </c>
      <c r="BE116" s="4">
        <v>5.0409998893737793</v>
      </c>
      <c r="BF116" s="4">
        <v>1.1440000534057617</v>
      </c>
      <c r="BG116" s="4">
        <v>8.9379997253417969</v>
      </c>
      <c r="BH116" s="4">
        <v>90.560498237609863</v>
      </c>
      <c r="BI116" s="4">
        <v>76.058998107910156</v>
      </c>
      <c r="BJ116" s="4">
        <v>14.501500129699707</v>
      </c>
      <c r="BK116" s="4">
        <v>3.3600000143051147</v>
      </c>
      <c r="BL116" s="4">
        <v>2.9860000610351563</v>
      </c>
      <c r="BM116" s="4">
        <v>3.7339999675750732</v>
      </c>
      <c r="BN116" s="4">
        <v>1.0385000109672546</v>
      </c>
      <c r="BO116" s="4">
        <v>0.64600002765655518</v>
      </c>
      <c r="BP116" s="4">
        <v>1.4309999942779541</v>
      </c>
      <c r="BQ116" s="4">
        <v>75</v>
      </c>
      <c r="BR116" s="4">
        <v>42</v>
      </c>
      <c r="BS116" s="4">
        <v>108</v>
      </c>
      <c r="BT116" s="10">
        <v>40.976556401339941</v>
      </c>
      <c r="BU116" s="10">
        <v>112.34877102863261</v>
      </c>
      <c r="BV116" s="4">
        <v>16.397876742446314</v>
      </c>
      <c r="BW116" s="10">
        <v>17.582518511558021</v>
      </c>
      <c r="BX116" s="10">
        <v>15.213234973334604</v>
      </c>
      <c r="BY116" s="4">
        <v>0.81272851064480855</v>
      </c>
      <c r="BZ116" s="4">
        <v>0.71659106225896285</v>
      </c>
      <c r="CA116" s="4">
        <v>0.90886595903065415</v>
      </c>
      <c r="CB116" s="4">
        <v>8.088484399156922</v>
      </c>
      <c r="CD116" s="10">
        <v>4578.8367281204355</v>
      </c>
      <c r="CE116" s="10">
        <v>8.0120397640985459</v>
      </c>
      <c r="CF116" s="10"/>
      <c r="CH116" s="10">
        <v>3386.0246218940624</v>
      </c>
      <c r="CI116" s="10">
        <v>8.1918585744094532</v>
      </c>
      <c r="CJ116" s="10"/>
      <c r="CK116" s="4">
        <v>7.4139976940568264</v>
      </c>
      <c r="CM116" s="10">
        <v>4377.7140746500463</v>
      </c>
      <c r="CN116" s="10">
        <v>7.4942877791953793</v>
      </c>
      <c r="CQ116" s="10">
        <v>3597.1152588671371</v>
      </c>
      <c r="CR116" s="10">
        <v>7.3162841067872906</v>
      </c>
      <c r="CT116" s="4">
        <v>1.5114583411874871</v>
      </c>
      <c r="CU116" s="4">
        <v>1.1458333351959784</v>
      </c>
      <c r="CV116" s="4">
        <v>0.3656250059915086</v>
      </c>
      <c r="CW116" s="4">
        <v>1.3666666795810065</v>
      </c>
      <c r="CX116" s="4">
        <v>0.98541667064030969</v>
      </c>
      <c r="CY116" s="4">
        <v>0.38125000894069672</v>
      </c>
      <c r="CZ116" s="4">
        <v>1.6562500027939677</v>
      </c>
      <c r="DA116" s="4">
        <v>1.3062499997516472</v>
      </c>
      <c r="DB116" s="4">
        <v>0.35000000304232043</v>
      </c>
    </row>
    <row r="117" spans="1:106" x14ac:dyDescent="0.25">
      <c r="A117" s="1">
        <f t="shared" si="1"/>
        <v>45040</v>
      </c>
      <c r="B117" s="8">
        <v>18</v>
      </c>
      <c r="C117" s="4">
        <v>8299.9880000000012</v>
      </c>
      <c r="D117" s="4">
        <v>8299.9880000000012</v>
      </c>
      <c r="E117" s="4">
        <v>0</v>
      </c>
      <c r="F117" s="4">
        <v>3926.018</v>
      </c>
      <c r="H117" s="4">
        <v>4373.97</v>
      </c>
      <c r="J117" s="4">
        <v>61907.054385140305</v>
      </c>
      <c r="K117" s="4">
        <v>256.0624081245345</v>
      </c>
      <c r="L117" s="4">
        <v>27770.762679964548</v>
      </c>
      <c r="M117" s="4">
        <v>34136.291705175761</v>
      </c>
      <c r="N117" s="4">
        <v>16874.173199875753</v>
      </c>
      <c r="O117" s="4">
        <v>1788.347913688162</v>
      </c>
      <c r="P117" s="4">
        <v>8762.6232046951081</v>
      </c>
      <c r="Q117" s="4">
        <v>8111.5499951806432</v>
      </c>
      <c r="R117" s="4">
        <v>25754.187309218367</v>
      </c>
      <c r="S117" s="4">
        <v>50.999250573077376</v>
      </c>
      <c r="T117" s="4">
        <v>1194.8095102272111</v>
      </c>
      <c r="U117" s="4">
        <v>11561.183742803352</v>
      </c>
      <c r="V117" s="4">
        <v>0</v>
      </c>
      <c r="W117" s="4">
        <v>14193.003566415015</v>
      </c>
      <c r="X117" s="4">
        <v>0</v>
      </c>
      <c r="Y117" s="4">
        <v>11561.183742803352</v>
      </c>
      <c r="Z117" s="4">
        <v>14193.003566415015</v>
      </c>
      <c r="AA117" s="4">
        <v>248384.03963446693</v>
      </c>
      <c r="AB117" s="4">
        <v>115804.02537295055</v>
      </c>
      <c r="AC117" s="4">
        <v>132580.01426151639</v>
      </c>
      <c r="AD117" s="4">
        <v>17076.660148165112</v>
      </c>
      <c r="AE117" s="4">
        <v>4.00065958353514</v>
      </c>
      <c r="AF117" s="4">
        <v>1022.1467698295113</v>
      </c>
      <c r="AG117" s="4">
        <v>8223.2699992365851</v>
      </c>
      <c r="AH117" s="4">
        <v>8853.3901489285272</v>
      </c>
      <c r="AI117" s="4">
        <v>9437.8491827149137</v>
      </c>
      <c r="AJ117" s="4">
        <v>227.40319765815028</v>
      </c>
      <c r="AK117" s="4">
        <v>7013.6977793333899</v>
      </c>
      <c r="AL117" s="4">
        <v>2424.1514033815238</v>
      </c>
      <c r="AM117" s="4">
        <v>1019.3732558342817</v>
      </c>
      <c r="AN117" s="4">
        <v>465.32966301978996</v>
      </c>
      <c r="AO117" s="4">
        <v>554.04359281449172</v>
      </c>
      <c r="AP117" s="4">
        <v>95087.90234375</v>
      </c>
      <c r="AQ117" s="4">
        <v>155944.15984374998</v>
      </c>
      <c r="AR117" s="4">
        <v>42787.6953125</v>
      </c>
      <c r="AS117" s="4">
        <v>52300.20703125</v>
      </c>
      <c r="AT117" s="4">
        <v>525</v>
      </c>
      <c r="AU117" s="4">
        <v>515.625</v>
      </c>
      <c r="AV117" s="4">
        <v>534.375</v>
      </c>
      <c r="AW117" s="4">
        <v>7.4586920348728576</v>
      </c>
      <c r="AX117" s="4">
        <v>2.0330358549766276</v>
      </c>
      <c r="AY117" s="4">
        <v>4.0660717099532553</v>
      </c>
      <c r="AZ117" s="4">
        <v>29.925831174029035</v>
      </c>
      <c r="BA117" s="4">
        <v>2.0574319081142178</v>
      </c>
      <c r="BB117" s="4">
        <v>1.1370919069659995</v>
      </c>
      <c r="BC117" s="4">
        <v>0.12281623248543029</v>
      </c>
      <c r="BD117" s="4">
        <v>18.788480157290582</v>
      </c>
      <c r="BE117" s="4">
        <v>4.9319999217987061</v>
      </c>
      <c r="BF117" s="4">
        <v>2.3239998817443848</v>
      </c>
      <c r="BG117" s="4">
        <v>7.5399999618530273</v>
      </c>
      <c r="BH117" s="4">
        <v>91.322498321533203</v>
      </c>
      <c r="BI117" s="4">
        <v>77.58599853515625</v>
      </c>
      <c r="BJ117" s="4">
        <v>13.736499786376953</v>
      </c>
      <c r="BK117" s="4">
        <v>3.1290000677108765</v>
      </c>
      <c r="BL117" s="4">
        <v>2.9860000610351563</v>
      </c>
      <c r="BM117" s="4">
        <v>3.2720000743865967</v>
      </c>
      <c r="BN117" s="4">
        <v>0.61650002002716064</v>
      </c>
      <c r="BO117" s="4">
        <v>0.64600002765655518</v>
      </c>
      <c r="BP117" s="4">
        <v>0.58700001239776611</v>
      </c>
      <c r="BQ117" s="4">
        <v>39</v>
      </c>
      <c r="BR117" s="4">
        <v>42</v>
      </c>
      <c r="BS117" s="4">
        <v>36</v>
      </c>
      <c r="BT117" s="10">
        <v>40.72397610699452</v>
      </c>
      <c r="BU117" s="10">
        <v>113.49450638270825</v>
      </c>
      <c r="BV117" s="4">
        <v>17.108981384447326</v>
      </c>
      <c r="BW117" s="10">
        <v>17.431314861608875</v>
      </c>
      <c r="BX117" s="10">
        <v>16.786647907285779</v>
      </c>
      <c r="BY117" s="4">
        <v>0.47987987524801523</v>
      </c>
      <c r="BZ117" s="4">
        <v>0.4991225244071017</v>
      </c>
      <c r="CA117" s="4">
        <v>0.46063722608892871</v>
      </c>
      <c r="CB117" s="4">
        <v>8.2709454091523344</v>
      </c>
      <c r="CD117" s="10">
        <v>3989.498612035165</v>
      </c>
      <c r="CE117" s="10">
        <v>8.1736566754127562</v>
      </c>
      <c r="CF117" s="10"/>
      <c r="CH117" s="10">
        <v>4527.402754910534</v>
      </c>
      <c r="CI117" s="10">
        <v>8.3566751949107854</v>
      </c>
      <c r="CJ117" s="10"/>
      <c r="CK117" s="4">
        <v>7.4671885560511093</v>
      </c>
      <c r="CM117" s="10">
        <v>3917.556461005317</v>
      </c>
      <c r="CN117" s="10">
        <v>7.4495105887355626</v>
      </c>
      <c r="CQ117" s="10">
        <v>4782.6445404898413</v>
      </c>
      <c r="CR117" s="10">
        <v>7.4816689203115443</v>
      </c>
      <c r="CT117" s="4">
        <v>1.7104166674738126</v>
      </c>
      <c r="CU117" s="4">
        <v>1.0312499972060323</v>
      </c>
      <c r="CV117" s="4">
        <v>0.67916667026778066</v>
      </c>
      <c r="CW117" s="4">
        <v>1.1875000031044085</v>
      </c>
      <c r="CX117" s="4">
        <v>0.83333333084980643</v>
      </c>
      <c r="CY117" s="4">
        <v>0.35416667225460213</v>
      </c>
      <c r="CZ117" s="4">
        <v>2.2333333318432169</v>
      </c>
      <c r="DA117" s="4">
        <v>1.229166663562258</v>
      </c>
      <c r="DB117" s="4">
        <v>1.0041666682809591</v>
      </c>
    </row>
    <row r="118" spans="1:106" x14ac:dyDescent="0.25">
      <c r="A118" s="1">
        <f t="shared" si="1"/>
        <v>45041</v>
      </c>
      <c r="B118" s="8">
        <v>18</v>
      </c>
      <c r="C118" s="4">
        <v>5780.567</v>
      </c>
      <c r="D118" s="4">
        <v>5780.567</v>
      </c>
      <c r="E118" s="4">
        <v>0</v>
      </c>
      <c r="F118" s="4">
        <v>1323.4849999999999</v>
      </c>
      <c r="H118" s="4">
        <v>4457.0820000000003</v>
      </c>
      <c r="J118" s="4">
        <v>41771.643962242124</v>
      </c>
      <c r="K118" s="4">
        <v>251.29992786369846</v>
      </c>
      <c r="L118" s="4">
        <v>8281.4568576042129</v>
      </c>
      <c r="M118" s="4">
        <v>33490.187104637909</v>
      </c>
      <c r="N118" s="4">
        <v>11663.935539963997</v>
      </c>
      <c r="O118" s="4">
        <v>1788.7048352387558</v>
      </c>
      <c r="P118" s="4">
        <v>3544.4899053420072</v>
      </c>
      <c r="Q118" s="4">
        <v>8119.4456346219895</v>
      </c>
      <c r="R118" s="4">
        <v>17619.248167323483</v>
      </c>
      <c r="S118" s="4">
        <v>50.546716774791584</v>
      </c>
      <c r="T118" s="4">
        <v>1193.979385591198</v>
      </c>
      <c r="U118" s="4">
        <v>3440.8426468772204</v>
      </c>
      <c r="V118" s="4">
        <v>0</v>
      </c>
      <c r="W118" s="4">
        <v>14178.405520446264</v>
      </c>
      <c r="X118" s="4">
        <v>0</v>
      </c>
      <c r="Y118" s="4">
        <v>3440.8426468772204</v>
      </c>
      <c r="Z118" s="4">
        <v>14178.405520446264</v>
      </c>
      <c r="AA118" s="4">
        <v>189954.04849908364</v>
      </c>
      <c r="AB118" s="4">
        <v>40216.179768551745</v>
      </c>
      <c r="AC118" s="4">
        <v>149737.86873053189</v>
      </c>
      <c r="AD118" s="4">
        <v>12147.764989925785</v>
      </c>
      <c r="AE118" s="4">
        <v>3.9975436909710313</v>
      </c>
      <c r="AF118" s="4">
        <v>1022.2486855096812</v>
      </c>
      <c r="AG118" s="4">
        <v>2431.2547720220996</v>
      </c>
      <c r="AH118" s="4">
        <v>9716.5102179036858</v>
      </c>
      <c r="AI118" s="4">
        <v>4860.7917922878423</v>
      </c>
      <c r="AJ118" s="4">
        <v>226.91797971883307</v>
      </c>
      <c r="AK118" s="4">
        <v>2568.8610597947491</v>
      </c>
      <c r="AL118" s="4">
        <v>2291.9307324930933</v>
      </c>
      <c r="AM118" s="4">
        <v>828.6015557954845</v>
      </c>
      <c r="AN118" s="4">
        <v>264.10263606502633</v>
      </c>
      <c r="AO118" s="4">
        <v>564.49891973045817</v>
      </c>
      <c r="AP118" s="4">
        <v>68470.7099609375</v>
      </c>
      <c r="AQ118" s="4">
        <v>112291.96433593749</v>
      </c>
      <c r="AR118" s="4">
        <v>13876.7490234375</v>
      </c>
      <c r="AS118" s="4">
        <v>54593.9609375</v>
      </c>
      <c r="AT118" s="4">
        <v>525</v>
      </c>
      <c r="AU118" s="4">
        <v>500</v>
      </c>
      <c r="AV118" s="4">
        <v>550</v>
      </c>
      <c r="AW118" s="4">
        <v>7.2262191515541856</v>
      </c>
      <c r="AX118" s="4">
        <v>2.0177839890038465</v>
      </c>
      <c r="AY118" s="4">
        <v>4.035567978007693</v>
      </c>
      <c r="AZ118" s="4">
        <v>32.86079868965858</v>
      </c>
      <c r="BA118" s="4">
        <v>2.101483295656946</v>
      </c>
      <c r="BB118" s="4">
        <v>0.84088494991716944</v>
      </c>
      <c r="BC118" s="4">
        <v>0.143342609089296</v>
      </c>
      <c r="BD118" s="4">
        <v>19.425769883116569</v>
      </c>
      <c r="BE118" s="4">
        <v>8.0909998416900635</v>
      </c>
      <c r="BF118" s="4">
        <v>4.1779999732971191</v>
      </c>
      <c r="BG118" s="4">
        <v>12.003999710083008</v>
      </c>
      <c r="BH118" s="4">
        <v>88.377998352050781</v>
      </c>
      <c r="BI118" s="4">
        <v>74.746498107910156</v>
      </c>
      <c r="BJ118" s="4">
        <v>13.631500244140625</v>
      </c>
      <c r="BK118" s="4">
        <v>3.0425000190734863</v>
      </c>
      <c r="BL118" s="4">
        <v>2.812999963760376</v>
      </c>
      <c r="BM118" s="4">
        <v>3.2720000743865967</v>
      </c>
      <c r="BN118" s="4">
        <v>0.48900000751018524</v>
      </c>
      <c r="BO118" s="4">
        <v>0.39100000262260437</v>
      </c>
      <c r="BP118" s="4">
        <v>0.58700001239776611</v>
      </c>
      <c r="BQ118" s="4">
        <v>59</v>
      </c>
      <c r="BR118" s="4">
        <v>82</v>
      </c>
      <c r="BS118" s="4">
        <v>36</v>
      </c>
      <c r="BT118" s="10">
        <v>40.957547430179773</v>
      </c>
      <c r="BU118" s="10">
        <v>114.39916139984167</v>
      </c>
      <c r="BV118" s="4">
        <v>16.477716679255721</v>
      </c>
      <c r="BW118" s="10">
        <v>15.663038740715495</v>
      </c>
      <c r="BX118" s="10">
        <v>17.292394617795946</v>
      </c>
      <c r="BY118" s="4">
        <v>0.86269729318115362</v>
      </c>
      <c r="BZ118" s="4">
        <v>1.4956518324024353</v>
      </c>
      <c r="CA118" s="4">
        <v>0.22974275395987209</v>
      </c>
      <c r="CB118" s="4">
        <v>8.1504269273170422</v>
      </c>
      <c r="CD118" s="10">
        <v>1642.6269536292971</v>
      </c>
      <c r="CE118" s="10">
        <v>7.5972084621822029</v>
      </c>
      <c r="CF118" s="10"/>
      <c r="CH118" s="10">
        <v>4630.4250712893127</v>
      </c>
      <c r="CI118" s="10">
        <v>8.3466792255586135</v>
      </c>
      <c r="CJ118" s="10"/>
      <c r="CK118" s="4">
        <v>7.3485474657587284</v>
      </c>
      <c r="CM118" s="10">
        <v>2143.1170309137192</v>
      </c>
      <c r="CN118" s="10">
        <v>7.091447130450482</v>
      </c>
      <c r="CQ118" s="10">
        <v>4770.3524040484335</v>
      </c>
      <c r="CR118" s="10">
        <v>7.4640517431335223</v>
      </c>
      <c r="CT118" s="4">
        <v>1.3375000097633651</v>
      </c>
      <c r="CU118" s="4">
        <v>0.73020833513389038</v>
      </c>
      <c r="CV118" s="4">
        <v>0.60729167462947475</v>
      </c>
      <c r="CW118" s="4">
        <v>1.1895833395731947</v>
      </c>
      <c r="CX118" s="4">
        <v>0.83541666467984521</v>
      </c>
      <c r="CY118" s="4">
        <v>0.35416667489334941</v>
      </c>
      <c r="CZ118" s="4">
        <v>1.4854166799535355</v>
      </c>
      <c r="DA118" s="4">
        <v>0.62500000558793545</v>
      </c>
      <c r="DB118" s="4">
        <v>0.86041667436559999</v>
      </c>
    </row>
    <row r="119" spans="1:106" x14ac:dyDescent="0.25">
      <c r="A119" s="1">
        <f t="shared" si="1"/>
        <v>45042</v>
      </c>
      <c r="B119" s="8">
        <v>18</v>
      </c>
      <c r="C119" s="4">
        <v>8737.67</v>
      </c>
      <c r="D119" s="4">
        <v>8737.67</v>
      </c>
      <c r="E119" s="4">
        <v>0</v>
      </c>
      <c r="F119" s="4">
        <v>4186.5079999999998</v>
      </c>
      <c r="H119" s="4">
        <v>4551.1620000000003</v>
      </c>
      <c r="J119" s="4">
        <v>54152.172737565867</v>
      </c>
      <c r="K119" s="4">
        <v>246.70346348875134</v>
      </c>
      <c r="L119" s="4">
        <v>20708.865232587654</v>
      </c>
      <c r="M119" s="4">
        <v>33443.307504978213</v>
      </c>
      <c r="N119" s="4">
        <v>20530.144005674047</v>
      </c>
      <c r="O119" s="4">
        <v>1788.1410055579022</v>
      </c>
      <c r="P119" s="4">
        <v>10070.365206730428</v>
      </c>
      <c r="Q119" s="4">
        <v>10459.77879894362</v>
      </c>
      <c r="R119" s="4">
        <v>26002.224205814287</v>
      </c>
      <c r="S119" s="4">
        <v>50.157372490269104</v>
      </c>
      <c r="T119" s="4">
        <v>1191.6461017624599</v>
      </c>
      <c r="U119" s="4">
        <v>11142.088935901642</v>
      </c>
      <c r="V119" s="4">
        <v>0</v>
      </c>
      <c r="W119" s="4">
        <v>14860.135269912647</v>
      </c>
      <c r="X119" s="4">
        <v>0</v>
      </c>
      <c r="Y119" s="4">
        <v>11142.088935901642</v>
      </c>
      <c r="Z119" s="4">
        <v>14860.135269912647</v>
      </c>
      <c r="AA119" s="4">
        <v>242259.70893299812</v>
      </c>
      <c r="AB119" s="4">
        <v>87665.88891777872</v>
      </c>
      <c r="AC119" s="4">
        <v>154593.82001521939</v>
      </c>
      <c r="AD119" s="4">
        <v>15767.222601145229</v>
      </c>
      <c r="AE119" s="4">
        <v>3.9994889895453176</v>
      </c>
      <c r="AF119" s="4">
        <v>1022.2039306861792</v>
      </c>
      <c r="AG119" s="4">
        <v>6844.7286879486601</v>
      </c>
      <c r="AH119" s="4">
        <v>8922.4939131965693</v>
      </c>
      <c r="AI119" s="4">
        <v>9592.0678284586538</v>
      </c>
      <c r="AJ119" s="4">
        <v>227.6533345305009</v>
      </c>
      <c r="AK119" s="4">
        <v>7187.7211911911863</v>
      </c>
      <c r="AL119" s="4">
        <v>2404.3466372674679</v>
      </c>
      <c r="AM119" s="4">
        <v>1009.8385160691071</v>
      </c>
      <c r="AN119" s="4">
        <v>444.41859721111166</v>
      </c>
      <c r="AO119" s="4">
        <v>565.41991885799541</v>
      </c>
      <c r="AP119" s="4">
        <v>93455.609375</v>
      </c>
      <c r="AQ119" s="4">
        <v>153267.199375</v>
      </c>
      <c r="AR119" s="4">
        <v>36750.22265625</v>
      </c>
      <c r="AS119" s="4">
        <v>56705.38671875</v>
      </c>
      <c r="AT119" s="4">
        <v>525</v>
      </c>
      <c r="AU119" s="4">
        <v>500</v>
      </c>
      <c r="AV119" s="4">
        <v>550</v>
      </c>
      <c r="AW119" s="4">
        <v>6.1975529789481483</v>
      </c>
      <c r="AX119" s="4">
        <v>2.3496131126117197</v>
      </c>
      <c r="AY119" s="4">
        <v>4.6992262252234394</v>
      </c>
      <c r="AZ119" s="4">
        <v>27.7258936230137</v>
      </c>
      <c r="BA119" s="4">
        <v>1.8045111112167465</v>
      </c>
      <c r="BB119" s="4">
        <v>1.0977832566872694</v>
      </c>
      <c r="BC119" s="4">
        <v>0.1155729749543193</v>
      </c>
      <c r="BD119" s="4">
        <v>17.540969088441198</v>
      </c>
      <c r="BE119" s="4">
        <v>13.543500423431396</v>
      </c>
      <c r="BF119" s="4">
        <v>4.4499998092651367</v>
      </c>
      <c r="BG119" s="4">
        <v>22.637001037597656</v>
      </c>
      <c r="BH119" s="4">
        <v>83.992001533508301</v>
      </c>
      <c r="BI119" s="4">
        <v>71.567001342773438</v>
      </c>
      <c r="BJ119" s="4">
        <v>12.425000190734863</v>
      </c>
      <c r="BK119" s="4">
        <v>2.1940000057220459</v>
      </c>
      <c r="BL119" s="4">
        <v>2.812999963760376</v>
      </c>
      <c r="BM119" s="4">
        <v>1.5750000476837158</v>
      </c>
      <c r="BN119" s="4">
        <v>0.27050000429153442</v>
      </c>
      <c r="BO119" s="4">
        <v>0.39100000262260437</v>
      </c>
      <c r="BP119" s="4">
        <v>0.15000000596046448</v>
      </c>
      <c r="BQ119" s="4">
        <v>80</v>
      </c>
      <c r="BR119" s="4">
        <v>82</v>
      </c>
      <c r="BS119" s="4">
        <v>78</v>
      </c>
      <c r="BT119" s="10">
        <v>40.85836030361461</v>
      </c>
      <c r="BU119" s="10">
        <v>110.25107407295538</v>
      </c>
      <c r="BV119" s="4">
        <v>16.662189314428854</v>
      </c>
      <c r="BW119" s="10">
        <v>15.461093408128729</v>
      </c>
      <c r="BX119" s="10">
        <v>17.863285220728979</v>
      </c>
      <c r="BY119" s="4">
        <v>0.54342660889427008</v>
      </c>
      <c r="BZ119" s="4">
        <v>0.73449117892377402</v>
      </c>
      <c r="CA119" s="4">
        <v>0.35236203886476619</v>
      </c>
      <c r="CB119" s="4">
        <v>8.1937978934439641</v>
      </c>
      <c r="CD119" s="10">
        <v>3800.111804187246</v>
      </c>
      <c r="CE119" s="10">
        <v>8.204273994443346</v>
      </c>
      <c r="CF119" s="10"/>
      <c r="CH119" s="10">
        <v>4655.8633291261549</v>
      </c>
      <c r="CI119" s="10">
        <v>8.1852473084599602</v>
      </c>
      <c r="CJ119" s="10"/>
      <c r="CK119" s="4">
        <v>7.4213151826133883</v>
      </c>
      <c r="CM119" s="10">
        <v>3840.1231981666001</v>
      </c>
      <c r="CN119" s="10">
        <v>7.3788966052614393</v>
      </c>
      <c r="CQ119" s="10">
        <v>4717.9549014810118</v>
      </c>
      <c r="CR119" s="10">
        <v>7.4558412784163188</v>
      </c>
      <c r="CT119" s="4">
        <v>1.2416666697245091</v>
      </c>
      <c r="CU119" s="4">
        <v>0.86249999764064955</v>
      </c>
      <c r="CV119" s="4">
        <v>0.37916667208385962</v>
      </c>
      <c r="CW119" s="4">
        <v>1.0270833312533796</v>
      </c>
      <c r="CX119" s="4">
        <v>0.86666666095455491</v>
      </c>
      <c r="CY119" s="4">
        <v>0.1604166702988247</v>
      </c>
      <c r="CZ119" s="4">
        <v>1.4562500081956387</v>
      </c>
      <c r="DA119" s="4">
        <v>0.85833333432674408</v>
      </c>
      <c r="DB119" s="4">
        <v>0.59791667386889458</v>
      </c>
    </row>
    <row r="120" spans="1:106" x14ac:dyDescent="0.25">
      <c r="A120" s="1">
        <f t="shared" si="1"/>
        <v>45043</v>
      </c>
      <c r="B120" s="8">
        <v>18</v>
      </c>
      <c r="C120" s="4">
        <v>7671.8389999999999</v>
      </c>
      <c r="D120" s="4">
        <v>7671.8389999999999</v>
      </c>
      <c r="E120" s="4">
        <v>0</v>
      </c>
      <c r="F120" s="4">
        <v>4181.9650000000001</v>
      </c>
      <c r="H120" s="4">
        <v>3489.8739999999998</v>
      </c>
      <c r="J120" s="4">
        <v>67392.114110886178</v>
      </c>
      <c r="K120" s="4">
        <v>255.33382754794391</v>
      </c>
      <c r="L120" s="4">
        <v>25987.327090086535</v>
      </c>
      <c r="M120" s="4">
        <v>41404.787020799646</v>
      </c>
      <c r="N120" s="4">
        <v>19239.200240427141</v>
      </c>
      <c r="O120" s="4">
        <v>1787.9085370139285</v>
      </c>
      <c r="P120" s="4">
        <v>9241.69080030443</v>
      </c>
      <c r="Q120" s="4">
        <v>9997.5094401227125</v>
      </c>
      <c r="R120" s="4">
        <v>32994.697181867741</v>
      </c>
      <c r="S120" s="4">
        <v>50.085570830566169</v>
      </c>
      <c r="T120" s="4">
        <v>1192.8666001055842</v>
      </c>
      <c r="U120" s="4">
        <v>13466.9025437164</v>
      </c>
      <c r="V120" s="4">
        <v>0</v>
      </c>
      <c r="W120" s="4">
        <v>19527.794638151343</v>
      </c>
      <c r="X120" s="4">
        <v>0</v>
      </c>
      <c r="Y120" s="4">
        <v>13466.9025437164</v>
      </c>
      <c r="Z120" s="4">
        <v>19527.794638151343</v>
      </c>
      <c r="AA120" s="4">
        <v>292679.35087847512</v>
      </c>
      <c r="AB120" s="4">
        <v>135803.10152684699</v>
      </c>
      <c r="AC120" s="4">
        <v>156876.2493516281</v>
      </c>
      <c r="AD120" s="4">
        <v>17846.866232755434</v>
      </c>
      <c r="AE120" s="4">
        <v>4.0037590158963727</v>
      </c>
      <c r="AF120" s="4">
        <v>1022.4162022802218</v>
      </c>
      <c r="AG120" s="4">
        <v>8657.1965200416853</v>
      </c>
      <c r="AH120" s="4">
        <v>9189.6697127137468</v>
      </c>
      <c r="AI120" s="4">
        <v>8419.91286668662</v>
      </c>
      <c r="AJ120" s="4">
        <v>227.47771661661289</v>
      </c>
      <c r="AK120" s="4">
        <v>5898.9455967497615</v>
      </c>
      <c r="AL120" s="4">
        <v>2520.9672699368584</v>
      </c>
      <c r="AM120" s="4">
        <v>1097.5772795969051</v>
      </c>
      <c r="AN120" s="4">
        <v>530.21852624779956</v>
      </c>
      <c r="AO120" s="4">
        <v>567.35875334910554</v>
      </c>
      <c r="AP120" s="4">
        <v>110008.45703125</v>
      </c>
      <c r="AQ120" s="4">
        <v>180413.86953124998</v>
      </c>
      <c r="AR120" s="4">
        <v>45856.6640625</v>
      </c>
      <c r="AS120" s="4">
        <v>64151.79296875</v>
      </c>
      <c r="AT120" s="4">
        <v>525</v>
      </c>
      <c r="AU120" s="4">
        <v>500</v>
      </c>
      <c r="AV120" s="4">
        <v>550</v>
      </c>
      <c r="AW120" s="4">
        <v>8.7843493731928124</v>
      </c>
      <c r="AX120" s="4">
        <v>2.5077690290981263</v>
      </c>
      <c r="AY120" s="4">
        <v>5.0155380581962525</v>
      </c>
      <c r="AZ120" s="4">
        <v>38.149829640386763</v>
      </c>
      <c r="BA120" s="4">
        <v>2.3262826856449195</v>
      </c>
      <c r="BB120" s="4">
        <v>1.0975090674721693</v>
      </c>
      <c r="BC120" s="4">
        <v>0.14306573425184041</v>
      </c>
      <c r="BD120" s="4">
        <v>23.516378476040749</v>
      </c>
      <c r="BE120" s="4">
        <v>10.780500054359436</v>
      </c>
      <c r="BF120" s="4">
        <v>1.9500000476837158</v>
      </c>
      <c r="BG120" s="4">
        <v>19.611000061035156</v>
      </c>
      <c r="BH120" s="4">
        <v>85.484992980957031</v>
      </c>
      <c r="BI120" s="4">
        <v>72.645492553710938</v>
      </c>
      <c r="BJ120" s="4">
        <v>12.839500427246094</v>
      </c>
      <c r="BK120" s="4">
        <v>2.8695000410079956</v>
      </c>
      <c r="BL120" s="4">
        <v>4.1640000343322754</v>
      </c>
      <c r="BM120" s="4">
        <v>1.5750000476837158</v>
      </c>
      <c r="BN120" s="4">
        <v>0.86450000107288361</v>
      </c>
      <c r="BO120" s="4">
        <v>1.5789999961853027</v>
      </c>
      <c r="BP120" s="4">
        <v>0.15000000596046448</v>
      </c>
      <c r="BQ120" s="4">
        <v>62</v>
      </c>
      <c r="BR120" s="4">
        <v>46</v>
      </c>
      <c r="BS120" s="4">
        <v>78</v>
      </c>
      <c r="BT120" s="10">
        <v>40.831818793988063</v>
      </c>
      <c r="BU120" s="10">
        <v>111.74772239979347</v>
      </c>
      <c r="BV120" s="4">
        <v>17.669433641809004</v>
      </c>
      <c r="BW120" s="10">
        <v>17.717397492759758</v>
      </c>
      <c r="BX120" s="10">
        <v>17.621469790858249</v>
      </c>
      <c r="BY120" s="4">
        <v>0.52610560303439691</v>
      </c>
      <c r="BZ120" s="4">
        <v>0.6243513864830692</v>
      </c>
      <c r="CA120" s="4">
        <v>0.42785981958572467</v>
      </c>
      <c r="CB120" s="4">
        <v>8.0714770915996112</v>
      </c>
      <c r="CD120" s="10">
        <v>4410.9240940216159</v>
      </c>
      <c r="CE120" s="10">
        <v>8.0609622026862837</v>
      </c>
      <c r="CF120" s="10"/>
      <c r="CH120" s="10">
        <v>4685.052370064036</v>
      </c>
      <c r="CI120" s="10">
        <v>8.0813767412065438</v>
      </c>
      <c r="CJ120" s="10"/>
      <c r="CK120" s="4">
        <v>7.4379203554175852</v>
      </c>
      <c r="CM120" s="10">
        <v>4376.1895767875958</v>
      </c>
      <c r="CN120" s="10">
        <v>7.385399299704237</v>
      </c>
      <c r="CQ120" s="10">
        <v>4804.8442876729841</v>
      </c>
      <c r="CR120" s="10">
        <v>7.485755848685141</v>
      </c>
      <c r="CT120" s="4">
        <v>1.4635416924332578</v>
      </c>
      <c r="CU120" s="4">
        <v>1.119791687776645</v>
      </c>
      <c r="CV120" s="4">
        <v>0.34375000465661287</v>
      </c>
      <c r="CW120" s="4">
        <v>1.3395833568647504</v>
      </c>
      <c r="CX120" s="4">
        <v>1.1000000176330407</v>
      </c>
      <c r="CY120" s="4">
        <v>0.23958333923170963</v>
      </c>
      <c r="CZ120" s="4">
        <v>1.5875000280017653</v>
      </c>
      <c r="DA120" s="4">
        <v>1.1395833579202492</v>
      </c>
      <c r="DB120" s="4">
        <v>0.44791667008151609</v>
      </c>
    </row>
    <row r="121" spans="1:106" x14ac:dyDescent="0.25">
      <c r="A121" s="1">
        <f t="shared" si="1"/>
        <v>45044</v>
      </c>
      <c r="B121" s="8">
        <v>18</v>
      </c>
      <c r="C121" s="4">
        <v>8929.625</v>
      </c>
      <c r="D121" s="4">
        <v>8929.625</v>
      </c>
      <c r="E121" s="4">
        <v>0</v>
      </c>
      <c r="F121" s="4">
        <v>4403.125</v>
      </c>
      <c r="H121" s="4">
        <v>4526.5</v>
      </c>
      <c r="J121" s="4">
        <v>59413.047042083184</v>
      </c>
      <c r="K121" s="4">
        <v>260.74524445025287</v>
      </c>
      <c r="L121" s="4">
        <v>31010.771860924917</v>
      </c>
      <c r="M121" s="4">
        <v>28402.275181158264</v>
      </c>
      <c r="N121" s="4">
        <v>15294.681867459509</v>
      </c>
      <c r="O121" s="4">
        <v>1787.8812444203581</v>
      </c>
      <c r="P121" s="4">
        <v>8807.8153852663709</v>
      </c>
      <c r="Q121" s="4">
        <v>6486.8664821931388</v>
      </c>
      <c r="R121" s="4">
        <v>28265.093023406924</v>
      </c>
      <c r="S121" s="4">
        <v>50.171645047560041</v>
      </c>
      <c r="T121" s="4">
        <v>1192.2026522882943</v>
      </c>
      <c r="U121" s="4">
        <v>13732.33855284639</v>
      </c>
      <c r="V121" s="4">
        <v>0</v>
      </c>
      <c r="W121" s="4">
        <v>14532.754470560536</v>
      </c>
      <c r="X121" s="4">
        <v>0</v>
      </c>
      <c r="Y121" s="4">
        <v>13732.33855284639</v>
      </c>
      <c r="Z121" s="4">
        <v>14532.754470560536</v>
      </c>
      <c r="AA121" s="4">
        <v>285712.30453888711</v>
      </c>
      <c r="AB121" s="4">
        <v>150169.82451143424</v>
      </c>
      <c r="AC121" s="4">
        <v>135542.48002745287</v>
      </c>
      <c r="AD121" s="4">
        <v>16468.22853759944</v>
      </c>
      <c r="AE121" s="4">
        <v>4.0001900680281866</v>
      </c>
      <c r="AF121" s="4">
        <v>1022.2448014870636</v>
      </c>
      <c r="AG121" s="4">
        <v>8484.2170187075699</v>
      </c>
      <c r="AH121" s="4">
        <v>7984.0115188918717</v>
      </c>
      <c r="AI121" s="4">
        <v>7287.4994930389666</v>
      </c>
      <c r="AJ121" s="4">
        <v>227.54020215272902</v>
      </c>
      <c r="AK121" s="4">
        <v>5064.9313280684764</v>
      </c>
      <c r="AL121" s="4">
        <v>2222.5681649704902</v>
      </c>
      <c r="AM121" s="4">
        <v>1056.2913442267229</v>
      </c>
      <c r="AN121" s="4">
        <v>540.699383708857</v>
      </c>
      <c r="AO121" s="4">
        <v>515.59196051786591</v>
      </c>
      <c r="AP121" s="4">
        <v>98362.40234375</v>
      </c>
      <c r="AQ121" s="4">
        <v>161314.33984375</v>
      </c>
      <c r="AR121" s="4">
        <v>49960.46484375</v>
      </c>
      <c r="AS121" s="4">
        <v>48401.9375</v>
      </c>
      <c r="AT121" s="4">
        <v>540.01736111111109</v>
      </c>
      <c r="AU121" s="4">
        <v>500</v>
      </c>
      <c r="AV121" s="4">
        <v>580.03472222222217</v>
      </c>
      <c r="AW121" s="4">
        <v>6.6534761585266109</v>
      </c>
      <c r="AX121" s="4">
        <v>1.7128022584889633</v>
      </c>
      <c r="AY121" s="4">
        <v>3.4256045169779266</v>
      </c>
      <c r="AZ121" s="4">
        <v>31.996002580050909</v>
      </c>
      <c r="BA121" s="4">
        <v>1.8442239777817591</v>
      </c>
      <c r="BB121" s="4">
        <v>0.81610364299049143</v>
      </c>
      <c r="BC121" s="4">
        <v>0.11829067225406699</v>
      </c>
      <c r="BD121" s="4">
        <v>18.06507438372272</v>
      </c>
      <c r="BE121" s="4">
        <v>8.7165006995201111</v>
      </c>
      <c r="BF121" s="4">
        <v>1.2619999647140503</v>
      </c>
      <c r="BG121" s="4">
        <v>16.171001434326172</v>
      </c>
      <c r="BH121" s="4">
        <v>86.951494216918945</v>
      </c>
      <c r="BI121" s="4">
        <v>72.011993408203125</v>
      </c>
      <c r="BJ121" s="4">
        <v>14.93950080871582</v>
      </c>
      <c r="BK121" s="4">
        <v>3.4225000143051147</v>
      </c>
      <c r="BL121" s="4">
        <v>4.1640000343322754</v>
      </c>
      <c r="BM121" s="4">
        <v>2.6809999942779541</v>
      </c>
      <c r="BN121" s="4">
        <v>0.90999999642372131</v>
      </c>
      <c r="BO121" s="4">
        <v>1.5789999961853027</v>
      </c>
      <c r="BP121" s="4">
        <v>0.24099999666213989</v>
      </c>
      <c r="BQ121" s="4">
        <v>85</v>
      </c>
      <c r="BR121" s="4">
        <v>46</v>
      </c>
      <c r="BS121" s="4">
        <v>124</v>
      </c>
      <c r="BT121" s="10">
        <v>41.648680786418005</v>
      </c>
      <c r="BU121" s="10">
        <v>115.53065839849158</v>
      </c>
      <c r="BV121" s="4">
        <v>17.328669928350934</v>
      </c>
      <c r="BW121" s="10">
        <v>17.958040556355758</v>
      </c>
      <c r="BX121" s="10">
        <v>16.699299300346109</v>
      </c>
      <c r="BY121" s="4">
        <v>0.49231565916509817</v>
      </c>
      <c r="BZ121" s="4">
        <v>0.59686971093380281</v>
      </c>
      <c r="CA121" s="4">
        <v>0.38776160739639354</v>
      </c>
      <c r="CB121" s="4">
        <v>8.1303034856121794</v>
      </c>
      <c r="CD121" s="10">
        <v>4433.5510737378372</v>
      </c>
      <c r="CE121" s="10">
        <v>8.1633640612658045</v>
      </c>
      <c r="CF121" s="10"/>
      <c r="CH121" s="10">
        <v>4230.4311167229025</v>
      </c>
      <c r="CI121" s="10">
        <v>8.0956555391870282</v>
      </c>
      <c r="CJ121" s="10"/>
      <c r="CK121" s="4">
        <v>7.4258981540359708</v>
      </c>
      <c r="CM121" s="10">
        <v>4388.6580713907879</v>
      </c>
      <c r="CN121" s="10">
        <v>7.3547734267160854</v>
      </c>
      <c r="CQ121" s="10">
        <v>4328.7336756517961</v>
      </c>
      <c r="CR121" s="10">
        <v>7.4980074894713225</v>
      </c>
      <c r="CT121" s="4">
        <v>1.4739583319363494</v>
      </c>
      <c r="CU121" s="4">
        <v>1.0239583278695743</v>
      </c>
      <c r="CV121" s="4">
        <v>0.45000000406677521</v>
      </c>
      <c r="CW121" s="4">
        <v>1.0291666658595204</v>
      </c>
      <c r="CX121" s="4">
        <v>0.78958332662781083</v>
      </c>
      <c r="CY121" s="4">
        <v>0.23958333923170963</v>
      </c>
      <c r="CZ121" s="4">
        <v>1.9187499980131784</v>
      </c>
      <c r="DA121" s="4">
        <v>1.2583333291113377</v>
      </c>
      <c r="DB121" s="4">
        <v>0.66041666890184081</v>
      </c>
    </row>
    <row r="122" spans="1:106" x14ac:dyDescent="0.25">
      <c r="A122" s="1">
        <f t="shared" si="1"/>
        <v>45045</v>
      </c>
      <c r="B122" s="8">
        <v>18</v>
      </c>
      <c r="C122" s="4">
        <v>8874.2469999999994</v>
      </c>
      <c r="D122" s="4">
        <v>8874.2469999999994</v>
      </c>
      <c r="E122" s="4">
        <v>0</v>
      </c>
      <c r="F122" s="4">
        <v>4406.7039999999997</v>
      </c>
      <c r="H122" s="4">
        <v>4467.5429999999997</v>
      </c>
      <c r="J122" s="4">
        <v>62085.206623867991</v>
      </c>
      <c r="K122" s="4">
        <v>246.14390637649538</v>
      </c>
      <c r="L122" s="4">
        <v>29733.490441426624</v>
      </c>
      <c r="M122" s="4">
        <v>32351.716182441367</v>
      </c>
      <c r="N122" s="4">
        <v>17391.217891675409</v>
      </c>
      <c r="O122" s="4">
        <v>1787.6799475703672</v>
      </c>
      <c r="P122" s="4">
        <v>9483.7597694792712</v>
      </c>
      <c r="Q122" s="4">
        <v>7907.4581221961371</v>
      </c>
      <c r="R122" s="4">
        <v>29186.219067690312</v>
      </c>
      <c r="S122" s="4">
        <v>50.997925942231561</v>
      </c>
      <c r="T122" s="4">
        <v>1195.561369737934</v>
      </c>
      <c r="U122" s="4">
        <v>14286.64486349284</v>
      </c>
      <c r="V122" s="4">
        <v>0</v>
      </c>
      <c r="W122" s="4">
        <v>14899.57420419747</v>
      </c>
      <c r="X122" s="4">
        <v>0</v>
      </c>
      <c r="Y122" s="4">
        <v>14286.64486349284</v>
      </c>
      <c r="Z122" s="4">
        <v>14899.57420419747</v>
      </c>
      <c r="AA122" s="4">
        <v>296195.0832395131</v>
      </c>
      <c r="AB122" s="4">
        <v>146267.93887020106</v>
      </c>
      <c r="AC122" s="4">
        <v>149927.14436931207</v>
      </c>
      <c r="AD122" s="4">
        <v>17120.433294279137</v>
      </c>
      <c r="AE122" s="4">
        <v>4.0002680193955245</v>
      </c>
      <c r="AF122" s="4">
        <v>1022.5422346090991</v>
      </c>
      <c r="AG122" s="4">
        <v>8361.0663508520538</v>
      </c>
      <c r="AH122" s="4">
        <v>8759.3669434270814</v>
      </c>
      <c r="AI122" s="4">
        <v>7953.1758773855208</v>
      </c>
      <c r="AJ122" s="4">
        <v>227.57832078465708</v>
      </c>
      <c r="AK122" s="4">
        <v>5580.1902253837361</v>
      </c>
      <c r="AL122" s="4">
        <v>2372.9856520017847</v>
      </c>
      <c r="AM122" s="4">
        <v>1119.4604743576847</v>
      </c>
      <c r="AN122" s="4">
        <v>557.50002591404825</v>
      </c>
      <c r="AO122" s="4">
        <v>561.96044844363644</v>
      </c>
      <c r="AP122" s="4">
        <v>107224.34375</v>
      </c>
      <c r="AQ122" s="4">
        <v>175847.92374999999</v>
      </c>
      <c r="AR122" s="4">
        <v>52624.63671875</v>
      </c>
      <c r="AS122" s="4">
        <v>54599.70703125</v>
      </c>
      <c r="AT122" s="4">
        <v>550</v>
      </c>
      <c r="AU122" s="4">
        <v>500</v>
      </c>
      <c r="AV122" s="4">
        <v>600</v>
      </c>
      <c r="AW122" s="4">
        <v>6.9961098247398334</v>
      </c>
      <c r="AX122" s="4">
        <v>1.9597401212379384</v>
      </c>
      <c r="AY122" s="4">
        <v>3.9194802424758768</v>
      </c>
      <c r="AZ122" s="4">
        <v>33.376925753758385</v>
      </c>
      <c r="BA122" s="4">
        <v>1.9292265917636886</v>
      </c>
      <c r="BB122" s="4">
        <v>0.89620853210255713</v>
      </c>
      <c r="BC122" s="4">
        <v>0.12614709443603325</v>
      </c>
      <c r="BD122" s="4">
        <v>19.815531813572463</v>
      </c>
      <c r="BE122" s="4">
        <v>8.4350004196166992</v>
      </c>
      <c r="BF122" s="4">
        <v>1.5659999847412109</v>
      </c>
      <c r="BG122" s="4">
        <v>15.304000854492188</v>
      </c>
      <c r="BH122" s="4">
        <v>88.508995056152344</v>
      </c>
      <c r="BI122" s="4">
        <v>73.828994750976563</v>
      </c>
      <c r="BJ122" s="4">
        <v>14.680000305175781</v>
      </c>
      <c r="BK122" s="4">
        <v>2.7845000028610229</v>
      </c>
      <c r="BL122" s="4">
        <v>2.8880000114440918</v>
      </c>
      <c r="BM122" s="4">
        <v>2.6809999942779541</v>
      </c>
      <c r="BN122" s="4">
        <v>0.27249999344348907</v>
      </c>
      <c r="BO122" s="4">
        <v>0.30399999022483826</v>
      </c>
      <c r="BP122" s="4">
        <v>0.24099999666213989</v>
      </c>
      <c r="BQ122" s="4">
        <v>71</v>
      </c>
      <c r="BR122" s="4">
        <v>18</v>
      </c>
      <c r="BS122" s="4">
        <v>124</v>
      </c>
      <c r="BT122" s="10">
        <v>41.451540481501461</v>
      </c>
      <c r="BU122" s="10">
        <v>115.19516357978272</v>
      </c>
      <c r="BV122" s="4">
        <v>17.209297308154682</v>
      </c>
      <c r="BW122" s="10">
        <v>17.231282487765508</v>
      </c>
      <c r="BX122" s="10">
        <v>17.187312128543855</v>
      </c>
      <c r="BY122" s="4">
        <v>0.42031793967559794</v>
      </c>
      <c r="BZ122" s="4">
        <v>0.55077667737889668</v>
      </c>
      <c r="CA122" s="4">
        <v>0.28985920197229925</v>
      </c>
      <c r="CB122" s="4">
        <v>8.1098553836205625</v>
      </c>
      <c r="CD122" s="10">
        <v>4576.0548668000374</v>
      </c>
      <c r="CE122" s="10">
        <v>8.0163776199533476</v>
      </c>
      <c r="CF122" s="10"/>
      <c r="CH122" s="10">
        <v>4596.4975115967172</v>
      </c>
      <c r="CI122" s="10">
        <v>8.202917410585167</v>
      </c>
      <c r="CJ122" s="10"/>
      <c r="CK122" s="4">
        <v>7.3738641742608486</v>
      </c>
      <c r="CM122" s="10">
        <v>4497.155677351775</v>
      </c>
      <c r="CN122" s="10">
        <v>7.2797400343336998</v>
      </c>
      <c r="CQ122" s="10">
        <v>4737.2238405472981</v>
      </c>
      <c r="CR122" s="10">
        <v>7.4632183877194072</v>
      </c>
      <c r="CT122" s="4">
        <v>1.3177083432674408</v>
      </c>
      <c r="CU122" s="4">
        <v>0.9885416695227226</v>
      </c>
      <c r="CV122" s="4">
        <v>0.3291666737447182</v>
      </c>
      <c r="CW122" s="4">
        <v>1.2145833452232182</v>
      </c>
      <c r="CX122" s="4">
        <v>0.95000000670552254</v>
      </c>
      <c r="CY122" s="4">
        <v>0.26458333851769567</v>
      </c>
      <c r="CZ122" s="4">
        <v>1.4208333413116634</v>
      </c>
      <c r="DA122" s="4">
        <v>1.0270833323399227</v>
      </c>
      <c r="DB122" s="4">
        <v>0.39375000897174078</v>
      </c>
    </row>
    <row r="123" spans="1:106" x14ac:dyDescent="0.25">
      <c r="A123" s="1">
        <f t="shared" si="1"/>
        <v>45046</v>
      </c>
      <c r="B123" s="8">
        <v>18</v>
      </c>
      <c r="C123" s="4">
        <v>6697.01</v>
      </c>
      <c r="D123" s="4">
        <v>6697.01</v>
      </c>
      <c r="E123" s="4">
        <v>0</v>
      </c>
      <c r="F123" s="4">
        <v>1999.335</v>
      </c>
      <c r="H123" s="4">
        <v>4697.6750000000002</v>
      </c>
      <c r="J123" s="4">
        <v>50952.29744992734</v>
      </c>
      <c r="K123" s="4">
        <v>249.79451634078282</v>
      </c>
      <c r="L123" s="4">
        <v>18403.269728405408</v>
      </c>
      <c r="M123" s="4">
        <v>32549.027721521936</v>
      </c>
      <c r="N123" s="4">
        <v>13842.985802589519</v>
      </c>
      <c r="O123" s="4">
        <v>1788.1214238366822</v>
      </c>
      <c r="P123" s="4">
        <v>6291.6083586496034</v>
      </c>
      <c r="Q123" s="4">
        <v>7551.3774439399149</v>
      </c>
      <c r="R123" s="4">
        <v>24890.625467747384</v>
      </c>
      <c r="S123" s="4">
        <v>51.089685473766551</v>
      </c>
      <c r="T123" s="4">
        <v>1196.1404564363563</v>
      </c>
      <c r="U123" s="4">
        <v>8624.9849851914223</v>
      </c>
      <c r="V123" s="4">
        <v>0</v>
      </c>
      <c r="W123" s="4">
        <v>16265.640482555964</v>
      </c>
      <c r="X123" s="4">
        <v>0</v>
      </c>
      <c r="Y123" s="4">
        <v>8624.9849851914223</v>
      </c>
      <c r="Z123" s="4">
        <v>16265.640482555964</v>
      </c>
      <c r="AA123" s="4">
        <v>235410.91219239944</v>
      </c>
      <c r="AB123" s="4">
        <v>93418.449328982242</v>
      </c>
      <c r="AC123" s="4">
        <v>141992.4628634172</v>
      </c>
      <c r="AD123" s="4">
        <v>14905.927271307704</v>
      </c>
      <c r="AE123" s="4">
        <v>4.0023229600798604</v>
      </c>
      <c r="AF123" s="4">
        <v>1022.3552256410089</v>
      </c>
      <c r="AG123" s="4">
        <v>5716.1615388007231</v>
      </c>
      <c r="AH123" s="4">
        <v>9189.7657325069813</v>
      </c>
      <c r="AI123" s="4">
        <v>6538.5745822628433</v>
      </c>
      <c r="AJ123" s="4">
        <v>227.21479289099022</v>
      </c>
      <c r="AK123" s="4">
        <v>4107.7193075375862</v>
      </c>
      <c r="AL123" s="4">
        <v>2430.8552747252575</v>
      </c>
      <c r="AM123" s="4">
        <v>937.74370103022841</v>
      </c>
      <c r="AN123" s="4">
        <v>392.60388124369808</v>
      </c>
      <c r="AO123" s="4">
        <v>545.13981978653032</v>
      </c>
      <c r="AP123" s="4">
        <v>87174.681640625</v>
      </c>
      <c r="AQ123" s="4">
        <v>142966.47789062498</v>
      </c>
      <c r="AR123" s="4">
        <v>32121.677734375</v>
      </c>
      <c r="AS123" s="4">
        <v>55053.00390625</v>
      </c>
      <c r="AT123" s="4">
        <v>570.703125</v>
      </c>
      <c r="AU123" s="4">
        <v>500</v>
      </c>
      <c r="AV123" s="4">
        <v>641.40625</v>
      </c>
      <c r="AW123" s="4">
        <v>7.6082158231699433</v>
      </c>
      <c r="AX123" s="4">
        <v>2.0670397390162951</v>
      </c>
      <c r="AY123" s="4">
        <v>4.1340794780325902</v>
      </c>
      <c r="AZ123" s="4">
        <v>35.151644120644796</v>
      </c>
      <c r="BA123" s="4">
        <v>2.2257585506528592</v>
      </c>
      <c r="BB123" s="4">
        <v>0.97634236506483385</v>
      </c>
      <c r="BC123" s="4">
        <v>0.14002423484961624</v>
      </c>
      <c r="BD123" s="4">
        <v>21.347807139398775</v>
      </c>
      <c r="BE123" s="4">
        <v>4.1465000510215759</v>
      </c>
      <c r="BF123" s="4">
        <v>1.8539999723434448</v>
      </c>
      <c r="BG123" s="4">
        <v>6.439000129699707</v>
      </c>
      <c r="BH123" s="4">
        <v>91.090997695922852</v>
      </c>
      <c r="BI123" s="4">
        <v>74.969497680664063</v>
      </c>
      <c r="BJ123" s="4">
        <v>16.121500015258789</v>
      </c>
      <c r="BK123" s="4">
        <v>3.9035000801086426</v>
      </c>
      <c r="BL123" s="4">
        <v>2.8880000114440918</v>
      </c>
      <c r="BM123" s="4">
        <v>4.9190001487731934</v>
      </c>
      <c r="BN123" s="4">
        <v>0.8594999760389328</v>
      </c>
      <c r="BO123" s="4">
        <v>0.30399999022483826</v>
      </c>
      <c r="BP123" s="4">
        <v>1.4149999618530273</v>
      </c>
      <c r="BQ123" s="4">
        <v>26</v>
      </c>
      <c r="BR123" s="4">
        <v>18</v>
      </c>
      <c r="BS123" s="4">
        <v>34</v>
      </c>
      <c r="BT123" s="10">
        <v>41.745738288059862</v>
      </c>
      <c r="BU123" s="10">
        <v>114.05514878758703</v>
      </c>
      <c r="BV123" s="4">
        <v>16.971898183574279</v>
      </c>
      <c r="BW123" s="10">
        <v>17.209986382987765</v>
      </c>
      <c r="BX123" s="10">
        <v>16.733809984160793</v>
      </c>
      <c r="BY123" s="4">
        <v>0.46777552581829629</v>
      </c>
      <c r="BZ123" s="4">
        <v>0.58174161212650588</v>
      </c>
      <c r="CA123" s="4">
        <v>0.35380943951008675</v>
      </c>
      <c r="CB123" s="4">
        <v>8.3340259886337957</v>
      </c>
      <c r="CD123" s="10">
        <v>2954.3890554835548</v>
      </c>
      <c r="CE123" s="10">
        <v>8.157689218281309</v>
      </c>
      <c r="CF123" s="10"/>
      <c r="CH123" s="10">
        <v>4469.4898079965669</v>
      </c>
      <c r="CI123" s="10">
        <v>8.4505868147658134</v>
      </c>
      <c r="CJ123" s="10"/>
      <c r="CK123" s="4">
        <v>7.3985800567230813</v>
      </c>
      <c r="CM123" s="10">
        <v>3241.8308209150491</v>
      </c>
      <c r="CN123" s="10">
        <v>7.2588965369773728</v>
      </c>
      <c r="CQ123" s="10">
        <v>4677.9705327283809</v>
      </c>
      <c r="CR123" s="10">
        <v>7.4953806535454435</v>
      </c>
      <c r="CT123" s="4">
        <v>1.6937500086302559</v>
      </c>
      <c r="CU123" s="4">
        <v>1.2906250000620882</v>
      </c>
      <c r="CV123" s="4">
        <v>0.40312500856816769</v>
      </c>
      <c r="CW123" s="4">
        <v>1.1541666775010526</v>
      </c>
      <c r="CX123" s="4">
        <v>0.84375000310440862</v>
      </c>
      <c r="CY123" s="4">
        <v>0.31041667439664405</v>
      </c>
      <c r="CZ123" s="4">
        <v>2.2333333397594592</v>
      </c>
      <c r="DA123" s="4">
        <v>1.7374999970197678</v>
      </c>
      <c r="DB123" s="4">
        <v>0.49583334273969132</v>
      </c>
    </row>
    <row r="124" spans="1:106" x14ac:dyDescent="0.25">
      <c r="A124" s="1">
        <f t="shared" si="1"/>
        <v>45047</v>
      </c>
      <c r="B124" s="8">
        <v>19</v>
      </c>
      <c r="C124" s="4">
        <v>8840.0220000000008</v>
      </c>
      <c r="D124" s="4">
        <v>8840.0220000000008</v>
      </c>
      <c r="E124" s="4">
        <v>0</v>
      </c>
      <c r="F124" s="4">
        <v>4085.384</v>
      </c>
      <c r="H124" s="4">
        <v>4754.6379999999999</v>
      </c>
      <c r="J124" s="4">
        <v>56595.243066344032</v>
      </c>
      <c r="K124" s="4">
        <v>248.29032730859575</v>
      </c>
      <c r="L124" s="4">
        <v>26920.674491490863</v>
      </c>
      <c r="M124" s="4">
        <v>29674.568574853172</v>
      </c>
      <c r="N124" s="4">
        <v>16060.523398272693</v>
      </c>
      <c r="O124" s="4">
        <v>1788.3557772413471</v>
      </c>
      <c r="P124" s="4">
        <v>7739.3960152821028</v>
      </c>
      <c r="Q124" s="4">
        <v>8321.1273829905895</v>
      </c>
      <c r="R124" s="4">
        <v>28024.940666602255</v>
      </c>
      <c r="S124" s="4">
        <v>51.271724363546561</v>
      </c>
      <c r="T124" s="4">
        <v>1195.6986310101258</v>
      </c>
      <c r="U124" s="4">
        <v>13586.63492437463</v>
      </c>
      <c r="V124" s="4">
        <v>0</v>
      </c>
      <c r="W124" s="4">
        <v>14438.305742227625</v>
      </c>
      <c r="X124" s="4">
        <v>0</v>
      </c>
      <c r="Y124" s="4">
        <v>13586.63492437463</v>
      </c>
      <c r="Z124" s="4">
        <v>14438.305742227625</v>
      </c>
      <c r="AA124" s="4">
        <v>261805.716324893</v>
      </c>
      <c r="AB124" s="4">
        <v>115171.53659721202</v>
      </c>
      <c r="AC124" s="4">
        <v>146634.17972768098</v>
      </c>
      <c r="AD124" s="4">
        <v>18157.481820183566</v>
      </c>
      <c r="AE124" s="4">
        <v>3.99326837070846</v>
      </c>
      <c r="AF124" s="4">
        <v>1022.3016055586284</v>
      </c>
      <c r="AG124" s="4">
        <v>8159.1715476123627</v>
      </c>
      <c r="AH124" s="4">
        <v>9998.3102725712015</v>
      </c>
      <c r="AI124" s="4">
        <v>10311.906997964572</v>
      </c>
      <c r="AJ124" s="4">
        <v>227.79586618370479</v>
      </c>
      <c r="AK124" s="4">
        <v>7972.1294472091722</v>
      </c>
      <c r="AL124" s="4">
        <v>2339.7775507553993</v>
      </c>
      <c r="AM124" s="4">
        <v>1096.8179320882566</v>
      </c>
      <c r="AN124" s="4">
        <v>522.81888734740744</v>
      </c>
      <c r="AO124" s="4">
        <v>573.99904474084917</v>
      </c>
      <c r="AP124" s="4">
        <v>99419.4765625</v>
      </c>
      <c r="AQ124" s="4">
        <v>163047.9415625</v>
      </c>
      <c r="AR124" s="4">
        <v>47200.05078125</v>
      </c>
      <c r="AS124" s="4">
        <v>52219.42578125</v>
      </c>
      <c r="AT124" s="4">
        <v>575</v>
      </c>
      <c r="AU124" s="4">
        <v>500</v>
      </c>
      <c r="AV124" s="4">
        <v>650</v>
      </c>
      <c r="AW124" s="4">
        <v>6.4021608844801543</v>
      </c>
      <c r="AX124" s="4">
        <v>1.816796767957443</v>
      </c>
      <c r="AY124" s="4">
        <v>3.6335935359148861</v>
      </c>
      <c r="AZ124" s="4">
        <v>29.615957553600317</v>
      </c>
      <c r="BA124" s="4">
        <v>2.0540086687774717</v>
      </c>
      <c r="BB124" s="4">
        <v>1.1665024134515243</v>
      </c>
      <c r="BC124" s="4">
        <v>0.1240741179250749</v>
      </c>
      <c r="BD124" s="4">
        <v>18.444291378743173</v>
      </c>
      <c r="BE124" s="4">
        <v>4.2160000801086426</v>
      </c>
      <c r="BF124" s="4">
        <v>0</v>
      </c>
      <c r="BG124" s="4">
        <v>8.4320001602172852</v>
      </c>
      <c r="BH124" s="4">
        <v>91.39249324798584</v>
      </c>
      <c r="BI124" s="4">
        <v>77.477493286132813</v>
      </c>
      <c r="BJ124" s="4">
        <v>13.914999961853027</v>
      </c>
      <c r="BK124" s="4">
        <v>3.3479999303817749</v>
      </c>
      <c r="BL124" s="4">
        <v>4.4489998817443848</v>
      </c>
      <c r="BM124" s="4">
        <v>2.246999979019165</v>
      </c>
      <c r="BN124" s="4">
        <v>1.0429999679327011</v>
      </c>
      <c r="BO124" s="4">
        <v>1.8049999475479126</v>
      </c>
      <c r="BP124" s="4">
        <v>0.28099998831748962</v>
      </c>
      <c r="BQ124" s="4">
        <v>76</v>
      </c>
      <c r="BR124" s="4">
        <v>118</v>
      </c>
      <c r="BS124" s="4">
        <v>34</v>
      </c>
      <c r="BT124" s="10">
        <v>41.785305814597223</v>
      </c>
      <c r="BU124" s="10">
        <v>112.50584791846674</v>
      </c>
      <c r="BV124" s="4">
        <v>16.858295207542405</v>
      </c>
      <c r="BW124" s="10">
        <v>16.572676916365271</v>
      </c>
      <c r="BX124" s="10">
        <v>17.143913498719535</v>
      </c>
      <c r="BY124" s="4">
        <v>0.62212588903499888</v>
      </c>
      <c r="BZ124" s="4">
        <v>0.99498786157222274</v>
      </c>
      <c r="CA124" s="4">
        <v>0.24926391649777505</v>
      </c>
      <c r="CB124" s="4">
        <v>8.3069570162219062</v>
      </c>
      <c r="CD124" s="10">
        <v>4312.0098500884505</v>
      </c>
      <c r="CE124" s="10">
        <v>8.1581030980972926</v>
      </c>
      <c r="CF124" s="10"/>
      <c r="CH124" s="10">
        <v>4695.0228678492349</v>
      </c>
      <c r="CI124" s="10">
        <v>8.4436676519832261</v>
      </c>
      <c r="CJ124" s="10"/>
      <c r="CK124" s="4">
        <v>7.4254144014438337</v>
      </c>
      <c r="CM124" s="10">
        <v>4333.4376307070697</v>
      </c>
      <c r="CN124" s="10">
        <v>7.3643937773857404</v>
      </c>
      <c r="CQ124" s="10">
        <v>4882.3370042669712</v>
      </c>
      <c r="CR124" s="10">
        <v>7.4795747488986422</v>
      </c>
      <c r="CT124" s="4">
        <v>1.3343750092511377</v>
      </c>
      <c r="CU124" s="4">
        <v>1.0906250048428774</v>
      </c>
      <c r="CV124" s="4">
        <v>0.24375000440826017</v>
      </c>
      <c r="CW124" s="4">
        <v>0.99791667796671391</v>
      </c>
      <c r="CX124" s="4">
        <v>0.79791667436559999</v>
      </c>
      <c r="CY124" s="4">
        <v>0.20000000360111395</v>
      </c>
      <c r="CZ124" s="4">
        <v>1.6708333405355613</v>
      </c>
      <c r="DA124" s="4">
        <v>1.3833333353201549</v>
      </c>
      <c r="DB124" s="4">
        <v>0.28750000521540642</v>
      </c>
    </row>
    <row r="125" spans="1:106" x14ac:dyDescent="0.25">
      <c r="A125" s="1">
        <f t="shared" si="1"/>
        <v>45048</v>
      </c>
      <c r="B125" s="8">
        <v>19</v>
      </c>
      <c r="C125" s="4">
        <v>7621.8950000000004</v>
      </c>
      <c r="D125" s="4">
        <v>7621.8950000000004</v>
      </c>
      <c r="E125" s="4">
        <v>0</v>
      </c>
      <c r="F125" s="4">
        <v>4245.2759999999998</v>
      </c>
      <c r="H125" s="4">
        <v>3376.6190000000001</v>
      </c>
      <c r="J125" s="4">
        <v>55529.811110638198</v>
      </c>
      <c r="K125" s="4">
        <v>253.70974182395756</v>
      </c>
      <c r="L125" s="4">
        <v>27026.42997912403</v>
      </c>
      <c r="M125" s="4">
        <v>28503.381131514172</v>
      </c>
      <c r="N125" s="4">
        <v>13873.384593463834</v>
      </c>
      <c r="O125" s="4">
        <v>1788.756285855744</v>
      </c>
      <c r="P125" s="4">
        <v>8498.9743553139306</v>
      </c>
      <c r="Q125" s="4">
        <v>5374.4102381499042</v>
      </c>
      <c r="R125" s="4">
        <v>25295.783653939397</v>
      </c>
      <c r="S125" s="4">
        <v>51.270275283090221</v>
      </c>
      <c r="T125" s="4">
        <v>1195.1837068469665</v>
      </c>
      <c r="U125" s="4">
        <v>11322.604602670122</v>
      </c>
      <c r="V125" s="4">
        <v>0</v>
      </c>
      <c r="W125" s="4">
        <v>13973.179051269277</v>
      </c>
      <c r="X125" s="4">
        <v>0</v>
      </c>
      <c r="Y125" s="4">
        <v>11322.604602670122</v>
      </c>
      <c r="Z125" s="4">
        <v>13973.179051269277</v>
      </c>
      <c r="AA125" s="4">
        <v>260110.4840712155</v>
      </c>
      <c r="AB125" s="4">
        <v>132684.18955620893</v>
      </c>
      <c r="AC125" s="4">
        <v>127426.29451500656</v>
      </c>
      <c r="AD125" s="4">
        <v>17116.866396686604</v>
      </c>
      <c r="AE125" s="4">
        <v>3.9931698495554593</v>
      </c>
      <c r="AF125" s="4">
        <v>1022.3499095293812</v>
      </c>
      <c r="AG125" s="4">
        <v>8625.6751460727755</v>
      </c>
      <c r="AH125" s="4">
        <v>8491.1912506138287</v>
      </c>
      <c r="AI125" s="4">
        <v>8488.6310758867985</v>
      </c>
      <c r="AJ125" s="4">
        <v>227.27815326999735</v>
      </c>
      <c r="AK125" s="4">
        <v>6192.903739098806</v>
      </c>
      <c r="AL125" s="4">
        <v>2295.727336787992</v>
      </c>
      <c r="AM125" s="4">
        <v>977.4285267729897</v>
      </c>
      <c r="AN125" s="4">
        <v>500.51621271775952</v>
      </c>
      <c r="AO125" s="4">
        <v>476.91231405523024</v>
      </c>
      <c r="AP125" s="4">
        <v>94030.5390625</v>
      </c>
      <c r="AQ125" s="4">
        <v>154210.08406249998</v>
      </c>
      <c r="AR125" s="4">
        <v>46503.5078125</v>
      </c>
      <c r="AS125" s="4">
        <v>47527.03125</v>
      </c>
      <c r="AT125" s="4">
        <v>575</v>
      </c>
      <c r="AU125" s="4">
        <v>500</v>
      </c>
      <c r="AV125" s="4">
        <v>650</v>
      </c>
      <c r="AW125" s="4">
        <v>7.2855649560428466</v>
      </c>
      <c r="AX125" s="4">
        <v>1.8202014844686043</v>
      </c>
      <c r="AY125" s="4">
        <v>3.6404029689372086</v>
      </c>
      <c r="AZ125" s="4">
        <v>34.126747229031032</v>
      </c>
      <c r="BA125" s="4">
        <v>2.2457494358931216</v>
      </c>
      <c r="BB125" s="4">
        <v>1.1137166119300774</v>
      </c>
      <c r="BC125" s="4">
        <v>0.1282395686076743</v>
      </c>
      <c r="BD125" s="4">
        <v>20.232512264010456</v>
      </c>
      <c r="BE125" s="4">
        <v>3.3529999554157257</v>
      </c>
      <c r="BF125" s="4">
        <v>0.13899999856948853</v>
      </c>
      <c r="BG125" s="4">
        <v>6.5669999122619629</v>
      </c>
      <c r="BH125" s="4">
        <v>91.540998458862305</v>
      </c>
      <c r="BI125" s="4">
        <v>76.814498901367188</v>
      </c>
      <c r="BJ125" s="4">
        <v>14.726499557495117</v>
      </c>
      <c r="BK125" s="4">
        <v>3.9954999685287476</v>
      </c>
      <c r="BL125" s="4">
        <v>4.4489998817443848</v>
      </c>
      <c r="BM125" s="4">
        <v>3.5420000553131104</v>
      </c>
      <c r="BN125" s="4">
        <v>1.1109999716281891</v>
      </c>
      <c r="BO125" s="4">
        <v>1.8049999475479126</v>
      </c>
      <c r="BP125" s="4">
        <v>0.41699999570846558</v>
      </c>
      <c r="BQ125" s="4">
        <v>84</v>
      </c>
      <c r="BR125" s="4">
        <v>118</v>
      </c>
      <c r="BS125" s="4">
        <v>50</v>
      </c>
      <c r="BT125" s="10">
        <v>42.126404329143803</v>
      </c>
      <c r="BU125" s="10">
        <v>111.89588812678582</v>
      </c>
      <c r="BV125" s="4">
        <v>17.261051637806275</v>
      </c>
      <c r="BW125" s="10">
        <v>17.282562971589741</v>
      </c>
      <c r="BX125" s="10">
        <v>17.239540304022807</v>
      </c>
      <c r="BY125" s="4">
        <v>0.45800794607193124</v>
      </c>
      <c r="BZ125" s="4">
        <v>0.49845460897390792</v>
      </c>
      <c r="CA125" s="4">
        <v>0.41756128316995456</v>
      </c>
      <c r="CB125" s="4">
        <v>8.3183771544933318</v>
      </c>
      <c r="CD125" s="10">
        <v>4378.9217119017412</v>
      </c>
      <c r="CE125" s="10">
        <v>8.1569003337638009</v>
      </c>
      <c r="CF125" s="10"/>
      <c r="CH125" s="10">
        <v>3961.0514978946612</v>
      </c>
      <c r="CI125" s="10">
        <v>8.4968889351751091</v>
      </c>
      <c r="CJ125" s="10"/>
      <c r="CK125" s="4">
        <v>7.4050354778445158</v>
      </c>
      <c r="CM125" s="10">
        <v>4381.9015895405519</v>
      </c>
      <c r="CN125" s="10">
        <v>7.391941483329914</v>
      </c>
      <c r="CQ125" s="10">
        <v>4350.0236899104448</v>
      </c>
      <c r="CR125" s="10">
        <v>7.4182254279383599</v>
      </c>
      <c r="CT125" s="4">
        <v>1.1760416796120503</v>
      </c>
      <c r="CU125" s="4">
        <v>0.9343750079472859</v>
      </c>
      <c r="CV125" s="4">
        <v>0.24166667166476447</v>
      </c>
      <c r="CW125" s="4">
        <v>0.9916666798914473</v>
      </c>
      <c r="CX125" s="4">
        <v>0.70000000794728601</v>
      </c>
      <c r="CY125" s="4">
        <v>0.29166667194416124</v>
      </c>
      <c r="CZ125" s="4">
        <v>1.3604166793326535</v>
      </c>
      <c r="DA125" s="4">
        <v>1.1687500079472859</v>
      </c>
      <c r="DB125" s="4">
        <v>0.19166667138536772</v>
      </c>
    </row>
    <row r="126" spans="1:106" x14ac:dyDescent="0.25">
      <c r="A126" s="1">
        <f t="shared" si="1"/>
        <v>45049</v>
      </c>
      <c r="B126" s="8">
        <v>19</v>
      </c>
      <c r="C126" s="4">
        <v>7007.9239999999991</v>
      </c>
      <c r="D126" s="4">
        <v>7007.9239999999991</v>
      </c>
      <c r="E126" s="4">
        <v>0</v>
      </c>
      <c r="F126" s="4">
        <v>4196.5519999999997</v>
      </c>
      <c r="H126" s="4">
        <v>2811.3719999999998</v>
      </c>
      <c r="J126" s="4">
        <v>42342.720631256758</v>
      </c>
      <c r="K126" s="4">
        <v>259.99250819209436</v>
      </c>
      <c r="L126" s="4">
        <v>25891.308716353655</v>
      </c>
      <c r="M126" s="4">
        <v>16451.411914903099</v>
      </c>
      <c r="N126" s="4">
        <v>13792.9431634515</v>
      </c>
      <c r="O126" s="4">
        <v>1789.0648286067901</v>
      </c>
      <c r="P126" s="4">
        <v>8703.7477103981309</v>
      </c>
      <c r="Q126" s="4">
        <v>5089.1954530533694</v>
      </c>
      <c r="R126" s="4">
        <v>19739.28497746947</v>
      </c>
      <c r="S126" s="4">
        <v>51.413171919834589</v>
      </c>
      <c r="T126" s="4">
        <v>1195.1141239547708</v>
      </c>
      <c r="U126" s="4">
        <v>12087.403100215608</v>
      </c>
      <c r="V126" s="4">
        <v>0</v>
      </c>
      <c r="W126" s="4">
        <v>7651.8818772538616</v>
      </c>
      <c r="X126" s="4">
        <v>0</v>
      </c>
      <c r="Y126" s="4">
        <v>12087.403100215608</v>
      </c>
      <c r="Z126" s="4">
        <v>7651.8818772538616</v>
      </c>
      <c r="AA126" s="4">
        <v>198141.27615748608</v>
      </c>
      <c r="AB126" s="4">
        <v>131262.01361939139</v>
      </c>
      <c r="AC126" s="4">
        <v>66879.262538094685</v>
      </c>
      <c r="AD126" s="4">
        <v>13542.846743677685</v>
      </c>
      <c r="AE126" s="4">
        <v>3.9970306252520622</v>
      </c>
      <c r="AF126" s="4">
        <v>1022.2198135808509</v>
      </c>
      <c r="AG126" s="4">
        <v>8224.8746422049626</v>
      </c>
      <c r="AH126" s="4">
        <v>5317.9721014727229</v>
      </c>
      <c r="AI126" s="4">
        <v>6823.8923923056009</v>
      </c>
      <c r="AJ126" s="4">
        <v>227.25133286661571</v>
      </c>
      <c r="AK126" s="4">
        <v>5463.9571562987639</v>
      </c>
      <c r="AL126" s="4">
        <v>1359.9352360068365</v>
      </c>
      <c r="AM126" s="4">
        <v>757.3931887961885</v>
      </c>
      <c r="AN126" s="4">
        <v>464.09402001576296</v>
      </c>
      <c r="AO126" s="4">
        <v>293.29916878042553</v>
      </c>
      <c r="AP126" s="4">
        <v>71907.828125</v>
      </c>
      <c r="AQ126" s="4">
        <v>117928.83812499999</v>
      </c>
      <c r="AR126" s="4">
        <v>44131.08984375</v>
      </c>
      <c r="AS126" s="4">
        <v>27776.73828125</v>
      </c>
      <c r="AT126" s="4">
        <v>553.64583333333337</v>
      </c>
      <c r="AU126" s="4">
        <v>542.70833333333337</v>
      </c>
      <c r="AV126" s="4">
        <v>564.58333333333337</v>
      </c>
      <c r="AW126" s="4">
        <v>6.0421204098755581</v>
      </c>
      <c r="AX126" s="4">
        <v>1.9681924580591204</v>
      </c>
      <c r="AY126" s="4">
        <v>3.9363849161182407</v>
      </c>
      <c r="AZ126" s="4">
        <v>28.273890549824184</v>
      </c>
      <c r="BA126" s="4">
        <v>1.9325047965242896</v>
      </c>
      <c r="BB126" s="4">
        <v>0.97373949721852027</v>
      </c>
      <c r="BC126" s="4">
        <v>0.10807668416440998</v>
      </c>
      <c r="BD126" s="4">
        <v>16.827927660887877</v>
      </c>
      <c r="BE126" s="4">
        <v>2.2890000492334366</v>
      </c>
      <c r="BF126" s="4">
        <v>0.38199999928474426</v>
      </c>
      <c r="BG126" s="4">
        <v>4.1960000991821289</v>
      </c>
      <c r="BH126" s="4">
        <v>92.58050537109375</v>
      </c>
      <c r="BI126" s="4">
        <v>76.04150390625</v>
      </c>
      <c r="BJ126" s="4">
        <v>16.53900146484375</v>
      </c>
      <c r="BK126" s="4">
        <v>4.2395001649856567</v>
      </c>
      <c r="BL126" s="4">
        <v>4.8850002288818359</v>
      </c>
      <c r="BM126" s="4">
        <v>3.5940001010894775</v>
      </c>
      <c r="BN126" s="4">
        <v>0.89099998772144318</v>
      </c>
      <c r="BO126" s="4">
        <v>1.2979999780654907</v>
      </c>
      <c r="BP126" s="4">
        <v>0.48399999737739563</v>
      </c>
      <c r="BQ126" s="4">
        <v>100</v>
      </c>
      <c r="BR126" s="4">
        <v>108</v>
      </c>
      <c r="BS126" s="4">
        <v>92</v>
      </c>
      <c r="BT126" s="10">
        <v>41.718927158725087</v>
      </c>
      <c r="BU126" s="10">
        <v>113.29343320355395</v>
      </c>
      <c r="BV126" s="4">
        <v>16.767867378959501</v>
      </c>
      <c r="BW126" s="10">
        <v>17.670362835272595</v>
      </c>
      <c r="BX126" s="10">
        <v>15.865371922646407</v>
      </c>
      <c r="BY126" s="4">
        <v>0.60226266308581433</v>
      </c>
      <c r="BZ126" s="4">
        <v>0.58062249404277677</v>
      </c>
      <c r="CA126" s="4">
        <v>0.62390283212885189</v>
      </c>
      <c r="CB126" s="4">
        <v>8.3825638972827043</v>
      </c>
      <c r="CD126" s="10">
        <v>4130.6946545740502</v>
      </c>
      <c r="CE126" s="10">
        <v>8.2167684132355152</v>
      </c>
      <c r="CF126" s="10"/>
      <c r="CH126" s="10">
        <v>2362.1535277917392</v>
      </c>
      <c r="CI126" s="10">
        <v>8.6724902342665953</v>
      </c>
      <c r="CJ126" s="10"/>
      <c r="CK126" s="4">
        <v>7.3567456880555175</v>
      </c>
      <c r="CM126" s="10">
        <v>4139.70435465848</v>
      </c>
      <c r="CN126" s="10">
        <v>7.4226784703247661</v>
      </c>
      <c r="CQ126" s="10">
        <v>2828.2162223741816</v>
      </c>
      <c r="CR126" s="10">
        <v>7.2602388426044895</v>
      </c>
      <c r="CT126" s="4">
        <v>1.2708333423361182</v>
      </c>
      <c r="CU126" s="4">
        <v>1.0135416686534882</v>
      </c>
      <c r="CV126" s="4">
        <v>0.25729167368263006</v>
      </c>
      <c r="CW126" s="4">
        <v>0.97083334034929669</v>
      </c>
      <c r="CX126" s="4">
        <v>0.76666666815678275</v>
      </c>
      <c r="CY126" s="4">
        <v>0.20416667219251394</v>
      </c>
      <c r="CZ126" s="4">
        <v>1.5708333443229396</v>
      </c>
      <c r="DA126" s="4">
        <v>1.2604166691501935</v>
      </c>
      <c r="DB126" s="4">
        <v>0.31041667517274618</v>
      </c>
    </row>
    <row r="127" spans="1:106" x14ac:dyDescent="0.25">
      <c r="A127" s="1">
        <f t="shared" si="1"/>
        <v>45050</v>
      </c>
      <c r="B127" s="8">
        <v>19</v>
      </c>
      <c r="C127" s="4">
        <v>8512.6110000000008</v>
      </c>
      <c r="D127" s="4">
        <v>8512.6110000000008</v>
      </c>
      <c r="E127" s="4">
        <v>0</v>
      </c>
      <c r="F127" s="4">
        <v>4290.8869999999997</v>
      </c>
      <c r="H127" s="4">
        <v>4221.7240000000002</v>
      </c>
      <c r="J127" s="4">
        <v>57846.013492720929</v>
      </c>
      <c r="K127" s="4">
        <v>268.51220940956898</v>
      </c>
      <c r="L127" s="4">
        <v>27089.809308094627</v>
      </c>
      <c r="M127" s="4">
        <v>30756.204184626302</v>
      </c>
      <c r="N127" s="4">
        <v>15625.416401845458</v>
      </c>
      <c r="O127" s="4">
        <v>1789.2938278499091</v>
      </c>
      <c r="P127" s="4">
        <v>8836.5463380043875</v>
      </c>
      <c r="Q127" s="4">
        <v>6788.870063841071</v>
      </c>
      <c r="R127" s="4">
        <v>26430.655497585933</v>
      </c>
      <c r="S127" s="4">
        <v>51.388031884541377</v>
      </c>
      <c r="T127" s="4">
        <v>1195.4974986671227</v>
      </c>
      <c r="U127" s="4">
        <v>12687.367980769603</v>
      </c>
      <c r="V127" s="4">
        <v>0</v>
      </c>
      <c r="W127" s="4">
        <v>13743.287516816328</v>
      </c>
      <c r="X127" s="4">
        <v>0</v>
      </c>
      <c r="Y127" s="4">
        <v>12687.367980769603</v>
      </c>
      <c r="Z127" s="4">
        <v>13743.287516816328</v>
      </c>
      <c r="AA127" s="4">
        <v>261876.6811380444</v>
      </c>
      <c r="AB127" s="4">
        <v>134306.51203480273</v>
      </c>
      <c r="AC127" s="4">
        <v>127570.16910324169</v>
      </c>
      <c r="AD127" s="4">
        <v>18409.661331758805</v>
      </c>
      <c r="AE127" s="4">
        <v>3.9778445363835102</v>
      </c>
      <c r="AF127" s="4">
        <v>1021.9920596311416</v>
      </c>
      <c r="AG127" s="4">
        <v>8398.9587988252897</v>
      </c>
      <c r="AH127" s="4">
        <v>10010.702532933516</v>
      </c>
      <c r="AI127" s="4">
        <v>11673.475339978002</v>
      </c>
      <c r="AJ127" s="4">
        <v>227.85363415082296</v>
      </c>
      <c r="AK127" s="4">
        <v>5505.8329357898174</v>
      </c>
      <c r="AL127" s="4">
        <v>6167.6424041881837</v>
      </c>
      <c r="AM127" s="4">
        <v>970.061951354607</v>
      </c>
      <c r="AN127" s="4">
        <v>474.90741535543452</v>
      </c>
      <c r="AO127" s="4">
        <v>495.15453599917248</v>
      </c>
      <c r="AP127" s="4">
        <v>96064.6875</v>
      </c>
      <c r="AQ127" s="4">
        <v>157546.08749999999</v>
      </c>
      <c r="AR127" s="4">
        <v>46234.93359375</v>
      </c>
      <c r="AS127" s="4">
        <v>49829.75390625</v>
      </c>
      <c r="AT127" s="4">
        <v>528.64583333333337</v>
      </c>
      <c r="AU127" s="4">
        <v>507.29166666666669</v>
      </c>
      <c r="AV127" s="4">
        <v>550</v>
      </c>
      <c r="AW127" s="4">
        <v>6.7953314785229733</v>
      </c>
      <c r="AX127" s="4">
        <v>1.8355609579534946</v>
      </c>
      <c r="AY127" s="4">
        <v>3.6711219159069892</v>
      </c>
      <c r="AZ127" s="4">
        <v>30.763379313120776</v>
      </c>
      <c r="BA127" s="4">
        <v>2.1626339241577939</v>
      </c>
      <c r="BB127" s="4">
        <v>1.3713154918012818</v>
      </c>
      <c r="BC127" s="4">
        <v>0.11395586516928906</v>
      </c>
      <c r="BD127" s="4">
        <v>18.507375410435174</v>
      </c>
      <c r="BE127" s="4">
        <v>2.8975000530481339</v>
      </c>
      <c r="BF127" s="4">
        <v>0.38199999928474426</v>
      </c>
      <c r="BG127" s="4">
        <v>5.4130001068115234</v>
      </c>
      <c r="BH127" s="4">
        <v>91.962001800537109</v>
      </c>
      <c r="BI127" s="4">
        <v>75.474502563476563</v>
      </c>
      <c r="BJ127" s="4">
        <v>16.487499237060547</v>
      </c>
      <c r="BK127" s="4">
        <v>4.2680001258850098</v>
      </c>
      <c r="BL127" s="4">
        <v>4.8850002288818359</v>
      </c>
      <c r="BM127" s="4">
        <v>3.6510000228881836</v>
      </c>
      <c r="BN127" s="4">
        <v>0.8724999874830246</v>
      </c>
      <c r="BO127" s="4">
        <v>1.2979999780654907</v>
      </c>
      <c r="BP127" s="4">
        <v>0.44699999690055847</v>
      </c>
      <c r="BQ127" s="4">
        <v>72</v>
      </c>
      <c r="BR127" s="4">
        <v>108</v>
      </c>
      <c r="BS127" s="4">
        <v>36</v>
      </c>
      <c r="BT127" s="10">
        <v>40.584202170380614</v>
      </c>
      <c r="BU127" s="10">
        <v>113.15217804133017</v>
      </c>
      <c r="BV127" s="4">
        <v>17.580179773977509</v>
      </c>
      <c r="BW127" s="10">
        <v>17.882345694645686</v>
      </c>
      <c r="BX127" s="10">
        <v>17.278013853309332</v>
      </c>
      <c r="BY127" s="4">
        <v>0.71840093107089764</v>
      </c>
      <c r="BZ127" s="4">
        <v>0.66157027973815929</v>
      </c>
      <c r="CA127" s="4">
        <v>0.77523158240363588</v>
      </c>
      <c r="CB127" s="4">
        <v>8.1302483937946164</v>
      </c>
      <c r="CD127" s="10">
        <v>4264.8186459967446</v>
      </c>
      <c r="CE127" s="10">
        <v>7.9674709956233283</v>
      </c>
      <c r="CF127" s="10"/>
      <c r="CH127" s="10">
        <v>4388.3726346359608</v>
      </c>
      <c r="CI127" s="10">
        <v>8.2884428181669954</v>
      </c>
      <c r="CJ127" s="10"/>
      <c r="CK127" s="4">
        <v>7.4108814417308349</v>
      </c>
      <c r="CM127" s="10">
        <v>4237.0617993284159</v>
      </c>
      <c r="CN127" s="10">
        <v>7.3993737590013557</v>
      </c>
      <c r="CQ127" s="10">
        <v>4646.340686844821</v>
      </c>
      <c r="CR127" s="10">
        <v>7.4213754554457401</v>
      </c>
      <c r="CT127" s="4">
        <v>1.2166666770353913</v>
      </c>
      <c r="CU127" s="4">
        <v>0.81666667060926557</v>
      </c>
      <c r="CV127" s="4">
        <v>0.40000000642612576</v>
      </c>
      <c r="CW127" s="4">
        <v>0.95416667653868603</v>
      </c>
      <c r="CX127" s="4">
        <v>0.69166667014360428</v>
      </c>
      <c r="CY127" s="4">
        <v>0.2625000063950817</v>
      </c>
      <c r="CZ127" s="4">
        <v>1.4791666775320969</v>
      </c>
      <c r="DA127" s="4">
        <v>0.94166667107492685</v>
      </c>
      <c r="DB127" s="4">
        <v>0.53750000645716989</v>
      </c>
    </row>
    <row r="128" spans="1:106" x14ac:dyDescent="0.25">
      <c r="A128" s="1">
        <f t="shared" si="1"/>
        <v>45051</v>
      </c>
      <c r="B128" s="8">
        <v>19</v>
      </c>
      <c r="C128" s="4">
        <v>6770.8890000000001</v>
      </c>
      <c r="D128" s="4">
        <v>6770.8890000000001</v>
      </c>
      <c r="E128" s="4">
        <v>0</v>
      </c>
      <c r="F128" s="4">
        <v>2402.3890000000001</v>
      </c>
      <c r="H128" s="4">
        <v>4368.5</v>
      </c>
      <c r="J128" s="4">
        <v>51531.971811755837</v>
      </c>
      <c r="K128" s="4">
        <v>263.15866421613185</v>
      </c>
      <c r="L128" s="4">
        <v>18716.848846415003</v>
      </c>
      <c r="M128" s="4">
        <v>32815.12296534083</v>
      </c>
      <c r="N128" s="4">
        <v>13849.687877554628</v>
      </c>
      <c r="O128" s="4">
        <v>1789.9247964914798</v>
      </c>
      <c r="P128" s="4">
        <v>6517.8417733585738</v>
      </c>
      <c r="Q128" s="4">
        <v>7331.8461041960545</v>
      </c>
      <c r="R128" s="4">
        <v>22474.876084856056</v>
      </c>
      <c r="S128" s="4">
        <v>50.991385765441606</v>
      </c>
      <c r="T128" s="4">
        <v>1194.5604349027451</v>
      </c>
      <c r="U128" s="4">
        <v>8844.6446448553725</v>
      </c>
      <c r="V128" s="4">
        <v>0</v>
      </c>
      <c r="W128" s="4">
        <v>13630.231440000685</v>
      </c>
      <c r="X128" s="4">
        <v>0</v>
      </c>
      <c r="Y128" s="4">
        <v>8844.6446448553725</v>
      </c>
      <c r="Z128" s="4">
        <v>13630.231440000685</v>
      </c>
      <c r="AA128" s="4">
        <v>233405.99611468514</v>
      </c>
      <c r="AB128" s="4">
        <v>97384.790558224995</v>
      </c>
      <c r="AC128" s="4">
        <v>136021.20555646013</v>
      </c>
      <c r="AD128" s="4">
        <v>16307.173852282063</v>
      </c>
      <c r="AE128" s="4">
        <v>4.0014744369640942</v>
      </c>
      <c r="AF128" s="4">
        <v>1022.3066778544004</v>
      </c>
      <c r="AG128" s="4">
        <v>5354.4428885605166</v>
      </c>
      <c r="AH128" s="4">
        <v>10952.730963721548</v>
      </c>
      <c r="AI128" s="4">
        <v>9872.0659237389555</v>
      </c>
      <c r="AJ128" s="4">
        <v>227.50012402009082</v>
      </c>
      <c r="AK128" s="4">
        <v>4174.6458817394796</v>
      </c>
      <c r="AL128" s="4">
        <v>5697.4200419994759</v>
      </c>
      <c r="AM128" s="4">
        <v>884.12670528008073</v>
      </c>
      <c r="AN128" s="4">
        <v>378.09860422582506</v>
      </c>
      <c r="AO128" s="4">
        <v>506.02810105425567</v>
      </c>
      <c r="AP128" s="4">
        <v>84028.375</v>
      </c>
      <c r="AQ128" s="4">
        <v>137806.535</v>
      </c>
      <c r="AR128" s="4">
        <v>31715.94921875</v>
      </c>
      <c r="AS128" s="4">
        <v>52312.42578125</v>
      </c>
      <c r="AT128" s="4">
        <v>525</v>
      </c>
      <c r="AU128" s="4">
        <v>500</v>
      </c>
      <c r="AV128" s="4">
        <v>550</v>
      </c>
      <c r="AW128" s="4">
        <v>7.6108132642191944</v>
      </c>
      <c r="AX128" s="4">
        <v>2.0454755464983445</v>
      </c>
      <c r="AY128" s="4">
        <v>4.090951092996689</v>
      </c>
      <c r="AZ128" s="4">
        <v>34.471986782634474</v>
      </c>
      <c r="BA128" s="4">
        <v>2.4084243372298766</v>
      </c>
      <c r="BB128" s="4">
        <v>1.4580162108312447</v>
      </c>
      <c r="BC128" s="4">
        <v>0.13057763984612372</v>
      </c>
      <c r="BD128" s="4">
        <v>20.352797837920544</v>
      </c>
      <c r="BE128" s="4">
        <v>3.974000096321106</v>
      </c>
      <c r="BF128" s="4">
        <v>0.9309999942779541</v>
      </c>
      <c r="BG128" s="4">
        <v>7.0170001983642578</v>
      </c>
      <c r="BH128" s="4">
        <v>91.966501235961914</v>
      </c>
      <c r="BI128" s="4">
        <v>77.657501220703125</v>
      </c>
      <c r="BJ128" s="4">
        <v>14.309000015258789</v>
      </c>
      <c r="BK128" s="4">
        <v>3.5870000123977661</v>
      </c>
      <c r="BL128" s="4">
        <v>3.5230000019073486</v>
      </c>
      <c r="BM128" s="4">
        <v>3.6510000228881836</v>
      </c>
      <c r="BN128" s="4">
        <v>0.47300000488758087</v>
      </c>
      <c r="BO128" s="4">
        <v>0.49900001287460327</v>
      </c>
      <c r="BP128" s="4">
        <v>0.44699999690055847</v>
      </c>
      <c r="BQ128" s="4">
        <v>77</v>
      </c>
      <c r="BR128" s="4">
        <v>118</v>
      </c>
      <c r="BS128" s="4">
        <v>36</v>
      </c>
      <c r="BT128" s="10">
        <v>41.433857091118192</v>
      </c>
      <c r="BU128" s="10">
        <v>114.14169936138109</v>
      </c>
      <c r="BV128" s="4">
        <v>17.649312734388644</v>
      </c>
      <c r="BW128" s="10">
        <v>17.798848608798451</v>
      </c>
      <c r="BX128" s="10">
        <v>17.499776859978834</v>
      </c>
      <c r="BY128" s="4">
        <v>0.63647068594953138</v>
      </c>
      <c r="BZ128" s="4">
        <v>0.67536201033775267</v>
      </c>
      <c r="CA128" s="4">
        <v>0.59757936156131009</v>
      </c>
      <c r="CB128" s="4">
        <v>8.1393662141530783</v>
      </c>
      <c r="CD128" s="10">
        <v>3101.1243949528857</v>
      </c>
      <c r="CE128" s="10">
        <v>7.9993750548647364</v>
      </c>
      <c r="CF128" s="10"/>
      <c r="CH128" s="10">
        <v>4492.7915440671977</v>
      </c>
      <c r="CI128" s="10">
        <v>8.235994333861882</v>
      </c>
      <c r="CJ128" s="10"/>
      <c r="CK128" s="4">
        <v>7.4036583593572196</v>
      </c>
      <c r="CM128" s="10">
        <v>3410.1213290009673</v>
      </c>
      <c r="CN128" s="10">
        <v>7.2902886758514711</v>
      </c>
      <c r="CQ128" s="10">
        <v>4789.541778390022</v>
      </c>
      <c r="CR128" s="10">
        <v>7.4843768066895633</v>
      </c>
      <c r="CT128" s="4">
        <v>1.3208333366395286</v>
      </c>
      <c r="CU128" s="4">
        <v>0.75208333227783442</v>
      </c>
      <c r="CV128" s="4">
        <v>0.56875000436169409</v>
      </c>
      <c r="CW128" s="4">
        <v>1.0020833395731945</v>
      </c>
      <c r="CX128" s="4">
        <v>0.64166666567325592</v>
      </c>
      <c r="CY128" s="4">
        <v>0.36041667389993864</v>
      </c>
      <c r="CZ128" s="4">
        <v>1.6395833337058625</v>
      </c>
      <c r="DA128" s="4">
        <v>0.86249999888241291</v>
      </c>
      <c r="DB128" s="4">
        <v>0.77708333482344949</v>
      </c>
    </row>
    <row r="129" spans="1:106" x14ac:dyDescent="0.25">
      <c r="A129" s="1">
        <f t="shared" si="1"/>
        <v>45052</v>
      </c>
      <c r="B129" s="8">
        <v>19</v>
      </c>
      <c r="C129" s="4">
        <v>8547.8279999999995</v>
      </c>
      <c r="D129" s="4">
        <v>8547.8279999999995</v>
      </c>
      <c r="E129" s="4">
        <v>0</v>
      </c>
      <c r="F129" s="4">
        <v>4120.1009999999997</v>
      </c>
      <c r="H129" s="4">
        <v>4427.7269999999999</v>
      </c>
      <c r="J129" s="4">
        <v>60144.827562104911</v>
      </c>
      <c r="K129" s="4">
        <v>266.49421848787858</v>
      </c>
      <c r="L129" s="4">
        <v>28087.562540497049</v>
      </c>
      <c r="M129" s="4">
        <v>32057.265021607858</v>
      </c>
      <c r="N129" s="4">
        <v>20953.073863394085</v>
      </c>
      <c r="O129" s="4">
        <v>1789.8027431138098</v>
      </c>
      <c r="P129" s="4">
        <v>12891.531500640391</v>
      </c>
      <c r="Q129" s="4">
        <v>8061.5423627536948</v>
      </c>
      <c r="R129" s="4">
        <v>27511.585740150691</v>
      </c>
      <c r="S129" s="4">
        <v>50.930632029257048</v>
      </c>
      <c r="T129" s="4">
        <v>1193.5811252223316</v>
      </c>
      <c r="U129" s="4">
        <v>13916.604099724558</v>
      </c>
      <c r="V129" s="4">
        <v>0</v>
      </c>
      <c r="W129" s="4">
        <v>13594.981640426133</v>
      </c>
      <c r="X129" s="4">
        <v>0</v>
      </c>
      <c r="Y129" s="4">
        <v>13916.604099724558</v>
      </c>
      <c r="Z129" s="4">
        <v>13594.981640426133</v>
      </c>
      <c r="AA129" s="4">
        <v>261494.52943278098</v>
      </c>
      <c r="AB129" s="4">
        <v>126197.44156279882</v>
      </c>
      <c r="AC129" s="4">
        <v>135297.08786998215</v>
      </c>
      <c r="AD129" s="4">
        <v>18838.824977289492</v>
      </c>
      <c r="AE129" s="4">
        <v>3.9729542704326821</v>
      </c>
      <c r="AF129" s="4">
        <v>1022.3233881301306</v>
      </c>
      <c r="AG129" s="4">
        <v>8965.0702417749199</v>
      </c>
      <c r="AH129" s="4">
        <v>9873.7547355145743</v>
      </c>
      <c r="AI129" s="4">
        <v>9363.7012471252492</v>
      </c>
      <c r="AJ129" s="4">
        <v>227.51590884332305</v>
      </c>
      <c r="AK129" s="4">
        <v>7187.468798572816</v>
      </c>
      <c r="AL129" s="4">
        <v>2176.2324485524332</v>
      </c>
      <c r="AM129" s="4">
        <v>950.01141201276016</v>
      </c>
      <c r="AN129" s="4">
        <v>466.10429443068273</v>
      </c>
      <c r="AO129" s="4">
        <v>483.90711758207743</v>
      </c>
      <c r="AP129" s="4">
        <v>93956.59375</v>
      </c>
      <c r="AQ129" s="4">
        <v>154088.81375</v>
      </c>
      <c r="AR129" s="4">
        <v>44410.07421875</v>
      </c>
      <c r="AS129" s="4">
        <v>49546.51953125</v>
      </c>
      <c r="AT129" s="4">
        <v>525</v>
      </c>
      <c r="AU129" s="4">
        <v>500</v>
      </c>
      <c r="AV129" s="4">
        <v>550</v>
      </c>
      <c r="AW129" s="4">
        <v>7.0362702153231105</v>
      </c>
      <c r="AX129" s="4">
        <v>2.4512746236112948</v>
      </c>
      <c r="AY129" s="4">
        <v>4.9025492472225896</v>
      </c>
      <c r="AZ129" s="4">
        <v>30.591926912050756</v>
      </c>
      <c r="BA129" s="4">
        <v>2.2039312182333912</v>
      </c>
      <c r="BB129" s="4">
        <v>1.0954480187394096</v>
      </c>
      <c r="BC129" s="4">
        <v>0.11114067948170696</v>
      </c>
      <c r="BD129" s="4">
        <v>18.026662884419295</v>
      </c>
      <c r="BE129" s="4">
        <v>5.3135000467300415</v>
      </c>
      <c r="BF129" s="4">
        <v>0.9309999942779541</v>
      </c>
      <c r="BG129" s="4">
        <v>9.6960000991821289</v>
      </c>
      <c r="BH129" s="4">
        <v>90.518002510070801</v>
      </c>
      <c r="BI129" s="4">
        <v>75.927001953125</v>
      </c>
      <c r="BJ129" s="4">
        <v>14.591000556945801</v>
      </c>
      <c r="BK129" s="4">
        <v>3.6345000267028809</v>
      </c>
      <c r="BL129" s="4">
        <v>3.5230000019073486</v>
      </c>
      <c r="BM129" s="4">
        <v>3.7460000514984131</v>
      </c>
      <c r="BN129" s="4">
        <v>0.53450000286102295</v>
      </c>
      <c r="BO129" s="4">
        <v>0.49900001287460327</v>
      </c>
      <c r="BP129" s="4">
        <v>0.56999999284744263</v>
      </c>
      <c r="BQ129" s="4">
        <v>96</v>
      </c>
      <c r="BR129" s="4">
        <v>118</v>
      </c>
      <c r="BS129" s="4">
        <v>74</v>
      </c>
      <c r="BT129" s="10">
        <v>41.811660605823839</v>
      </c>
      <c r="BU129" s="10">
        <v>109.51893882879951</v>
      </c>
      <c r="BV129" s="4">
        <v>17.097965535240043</v>
      </c>
      <c r="BW129" s="10">
        <v>17.112358644792327</v>
      </c>
      <c r="BX129" s="10">
        <v>17.083572425687755</v>
      </c>
      <c r="BY129" s="4">
        <v>0.52693891561384121</v>
      </c>
      <c r="BZ129" s="4">
        <v>0.68737694380129266</v>
      </c>
      <c r="CA129" s="4">
        <v>0.3665008874263897</v>
      </c>
      <c r="CB129" s="4">
        <v>8.0669801962793883</v>
      </c>
      <c r="CD129" s="10">
        <v>4305.5897540857832</v>
      </c>
      <c r="CE129" s="10">
        <v>7.9265901535187604</v>
      </c>
      <c r="CF129" s="10"/>
      <c r="CH129" s="10">
        <v>4298.096166425551</v>
      </c>
      <c r="CI129" s="10">
        <v>8.2076150044085221</v>
      </c>
      <c r="CJ129" s="10"/>
      <c r="CK129" s="4">
        <v>7.470675254281252</v>
      </c>
      <c r="CM129" s="10">
        <v>4141.1035484681306</v>
      </c>
      <c r="CN129" s="10">
        <v>7.4398378109807322</v>
      </c>
      <c r="CQ129" s="10">
        <v>4552.6588069059217</v>
      </c>
      <c r="CR129" s="10">
        <v>7.4987250272367296</v>
      </c>
      <c r="CT129" s="4">
        <v>1.4333333445247263</v>
      </c>
      <c r="CU129" s="4">
        <v>1.0552083396663268</v>
      </c>
      <c r="CV129" s="4">
        <v>0.37812500485839939</v>
      </c>
      <c r="CW129" s="4">
        <v>1.2604166770664356</v>
      </c>
      <c r="CX129" s="4">
        <v>0.97291667138536775</v>
      </c>
      <c r="CY129" s="4">
        <v>0.28750000568106771</v>
      </c>
      <c r="CZ129" s="4">
        <v>1.606250011983017</v>
      </c>
      <c r="DA129" s="4">
        <v>1.1375000079472859</v>
      </c>
      <c r="DB129" s="4">
        <v>0.46875000403573114</v>
      </c>
    </row>
    <row r="130" spans="1:106" x14ac:dyDescent="0.25">
      <c r="A130" s="1">
        <f t="shared" si="1"/>
        <v>45053</v>
      </c>
      <c r="B130" s="8">
        <v>19</v>
      </c>
      <c r="C130" s="4">
        <v>8666.8819999999996</v>
      </c>
      <c r="D130" s="4">
        <v>8666.8819999999996</v>
      </c>
      <c r="E130" s="4">
        <v>0</v>
      </c>
      <c r="F130" s="4">
        <v>4106.0519999999997</v>
      </c>
      <c r="H130" s="4">
        <v>4560.83</v>
      </c>
      <c r="J130" s="4">
        <v>61221.667832731997</v>
      </c>
      <c r="K130" s="4">
        <v>264.97140090763634</v>
      </c>
      <c r="L130" s="4">
        <v>28531.143592921275</v>
      </c>
      <c r="M130" s="4">
        <v>32690.524239810726</v>
      </c>
      <c r="N130" s="4">
        <v>20228.663459240197</v>
      </c>
      <c r="O130" s="4">
        <v>1789.735268273831</v>
      </c>
      <c r="P130" s="4">
        <v>11909.45830883752</v>
      </c>
      <c r="Q130" s="4">
        <v>8319.2051504026786</v>
      </c>
      <c r="R130" s="4">
        <v>26151.610010041572</v>
      </c>
      <c r="S130" s="4">
        <v>50.842701461329284</v>
      </c>
      <c r="T130" s="4">
        <v>1193.0648140458077</v>
      </c>
      <c r="U130" s="4">
        <v>12666.823966209327</v>
      </c>
      <c r="V130" s="4">
        <v>0</v>
      </c>
      <c r="W130" s="4">
        <v>13484.786043832244</v>
      </c>
      <c r="X130" s="4">
        <v>0</v>
      </c>
      <c r="Y130" s="4">
        <v>12666.823966209327</v>
      </c>
      <c r="Z130" s="4">
        <v>13484.786043832244</v>
      </c>
      <c r="AA130" s="4">
        <v>265793.15007524949</v>
      </c>
      <c r="AB130" s="4">
        <v>132469.68104428457</v>
      </c>
      <c r="AC130" s="4">
        <v>133323.46903096492</v>
      </c>
      <c r="AD130" s="4">
        <v>18612.658485228687</v>
      </c>
      <c r="AE130" s="4">
        <v>3.9774678664745151</v>
      </c>
      <c r="AF130" s="4">
        <v>1022.2559837471989</v>
      </c>
      <c r="AG130" s="4">
        <v>8452.4229149455732</v>
      </c>
      <c r="AH130" s="4">
        <v>10160.235570283114</v>
      </c>
      <c r="AI130" s="4">
        <v>7835.3482860568529</v>
      </c>
      <c r="AJ130" s="4">
        <v>227.22033112905643</v>
      </c>
      <c r="AK130" s="4">
        <v>5521.6992021459828</v>
      </c>
      <c r="AL130" s="4">
        <v>2313.6490839108706</v>
      </c>
      <c r="AM130" s="4">
        <v>958.29239324685523</v>
      </c>
      <c r="AN130" s="4">
        <v>471.05806386707957</v>
      </c>
      <c r="AO130" s="4">
        <v>487.2343293797756</v>
      </c>
      <c r="AP130" s="4">
        <v>92669.0859375</v>
      </c>
      <c r="AQ130" s="4">
        <v>151977.3009375</v>
      </c>
      <c r="AR130" s="4">
        <v>44196.91796875</v>
      </c>
      <c r="AS130" s="4">
        <v>48472.16796875</v>
      </c>
      <c r="AT130" s="4">
        <v>525</v>
      </c>
      <c r="AU130" s="4">
        <v>500</v>
      </c>
      <c r="AV130" s="4">
        <v>550</v>
      </c>
      <c r="AW130" s="4">
        <v>7.0638630862554725</v>
      </c>
      <c r="AX130" s="4">
        <v>2.3340185616049922</v>
      </c>
      <c r="AY130" s="4">
        <v>4.6680371232099844</v>
      </c>
      <c r="AZ130" s="4">
        <v>30.667678419441906</v>
      </c>
      <c r="BA130" s="4">
        <v>2.1475610819702733</v>
      </c>
      <c r="BB130" s="4">
        <v>0.90405618607209071</v>
      </c>
      <c r="BC130" s="4">
        <v>0.11056945199517604</v>
      </c>
      <c r="BD130" s="4">
        <v>17.535406728452056</v>
      </c>
      <c r="BE130" s="4">
        <v>5.3135000467300415</v>
      </c>
      <c r="BF130" s="4">
        <v>0.9309999942779541</v>
      </c>
      <c r="BG130" s="4">
        <v>9.6960000991821289</v>
      </c>
      <c r="BH130" s="4">
        <v>90.518002510070801</v>
      </c>
      <c r="BI130" s="4">
        <v>75.927001953125</v>
      </c>
      <c r="BJ130" s="4">
        <v>14.591000556945801</v>
      </c>
      <c r="BK130" s="4">
        <v>3.6345000267028809</v>
      </c>
      <c r="BL130" s="4">
        <v>3.5230000019073486</v>
      </c>
      <c r="BM130" s="4">
        <v>3.7460000514984131</v>
      </c>
      <c r="BN130" s="4">
        <v>0.53450000286102295</v>
      </c>
      <c r="BO130" s="4">
        <v>0.49900001287460327</v>
      </c>
      <c r="BP130" s="4">
        <v>0.56999999284744263</v>
      </c>
      <c r="BQ130" s="4">
        <v>96</v>
      </c>
      <c r="BR130" s="4">
        <v>118</v>
      </c>
      <c r="BS130" s="4">
        <v>74</v>
      </c>
      <c r="BT130" s="10">
        <v>42.892158810206055</v>
      </c>
      <c r="BU130" s="10">
        <v>110.89117264955141</v>
      </c>
      <c r="BV130" s="4">
        <v>17.105079256003656</v>
      </c>
      <c r="BW130" s="10">
        <v>17.351871006113512</v>
      </c>
      <c r="BX130" s="10">
        <v>16.858287505893795</v>
      </c>
      <c r="BY130" s="4">
        <v>0.44429003677154272</v>
      </c>
      <c r="BZ130" s="4">
        <v>0.6062414070447194</v>
      </c>
      <c r="CA130" s="4">
        <v>0.28233866649836603</v>
      </c>
      <c r="CB130" s="4">
        <v>8.0755941247344314</v>
      </c>
      <c r="CD130" s="10">
        <v>4342.836142987574</v>
      </c>
      <c r="CE130" s="10">
        <v>7.944981433953286</v>
      </c>
      <c r="CF130" s="10"/>
      <c r="CH130" s="10">
        <v>4329.9808226586038</v>
      </c>
      <c r="CI130" s="10">
        <v>8.2065945927478072</v>
      </c>
      <c r="CJ130" s="10"/>
      <c r="CK130" s="4">
        <v>7.4880488321571228</v>
      </c>
      <c r="CM130" s="10">
        <v>4191.4230742758291</v>
      </c>
      <c r="CN130" s="10">
        <v>7.4835512832554638</v>
      </c>
      <c r="CQ130" s="10">
        <v>4626.6580772148154</v>
      </c>
      <c r="CR130" s="10">
        <v>7.4921232915032627</v>
      </c>
      <c r="CT130" s="4">
        <v>1.3531250044082603</v>
      </c>
      <c r="CU130" s="4">
        <v>0.96458333233992266</v>
      </c>
      <c r="CV130" s="4">
        <v>0.38854167206833762</v>
      </c>
      <c r="CW130" s="4">
        <v>1.0604166702056925</v>
      </c>
      <c r="CX130" s="4">
        <v>0.82708333184321725</v>
      </c>
      <c r="CY130" s="4">
        <v>0.23333333836247525</v>
      </c>
      <c r="CZ130" s="4">
        <v>1.6458333386108279</v>
      </c>
      <c r="DA130" s="4">
        <v>1.102083332836628</v>
      </c>
      <c r="DB130" s="4">
        <v>0.54375000577419996</v>
      </c>
    </row>
    <row r="131" spans="1:106" x14ac:dyDescent="0.25">
      <c r="A131" s="1">
        <f t="shared" si="1"/>
        <v>45054</v>
      </c>
      <c r="B131" s="8">
        <v>20</v>
      </c>
      <c r="C131" s="4">
        <v>8680.7799999999988</v>
      </c>
      <c r="D131" s="4">
        <v>8680.7799999999988</v>
      </c>
      <c r="E131" s="4">
        <v>0</v>
      </c>
      <c r="F131" s="4">
        <v>4171.0389999999998</v>
      </c>
      <c r="H131" s="4">
        <v>4509.741</v>
      </c>
      <c r="J131" s="4">
        <v>62826.526060818338</v>
      </c>
      <c r="K131" s="4">
        <v>263.38753825912698</v>
      </c>
      <c r="L131" s="4">
        <v>27371.963790170077</v>
      </c>
      <c r="M131" s="4">
        <v>35454.562270648261</v>
      </c>
      <c r="N131" s="4">
        <v>16316.423080105844</v>
      </c>
      <c r="O131" s="4">
        <v>1790.1116278931734</v>
      </c>
      <c r="P131" s="4">
        <v>8852.113116510247</v>
      </c>
      <c r="Q131" s="4">
        <v>7464.3099635955969</v>
      </c>
      <c r="R131" s="4">
        <v>25724.549478625464</v>
      </c>
      <c r="S131" s="4">
        <v>51.221085940661872</v>
      </c>
      <c r="T131" s="4">
        <v>1193.3306886656756</v>
      </c>
      <c r="U131" s="4">
        <v>11679.22170829688</v>
      </c>
      <c r="V131" s="4">
        <v>0</v>
      </c>
      <c r="W131" s="4">
        <v>14045.327770328582</v>
      </c>
      <c r="X131" s="4">
        <v>0</v>
      </c>
      <c r="Y131" s="4">
        <v>11679.22170829688</v>
      </c>
      <c r="Z131" s="4">
        <v>14045.327770328582</v>
      </c>
      <c r="AA131" s="4">
        <v>275174.1424111448</v>
      </c>
      <c r="AB131" s="4">
        <v>128888.72469505214</v>
      </c>
      <c r="AC131" s="4">
        <v>146285.41771609269</v>
      </c>
      <c r="AD131" s="4">
        <v>18629.797838233448</v>
      </c>
      <c r="AE131" s="4">
        <v>3.9805254398730252</v>
      </c>
      <c r="AF131" s="4">
        <v>1022.2185357190762</v>
      </c>
      <c r="AG131" s="4">
        <v>8507.5472381734762</v>
      </c>
      <c r="AH131" s="4">
        <v>10122.250600059973</v>
      </c>
      <c r="AI131" s="4">
        <v>7800.7554980401401</v>
      </c>
      <c r="AJ131" s="4">
        <v>227.28226459202943</v>
      </c>
      <c r="AK131" s="4">
        <v>5465.3653327977427</v>
      </c>
      <c r="AL131" s="4">
        <v>2335.3901652423979</v>
      </c>
      <c r="AM131" s="4">
        <v>978.27348190414614</v>
      </c>
      <c r="AN131" s="4">
        <v>469.4955003346173</v>
      </c>
      <c r="AO131" s="4">
        <v>508.77798156952889</v>
      </c>
      <c r="AP131" s="4">
        <v>96350.5703125</v>
      </c>
      <c r="AQ131" s="4">
        <v>158014.93531249999</v>
      </c>
      <c r="AR131" s="4">
        <v>43589.6015625</v>
      </c>
      <c r="AS131" s="4">
        <v>52760.96875</v>
      </c>
      <c r="AT131" s="4">
        <v>504.34027777777777</v>
      </c>
      <c r="AU131" s="4">
        <v>458.68055555555554</v>
      </c>
      <c r="AV131" s="4">
        <v>550</v>
      </c>
      <c r="AW131" s="4">
        <v>7.2374286712505498</v>
      </c>
      <c r="AX131" s="4">
        <v>1.8796033398042395</v>
      </c>
      <c r="AY131" s="4">
        <v>3.7592066796084791</v>
      </c>
      <c r="AZ131" s="4">
        <v>31.69924159017333</v>
      </c>
      <c r="BA131" s="4">
        <v>2.1460972214747351</v>
      </c>
      <c r="BB131" s="4">
        <v>0.8986237985572888</v>
      </c>
      <c r="BC131" s="4">
        <v>0.11269419129434755</v>
      </c>
      <c r="BD131" s="4">
        <v>18.202849895113115</v>
      </c>
      <c r="BE131" s="4">
        <v>4.6319997906684875</v>
      </c>
      <c r="BF131" s="4">
        <v>1.3899999856948853</v>
      </c>
      <c r="BG131" s="4">
        <v>7.8739995956420898</v>
      </c>
      <c r="BH131" s="4">
        <v>91.789002418518066</v>
      </c>
      <c r="BI131" s="4">
        <v>79.794502258300781</v>
      </c>
      <c r="BJ131" s="4">
        <v>11.994500160217285</v>
      </c>
      <c r="BK131" s="4">
        <v>3.1004999876022339</v>
      </c>
      <c r="BL131" s="4">
        <v>3.5230000019073486</v>
      </c>
      <c r="BM131" s="4">
        <v>2.6779999732971191</v>
      </c>
      <c r="BN131" s="4">
        <v>0.47900000214576721</v>
      </c>
      <c r="BO131" s="4">
        <v>0.49900001287460327</v>
      </c>
      <c r="BP131" s="4">
        <v>0.45899999141693115</v>
      </c>
      <c r="BQ131" s="4">
        <v>82</v>
      </c>
      <c r="BR131" s="4">
        <v>118</v>
      </c>
      <c r="BS131" s="4">
        <v>46</v>
      </c>
      <c r="BT131" s="10">
        <v>42.074577115425562</v>
      </c>
      <c r="BU131" s="10">
        <v>116.2540835991241</v>
      </c>
      <c r="BV131" s="4">
        <v>17.354207227914422</v>
      </c>
      <c r="BW131" s="10">
        <v>17.202954703834322</v>
      </c>
      <c r="BX131" s="10">
        <v>17.505459751994522</v>
      </c>
      <c r="BY131" s="4">
        <v>0.52058199199435873</v>
      </c>
      <c r="BZ131" s="4">
        <v>0.57082438000843339</v>
      </c>
      <c r="CA131" s="4">
        <v>0.47033960398028402</v>
      </c>
      <c r="CB131" s="4">
        <v>8.1215403617207116</v>
      </c>
      <c r="CD131" s="10">
        <v>4330.3706119669423</v>
      </c>
      <c r="CE131" s="10">
        <v>8.0648375494158309</v>
      </c>
      <c r="CF131" s="10"/>
      <c r="CH131" s="10">
        <v>4555.7144979790091</v>
      </c>
      <c r="CI131" s="10">
        <v>8.175438425817978</v>
      </c>
      <c r="CJ131" s="10"/>
      <c r="CK131" s="4">
        <v>7.5026434179389847</v>
      </c>
      <c r="CM131" s="10">
        <v>4197.0558936648895</v>
      </c>
      <c r="CN131" s="10">
        <v>7.5030732599420746</v>
      </c>
      <c r="CQ131" s="10">
        <v>4724.0125508089423</v>
      </c>
      <c r="CR131" s="10">
        <v>7.5022615241795991</v>
      </c>
      <c r="CT131" s="4">
        <v>1.4520833420877655</v>
      </c>
      <c r="CU131" s="4">
        <v>0.95937500273187948</v>
      </c>
      <c r="CV131" s="4">
        <v>0.49270833935588598</v>
      </c>
      <c r="CW131" s="4">
        <v>0.99166667275130749</v>
      </c>
      <c r="CX131" s="4">
        <v>0.76666666815678275</v>
      </c>
      <c r="CY131" s="4">
        <v>0.22500000459452471</v>
      </c>
      <c r="CZ131" s="4">
        <v>1.9125000114242234</v>
      </c>
      <c r="DA131" s="4">
        <v>1.1520833373069763</v>
      </c>
      <c r="DB131" s="4">
        <v>0.76041667411724723</v>
      </c>
    </row>
    <row r="132" spans="1:106" x14ac:dyDescent="0.25">
      <c r="A132" s="1">
        <f t="shared" si="1"/>
        <v>45055</v>
      </c>
      <c r="B132" s="8">
        <v>20</v>
      </c>
      <c r="C132" s="4">
        <v>8318.2479999999996</v>
      </c>
      <c r="D132" s="4">
        <v>8318.2479999999996</v>
      </c>
      <c r="E132" s="4">
        <v>0</v>
      </c>
      <c r="F132" s="4">
        <v>4170.2389999999996</v>
      </c>
      <c r="H132" s="4">
        <v>4148.009</v>
      </c>
      <c r="J132" s="4">
        <v>59687.353164251617</v>
      </c>
      <c r="K132" s="4">
        <v>249.34540489196979</v>
      </c>
      <c r="L132" s="4">
        <v>27652.291418701847</v>
      </c>
      <c r="M132" s="4">
        <v>32035.06174554977</v>
      </c>
      <c r="N132" s="4">
        <v>12670.878147538884</v>
      </c>
      <c r="O132" s="4">
        <v>1790.4684535084414</v>
      </c>
      <c r="P132" s="4">
        <v>5708.0075379365981</v>
      </c>
      <c r="Q132" s="4">
        <v>6962.8706096022861</v>
      </c>
      <c r="R132" s="4">
        <v>26017.254778979652</v>
      </c>
      <c r="S132" s="4">
        <v>51.243385704517941</v>
      </c>
      <c r="T132" s="4">
        <v>1193.4255247564838</v>
      </c>
      <c r="U132" s="4">
        <v>12390.465508760402</v>
      </c>
      <c r="V132" s="4">
        <v>0</v>
      </c>
      <c r="W132" s="4">
        <v>13626.789270219251</v>
      </c>
      <c r="X132" s="4">
        <v>0</v>
      </c>
      <c r="Y132" s="4">
        <v>12390.465508760402</v>
      </c>
      <c r="Z132" s="4">
        <v>13626.789270219251</v>
      </c>
      <c r="AA132" s="4">
        <v>296028.00692984962</v>
      </c>
      <c r="AB132" s="4">
        <v>141782.80104868909</v>
      </c>
      <c r="AC132" s="4">
        <v>154245.20588116051</v>
      </c>
      <c r="AD132" s="4">
        <v>17251.950531566483</v>
      </c>
      <c r="AE132" s="4">
        <v>3.6650936706561428</v>
      </c>
      <c r="AF132" s="4">
        <v>1020.2362845022393</v>
      </c>
      <c r="AG132" s="4">
        <v>8191.3740168302911</v>
      </c>
      <c r="AH132" s="4">
        <v>9060.5765147361908</v>
      </c>
      <c r="AI132" s="4">
        <v>7713.3755492878572</v>
      </c>
      <c r="AJ132" s="4">
        <v>227.27486648780328</v>
      </c>
      <c r="AK132" s="4">
        <v>5186.9415345396701</v>
      </c>
      <c r="AL132" s="4">
        <v>2526.4340147481867</v>
      </c>
      <c r="AM132" s="4">
        <v>990.3613876498739</v>
      </c>
      <c r="AN132" s="4">
        <v>479.43854403104081</v>
      </c>
      <c r="AO132" s="4">
        <v>510.92284361883304</v>
      </c>
      <c r="AP132" s="4">
        <v>100430.38671875</v>
      </c>
      <c r="AQ132" s="4">
        <v>164705.83421874998</v>
      </c>
      <c r="AR132" s="4">
        <v>47201.84765625</v>
      </c>
      <c r="AS132" s="4">
        <v>53228.5390625</v>
      </c>
      <c r="AT132" s="4">
        <v>500</v>
      </c>
      <c r="AU132" s="4">
        <v>450</v>
      </c>
      <c r="AV132" s="4">
        <v>550</v>
      </c>
      <c r="AW132" s="4">
        <v>7.1754717056105592</v>
      </c>
      <c r="AX132" s="4">
        <v>1.5232628490445206</v>
      </c>
      <c r="AY132" s="4">
        <v>3.0465256980890412</v>
      </c>
      <c r="AZ132" s="4">
        <v>35.587783260351173</v>
      </c>
      <c r="BA132" s="4">
        <v>2.073988480695272</v>
      </c>
      <c r="BB132" s="4">
        <v>0.92728367190877903</v>
      </c>
      <c r="BC132" s="4">
        <v>0.11905889168607067</v>
      </c>
      <c r="BD132" s="4">
        <v>19.800543842735873</v>
      </c>
      <c r="BE132" s="4">
        <v>5.2994999289512634</v>
      </c>
      <c r="BF132" s="4">
        <v>1.2289999723434448</v>
      </c>
      <c r="BG132" s="4">
        <v>9.369999885559082</v>
      </c>
      <c r="BH132" s="4">
        <v>91.630003929138184</v>
      </c>
      <c r="BI132" s="4">
        <v>79.110504150390625</v>
      </c>
      <c r="BJ132" s="4">
        <v>12.519499778747559</v>
      </c>
      <c r="BK132" s="4">
        <v>2.687000036239624</v>
      </c>
      <c r="BL132" s="4">
        <v>2.6960000991821289</v>
      </c>
      <c r="BM132" s="4">
        <v>2.6779999732971191</v>
      </c>
      <c r="BN132" s="4">
        <v>0.38349999487400055</v>
      </c>
      <c r="BO132" s="4">
        <v>0.30799999833106995</v>
      </c>
      <c r="BP132" s="4">
        <v>0.45899999141693115</v>
      </c>
      <c r="BQ132" s="4">
        <v>50</v>
      </c>
      <c r="BR132" s="4">
        <v>54</v>
      </c>
      <c r="BS132" s="4">
        <v>46</v>
      </c>
      <c r="BT132" s="10">
        <v>42.47599133743487</v>
      </c>
      <c r="BU132" s="10">
        <v>115.62871104620285</v>
      </c>
      <c r="BV132" s="4">
        <v>17.668184727049535</v>
      </c>
      <c r="BW132" s="10">
        <v>17.765172475090733</v>
      </c>
      <c r="BX132" s="10">
        <v>17.571196979008338</v>
      </c>
      <c r="BY132" s="4">
        <v>0.58329437871062528</v>
      </c>
      <c r="BZ132" s="4">
        <v>0.56899114912524218</v>
      </c>
      <c r="CA132" s="4">
        <v>0.59759760829600839</v>
      </c>
      <c r="CB132" s="4">
        <v>8.14569391377489</v>
      </c>
      <c r="CD132" s="10">
        <v>4467.0158051929611</v>
      </c>
      <c r="CE132" s="10">
        <v>8.0967392541017187</v>
      </c>
      <c r="CF132" s="10"/>
      <c r="CH132" s="10">
        <v>4590.6168199286803</v>
      </c>
      <c r="CI132" s="10">
        <v>8.1933304835597092</v>
      </c>
      <c r="CJ132" s="10"/>
      <c r="CK132" s="4">
        <v>7.4662895267090441</v>
      </c>
      <c r="CM132" s="10">
        <v>4233.1352074135675</v>
      </c>
      <c r="CN132" s="10">
        <v>7.497383991524754</v>
      </c>
      <c r="CQ132" s="10">
        <v>4733.1992693456632</v>
      </c>
      <c r="CR132" s="10">
        <v>7.4384802023436958</v>
      </c>
      <c r="CT132" s="4">
        <v>1.2927083461545408</v>
      </c>
      <c r="CU132" s="4">
        <v>0.80625000440826022</v>
      </c>
      <c r="CV132" s="4">
        <v>0.48645834174628055</v>
      </c>
      <c r="CW132" s="4">
        <v>1.0062500123555462</v>
      </c>
      <c r="CX132" s="4">
        <v>0.65625000310440862</v>
      </c>
      <c r="CY132" s="4">
        <v>0.35000000925113756</v>
      </c>
      <c r="CZ132" s="4">
        <v>1.5791666799535355</v>
      </c>
      <c r="DA132" s="4">
        <v>0.95625000571211183</v>
      </c>
      <c r="DB132" s="4">
        <v>0.62291667424142361</v>
      </c>
    </row>
    <row r="133" spans="1:106" x14ac:dyDescent="0.25">
      <c r="A133" s="1">
        <f t="shared" si="1"/>
        <v>45056</v>
      </c>
      <c r="B133" s="8">
        <v>20</v>
      </c>
      <c r="C133" s="4">
        <v>8595.24</v>
      </c>
      <c r="D133" s="4">
        <v>8595.24</v>
      </c>
      <c r="E133" s="4">
        <v>0</v>
      </c>
      <c r="F133" s="4">
        <v>4146.1139999999996</v>
      </c>
      <c r="H133" s="4">
        <v>4449.1260000000002</v>
      </c>
      <c r="J133" s="4">
        <v>56001.725700238298</v>
      </c>
      <c r="K133" s="4">
        <v>248.58865840152725</v>
      </c>
      <c r="L133" s="4">
        <v>26545.761802754703</v>
      </c>
      <c r="M133" s="4">
        <v>29455.963897483591</v>
      </c>
      <c r="N133" s="4">
        <v>14917.219261433878</v>
      </c>
      <c r="O133" s="4">
        <v>1790.084401524723</v>
      </c>
      <c r="P133" s="4">
        <v>4636.4408385284323</v>
      </c>
      <c r="Q133" s="4">
        <v>10280.778422905447</v>
      </c>
      <c r="R133" s="4">
        <v>25508.74642018088</v>
      </c>
      <c r="S133" s="4">
        <v>50.323078788273527</v>
      </c>
      <c r="T133" s="4">
        <v>1190.9887399292759</v>
      </c>
      <c r="U133" s="4">
        <v>12472.756468564483</v>
      </c>
      <c r="V133" s="4">
        <v>0</v>
      </c>
      <c r="W133" s="4">
        <v>13035.989951616397</v>
      </c>
      <c r="X133" s="4">
        <v>0</v>
      </c>
      <c r="Y133" s="4">
        <v>12472.756468564483</v>
      </c>
      <c r="Z133" s="4">
        <v>13035.989951616397</v>
      </c>
      <c r="AA133" s="4">
        <v>271006.51909609395</v>
      </c>
      <c r="AB133" s="4">
        <v>129559.74606199635</v>
      </c>
      <c r="AC133" s="4">
        <v>141446.7730340976</v>
      </c>
      <c r="AD133" s="4">
        <v>17517.339412120436</v>
      </c>
      <c r="AE133" s="4">
        <v>3.9497239783983464</v>
      </c>
      <c r="AF133" s="4">
        <v>1022.0709567435151</v>
      </c>
      <c r="AG133" s="4">
        <v>8557.3894207737976</v>
      </c>
      <c r="AH133" s="4">
        <v>8959.9499913466389</v>
      </c>
      <c r="AI133" s="4">
        <v>7275.2217109206704</v>
      </c>
      <c r="AJ133" s="4">
        <v>227.29208395154387</v>
      </c>
      <c r="AK133" s="4">
        <v>4930.5361489497436</v>
      </c>
      <c r="AL133" s="4">
        <v>2344.6855619709263</v>
      </c>
      <c r="AM133" s="4">
        <v>942.68584141577094</v>
      </c>
      <c r="AN133" s="4">
        <v>458.13599543868855</v>
      </c>
      <c r="AO133" s="4">
        <v>484.54984597708233</v>
      </c>
      <c r="AP133" s="4">
        <v>94752.13671875</v>
      </c>
      <c r="AQ133" s="4">
        <v>155393.50421874999</v>
      </c>
      <c r="AR133" s="4">
        <v>44916.17578125</v>
      </c>
      <c r="AS133" s="4">
        <v>49835.9609375</v>
      </c>
      <c r="AT133" s="4">
        <v>500</v>
      </c>
      <c r="AU133" s="4">
        <v>450</v>
      </c>
      <c r="AV133" s="4">
        <v>550</v>
      </c>
      <c r="AW133" s="4">
        <v>6.5154347871889904</v>
      </c>
      <c r="AX133" s="4">
        <v>1.735520969912868</v>
      </c>
      <c r="AY133" s="4">
        <v>3.4710419398257359</v>
      </c>
      <c r="AZ133" s="4">
        <v>31.529837339747807</v>
      </c>
      <c r="BA133" s="4">
        <v>2.038027956417789</v>
      </c>
      <c r="BB133" s="4">
        <v>0.84642449901581229</v>
      </c>
      <c r="BC133" s="4">
        <v>0.10967533674635856</v>
      </c>
      <c r="BD133" s="4">
        <v>18.079018645058195</v>
      </c>
      <c r="BE133" s="4">
        <v>7.1165001392364502</v>
      </c>
      <c r="BF133" s="4">
        <v>0.76999998092651367</v>
      </c>
      <c r="BG133" s="4">
        <v>13.463000297546387</v>
      </c>
      <c r="BH133" s="4">
        <v>89.637996673583984</v>
      </c>
      <c r="BI133" s="4">
        <v>76.2969970703125</v>
      </c>
      <c r="BJ133" s="4">
        <v>13.340999603271484</v>
      </c>
      <c r="BK133" s="4">
        <v>2.9020000696182251</v>
      </c>
      <c r="BL133" s="4">
        <v>2.6960000991821289</v>
      </c>
      <c r="BM133" s="4">
        <v>3.1080000400543213</v>
      </c>
      <c r="BN133" s="4">
        <v>0.34350000321865082</v>
      </c>
      <c r="BO133" s="4">
        <v>0.30799999833106995</v>
      </c>
      <c r="BP133" s="4">
        <v>0.37900000810623169</v>
      </c>
      <c r="BQ133" s="4">
        <v>51</v>
      </c>
      <c r="BR133" s="4">
        <v>54</v>
      </c>
      <c r="BS133" s="4">
        <v>48</v>
      </c>
      <c r="BT133" s="10">
        <v>42.70395446896709</v>
      </c>
      <c r="BU133" s="10">
        <v>114.75050879409874</v>
      </c>
      <c r="BV133" s="4">
        <v>17.388500411554617</v>
      </c>
      <c r="BW133" s="10">
        <v>17.669173276181574</v>
      </c>
      <c r="BX133" s="10">
        <v>17.107827546927663</v>
      </c>
      <c r="BY133" s="4">
        <v>0.48238131977331228</v>
      </c>
      <c r="BZ133" s="4">
        <v>0.64398732666441438</v>
      </c>
      <c r="CA133" s="4">
        <v>0.32077531288221017</v>
      </c>
      <c r="CB133" s="4">
        <v>8.2870713582577693</v>
      </c>
      <c r="CD133" s="10">
        <v>4244.2212188277626</v>
      </c>
      <c r="CE133" s="10">
        <v>7.9487796593129785</v>
      </c>
      <c r="CF133" s="10"/>
      <c r="CH133" s="10">
        <v>4299.142707064676</v>
      </c>
      <c r="CI133" s="10">
        <v>8.6210413854576995</v>
      </c>
      <c r="CJ133" s="10"/>
      <c r="CK133" s="4">
        <v>7.4458620992145077</v>
      </c>
      <c r="CM133" s="10">
        <v>4103.749010726081</v>
      </c>
      <c r="CN133" s="10">
        <v>7.4505229236064503</v>
      </c>
      <c r="CQ133" s="10">
        <v>4551.2340168281225</v>
      </c>
      <c r="CR133" s="10">
        <v>7.4416595349392196</v>
      </c>
      <c r="CT133" s="4">
        <v>1.2979166766939065</v>
      </c>
      <c r="CU133" s="4">
        <v>0.90416666803260648</v>
      </c>
      <c r="CV133" s="4">
        <v>0.39375000866129994</v>
      </c>
      <c r="CW133" s="4">
        <v>1.1229166748623054</v>
      </c>
      <c r="CX133" s="4">
        <v>0.73124999925494194</v>
      </c>
      <c r="CY133" s="4">
        <v>0.3916666756073634</v>
      </c>
      <c r="CZ133" s="4">
        <v>1.4729166785255075</v>
      </c>
      <c r="DA133" s="4">
        <v>1.077083336810271</v>
      </c>
      <c r="DB133" s="4">
        <v>0.39583334171523649</v>
      </c>
    </row>
    <row r="134" spans="1:106" x14ac:dyDescent="0.25">
      <c r="A134" s="1">
        <f t="shared" ref="A134:A197" si="2">A133+1</f>
        <v>45057</v>
      </c>
      <c r="B134" s="8">
        <v>20</v>
      </c>
      <c r="C134" s="4">
        <v>5253.0720000000001</v>
      </c>
      <c r="D134" s="4">
        <v>5253.0720000000001</v>
      </c>
      <c r="E134" s="4">
        <v>0</v>
      </c>
      <c r="F134" s="4">
        <v>4101.8770000000004</v>
      </c>
      <c r="H134" s="4">
        <v>1151.1949999999999</v>
      </c>
      <c r="J134" s="4">
        <v>35544.824913491946</v>
      </c>
      <c r="K134" s="4">
        <v>245.71301096519483</v>
      </c>
      <c r="L134" s="4">
        <v>27198.724599692388</v>
      </c>
      <c r="M134" s="4">
        <v>8346.1003137995558</v>
      </c>
      <c r="N134" s="4">
        <v>7561.8503625926805</v>
      </c>
      <c r="O134" s="4">
        <v>1790.4483334506624</v>
      </c>
      <c r="P134" s="4">
        <v>5578.6334599438351</v>
      </c>
      <c r="Q134" s="4">
        <v>1983.2169026488457</v>
      </c>
      <c r="R134" s="4">
        <v>18325.183441703557</v>
      </c>
      <c r="S134" s="4">
        <v>50.141934279190437</v>
      </c>
      <c r="T134" s="4">
        <v>1189.9749825110978</v>
      </c>
      <c r="U134" s="4">
        <v>13882.691842988128</v>
      </c>
      <c r="V134" s="4">
        <v>0</v>
      </c>
      <c r="W134" s="4">
        <v>4442.4915987154272</v>
      </c>
      <c r="X134" s="4">
        <v>0</v>
      </c>
      <c r="Y134" s="4">
        <v>13882.691842988128</v>
      </c>
      <c r="Z134" s="4">
        <v>4442.4915987154272</v>
      </c>
      <c r="AA134" s="4">
        <v>174114.30480561638</v>
      </c>
      <c r="AB134" s="4">
        <v>128354.15685845328</v>
      </c>
      <c r="AC134" s="4">
        <v>45760.147947163096</v>
      </c>
      <c r="AD134" s="4">
        <v>11631.208937084599</v>
      </c>
      <c r="AE134" s="4">
        <v>3.9983222903458757</v>
      </c>
      <c r="AF134" s="4">
        <v>1022.3013489300437</v>
      </c>
      <c r="AG134" s="4">
        <v>8546.704366975202</v>
      </c>
      <c r="AH134" s="4">
        <v>3084.5045701093973</v>
      </c>
      <c r="AI134" s="4">
        <v>5179.8817544919348</v>
      </c>
      <c r="AJ134" s="4">
        <v>227.14540851267401</v>
      </c>
      <c r="AK134" s="4">
        <v>4527.8982335671908</v>
      </c>
      <c r="AL134" s="4">
        <v>651.98352092474374</v>
      </c>
      <c r="AM134" s="4">
        <v>682.74411227581868</v>
      </c>
      <c r="AN134" s="4">
        <v>477.34505570148184</v>
      </c>
      <c r="AO134" s="4">
        <v>205.39905657433681</v>
      </c>
      <c r="AP134" s="4">
        <v>62393.6650390625</v>
      </c>
      <c r="AQ134" s="4">
        <v>102325.61066406249</v>
      </c>
      <c r="AR134" s="4">
        <v>47706.27734375</v>
      </c>
      <c r="AS134" s="4">
        <v>14687.3876953125</v>
      </c>
      <c r="AT134" s="4">
        <v>500</v>
      </c>
      <c r="AU134" s="4">
        <v>450</v>
      </c>
      <c r="AV134" s="4">
        <v>550</v>
      </c>
      <c r="AW134" s="4">
        <v>6.76648348118814</v>
      </c>
      <c r="AX134" s="4">
        <v>1.4395101309467451</v>
      </c>
      <c r="AY134" s="4">
        <v>2.8790202618934901</v>
      </c>
      <c r="AZ134" s="4">
        <v>33.145234789398735</v>
      </c>
      <c r="BA134" s="4">
        <v>2.2141727615925686</v>
      </c>
      <c r="BB134" s="4">
        <v>0.98606715356117991</v>
      </c>
      <c r="BC134" s="4">
        <v>0.12997044629805543</v>
      </c>
      <c r="BD134" s="4">
        <v>19.479194395976773</v>
      </c>
      <c r="BE134" s="4">
        <v>8.1760003566741943</v>
      </c>
      <c r="BF134" s="4">
        <v>3.190000057220459</v>
      </c>
      <c r="BG134" s="4">
        <v>13.16200065612793</v>
      </c>
      <c r="BH134" s="4">
        <v>88.399505615234375</v>
      </c>
      <c r="BI134" s="4">
        <v>75.220504760742188</v>
      </c>
      <c r="BJ134" s="4">
        <v>13.179000854492188</v>
      </c>
      <c r="BK134" s="4">
        <v>2.9765000343322754</v>
      </c>
      <c r="BL134" s="4">
        <v>2.8450000286102295</v>
      </c>
      <c r="BM134" s="4">
        <v>3.1080000400543213</v>
      </c>
      <c r="BN134" s="4">
        <v>0.44800001382827759</v>
      </c>
      <c r="BO134" s="4">
        <v>0.51700001955032349</v>
      </c>
      <c r="BP134" s="4">
        <v>0.37900000810623169</v>
      </c>
      <c r="BQ134" s="4">
        <v>73</v>
      </c>
      <c r="BR134" s="4">
        <v>98</v>
      </c>
      <c r="BS134" s="4">
        <v>48</v>
      </c>
      <c r="BT134" s="10">
        <v>42.823687442511385</v>
      </c>
      <c r="BU134" s="10">
        <v>111.69457883811366</v>
      </c>
      <c r="BV134" s="4">
        <v>16.923189712851133</v>
      </c>
      <c r="BW134" s="10">
        <v>17.411183875291435</v>
      </c>
      <c r="BX134" s="10">
        <v>16.435195550410835</v>
      </c>
      <c r="BY134" s="4">
        <v>0.53979421236148606</v>
      </c>
      <c r="BZ134" s="4">
        <v>0.65474418824478808</v>
      </c>
      <c r="CA134" s="4">
        <v>0.42484423647818403</v>
      </c>
      <c r="CB134" s="4">
        <v>8.2519795008526007</v>
      </c>
      <c r="CD134" s="10">
        <v>4402.7051459278246</v>
      </c>
      <c r="CE134" s="10">
        <v>8.0672154913934833</v>
      </c>
      <c r="CF134" s="10"/>
      <c r="CH134" s="10">
        <v>1471.7545010181868</v>
      </c>
      <c r="CI134" s="10">
        <v>8.804694953508017</v>
      </c>
      <c r="CJ134" s="10"/>
      <c r="CK134" s="4">
        <v>7.5140659408775674</v>
      </c>
      <c r="CM134" s="10">
        <v>4208.0897945694696</v>
      </c>
      <c r="CN134" s="10">
        <v>7.4368910068635907</v>
      </c>
      <c r="CQ134" s="10">
        <v>1681.7700635505605</v>
      </c>
      <c r="CR134" s="10">
        <v>7.707171442788546</v>
      </c>
      <c r="CT134" s="4">
        <v>1.4218750162981451</v>
      </c>
      <c r="CU134" s="4">
        <v>0.92916668082276987</v>
      </c>
      <c r="CV134" s="4">
        <v>0.49270833547537529</v>
      </c>
      <c r="CW134" s="4">
        <v>1.254166672937572</v>
      </c>
      <c r="CX134" s="4">
        <v>0.82291666542490327</v>
      </c>
      <c r="CY134" s="4">
        <v>0.43125000751266879</v>
      </c>
      <c r="CZ134" s="4">
        <v>1.5895833596587181</v>
      </c>
      <c r="DA134" s="4">
        <v>1.0354166962206364</v>
      </c>
      <c r="DB134" s="4">
        <v>0.55416666343808174</v>
      </c>
    </row>
    <row r="135" spans="1:106" x14ac:dyDescent="0.25">
      <c r="A135" s="1">
        <f t="shared" si="2"/>
        <v>45058</v>
      </c>
      <c r="B135" s="8">
        <v>20</v>
      </c>
      <c r="C135" s="4">
        <v>5365.7280000000001</v>
      </c>
      <c r="D135" s="4">
        <v>5365.7280000000001</v>
      </c>
      <c r="E135" s="4">
        <v>0</v>
      </c>
      <c r="F135" s="4">
        <v>1343.6179999999999</v>
      </c>
      <c r="H135" s="4">
        <v>4022.11</v>
      </c>
      <c r="J135" s="4">
        <v>35600.82168001408</v>
      </c>
      <c r="K135" s="4">
        <v>244.25820339562441</v>
      </c>
      <c r="L135" s="4">
        <v>11574.113307666914</v>
      </c>
      <c r="M135" s="4">
        <v>24026.708372347166</v>
      </c>
      <c r="N135" s="4">
        <v>10782.146330235799</v>
      </c>
      <c r="O135" s="4">
        <v>1789.2409375892823</v>
      </c>
      <c r="P135" s="4">
        <v>3541.1687495322658</v>
      </c>
      <c r="Q135" s="4">
        <v>7240.977580703533</v>
      </c>
      <c r="R135" s="4">
        <v>16965.955090499421</v>
      </c>
      <c r="S135" s="4">
        <v>50.150227076083411</v>
      </c>
      <c r="T135" s="4">
        <v>1190.3486735792449</v>
      </c>
      <c r="U135" s="4">
        <v>5296.1438696668347</v>
      </c>
      <c r="V135" s="4">
        <v>0</v>
      </c>
      <c r="W135" s="4">
        <v>11669.811220832587</v>
      </c>
      <c r="X135" s="4">
        <v>0</v>
      </c>
      <c r="Y135" s="4">
        <v>5296.1438696668347</v>
      </c>
      <c r="Z135" s="4">
        <v>11669.811220832587</v>
      </c>
      <c r="AA135" s="4">
        <v>152231.66513896151</v>
      </c>
      <c r="AB135" s="4">
        <v>38000.119790611745</v>
      </c>
      <c r="AC135" s="4">
        <v>114231.54534834978</v>
      </c>
      <c r="AD135" s="4">
        <v>11766.422759637826</v>
      </c>
      <c r="AE135" s="4">
        <v>3.9761269964107151</v>
      </c>
      <c r="AF135" s="4">
        <v>1022.2446807667618</v>
      </c>
      <c r="AG135" s="4">
        <v>2897.6019574690558</v>
      </c>
      <c r="AH135" s="4">
        <v>8868.8208021687697</v>
      </c>
      <c r="AI135" s="4">
        <v>3689.6638082357185</v>
      </c>
      <c r="AJ135" s="4">
        <v>226.64850780601651</v>
      </c>
      <c r="AK135" s="4">
        <v>1516.3319877211361</v>
      </c>
      <c r="AL135" s="4">
        <v>2173.3318205145824</v>
      </c>
      <c r="AM135" s="4">
        <v>645.76152842017109</v>
      </c>
      <c r="AN135" s="4">
        <v>193.3750175548555</v>
      </c>
      <c r="AO135" s="4">
        <v>452.38651086531553</v>
      </c>
      <c r="AP135" s="4">
        <v>62142.666015625</v>
      </c>
      <c r="AQ135" s="4">
        <v>101913.97226562499</v>
      </c>
      <c r="AR135" s="4">
        <v>18400.591796875</v>
      </c>
      <c r="AS135" s="4">
        <v>43742.07421875</v>
      </c>
      <c r="AT135" s="4">
        <v>500</v>
      </c>
      <c r="AU135" s="4">
        <v>450</v>
      </c>
      <c r="AV135" s="4">
        <v>550</v>
      </c>
      <c r="AW135" s="4">
        <v>6.6348539620372255</v>
      </c>
      <c r="AX135" s="4">
        <v>2.0094470555040806</v>
      </c>
      <c r="AY135" s="4">
        <v>4.0188941110081613</v>
      </c>
      <c r="AZ135" s="4">
        <v>28.371111084826051</v>
      </c>
      <c r="BA135" s="4">
        <v>2.1928846858502382</v>
      </c>
      <c r="BB135" s="4">
        <v>0.68763526742982839</v>
      </c>
      <c r="BC135" s="4">
        <v>0.12034928502156111</v>
      </c>
      <c r="BD135" s="4">
        <v>18.99350326099739</v>
      </c>
      <c r="BE135" s="4">
        <v>6.8570003509521484</v>
      </c>
      <c r="BF135" s="4">
        <v>4.2010002136230469</v>
      </c>
      <c r="BG135" s="4">
        <v>9.51300048828125</v>
      </c>
      <c r="BH135" s="4">
        <v>90.168498992919922</v>
      </c>
      <c r="BI135" s="4">
        <v>76.870498657226563</v>
      </c>
      <c r="BJ135" s="4">
        <v>13.298000335693359</v>
      </c>
      <c r="BK135" s="4">
        <v>2.5945000648498535</v>
      </c>
      <c r="BL135" s="4">
        <v>2.8450000286102295</v>
      </c>
      <c r="BM135" s="4">
        <v>2.3440001010894775</v>
      </c>
      <c r="BN135" s="4">
        <v>0.38000001013278961</v>
      </c>
      <c r="BO135" s="4">
        <v>0.51700001955032349</v>
      </c>
      <c r="BP135" s="4">
        <v>0.24300000071525574</v>
      </c>
      <c r="BQ135" s="4">
        <v>124</v>
      </c>
      <c r="BR135" s="4">
        <v>98</v>
      </c>
      <c r="BS135" s="4">
        <v>150</v>
      </c>
      <c r="BT135" s="10">
        <v>41.761311005100083</v>
      </c>
      <c r="BU135" s="10">
        <v>111.63794577221425</v>
      </c>
      <c r="BV135" s="4">
        <v>16.525762547911317</v>
      </c>
      <c r="BW135" s="10">
        <v>16.790405148918982</v>
      </c>
      <c r="BX135" s="10">
        <v>16.261119946903651</v>
      </c>
      <c r="BY135" s="4">
        <v>1.6186437346434981</v>
      </c>
      <c r="BZ135" s="4">
        <v>1.4676902968326686</v>
      </c>
      <c r="CA135" s="4">
        <v>1.7695971724543276</v>
      </c>
      <c r="CB135" s="4">
        <v>8.5966770970336945</v>
      </c>
      <c r="CD135" s="10">
        <v>1395.1608635218063</v>
      </c>
      <c r="CE135" s="10">
        <v>8.7599602489949238</v>
      </c>
      <c r="CF135" s="10"/>
      <c r="CH135" s="10">
        <v>4112.0620927891687</v>
      </c>
      <c r="CI135" s="10">
        <v>8.5412775777296783</v>
      </c>
      <c r="CJ135" s="10"/>
      <c r="CK135" s="4">
        <v>7.4297652384435802</v>
      </c>
      <c r="CM135" s="10">
        <v>1588.767819942494</v>
      </c>
      <c r="CN135" s="10">
        <v>7.5269473986701003</v>
      </c>
      <c r="CQ135" s="10">
        <v>4337.0693875804955</v>
      </c>
      <c r="CR135" s="10">
        <v>7.3941651880310753</v>
      </c>
      <c r="CT135" s="4">
        <v>1.5187500016763806</v>
      </c>
      <c r="CU135" s="4">
        <v>1.0697916578501463</v>
      </c>
      <c r="CV135" s="4">
        <v>0.44895834382623434</v>
      </c>
      <c r="CW135" s="4">
        <v>1.3791666741793356</v>
      </c>
      <c r="CX135" s="4">
        <v>0.88541665797432267</v>
      </c>
      <c r="CY135" s="4">
        <v>0.4937500162050128</v>
      </c>
      <c r="CZ135" s="4">
        <v>1.6583333291734259</v>
      </c>
      <c r="DA135" s="4">
        <v>1.25416665772597</v>
      </c>
      <c r="DB135" s="4">
        <v>0.40416667144745588</v>
      </c>
    </row>
    <row r="136" spans="1:106" x14ac:dyDescent="0.25">
      <c r="A136" s="1">
        <f t="shared" si="2"/>
        <v>45059</v>
      </c>
      <c r="B136" s="8">
        <v>20</v>
      </c>
      <c r="C136" s="4">
        <v>5644.0300000000007</v>
      </c>
      <c r="D136" s="4">
        <v>5644.0300000000007</v>
      </c>
      <c r="E136" s="4">
        <v>0</v>
      </c>
      <c r="F136" s="4">
        <v>2192.1640000000002</v>
      </c>
      <c r="H136" s="4">
        <v>3451.866</v>
      </c>
      <c r="J136" s="4">
        <v>35771.762815307149</v>
      </c>
      <c r="K136" s="4">
        <v>243.25846316830902</v>
      </c>
      <c r="L136" s="4">
        <v>12883.256193904914</v>
      </c>
      <c r="M136" s="4">
        <v>22888.506621402237</v>
      </c>
      <c r="N136" s="4">
        <v>9168.2637435465804</v>
      </c>
      <c r="O136" s="4">
        <v>1788.3367852981746</v>
      </c>
      <c r="P136" s="4">
        <v>4156.1405128647193</v>
      </c>
      <c r="Q136" s="4">
        <v>5012.1232306818602</v>
      </c>
      <c r="R136" s="4">
        <v>16898.850007072684</v>
      </c>
      <c r="S136" s="4">
        <v>50.108325567267322</v>
      </c>
      <c r="T136" s="4">
        <v>1191.0069782258483</v>
      </c>
      <c r="U136" s="4">
        <v>6117.466118861571</v>
      </c>
      <c r="V136" s="4">
        <v>0</v>
      </c>
      <c r="W136" s="4">
        <v>10781.383888211112</v>
      </c>
      <c r="X136" s="4">
        <v>0</v>
      </c>
      <c r="Y136" s="4">
        <v>6117.466118861571</v>
      </c>
      <c r="Z136" s="4">
        <v>10781.383888211112</v>
      </c>
      <c r="AA136" s="4">
        <v>161610.07787338845</v>
      </c>
      <c r="AB136" s="4">
        <v>49090.833645385137</v>
      </c>
      <c r="AC136" s="4">
        <v>112519.24422800331</v>
      </c>
      <c r="AD136" s="4">
        <v>12266.290394297514</v>
      </c>
      <c r="AE136" s="4">
        <v>3.9736283456511146</v>
      </c>
      <c r="AF136" s="4">
        <v>1022.213758423229</v>
      </c>
      <c r="AG136" s="4">
        <v>4625.1960216497073</v>
      </c>
      <c r="AH136" s="4">
        <v>7641.0943726478072</v>
      </c>
      <c r="AI136" s="4">
        <v>4079.9644786647796</v>
      </c>
      <c r="AJ136" s="4">
        <v>226.75115244272129</v>
      </c>
      <c r="AK136" s="4">
        <v>2230.3306779334125</v>
      </c>
      <c r="AL136" s="4">
        <v>1849.633800731367</v>
      </c>
      <c r="AM136" s="4">
        <v>700.07119795328163</v>
      </c>
      <c r="AN136" s="4">
        <v>284.36414834358271</v>
      </c>
      <c r="AO136" s="4">
        <v>415.70704960969891</v>
      </c>
      <c r="AP136" s="4">
        <v>64362.255859375</v>
      </c>
      <c r="AQ136" s="4">
        <v>105554.099609375</v>
      </c>
      <c r="AR136" s="4">
        <v>23631.599609375</v>
      </c>
      <c r="AS136" s="4">
        <v>40730.65625</v>
      </c>
      <c r="AT136" s="4">
        <v>500</v>
      </c>
      <c r="AU136" s="4">
        <v>450</v>
      </c>
      <c r="AV136" s="4">
        <v>550</v>
      </c>
      <c r="AW136" s="4">
        <v>6.3379824018134459</v>
      </c>
      <c r="AX136" s="4">
        <v>1.624417967931882</v>
      </c>
      <c r="AY136" s="4">
        <v>3.248835935863764</v>
      </c>
      <c r="AZ136" s="4">
        <v>28.633809152925913</v>
      </c>
      <c r="BA136" s="4">
        <v>2.1733212605704635</v>
      </c>
      <c r="BB136" s="4">
        <v>0.72288143023066476</v>
      </c>
      <c r="BC136" s="4">
        <v>0.12403746931771829</v>
      </c>
      <c r="BD136" s="4">
        <v>18.701902649237333</v>
      </c>
      <c r="BE136" s="4">
        <v>4.0264999270439148</v>
      </c>
      <c r="BF136" s="4">
        <v>1.0110000371932983</v>
      </c>
      <c r="BG136" s="4">
        <v>7.0419998168945313</v>
      </c>
      <c r="BH136" s="4">
        <v>93.005496978759766</v>
      </c>
      <c r="BI136" s="4">
        <v>79.8594970703125</v>
      </c>
      <c r="BJ136" s="4">
        <v>13.145999908447266</v>
      </c>
      <c r="BK136" s="4">
        <v>2.5275000333786011</v>
      </c>
      <c r="BL136" s="4">
        <v>2.7109999656677246</v>
      </c>
      <c r="BM136" s="4">
        <v>2.3440001010894775</v>
      </c>
      <c r="BN136" s="4">
        <v>0.44050000607967377</v>
      </c>
      <c r="BO136" s="4">
        <v>0.6380000114440918</v>
      </c>
      <c r="BP136" s="4">
        <v>0.24300000071525574</v>
      </c>
      <c r="BQ136" s="4">
        <v>107</v>
      </c>
      <c r="BR136" s="4">
        <v>64</v>
      </c>
      <c r="BS136" s="4">
        <v>150</v>
      </c>
      <c r="BT136" s="10">
        <v>41.017237811001245</v>
      </c>
      <c r="BU136" s="10">
        <v>110.41781408791415</v>
      </c>
      <c r="BV136" s="4">
        <v>16.734028248527537</v>
      </c>
      <c r="BW136" s="10">
        <v>16.359397728509371</v>
      </c>
      <c r="BX136" s="10">
        <v>17.108658768545698</v>
      </c>
      <c r="BY136" s="4">
        <v>0.84827082376052099</v>
      </c>
      <c r="BZ136" s="4">
        <v>0.92117054958034006</v>
      </c>
      <c r="CA136" s="4">
        <v>0.7753710979407018</v>
      </c>
      <c r="CB136" s="4">
        <v>8.5581499555775125</v>
      </c>
      <c r="CD136" s="10">
        <v>2064.7521323958726</v>
      </c>
      <c r="CE136" s="10">
        <v>8.5163580060490442</v>
      </c>
      <c r="CF136" s="10"/>
      <c r="CH136" s="10">
        <v>3652.9315506527055</v>
      </c>
      <c r="CI136" s="10">
        <v>8.5817720836435232</v>
      </c>
      <c r="CJ136" s="10"/>
      <c r="CK136" s="4">
        <v>7.371386295931261</v>
      </c>
      <c r="CM136" s="10">
        <v>2452.2390018969045</v>
      </c>
      <c r="CN136" s="10">
        <v>7.2827530484385505</v>
      </c>
      <c r="CQ136" s="10">
        <v>3926.350394880807</v>
      </c>
      <c r="CR136" s="10">
        <v>7.4267430227913493</v>
      </c>
      <c r="CT136" s="4">
        <v>3.0354166806209832</v>
      </c>
      <c r="CU136" s="4">
        <v>2.6177083409080906</v>
      </c>
      <c r="CV136" s="4">
        <v>0.41770833971289295</v>
      </c>
      <c r="CW136" s="4">
        <v>1.1729166737447181</v>
      </c>
      <c r="CX136" s="4">
        <v>0.85208333159486449</v>
      </c>
      <c r="CY136" s="4">
        <v>0.32083334214985371</v>
      </c>
      <c r="CZ136" s="4">
        <v>4.8979166874972488</v>
      </c>
      <c r="DA136" s="4">
        <v>4.3833333502213163</v>
      </c>
      <c r="DB136" s="4">
        <v>0.5145833372759322</v>
      </c>
    </row>
    <row r="137" spans="1:106" x14ac:dyDescent="0.25">
      <c r="A137" s="1">
        <f t="shared" si="2"/>
        <v>45060</v>
      </c>
      <c r="B137" s="8">
        <v>20</v>
      </c>
      <c r="C137" s="4">
        <v>7588.0379999999996</v>
      </c>
      <c r="D137" s="4">
        <v>7588.0379999999996</v>
      </c>
      <c r="E137" s="4">
        <v>0</v>
      </c>
      <c r="F137" s="4">
        <v>3103.067</v>
      </c>
      <c r="H137" s="4">
        <v>4484.9709999999995</v>
      </c>
      <c r="J137" s="4">
        <v>42812.519587500297</v>
      </c>
      <c r="K137" s="4">
        <v>243.76569577291966</v>
      </c>
      <c r="L137" s="4">
        <v>17850.268380541318</v>
      </c>
      <c r="M137" s="4">
        <v>24962.251206958979</v>
      </c>
      <c r="N137" s="4">
        <v>8193.738982103916</v>
      </c>
      <c r="O137" s="4">
        <v>1788.0833172323735</v>
      </c>
      <c r="P137" s="4">
        <v>3798.24016911016</v>
      </c>
      <c r="Q137" s="4">
        <v>4395.4988129937565</v>
      </c>
      <c r="R137" s="4">
        <v>22416.840910054882</v>
      </c>
      <c r="S137" s="4">
        <v>50.067644257007181</v>
      </c>
      <c r="T137" s="4">
        <v>1191.273800538341</v>
      </c>
      <c r="U137" s="4">
        <v>9291.5500982808553</v>
      </c>
      <c r="V137" s="4">
        <v>0</v>
      </c>
      <c r="W137" s="4">
        <v>13125.290811774024</v>
      </c>
      <c r="X137" s="4">
        <v>0</v>
      </c>
      <c r="Y137" s="4">
        <v>9291.5500982808553</v>
      </c>
      <c r="Z137" s="4">
        <v>13125.290811774024</v>
      </c>
      <c r="AA137" s="4">
        <v>191836.04009676503</v>
      </c>
      <c r="AB137" s="4">
        <v>81991.78717382875</v>
      </c>
      <c r="AC137" s="4">
        <v>109844.25292293628</v>
      </c>
      <c r="AD137" s="4">
        <v>17864.759611421945</v>
      </c>
      <c r="AE137" s="4">
        <v>4.0018102730910927</v>
      </c>
      <c r="AF137" s="4">
        <v>1022.2242397407446</v>
      </c>
      <c r="AG137" s="4">
        <v>7636.2790881506853</v>
      </c>
      <c r="AH137" s="4">
        <v>10228.480523271259</v>
      </c>
      <c r="AI137" s="4">
        <v>5640.5117589337515</v>
      </c>
      <c r="AJ137" s="4">
        <v>227.16931093940028</v>
      </c>
      <c r="AK137" s="4">
        <v>3498.4055142240313</v>
      </c>
      <c r="AL137" s="4">
        <v>2142.1062447097202</v>
      </c>
      <c r="AM137" s="4">
        <v>838.90686157561902</v>
      </c>
      <c r="AN137" s="4">
        <v>405.81265276333733</v>
      </c>
      <c r="AO137" s="4">
        <v>433.09420881228169</v>
      </c>
      <c r="AP137" s="4">
        <v>79119.6640625</v>
      </c>
      <c r="AQ137" s="4">
        <v>129756.24906249999</v>
      </c>
      <c r="AR137" s="4">
        <v>34364.0078125</v>
      </c>
      <c r="AS137" s="4">
        <v>44755.65625</v>
      </c>
      <c r="AT137" s="4">
        <v>517.1875</v>
      </c>
      <c r="AU137" s="4">
        <v>450</v>
      </c>
      <c r="AV137" s="4">
        <v>584.375</v>
      </c>
      <c r="AW137" s="4">
        <v>5.6421066404122255</v>
      </c>
      <c r="AX137" s="4">
        <v>1.0798231350586167</v>
      </c>
      <c r="AY137" s="4">
        <v>2.1596462701172334</v>
      </c>
      <c r="AZ137" s="4">
        <v>25.281375778134617</v>
      </c>
      <c r="BA137" s="4">
        <v>2.3543318590947946</v>
      </c>
      <c r="BB137" s="4">
        <v>0.74334258196041614</v>
      </c>
      <c r="BC137" s="4">
        <v>0.11055649188573108</v>
      </c>
      <c r="BD137" s="4">
        <v>17.100105331905297</v>
      </c>
      <c r="BE137" s="4">
        <v>3.4829998016357422</v>
      </c>
      <c r="BF137" s="4">
        <v>0</v>
      </c>
      <c r="BG137" s="4">
        <v>6.9659996032714844</v>
      </c>
      <c r="BH137" s="4">
        <v>92.939001083374023</v>
      </c>
      <c r="BI137" s="4">
        <v>79.470001220703125</v>
      </c>
      <c r="BJ137" s="4">
        <v>13.468999862670898</v>
      </c>
      <c r="BK137" s="4">
        <v>3.0049999952316284</v>
      </c>
      <c r="BL137" s="4">
        <v>2.7109999656677246</v>
      </c>
      <c r="BM137" s="4">
        <v>3.2990000247955322</v>
      </c>
      <c r="BN137" s="4">
        <v>0.57300001382827759</v>
      </c>
      <c r="BO137" s="4">
        <v>0.6380000114440918</v>
      </c>
      <c r="BP137" s="4">
        <v>0.50800001621246338</v>
      </c>
      <c r="BQ137" s="4">
        <v>35</v>
      </c>
      <c r="BR137" s="4">
        <v>64</v>
      </c>
      <c r="BS137" s="4">
        <v>6</v>
      </c>
      <c r="BT137" s="10">
        <v>40.254290978590042</v>
      </c>
      <c r="BU137" s="10">
        <v>111.02089929214794</v>
      </c>
      <c r="BV137" s="4">
        <v>16.937596225578474</v>
      </c>
      <c r="BW137" s="10">
        <v>16.525511305828889</v>
      </c>
      <c r="BX137" s="10">
        <v>17.349681145328063</v>
      </c>
      <c r="BY137" s="4">
        <v>0.74493920358632892</v>
      </c>
      <c r="BZ137" s="4">
        <v>0.76297886561186601</v>
      </c>
      <c r="CA137" s="4">
        <v>0.72689954156079184</v>
      </c>
      <c r="CB137" s="4">
        <v>8.6011085611574263</v>
      </c>
      <c r="CD137" s="10">
        <v>3424.3024053723111</v>
      </c>
      <c r="CE137" s="10">
        <v>8.4745483142742479</v>
      </c>
      <c r="CF137" s="10"/>
      <c r="CH137" s="10">
        <v>3833.4333139849082</v>
      </c>
      <c r="CI137" s="10">
        <v>8.7141614102171818</v>
      </c>
      <c r="CJ137" s="10"/>
      <c r="CK137" s="4">
        <v>7.4478163081100517</v>
      </c>
      <c r="CM137" s="10">
        <v>3670.4222342053167</v>
      </c>
      <c r="CN137" s="10">
        <v>7.4195341529140295</v>
      </c>
      <c r="CQ137" s="10">
        <v>4116.2282384864729</v>
      </c>
      <c r="CR137" s="10">
        <v>7.4730353788826909</v>
      </c>
      <c r="CT137" s="4">
        <v>2.450000009654711</v>
      </c>
      <c r="CU137" s="4">
        <v>1.8354166684051356</v>
      </c>
      <c r="CV137" s="4">
        <v>0.61458334124957514</v>
      </c>
      <c r="CW137" s="4">
        <v>1.4583333500971398</v>
      </c>
      <c r="CX137" s="4">
        <v>0.96250000347693765</v>
      </c>
      <c r="CY137" s="4">
        <v>0.49583334662020206</v>
      </c>
      <c r="CZ137" s="4">
        <v>3.4416666692122817</v>
      </c>
      <c r="DA137" s="4">
        <v>2.7083333333333335</v>
      </c>
      <c r="DB137" s="4">
        <v>0.73333333587894833</v>
      </c>
    </row>
    <row r="138" spans="1:106" x14ac:dyDescent="0.25">
      <c r="A138" s="1">
        <f t="shared" si="2"/>
        <v>45061</v>
      </c>
      <c r="B138" s="8">
        <v>21</v>
      </c>
      <c r="C138" s="4">
        <v>8697.6219999999994</v>
      </c>
      <c r="D138" s="4">
        <v>8697.6219999999994</v>
      </c>
      <c r="E138" s="4">
        <v>0</v>
      </c>
      <c r="F138" s="4">
        <v>4222.5219999999999</v>
      </c>
      <c r="H138" s="4">
        <v>4475.1000000000004</v>
      </c>
      <c r="J138" s="4">
        <v>56517.002716114315</v>
      </c>
      <c r="K138" s="4">
        <v>244.82273447235394</v>
      </c>
      <c r="L138" s="4">
        <v>26151.605667544121</v>
      </c>
      <c r="M138" s="4">
        <v>30365.397048570194</v>
      </c>
      <c r="N138" s="4">
        <v>12919.186346735998</v>
      </c>
      <c r="O138" s="4">
        <v>1787.8069671256305</v>
      </c>
      <c r="P138" s="4">
        <v>4991.0576044980917</v>
      </c>
      <c r="Q138" s="4">
        <v>7928.1287422379055</v>
      </c>
      <c r="R138" s="4">
        <v>25365.179289571257</v>
      </c>
      <c r="S138" s="4">
        <v>50.145689371922245</v>
      </c>
      <c r="T138" s="4">
        <v>1191.4427925356003</v>
      </c>
      <c r="U138" s="4">
        <v>12552.061993446341</v>
      </c>
      <c r="V138" s="4">
        <v>0</v>
      </c>
      <c r="W138" s="4">
        <v>12813.117296124918</v>
      </c>
      <c r="X138" s="4">
        <v>0</v>
      </c>
      <c r="Y138" s="4">
        <v>12552.061993446341</v>
      </c>
      <c r="Z138" s="4">
        <v>12813.117296124918</v>
      </c>
      <c r="AA138" s="4">
        <v>261476.89038200153</v>
      </c>
      <c r="AB138" s="4">
        <v>121768.90421451682</v>
      </c>
      <c r="AC138" s="4">
        <v>139707.98616748472</v>
      </c>
      <c r="AD138" s="4">
        <v>18851.53743107873</v>
      </c>
      <c r="AE138" s="4">
        <v>3.9832068965663057</v>
      </c>
      <c r="AF138" s="4">
        <v>1022.172993300059</v>
      </c>
      <c r="AG138" s="4">
        <v>8754.0591711414836</v>
      </c>
      <c r="AH138" s="4">
        <v>10097.478259937248</v>
      </c>
      <c r="AI138" s="4">
        <v>6628.0283920886159</v>
      </c>
      <c r="AJ138" s="4">
        <v>227.37474077471981</v>
      </c>
      <c r="AK138" s="4">
        <v>4303.4107667655217</v>
      </c>
      <c r="AL138" s="4">
        <v>2324.6176253230938</v>
      </c>
      <c r="AM138" s="4">
        <v>994.49763497548827</v>
      </c>
      <c r="AN138" s="4">
        <v>466.57306920130782</v>
      </c>
      <c r="AO138" s="4">
        <v>527.92456577418045</v>
      </c>
      <c r="AP138" s="4">
        <v>96362.04296875</v>
      </c>
      <c r="AQ138" s="4">
        <v>158033.75046874999</v>
      </c>
      <c r="AR138" s="4">
        <v>45121.40234375</v>
      </c>
      <c r="AS138" s="4">
        <v>51240.640625</v>
      </c>
      <c r="AT138" s="4">
        <v>559.27083333333326</v>
      </c>
      <c r="AU138" s="4">
        <v>450</v>
      </c>
      <c r="AV138" s="4">
        <v>668.54166666666663</v>
      </c>
      <c r="AW138" s="4">
        <v>6.4979833241907174</v>
      </c>
      <c r="AX138" s="4">
        <v>1.4853699490200885</v>
      </c>
      <c r="AY138" s="4">
        <v>2.9707398980401769</v>
      </c>
      <c r="AZ138" s="4">
        <v>30.063032215242458</v>
      </c>
      <c r="BA138" s="4">
        <v>2.1674358153388056</v>
      </c>
      <c r="BB138" s="4">
        <v>0.76205063775921933</v>
      </c>
      <c r="BC138" s="4">
        <v>0.11434132628153861</v>
      </c>
      <c r="BD138" s="4">
        <v>18.169765306971261</v>
      </c>
      <c r="BE138" s="4">
        <v>4.6484998464584351</v>
      </c>
      <c r="BF138" s="4">
        <v>1.1610000133514404</v>
      </c>
      <c r="BG138" s="4">
        <v>8.1359996795654297</v>
      </c>
      <c r="BH138" s="4">
        <v>91.900004386901855</v>
      </c>
      <c r="BI138" s="4">
        <v>77.388504028320313</v>
      </c>
      <c r="BJ138" s="4">
        <v>14.511500358581543</v>
      </c>
      <c r="BK138" s="4">
        <v>3.0040000677108765</v>
      </c>
      <c r="BL138" s="4">
        <v>2.7090001106262207</v>
      </c>
      <c r="BM138" s="4">
        <v>3.2990000247955322</v>
      </c>
      <c r="BN138" s="4">
        <v>0.44750000536441803</v>
      </c>
      <c r="BO138" s="4">
        <v>0.38699999451637268</v>
      </c>
      <c r="BP138" s="4">
        <v>0.50800001621246338</v>
      </c>
      <c r="BQ138" s="4">
        <v>53</v>
      </c>
      <c r="BR138" s="4">
        <v>100</v>
      </c>
      <c r="BS138" s="4">
        <v>6</v>
      </c>
      <c r="BT138" s="10">
        <v>41.31401711029379</v>
      </c>
      <c r="BU138" s="10">
        <v>112.98758984024039</v>
      </c>
      <c r="BV138" s="4">
        <v>17.519445881931873</v>
      </c>
      <c r="BW138" s="10">
        <v>17.591735571313787</v>
      </c>
      <c r="BX138" s="10">
        <v>17.447156192549954</v>
      </c>
      <c r="BY138" s="4">
        <v>0.52380838753103687</v>
      </c>
      <c r="BZ138" s="4">
        <v>0.61293440019804535</v>
      </c>
      <c r="CA138" s="4">
        <v>0.43468237486402828</v>
      </c>
      <c r="CB138" s="4">
        <v>8.4080039250877956</v>
      </c>
      <c r="CD138" s="10">
        <v>4210.0774776401058</v>
      </c>
      <c r="CE138" s="10">
        <v>8.4346668743257283</v>
      </c>
      <c r="CF138" s="10"/>
      <c r="CH138" s="10">
        <v>4745.3739819587026</v>
      </c>
      <c r="CI138" s="10">
        <v>8.3843486594541776</v>
      </c>
      <c r="CJ138" s="10"/>
      <c r="CK138" s="4">
        <v>7.4155689214521523</v>
      </c>
      <c r="CM138" s="10">
        <v>4176.9555368875572</v>
      </c>
      <c r="CN138" s="10">
        <v>7.395040259682129</v>
      </c>
      <c r="CQ138" s="10">
        <v>4783.36936676195</v>
      </c>
      <c r="CR138" s="10">
        <v>7.4334950527772827</v>
      </c>
      <c r="CT138" s="4">
        <v>1.943749984105428</v>
      </c>
      <c r="CU138" s="4">
        <v>1.7052083127200603</v>
      </c>
      <c r="CV138" s="4">
        <v>0.23854167138536769</v>
      </c>
      <c r="CW138" s="4">
        <v>1.1958333250756064</v>
      </c>
      <c r="CX138" s="4">
        <v>0.95416665325562156</v>
      </c>
      <c r="CY138" s="4">
        <v>0.24166667181998491</v>
      </c>
      <c r="CZ138" s="4">
        <v>2.6916666431352496</v>
      </c>
      <c r="DA138" s="4">
        <v>2.4562499721844993</v>
      </c>
      <c r="DB138" s="4">
        <v>0.2354166709507505</v>
      </c>
    </row>
    <row r="139" spans="1:106" x14ac:dyDescent="0.25">
      <c r="A139" s="1">
        <f t="shared" si="2"/>
        <v>45062</v>
      </c>
      <c r="B139" s="8">
        <v>21</v>
      </c>
      <c r="C139" s="4">
        <v>8351.2090000000007</v>
      </c>
      <c r="D139" s="4">
        <v>8351.2090000000007</v>
      </c>
      <c r="E139" s="4">
        <v>0</v>
      </c>
      <c r="F139" s="4">
        <v>3884.73</v>
      </c>
      <c r="H139" s="4">
        <v>4466.4790000000003</v>
      </c>
      <c r="J139" s="4">
        <v>59745.429653765284</v>
      </c>
      <c r="K139" s="4">
        <v>243.70248992157696</v>
      </c>
      <c r="L139" s="4">
        <v>24390.471478182644</v>
      </c>
      <c r="M139" s="4">
        <v>35354.958175582637</v>
      </c>
      <c r="N139" s="4">
        <v>17065.244929641791</v>
      </c>
      <c r="O139" s="4">
        <v>1787.3468170812916</v>
      </c>
      <c r="P139" s="4">
        <v>5004.5043419638923</v>
      </c>
      <c r="Q139" s="4">
        <v>12060.740587677898</v>
      </c>
      <c r="R139" s="4">
        <v>27514.895018642655</v>
      </c>
      <c r="S139" s="4">
        <v>50.49864665322491</v>
      </c>
      <c r="T139" s="4">
        <v>1192.8289356818234</v>
      </c>
      <c r="U139" s="4">
        <v>12870.087290358857</v>
      </c>
      <c r="V139" s="4">
        <v>0</v>
      </c>
      <c r="W139" s="4">
        <v>14644.807728283798</v>
      </c>
      <c r="X139" s="4">
        <v>0</v>
      </c>
      <c r="Y139" s="4">
        <v>12870.087290358857</v>
      </c>
      <c r="Z139" s="4">
        <v>14644.807728283798</v>
      </c>
      <c r="AA139" s="4">
        <v>267550.95096585405</v>
      </c>
      <c r="AB139" s="4">
        <v>120619.77120839396</v>
      </c>
      <c r="AC139" s="4">
        <v>146931.17975746011</v>
      </c>
      <c r="AD139" s="4">
        <v>17038.929593713256</v>
      </c>
      <c r="AE139" s="4">
        <v>3.986927701975898</v>
      </c>
      <c r="AF139" s="4">
        <v>1022.2391574649827</v>
      </c>
      <c r="AG139" s="4">
        <v>8111.3785976630916</v>
      </c>
      <c r="AH139" s="4">
        <v>8927.550996050164</v>
      </c>
      <c r="AI139" s="4">
        <v>6220.0101779073539</v>
      </c>
      <c r="AJ139" s="4">
        <v>227.27977904743619</v>
      </c>
      <c r="AK139" s="4">
        <v>3882.90475056793</v>
      </c>
      <c r="AL139" s="4">
        <v>2337.1054273394238</v>
      </c>
      <c r="AM139" s="4">
        <v>1073.9281322875659</v>
      </c>
      <c r="AN139" s="4">
        <v>458.2913967258732</v>
      </c>
      <c r="AO139" s="4">
        <v>615.63673556169272</v>
      </c>
      <c r="AP139" s="4">
        <v>96622.2109375</v>
      </c>
      <c r="AQ139" s="4">
        <v>158460.4259375</v>
      </c>
      <c r="AR139" s="4">
        <v>41354.93359375</v>
      </c>
      <c r="AS139" s="4">
        <v>55267.27734375</v>
      </c>
      <c r="AT139" s="4">
        <v>560</v>
      </c>
      <c r="AU139" s="4">
        <v>450</v>
      </c>
      <c r="AV139" s="4">
        <v>670</v>
      </c>
      <c r="AW139" s="4">
        <v>7.1541054299761004</v>
      </c>
      <c r="AX139" s="4">
        <v>2.0434460363333966</v>
      </c>
      <c r="AY139" s="4">
        <v>4.0868920726667932</v>
      </c>
      <c r="AZ139" s="4">
        <v>32.037391348468709</v>
      </c>
      <c r="BA139" s="4">
        <v>2.0402949553427838</v>
      </c>
      <c r="BB139" s="4">
        <v>0.74480355813240373</v>
      </c>
      <c r="BC139" s="4">
        <v>0.12859552817892184</v>
      </c>
      <c r="BD139" s="4">
        <v>18.974549186530954</v>
      </c>
      <c r="BE139" s="4">
        <v>3.7665002346038818</v>
      </c>
      <c r="BF139" s="4">
        <v>2.254000186920166</v>
      </c>
      <c r="BG139" s="4">
        <v>5.2790002822875977</v>
      </c>
      <c r="BH139" s="4">
        <v>92.362001419067383</v>
      </c>
      <c r="BI139" s="4">
        <v>77.359001159667969</v>
      </c>
      <c r="BJ139" s="4">
        <v>15.003000259399414</v>
      </c>
      <c r="BK139" s="4">
        <v>3.4435000419616699</v>
      </c>
      <c r="BL139" s="4">
        <v>2.7090001106262207</v>
      </c>
      <c r="BM139" s="4">
        <v>4.1779999732971191</v>
      </c>
      <c r="BN139" s="4">
        <v>0.42800000309944153</v>
      </c>
      <c r="BO139" s="4">
        <v>0.38699999451637268</v>
      </c>
      <c r="BP139" s="4">
        <v>0.46900001168251038</v>
      </c>
      <c r="BQ139" s="4">
        <v>108</v>
      </c>
      <c r="BR139" s="4">
        <v>100</v>
      </c>
      <c r="BS139" s="4">
        <v>116</v>
      </c>
      <c r="BT139" s="10">
        <v>42.291804396834891</v>
      </c>
      <c r="BU139" s="10">
        <v>113.34595914815721</v>
      </c>
      <c r="BV139" s="4">
        <v>17.351760968030604</v>
      </c>
      <c r="BW139" s="10">
        <v>17.562008101310994</v>
      </c>
      <c r="BX139" s="10">
        <v>17.14151383475021</v>
      </c>
      <c r="BY139" s="4">
        <v>0.63288227351273263</v>
      </c>
      <c r="BZ139" s="4">
        <v>0.52675366442365013</v>
      </c>
      <c r="CA139" s="4">
        <v>0.73901088260181513</v>
      </c>
      <c r="CB139" s="4">
        <v>8.337095198109818</v>
      </c>
      <c r="CD139" s="10">
        <v>4167.1993700631147</v>
      </c>
      <c r="CE139" s="10">
        <v>8.6570271656798852</v>
      </c>
      <c r="CF139" s="10"/>
      <c r="CH139" s="10">
        <v>4791.0614444978337</v>
      </c>
      <c r="CI139" s="10">
        <v>8.0588227715993739</v>
      </c>
      <c r="CJ139" s="10"/>
      <c r="CK139" s="4">
        <v>7.3910738111832783</v>
      </c>
      <c r="CM139" s="10">
        <v>4082.148210892854</v>
      </c>
      <c r="CN139" s="10">
        <v>7.3619998919948202</v>
      </c>
      <c r="CQ139" s="10">
        <v>4821.8309346081769</v>
      </c>
      <c r="CR139" s="10">
        <v>7.4156877076073453</v>
      </c>
      <c r="CT139" s="4">
        <v>2.0479166644314928</v>
      </c>
      <c r="CU139" s="4">
        <v>1.7104166584710281</v>
      </c>
      <c r="CV139" s="4">
        <v>0.33750000596046448</v>
      </c>
      <c r="CW139" s="4">
        <v>1.1520833373069763</v>
      </c>
      <c r="CX139" s="4">
        <v>0.92083333184321725</v>
      </c>
      <c r="CY139" s="4">
        <v>0.2312500054637591</v>
      </c>
      <c r="CZ139" s="4">
        <v>2.9437499915560088</v>
      </c>
      <c r="DA139" s="4">
        <v>2.4999999850988388</v>
      </c>
      <c r="DB139" s="4">
        <v>0.44375000645716983</v>
      </c>
    </row>
    <row r="140" spans="1:106" x14ac:dyDescent="0.25">
      <c r="A140" s="1">
        <f t="shared" si="2"/>
        <v>45063</v>
      </c>
      <c r="B140" s="8">
        <v>21</v>
      </c>
      <c r="C140" s="4">
        <v>8740.4150000000009</v>
      </c>
      <c r="D140" s="4">
        <v>8740.4150000000009</v>
      </c>
      <c r="E140" s="4">
        <v>0</v>
      </c>
      <c r="F140" s="4">
        <v>4223.5290000000005</v>
      </c>
      <c r="H140" s="4">
        <v>4516.8860000000004</v>
      </c>
      <c r="J140" s="4">
        <v>57314.824335122277</v>
      </c>
      <c r="K140" s="4">
        <v>241.9662217880813</v>
      </c>
      <c r="L140" s="4">
        <v>24767.763578275586</v>
      </c>
      <c r="M140" s="4">
        <v>32547.060756846695</v>
      </c>
      <c r="N140" s="4">
        <v>18582.044049343946</v>
      </c>
      <c r="O140" s="4">
        <v>1786.9248214081431</v>
      </c>
      <c r="P140" s="4">
        <v>4634.0440659410378</v>
      </c>
      <c r="Q140" s="4">
        <v>13947.999983402908</v>
      </c>
      <c r="R140" s="4">
        <v>27827.753334774497</v>
      </c>
      <c r="S140" s="4">
        <v>50.041866983511447</v>
      </c>
      <c r="T140" s="4">
        <v>1192.0113533072524</v>
      </c>
      <c r="U140" s="4">
        <v>13754.232916401266</v>
      </c>
      <c r="V140" s="4">
        <v>0</v>
      </c>
      <c r="W140" s="4">
        <v>14073.520418373233</v>
      </c>
      <c r="X140" s="4">
        <v>0</v>
      </c>
      <c r="Y140" s="4">
        <v>13754.232916401266</v>
      </c>
      <c r="Z140" s="4">
        <v>14073.520418373233</v>
      </c>
      <c r="AA140" s="4">
        <v>267200.97774489963</v>
      </c>
      <c r="AB140" s="4">
        <v>129232.37827907201</v>
      </c>
      <c r="AC140" s="4">
        <v>137968.59946582763</v>
      </c>
      <c r="AD140" s="4">
        <v>16406.065205370236</v>
      </c>
      <c r="AE140" s="4">
        <v>4.0057516255959742</v>
      </c>
      <c r="AF140" s="4">
        <v>1022.3906523181012</v>
      </c>
      <c r="AG140" s="4">
        <v>7938.6171670583262</v>
      </c>
      <c r="AH140" s="4">
        <v>8467.4480383119098</v>
      </c>
      <c r="AI140" s="4">
        <v>6104.0064540666881</v>
      </c>
      <c r="AJ140" s="4">
        <v>227.29088758609913</v>
      </c>
      <c r="AK140" s="4">
        <v>3856.6259639612608</v>
      </c>
      <c r="AL140" s="4">
        <v>2247.3804901054273</v>
      </c>
      <c r="AM140" s="4">
        <v>1003.5481234343448</v>
      </c>
      <c r="AN140" s="4">
        <v>447.3363807810174</v>
      </c>
      <c r="AO140" s="4">
        <v>556.21174265332741</v>
      </c>
      <c r="AP140" s="4">
        <v>91481.5859375</v>
      </c>
      <c r="AQ140" s="4">
        <v>150029.8009375</v>
      </c>
      <c r="AR140" s="4">
        <v>41470</v>
      </c>
      <c r="AS140" s="4">
        <v>50011.5859375</v>
      </c>
      <c r="AT140" s="4">
        <v>560</v>
      </c>
      <c r="AU140" s="4">
        <v>450</v>
      </c>
      <c r="AV140" s="4">
        <v>670</v>
      </c>
      <c r="AW140" s="4">
        <v>6.5574488551312804</v>
      </c>
      <c r="AX140" s="4">
        <v>2.1259910484049036</v>
      </c>
      <c r="AY140" s="4">
        <v>4.2519820968098072</v>
      </c>
      <c r="AZ140" s="4">
        <v>30.570742664381452</v>
      </c>
      <c r="BA140" s="4">
        <v>1.8770350384244037</v>
      </c>
      <c r="BB140" s="4">
        <v>0.69836574740063118</v>
      </c>
      <c r="BC140" s="4">
        <v>0.11481698791583062</v>
      </c>
      <c r="BD140" s="4">
        <v>17.165066068087153</v>
      </c>
      <c r="BE140" s="4">
        <v>4.0485000610351563</v>
      </c>
      <c r="BF140" s="4">
        <v>2.2829999923706055</v>
      </c>
      <c r="BG140" s="4">
        <v>5.814000129699707</v>
      </c>
      <c r="BH140" s="4">
        <v>92.437499046325684</v>
      </c>
      <c r="BI140" s="4">
        <v>78.959999084472656</v>
      </c>
      <c r="BJ140" s="4">
        <v>13.477499961853027</v>
      </c>
      <c r="BK140" s="4">
        <v>3.2050000429153442</v>
      </c>
      <c r="BL140" s="4">
        <v>2.2320001125335693</v>
      </c>
      <c r="BM140" s="4">
        <v>4.1779999732971191</v>
      </c>
      <c r="BN140" s="4">
        <v>0.30900000780820847</v>
      </c>
      <c r="BO140" s="4">
        <v>0.14900000393390656</v>
      </c>
      <c r="BP140" s="4">
        <v>0.46900001168251038</v>
      </c>
      <c r="BQ140" s="4">
        <v>141</v>
      </c>
      <c r="BR140" s="4">
        <v>166</v>
      </c>
      <c r="BS140" s="4">
        <v>116</v>
      </c>
      <c r="BT140" s="10">
        <v>41.946516063789801</v>
      </c>
      <c r="BU140" s="10">
        <v>113.17858608252949</v>
      </c>
      <c r="BV140" s="4">
        <v>17.22557545191712</v>
      </c>
      <c r="BW140" s="10">
        <v>17.858601404715468</v>
      </c>
      <c r="BX140" s="10">
        <v>16.592549499118771</v>
      </c>
      <c r="BY140" s="4">
        <v>0.41800084764321788</v>
      </c>
      <c r="BZ140" s="4">
        <v>0.4580484410364602</v>
      </c>
      <c r="CA140" s="4">
        <v>0.37795325424997561</v>
      </c>
      <c r="CB140" s="4">
        <v>8.3941345091408053</v>
      </c>
      <c r="CD140" s="10">
        <v>4157.0689293776659</v>
      </c>
      <c r="CE140" s="10">
        <v>8.7017624864190779</v>
      </c>
      <c r="CF140" s="10"/>
      <c r="CH140" s="10">
        <v>4613.8329731359472</v>
      </c>
      <c r="CI140" s="10">
        <v>8.1169613401949867</v>
      </c>
      <c r="CJ140" s="10"/>
      <c r="CK140" s="4">
        <v>7.4460416912364682</v>
      </c>
      <c r="CM140" s="10">
        <v>4051.2930772470545</v>
      </c>
      <c r="CN140" s="10">
        <v>7.4261322471752793</v>
      </c>
      <c r="CQ140" s="10">
        <v>4652.6351722863192</v>
      </c>
      <c r="CR140" s="10">
        <v>7.4633778867278719</v>
      </c>
      <c r="CT140" s="4">
        <v>2.4416666836477816</v>
      </c>
      <c r="CU140" s="4">
        <v>2.1947916777183614</v>
      </c>
      <c r="CV140" s="4">
        <v>0.24687500592942041</v>
      </c>
      <c r="CW140" s="4">
        <v>1.2624999970818558</v>
      </c>
      <c r="CX140" s="4">
        <v>0.98541665698091185</v>
      </c>
      <c r="CY140" s="4">
        <v>0.27708334010094404</v>
      </c>
      <c r="CZ140" s="4">
        <v>3.6208333702137074</v>
      </c>
      <c r="DA140" s="4">
        <v>3.4041666984558105</v>
      </c>
      <c r="DB140" s="4">
        <v>0.21666667175789675</v>
      </c>
    </row>
    <row r="141" spans="1:106" x14ac:dyDescent="0.25">
      <c r="A141" s="1">
        <f t="shared" si="2"/>
        <v>45064</v>
      </c>
      <c r="B141" s="8">
        <v>21</v>
      </c>
      <c r="C141" s="4">
        <v>5155.2930000000006</v>
      </c>
      <c r="D141" s="4">
        <v>5155.2930000000006</v>
      </c>
      <c r="E141" s="4">
        <v>0</v>
      </c>
      <c r="F141" s="4">
        <v>688.65700000000004</v>
      </c>
      <c r="H141" s="4">
        <v>4466.6360000000004</v>
      </c>
      <c r="J141" s="4">
        <v>36082.630136849999</v>
      </c>
      <c r="K141" s="4">
        <v>243.53381707997877</v>
      </c>
      <c r="L141" s="4">
        <v>9300.0437711034101</v>
      </c>
      <c r="M141" s="4">
        <v>26782.586365746589</v>
      </c>
      <c r="N141" s="4">
        <v>13997.901696306491</v>
      </c>
      <c r="O141" s="4">
        <v>1786.9185248050119</v>
      </c>
      <c r="P141" s="4">
        <v>1627.9291053499824</v>
      </c>
      <c r="Q141" s="4">
        <v>12369.97259095651</v>
      </c>
      <c r="R141" s="4">
        <v>16785.745025663342</v>
      </c>
      <c r="S141" s="4">
        <v>50.161525212104422</v>
      </c>
      <c r="T141" s="4">
        <v>1192.433939729312</v>
      </c>
      <c r="U141" s="4">
        <v>4900.63255910314</v>
      </c>
      <c r="V141" s="4">
        <v>0</v>
      </c>
      <c r="W141" s="4">
        <v>11885.112466560202</v>
      </c>
      <c r="X141" s="4">
        <v>0</v>
      </c>
      <c r="Y141" s="4">
        <v>4900.63255910314</v>
      </c>
      <c r="Z141" s="4">
        <v>11885.112466560202</v>
      </c>
      <c r="AA141" s="4">
        <v>158472.57460946747</v>
      </c>
      <c r="AB141" s="4">
        <v>46271.254057877522</v>
      </c>
      <c r="AC141" s="4">
        <v>112201.32055158993</v>
      </c>
      <c r="AD141" s="4">
        <v>11238.800482514218</v>
      </c>
      <c r="AE141" s="4">
        <v>3.991308529260202</v>
      </c>
      <c r="AF141" s="4">
        <v>1022.341834795319</v>
      </c>
      <c r="AG141" s="4">
        <v>3036.8054639481411</v>
      </c>
      <c r="AH141" s="4">
        <v>8201.9950185660764</v>
      </c>
      <c r="AI141" s="4">
        <v>3589.6051016465553</v>
      </c>
      <c r="AJ141" s="4">
        <v>226.37011738162403</v>
      </c>
      <c r="AK141" s="4">
        <v>1424.5623327745823</v>
      </c>
      <c r="AL141" s="4">
        <v>2165.0427688719728</v>
      </c>
      <c r="AM141" s="4">
        <v>665.74902963386216</v>
      </c>
      <c r="AN141" s="4">
        <v>208.47319630864155</v>
      </c>
      <c r="AO141" s="4">
        <v>457.27583332522062</v>
      </c>
      <c r="AP141" s="4">
        <v>59724.4345703125</v>
      </c>
      <c r="AQ141" s="4">
        <v>97948.072695312498</v>
      </c>
      <c r="AR141" s="4">
        <v>16366.0400390625</v>
      </c>
      <c r="AS141" s="4">
        <v>43358.39453125</v>
      </c>
      <c r="AT141" s="4">
        <v>560</v>
      </c>
      <c r="AU141" s="4">
        <v>450</v>
      </c>
      <c r="AV141" s="4">
        <v>670</v>
      </c>
      <c r="AW141" s="4">
        <v>6.9991424613208197</v>
      </c>
      <c r="AX141" s="4">
        <v>2.7152485215304911</v>
      </c>
      <c r="AY141" s="4">
        <v>5.4304970430609822</v>
      </c>
      <c r="AZ141" s="4">
        <v>30.739780379013851</v>
      </c>
      <c r="BA141" s="4">
        <v>2.1800507716077857</v>
      </c>
      <c r="BB141" s="4">
        <v>0.69629507026012971</v>
      </c>
      <c r="BC141" s="4">
        <v>0.12913893150861883</v>
      </c>
      <c r="BD141" s="4">
        <v>18.99951616626106</v>
      </c>
      <c r="BE141" s="4">
        <v>4.9789999723434448</v>
      </c>
      <c r="BF141" s="4">
        <v>3.4440000057220459</v>
      </c>
      <c r="BG141" s="4">
        <v>6.5139999389648438</v>
      </c>
      <c r="BH141" s="4">
        <v>92.501998901367188</v>
      </c>
      <c r="BI141" s="4">
        <v>79.7239990234375</v>
      </c>
      <c r="BJ141" s="4">
        <v>12.777999877929688</v>
      </c>
      <c r="BK141" s="4">
        <v>2.3235000371932983</v>
      </c>
      <c r="BL141" s="4">
        <v>2.2320001125335693</v>
      </c>
      <c r="BM141" s="4">
        <v>2.4149999618530273</v>
      </c>
      <c r="BN141" s="4">
        <v>0.19550000131130219</v>
      </c>
      <c r="BO141" s="4">
        <v>0.14900000393390656</v>
      </c>
      <c r="BP141" s="4">
        <v>0.24199999868869781</v>
      </c>
      <c r="BQ141" s="4">
        <v>121</v>
      </c>
      <c r="BR141" s="4">
        <v>166</v>
      </c>
      <c r="BS141" s="4">
        <v>76</v>
      </c>
      <c r="BT141" s="10">
        <v>41.713214529996968</v>
      </c>
      <c r="BU141" s="10">
        <v>112.94740649400089</v>
      </c>
      <c r="BV141" s="4">
        <v>16.261244376094805</v>
      </c>
      <c r="BW141" s="10">
        <v>16.627513360127256</v>
      </c>
      <c r="BX141" s="10">
        <v>15.894975392062355</v>
      </c>
      <c r="BY141" s="4">
        <v>0.55316186544673307</v>
      </c>
      <c r="BZ141" s="4">
        <v>0.65766026073838268</v>
      </c>
      <c r="CA141" s="4">
        <v>0.4486634701550834</v>
      </c>
      <c r="CB141" s="4">
        <v>8.4391506635164681</v>
      </c>
      <c r="CD141" s="10">
        <v>1567.0297270861902</v>
      </c>
      <c r="CE141" s="10">
        <v>8.7342367052410026</v>
      </c>
      <c r="CF141" s="10"/>
      <c r="CH141" s="10">
        <v>4224.7561373060335</v>
      </c>
      <c r="CI141" s="10">
        <v>8.3296985237000847</v>
      </c>
      <c r="CJ141" s="10"/>
      <c r="CK141" s="4">
        <v>7.5494171351318844</v>
      </c>
      <c r="CM141" s="10">
        <v>1714.8015457538409</v>
      </c>
      <c r="CN141" s="10">
        <v>7.5305092206961977</v>
      </c>
      <c r="CQ141" s="10">
        <v>4369.4000274591408</v>
      </c>
      <c r="CR141" s="10">
        <v>7.556837678157823</v>
      </c>
      <c r="CT141" s="4">
        <v>1.2645833475204804</v>
      </c>
      <c r="CU141" s="4">
        <v>1.1000000112690032</v>
      </c>
      <c r="CV141" s="4">
        <v>0.16458333625147742</v>
      </c>
      <c r="CW141" s="4">
        <v>1.2687500230967999</v>
      </c>
      <c r="CX141" s="4">
        <v>1.0687500201165676</v>
      </c>
      <c r="CY141" s="4">
        <v>0.20000000298023224</v>
      </c>
      <c r="CZ141" s="4">
        <v>1.2604166719441612</v>
      </c>
      <c r="DA141" s="4">
        <v>1.1312500024214387</v>
      </c>
      <c r="DB141" s="4">
        <v>0.12916666952272257</v>
      </c>
    </row>
    <row r="142" spans="1:106" x14ac:dyDescent="0.25">
      <c r="A142" s="1">
        <f t="shared" si="2"/>
        <v>45065</v>
      </c>
      <c r="B142" s="8">
        <v>21</v>
      </c>
      <c r="C142" s="4">
        <v>5244.1620000000003</v>
      </c>
      <c r="D142" s="4">
        <v>5244.1620000000003</v>
      </c>
      <c r="E142" s="4">
        <v>0</v>
      </c>
      <c r="F142" s="4">
        <v>688.65700000000004</v>
      </c>
      <c r="H142" s="4">
        <v>4555.5050000000001</v>
      </c>
      <c r="J142" s="4">
        <v>32909.845320592198</v>
      </c>
      <c r="K142" s="4">
        <v>248.56858511268319</v>
      </c>
      <c r="L142" s="4">
        <v>2099.5643847711603</v>
      </c>
      <c r="M142" s="4">
        <v>30810.280935821036</v>
      </c>
      <c r="N142" s="4">
        <v>13955.353741467094</v>
      </c>
      <c r="O142" s="4">
        <v>1786.4903485486159</v>
      </c>
      <c r="P142" s="4">
        <v>756.48804247954308</v>
      </c>
      <c r="Q142" s="4">
        <v>13198.865698987551</v>
      </c>
      <c r="R142" s="4">
        <v>14784.780483048851</v>
      </c>
      <c r="S142" s="4">
        <v>50.234698204802115</v>
      </c>
      <c r="T142" s="4">
        <v>1192.9328330952351</v>
      </c>
      <c r="U142" s="4">
        <v>1297.50860485834</v>
      </c>
      <c r="V142" s="4">
        <v>0</v>
      </c>
      <c r="W142" s="4">
        <v>13487.271878190511</v>
      </c>
      <c r="X142" s="4">
        <v>0</v>
      </c>
      <c r="Y142" s="4">
        <v>1297.50860485834</v>
      </c>
      <c r="Z142" s="4">
        <v>13487.271878190511</v>
      </c>
      <c r="AA142" s="4">
        <v>116268.64780302183</v>
      </c>
      <c r="AB142" s="4">
        <v>5.2951504220834629E-12</v>
      </c>
      <c r="AC142" s="4">
        <v>116268.64780302183</v>
      </c>
      <c r="AD142" s="4">
        <v>9537.1563004212494</v>
      </c>
      <c r="AE142" s="4">
        <v>3.9983034263566348</v>
      </c>
      <c r="AF142" s="4">
        <v>1022.4130524466362</v>
      </c>
      <c r="AG142" s="4">
        <v>727.70830179089342</v>
      </c>
      <c r="AH142" s="4">
        <v>8809.4479986303559</v>
      </c>
      <c r="AI142" s="4">
        <v>2751.8114451677943</v>
      </c>
      <c r="AJ142" s="4">
        <v>226.18329898926808</v>
      </c>
      <c r="AK142" s="4">
        <v>381.32415557895371</v>
      </c>
      <c r="AL142" s="4">
        <v>2370.4872895888407</v>
      </c>
      <c r="AM142" s="4">
        <v>570.71533485846862</v>
      </c>
      <c r="AN142" s="4">
        <v>54.822789470789509</v>
      </c>
      <c r="AO142" s="4">
        <v>515.89254538767909</v>
      </c>
      <c r="AP142" s="4">
        <v>53471.30908203125</v>
      </c>
      <c r="AQ142" s="4">
        <v>87692.94689453124</v>
      </c>
      <c r="AR142" s="4">
        <v>4124.64501953125</v>
      </c>
      <c r="AS142" s="4">
        <v>49346.6640625</v>
      </c>
      <c r="AT142" s="4">
        <v>532.29166666666674</v>
      </c>
      <c r="AU142" s="4">
        <v>450</v>
      </c>
      <c r="AV142" s="4">
        <v>614.58333333333337</v>
      </c>
      <c r="AW142" s="4">
        <v>6.2755203444501131</v>
      </c>
      <c r="AX142" s="4">
        <v>2.6611217848470532</v>
      </c>
      <c r="AY142" s="4">
        <v>5.3222435696941064</v>
      </c>
      <c r="AZ142" s="4">
        <v>22.171063327757956</v>
      </c>
      <c r="BA142" s="4">
        <v>1.8186235094227159</v>
      </c>
      <c r="BB142" s="4">
        <v>0.52473806971786807</v>
      </c>
      <c r="BC142" s="4">
        <v>0.1088287003449681</v>
      </c>
      <c r="BD142" s="4">
        <v>16.722013334929631</v>
      </c>
      <c r="BE142" s="4">
        <v>4.8229999542236328</v>
      </c>
      <c r="BF142" s="4">
        <v>2.7690000534057617</v>
      </c>
      <c r="BG142" s="4">
        <v>6.8769998550415039</v>
      </c>
      <c r="BH142" s="4">
        <v>91.915000915527344</v>
      </c>
      <c r="BI142" s="4">
        <v>76.485000610351563</v>
      </c>
      <c r="BJ142" s="4">
        <v>15.430000305175781</v>
      </c>
      <c r="BK142" s="4">
        <v>2.9470000267028809</v>
      </c>
      <c r="BL142" s="4">
        <v>3.4790000915527344</v>
      </c>
      <c r="BM142" s="4">
        <v>2.4149999618530273</v>
      </c>
      <c r="BN142" s="4">
        <v>0.31449999660253525</v>
      </c>
      <c r="BO142" s="4">
        <v>0.38699999451637268</v>
      </c>
      <c r="BP142" s="4">
        <v>0.24199999868869781</v>
      </c>
      <c r="BQ142" s="4">
        <v>108</v>
      </c>
      <c r="BR142" s="4">
        <v>140</v>
      </c>
      <c r="BS142" s="4">
        <v>76</v>
      </c>
      <c r="BT142" s="10">
        <v>40.462104556215358</v>
      </c>
      <c r="BU142" s="10">
        <v>111.60060806470766</v>
      </c>
      <c r="BV142" s="4">
        <v>16.394604604153169</v>
      </c>
      <c r="BW142" s="10">
        <v>16.162281036376953</v>
      </c>
      <c r="BX142" s="10">
        <v>16.626928171929386</v>
      </c>
      <c r="BY142" s="4">
        <v>0.35028329382626483</v>
      </c>
      <c r="BZ142" s="4">
        <v>0</v>
      </c>
      <c r="CA142" s="4">
        <v>0.70056658765252966</v>
      </c>
      <c r="CB142" s="4">
        <v>8.3625390822010033</v>
      </c>
      <c r="CD142" s="10">
        <v>1.9999999494757503E-4</v>
      </c>
      <c r="CE142" s="10">
        <v>-1612017.4691239684</v>
      </c>
      <c r="CF142" s="10"/>
      <c r="CH142" s="10">
        <v>4468.5948663602958</v>
      </c>
      <c r="CI142" s="10">
        <v>8.4346881956986355</v>
      </c>
      <c r="CJ142" s="10"/>
      <c r="CK142" s="4">
        <v>7.5629193315803231</v>
      </c>
      <c r="CM142" s="10">
        <v>6.2296791728716131E-17</v>
      </c>
      <c r="CN142" s="10">
        <v>7.6056688563117683E+17</v>
      </c>
      <c r="CQ142" s="10">
        <v>4569.7161427123456</v>
      </c>
      <c r="CR142" s="10">
        <v>7.5525508808078428</v>
      </c>
      <c r="CT142" s="4">
        <v>1.377083345937232</v>
      </c>
      <c r="CU142" s="4">
        <v>1.0406250096857548</v>
      </c>
      <c r="CV142" s="4">
        <v>0.33645833625147736</v>
      </c>
      <c r="CW142" s="4">
        <v>1.3000000268220901</v>
      </c>
      <c r="CX142" s="4">
        <v>1.1000000238418579</v>
      </c>
      <c r="CY142" s="4">
        <v>0.20000000298023224</v>
      </c>
      <c r="CZ142" s="4">
        <v>1.4541666650523741</v>
      </c>
      <c r="DA142" s="4">
        <v>0.98124999552965164</v>
      </c>
      <c r="DB142" s="4">
        <v>0.47291666952272254</v>
      </c>
    </row>
    <row r="143" spans="1:106" x14ac:dyDescent="0.25">
      <c r="A143" s="1">
        <f t="shared" si="2"/>
        <v>45066</v>
      </c>
      <c r="B143" s="8">
        <v>21</v>
      </c>
      <c r="C143" s="4">
        <v>7896.2660000000005</v>
      </c>
      <c r="D143" s="4">
        <v>7896.2660000000005</v>
      </c>
      <c r="E143" s="4">
        <v>0</v>
      </c>
      <c r="F143" s="4">
        <v>3492.2910000000002</v>
      </c>
      <c r="H143" s="4">
        <v>4403.9750000000004</v>
      </c>
      <c r="J143" s="4">
        <v>53786.669108937953</v>
      </c>
      <c r="K143" s="4">
        <v>249.15634157487369</v>
      </c>
      <c r="L143" s="4">
        <v>16970.872899002912</v>
      </c>
      <c r="M143" s="4">
        <v>36815.796209935041</v>
      </c>
      <c r="N143" s="4">
        <v>23165.830363147783</v>
      </c>
      <c r="O143" s="4">
        <v>1785.9143231299961</v>
      </c>
      <c r="P143" s="4">
        <v>7934.9954562475095</v>
      </c>
      <c r="Q143" s="4">
        <v>15230.834906900272</v>
      </c>
      <c r="R143" s="4">
        <v>25292.275253511616</v>
      </c>
      <c r="S143" s="4">
        <v>50.580174881838978</v>
      </c>
      <c r="T143" s="4">
        <v>1193.9399259389675</v>
      </c>
      <c r="U143" s="4">
        <v>9960.2133947409056</v>
      </c>
      <c r="V143" s="4">
        <v>0</v>
      </c>
      <c r="W143" s="4">
        <v>15332.06185877071</v>
      </c>
      <c r="X143" s="4">
        <v>0</v>
      </c>
      <c r="Y143" s="4">
        <v>9960.2133947409056</v>
      </c>
      <c r="Z143" s="4">
        <v>15332.06185877071</v>
      </c>
      <c r="AA143" s="4">
        <v>195538.96644606782</v>
      </c>
      <c r="AB143" s="4">
        <v>55623.094334264053</v>
      </c>
      <c r="AC143" s="4">
        <v>139915.87211180376</v>
      </c>
      <c r="AD143" s="4">
        <v>14352.918664650924</v>
      </c>
      <c r="AE143" s="4">
        <v>3.9843565234263041</v>
      </c>
      <c r="AF143" s="4">
        <v>1022.2844871650526</v>
      </c>
      <c r="AG143" s="4">
        <v>5509.4381867545053</v>
      </c>
      <c r="AH143" s="4">
        <v>8843.480477896419</v>
      </c>
      <c r="AI143" s="4">
        <v>6674.0419226121285</v>
      </c>
      <c r="AJ143" s="4">
        <v>227.42237883576641</v>
      </c>
      <c r="AK143" s="4">
        <v>4233.4036668341823</v>
      </c>
      <c r="AL143" s="4">
        <v>2440.6382557779466</v>
      </c>
      <c r="AM143" s="4">
        <v>794.28367317962943</v>
      </c>
      <c r="AN143" s="4">
        <v>273.2026421182228</v>
      </c>
      <c r="AO143" s="4">
        <v>521.08103106140663</v>
      </c>
      <c r="AP143" s="4">
        <v>90824.15234375</v>
      </c>
      <c r="AQ143" s="4">
        <v>148951.60984374999</v>
      </c>
      <c r="AR143" s="4">
        <v>33407.2421875</v>
      </c>
      <c r="AS143" s="4">
        <v>57416.91015625</v>
      </c>
      <c r="AT143" s="4">
        <v>507.03125</v>
      </c>
      <c r="AU143" s="4">
        <v>450</v>
      </c>
      <c r="AV143" s="4">
        <v>564.0625</v>
      </c>
      <c r="AW143" s="4">
        <v>6.8116587142502478</v>
      </c>
      <c r="AX143" s="4">
        <v>2.9337702609243128</v>
      </c>
      <c r="AY143" s="4">
        <v>5.8675405218486256</v>
      </c>
      <c r="AZ143" s="4">
        <v>24.76347256362283</v>
      </c>
      <c r="BA143" s="4">
        <v>1.8176842908598727</v>
      </c>
      <c r="BB143" s="4">
        <v>0.84521493103349454</v>
      </c>
      <c r="BC143" s="4">
        <v>0.1005897816993031</v>
      </c>
      <c r="BD143" s="4">
        <v>18.863550169630809</v>
      </c>
      <c r="BE143" s="4">
        <v>3.9124999642372131</v>
      </c>
      <c r="BF143" s="4">
        <v>0.87000000476837158</v>
      </c>
      <c r="BG143" s="4">
        <v>6.9549999237060547</v>
      </c>
      <c r="BH143" s="4">
        <v>91.468498229980469</v>
      </c>
      <c r="BI143" s="4">
        <v>73.719497680664063</v>
      </c>
      <c r="BJ143" s="4">
        <v>17.749000549316406</v>
      </c>
      <c r="BK143" s="4">
        <v>4.0920000076293945</v>
      </c>
      <c r="BL143" s="4">
        <v>3.4790000915527344</v>
      </c>
      <c r="BM143" s="4">
        <v>4.7049999237060547</v>
      </c>
      <c r="BN143" s="4">
        <v>0.52650000154972076</v>
      </c>
      <c r="BO143" s="4">
        <v>0.38699999451637268</v>
      </c>
      <c r="BP143" s="4">
        <v>0.66600000858306885</v>
      </c>
      <c r="BQ143" s="4">
        <v>143</v>
      </c>
      <c r="BR143" s="4">
        <v>140</v>
      </c>
      <c r="BS143" s="4">
        <v>146</v>
      </c>
      <c r="BT143" s="10">
        <v>39.862672616165767</v>
      </c>
      <c r="BU143" s="10">
        <v>113.93497770124527</v>
      </c>
      <c r="BV143" s="4">
        <v>16.158045513039387</v>
      </c>
      <c r="BW143" s="10">
        <v>15.263205186360413</v>
      </c>
      <c r="BX143" s="10">
        <v>17.05288583971836</v>
      </c>
      <c r="BY143" s="4">
        <v>1.2066396817291358</v>
      </c>
      <c r="BZ143" s="4">
        <v>1.9596900611499055</v>
      </c>
      <c r="CA143" s="4">
        <v>0.45358930230836636</v>
      </c>
      <c r="CB143" s="4">
        <v>8.199921258438259</v>
      </c>
      <c r="CD143" s="10">
        <v>2259.6308896292817</v>
      </c>
      <c r="CE143" s="10">
        <v>7.8799837418604293</v>
      </c>
      <c r="CF143" s="10"/>
      <c r="CH143" s="10">
        <v>4629.5491208075509</v>
      </c>
      <c r="CI143" s="10">
        <v>8.3560791641749699</v>
      </c>
      <c r="CJ143" s="10"/>
      <c r="CK143" s="4">
        <v>7.4591264874519547</v>
      </c>
      <c r="CM143" s="10">
        <v>2463.2248171418069</v>
      </c>
      <c r="CN143" s="10">
        <v>7.3501030488975001</v>
      </c>
      <c r="CQ143" s="10">
        <v>4719.9810051523846</v>
      </c>
      <c r="CR143" s="10">
        <v>7.5160227417386389</v>
      </c>
      <c r="CT143" s="4">
        <v>1.1916666775165745</v>
      </c>
      <c r="CU143" s="4">
        <v>0.80208333705862356</v>
      </c>
      <c r="CV143" s="4">
        <v>0.38958334045795107</v>
      </c>
      <c r="CW143" s="4">
        <v>1.1291666771285236</v>
      </c>
      <c r="CX143" s="4">
        <v>0.82083333656191826</v>
      </c>
      <c r="CY143" s="4">
        <v>0.30833334056660533</v>
      </c>
      <c r="CZ143" s="4">
        <v>1.2541666779046257</v>
      </c>
      <c r="DA143" s="4">
        <v>0.78333333755532897</v>
      </c>
      <c r="DB143" s="4">
        <v>0.47083334034929675</v>
      </c>
    </row>
    <row r="144" spans="1:106" x14ac:dyDescent="0.25">
      <c r="A144" s="1">
        <f t="shared" si="2"/>
        <v>45067</v>
      </c>
      <c r="B144" s="8">
        <v>21</v>
      </c>
      <c r="C144" s="4">
        <v>8521.148000000001</v>
      </c>
      <c r="D144" s="4">
        <v>8521.148000000001</v>
      </c>
      <c r="E144" s="4">
        <v>0</v>
      </c>
      <c r="F144" s="4">
        <v>4037.2759999999998</v>
      </c>
      <c r="H144" s="4">
        <v>4483.8720000000003</v>
      </c>
      <c r="J144" s="4">
        <v>65415.818587532434</v>
      </c>
      <c r="K144" s="4">
        <v>259.16777696595614</v>
      </c>
      <c r="L144" s="4">
        <v>29605.386203416434</v>
      </c>
      <c r="M144" s="4">
        <v>35810.432384116</v>
      </c>
      <c r="N144" s="4">
        <v>24231.940735454122</v>
      </c>
      <c r="O144" s="4">
        <v>1786.0213598469727</v>
      </c>
      <c r="P144" s="4">
        <v>7837.1607522769928</v>
      </c>
      <c r="Q144" s="4">
        <v>16394.77998317713</v>
      </c>
      <c r="R144" s="4">
        <v>29509.439205914696</v>
      </c>
      <c r="S144" s="4">
        <v>51.158237958441831</v>
      </c>
      <c r="T144" s="4">
        <v>1196.1936271580953</v>
      </c>
      <c r="U144" s="4">
        <v>14473.659780380864</v>
      </c>
      <c r="V144" s="4">
        <v>0</v>
      </c>
      <c r="W144" s="4">
        <v>15035.779425533832</v>
      </c>
      <c r="X144" s="4">
        <v>0</v>
      </c>
      <c r="Y144" s="4">
        <v>14473.659780380864</v>
      </c>
      <c r="Z144" s="4">
        <v>15035.779425533832</v>
      </c>
      <c r="AA144" s="4">
        <v>262326.72488850792</v>
      </c>
      <c r="AB144" s="4">
        <v>118891.37584565872</v>
      </c>
      <c r="AC144" s="4">
        <v>143435.34904284918</v>
      </c>
      <c r="AD144" s="4">
        <v>18056.38803124625</v>
      </c>
      <c r="AE144" s="4">
        <v>4.011165006341713</v>
      </c>
      <c r="AF144" s="4">
        <v>1022.349598388756</v>
      </c>
      <c r="AG144" s="4">
        <v>9302.8687176976291</v>
      </c>
      <c r="AH144" s="4">
        <v>8753.5193135486188</v>
      </c>
      <c r="AI144" s="4">
        <v>9136.810987308354</v>
      </c>
      <c r="AJ144" s="4">
        <v>227.73019574818787</v>
      </c>
      <c r="AK144" s="4">
        <v>6827.0088539474573</v>
      </c>
      <c r="AL144" s="4">
        <v>2309.8021333608967</v>
      </c>
      <c r="AM144" s="4">
        <v>973.6975525773737</v>
      </c>
      <c r="AN144" s="4">
        <v>458.9485609178281</v>
      </c>
      <c r="AO144" s="4">
        <v>514.7489916595456</v>
      </c>
      <c r="AP144" s="4">
        <v>104220.46875</v>
      </c>
      <c r="AQ144" s="4">
        <v>170921.56874999998</v>
      </c>
      <c r="AR144" s="4">
        <v>49742.94921875</v>
      </c>
      <c r="AS144" s="4">
        <v>54477.51953125</v>
      </c>
      <c r="AT144" s="4">
        <v>487.23958333333331</v>
      </c>
      <c r="AU144" s="4">
        <v>450</v>
      </c>
      <c r="AV144" s="4">
        <v>524.47916666666663</v>
      </c>
      <c r="AW144" s="4">
        <v>7.6768785834411544</v>
      </c>
      <c r="AX144" s="4">
        <v>2.8437413286864772</v>
      </c>
      <c r="AY144" s="4">
        <v>5.6874826573729544</v>
      </c>
      <c r="AZ144" s="4">
        <v>30.785373624364684</v>
      </c>
      <c r="BA144" s="4">
        <v>2.1190088508316305</v>
      </c>
      <c r="BB144" s="4">
        <v>1.0722511787506042</v>
      </c>
      <c r="BC144" s="4">
        <v>0.11426835358068814</v>
      </c>
      <c r="BD144" s="4">
        <v>20.058514269438806</v>
      </c>
      <c r="BE144" s="4">
        <v>4.0660001039505005</v>
      </c>
      <c r="BF144" s="4">
        <v>2.4690001010894775</v>
      </c>
      <c r="BG144" s="4">
        <v>5.6630001068115234</v>
      </c>
      <c r="BH144" s="4">
        <v>91.053504943847656</v>
      </c>
      <c r="BI144" s="4">
        <v>74.449005126953125</v>
      </c>
      <c r="BJ144" s="4">
        <v>16.604499816894531</v>
      </c>
      <c r="BK144" s="4">
        <v>4.2224999666213989</v>
      </c>
      <c r="BL144" s="4">
        <v>3.7400000095367432</v>
      </c>
      <c r="BM144" s="4">
        <v>4.7049999237060547</v>
      </c>
      <c r="BN144" s="4">
        <v>0.65799999237060547</v>
      </c>
      <c r="BO144" s="4">
        <v>0.64999997615814209</v>
      </c>
      <c r="BP144" s="4">
        <v>0.66600000858306885</v>
      </c>
      <c r="BQ144" s="4">
        <v>121</v>
      </c>
      <c r="BR144" s="4">
        <v>96</v>
      </c>
      <c r="BS144" s="4">
        <v>146</v>
      </c>
      <c r="BT144" s="10">
        <v>40.995124240593583</v>
      </c>
      <c r="BU144" s="10">
        <v>115.35803851798276</v>
      </c>
      <c r="BV144" s="4">
        <v>17.23372544274838</v>
      </c>
      <c r="BW144" s="10">
        <v>17.111804638946499</v>
      </c>
      <c r="BX144" s="10">
        <v>17.355646246550261</v>
      </c>
      <c r="BY144" s="4">
        <v>0.55289730893131339</v>
      </c>
      <c r="BZ144" s="4">
        <v>0.63474270836413538</v>
      </c>
      <c r="CA144" s="4">
        <v>0.47105190949849135</v>
      </c>
      <c r="CB144" s="4">
        <v>8.2372387300738374</v>
      </c>
      <c r="CD144" s="10">
        <v>4314.8783335242788</v>
      </c>
      <c r="CE144" s="10">
        <v>8.1967763676858691</v>
      </c>
      <c r="CF144" s="10"/>
      <c r="CH144" s="10">
        <v>4599.5997651971275</v>
      </c>
      <c r="CI144" s="10">
        <v>8.2751964176344153</v>
      </c>
      <c r="CJ144" s="10"/>
      <c r="CK144" s="4">
        <v>7.4161106447950704</v>
      </c>
      <c r="CM144" s="10">
        <v>4055.5689802777324</v>
      </c>
      <c r="CN144" s="10">
        <v>7.3446735189586292</v>
      </c>
      <c r="CQ144" s="10">
        <v>4727.0529566499208</v>
      </c>
      <c r="CR144" s="10">
        <v>7.4774000346621543</v>
      </c>
      <c r="CT144" s="4">
        <v>1.1697916758712381</v>
      </c>
      <c r="CU144" s="4">
        <v>0.94479167088866234</v>
      </c>
      <c r="CV144" s="4">
        <v>0.22500000498257577</v>
      </c>
      <c r="CW144" s="4">
        <v>1.079166675452143</v>
      </c>
      <c r="CX144" s="4">
        <v>0.90625000620881713</v>
      </c>
      <c r="CY144" s="4">
        <v>0.1729166692433258</v>
      </c>
      <c r="CZ144" s="4">
        <v>1.2604166762903333</v>
      </c>
      <c r="DA144" s="4">
        <v>0.98333333556850755</v>
      </c>
      <c r="DB144" s="4">
        <v>0.27708334072182578</v>
      </c>
    </row>
    <row r="145" spans="1:106" x14ac:dyDescent="0.25">
      <c r="A145" s="1">
        <f t="shared" si="2"/>
        <v>45068</v>
      </c>
      <c r="B145" s="8">
        <v>22</v>
      </c>
      <c r="C145" s="4">
        <v>8768.3389999999999</v>
      </c>
      <c r="D145" s="4">
        <v>8768.3389999999999</v>
      </c>
      <c r="E145" s="4">
        <v>0</v>
      </c>
      <c r="F145" s="4">
        <v>4305.3879999999999</v>
      </c>
      <c r="H145" s="4">
        <v>4462.951</v>
      </c>
      <c r="J145" s="4">
        <v>64334.121061879574</v>
      </c>
      <c r="K145" s="4">
        <v>253.01205971725966</v>
      </c>
      <c r="L145" s="4">
        <v>28973.25219116958</v>
      </c>
      <c r="M145" s="4">
        <v>35360.868870709994</v>
      </c>
      <c r="N145" s="4">
        <v>23189.227941853955</v>
      </c>
      <c r="O145" s="4">
        <v>1786.3942233918604</v>
      </c>
      <c r="P145" s="4">
        <v>6690.1720158516382</v>
      </c>
      <c r="Q145" s="4">
        <v>16499.055926002315</v>
      </c>
      <c r="R145" s="4">
        <v>29878.364744017064</v>
      </c>
      <c r="S145" s="4">
        <v>50.767249134882888</v>
      </c>
      <c r="T145" s="4">
        <v>1194.4348711506111</v>
      </c>
      <c r="U145" s="4">
        <v>15080.483493176187</v>
      </c>
      <c r="V145" s="4">
        <v>0</v>
      </c>
      <c r="W145" s="4">
        <v>14797.881250840877</v>
      </c>
      <c r="X145" s="4">
        <v>0</v>
      </c>
      <c r="Y145" s="4">
        <v>15080.483493176187</v>
      </c>
      <c r="Z145" s="4">
        <v>14797.881250840877</v>
      </c>
      <c r="AA145" s="4">
        <v>270424.57134142652</v>
      </c>
      <c r="AB145" s="4">
        <v>128061.12846239387</v>
      </c>
      <c r="AC145" s="4">
        <v>142363.44287903266</v>
      </c>
      <c r="AD145" s="4">
        <v>17427.590020281023</v>
      </c>
      <c r="AE145" s="4">
        <v>4.0099300263144357</v>
      </c>
      <c r="AF145" s="4">
        <v>1022.3593086390762</v>
      </c>
      <c r="AG145" s="4">
        <v>8547.4575451562469</v>
      </c>
      <c r="AH145" s="4">
        <v>8880.1324751247776</v>
      </c>
      <c r="AI145" s="4">
        <v>8751.0548542994966</v>
      </c>
      <c r="AJ145" s="4">
        <v>227.70113849339663</v>
      </c>
      <c r="AK145" s="4">
        <v>6461.2984850739776</v>
      </c>
      <c r="AL145" s="4">
        <v>2289.7563692255194</v>
      </c>
      <c r="AM145" s="4">
        <v>1041.5238661651269</v>
      </c>
      <c r="AN145" s="4">
        <v>499.57697632892695</v>
      </c>
      <c r="AO145" s="4">
        <v>541.94688983620006</v>
      </c>
      <c r="AP145" s="4">
        <v>103729.6328125</v>
      </c>
      <c r="AQ145" s="4">
        <v>170116.5978125</v>
      </c>
      <c r="AR145" s="4">
        <v>51475.05859375</v>
      </c>
      <c r="AS145" s="4">
        <v>52254.57421875</v>
      </c>
      <c r="AT145" s="4">
        <v>507.98611111111109</v>
      </c>
      <c r="AU145" s="4">
        <v>482.98611111111109</v>
      </c>
      <c r="AV145" s="4">
        <v>532.98611111111109</v>
      </c>
      <c r="AW145" s="4">
        <v>7.3370932695325273</v>
      </c>
      <c r="AX145" s="4">
        <v>2.6446545853044636</v>
      </c>
      <c r="AY145" s="4">
        <v>5.2893091706089272</v>
      </c>
      <c r="AZ145" s="4">
        <v>30.841026030292227</v>
      </c>
      <c r="BA145" s="4">
        <v>1.987558877488772</v>
      </c>
      <c r="BB145" s="4">
        <v>0.99802880047173093</v>
      </c>
      <c r="BC145" s="4">
        <v>0.11878234477078577</v>
      </c>
      <c r="BD145" s="4">
        <v>19.401234123418359</v>
      </c>
      <c r="BE145" s="4">
        <v>4.0505000352859497</v>
      </c>
      <c r="BF145" s="4">
        <v>2.1140000820159912</v>
      </c>
      <c r="BG145" s="4">
        <v>5.9869999885559082</v>
      </c>
      <c r="BH145" s="4">
        <v>91.362504959106445</v>
      </c>
      <c r="BI145" s="4">
        <v>75.964004516601563</v>
      </c>
      <c r="BJ145" s="4">
        <v>15.398500442504883</v>
      </c>
      <c r="BK145" s="4">
        <v>3.8915001153945923</v>
      </c>
      <c r="BL145" s="4">
        <v>3.7400000095367432</v>
      </c>
      <c r="BM145" s="4">
        <v>4.0430002212524414</v>
      </c>
      <c r="BN145" s="4">
        <v>0.69549998641014099</v>
      </c>
      <c r="BO145" s="4">
        <v>0.64999997615814209</v>
      </c>
      <c r="BP145" s="4">
        <v>0.74099999666213989</v>
      </c>
      <c r="BQ145" s="4">
        <v>89</v>
      </c>
      <c r="BR145" s="4">
        <v>96</v>
      </c>
      <c r="BS145" s="4">
        <v>82</v>
      </c>
      <c r="BT145" s="10">
        <v>42.044044847589554</v>
      </c>
      <c r="BU145" s="10">
        <v>116.33318453599716</v>
      </c>
      <c r="BV145" s="4">
        <v>17.449928099871784</v>
      </c>
      <c r="BW145" s="10">
        <v>17.728055321408643</v>
      </c>
      <c r="BX145" s="10">
        <v>17.171800878334928</v>
      </c>
      <c r="BY145" s="4">
        <v>0.43503775506768849</v>
      </c>
      <c r="BZ145" s="4">
        <v>0.5103721348146999</v>
      </c>
      <c r="CA145" s="4">
        <v>0.35970337532067714</v>
      </c>
      <c r="CB145" s="4">
        <v>8.0290302997477614</v>
      </c>
      <c r="CD145" s="10">
        <v>4500.5823582917128</v>
      </c>
      <c r="CE145" s="10">
        <v>8.0258188221970634</v>
      </c>
      <c r="CF145" s="10"/>
      <c r="CH145" s="10">
        <v>4882.6501987710799</v>
      </c>
      <c r="CI145" s="10">
        <v>8.0319904788759651</v>
      </c>
      <c r="CJ145" s="10"/>
      <c r="CK145" s="4">
        <v>7.4872905528795766</v>
      </c>
      <c r="CM145" s="10">
        <v>4311.6852588526408</v>
      </c>
      <c r="CN145" s="10">
        <v>7.4714040946039164</v>
      </c>
      <c r="CQ145" s="10">
        <v>4894.4814022780529</v>
      </c>
      <c r="CR145" s="10">
        <v>7.5012853773221968</v>
      </c>
      <c r="CT145" s="4">
        <v>1.2843750058673322</v>
      </c>
      <c r="CU145" s="4">
        <v>0.98750000012417627</v>
      </c>
      <c r="CV145" s="4">
        <v>0.2968750057431559</v>
      </c>
      <c r="CW145" s="4">
        <v>1.1458333355064194</v>
      </c>
      <c r="CX145" s="4">
        <v>0.91249999528129899</v>
      </c>
      <c r="CY145" s="4">
        <v>0.23333334022512039</v>
      </c>
      <c r="CZ145" s="4">
        <v>1.422916676228245</v>
      </c>
      <c r="DA145" s="4">
        <v>1.0625000049670537</v>
      </c>
      <c r="DB145" s="4">
        <v>0.36041667126119137</v>
      </c>
    </row>
    <row r="146" spans="1:106" x14ac:dyDescent="0.25">
      <c r="A146" s="1">
        <f t="shared" si="2"/>
        <v>45069</v>
      </c>
      <c r="B146" s="8">
        <v>22</v>
      </c>
      <c r="C146" s="4">
        <v>8833.3050000000003</v>
      </c>
      <c r="D146" s="4">
        <v>8833.3050000000003</v>
      </c>
      <c r="E146" s="4">
        <v>0</v>
      </c>
      <c r="F146" s="4">
        <v>4380.5039999999999</v>
      </c>
      <c r="H146" s="4">
        <v>4452.8010000000004</v>
      </c>
      <c r="J146" s="4">
        <v>61779.900267602221</v>
      </c>
      <c r="K146" s="4">
        <v>249.84746383324264</v>
      </c>
      <c r="L146" s="4">
        <v>29146.661660693735</v>
      </c>
      <c r="M146" s="4">
        <v>32633.238606908486</v>
      </c>
      <c r="N146" s="4">
        <v>20497.464545025861</v>
      </c>
      <c r="O146" s="4">
        <v>1786.4911785037659</v>
      </c>
      <c r="P146" s="4">
        <v>6925.6881164040706</v>
      </c>
      <c r="Q146" s="4">
        <v>13571.77642862179</v>
      </c>
      <c r="R146" s="4">
        <v>28248.856787171455</v>
      </c>
      <c r="S146" s="4">
        <v>50.965261416932023</v>
      </c>
      <c r="T146" s="4">
        <v>1195.4249109774798</v>
      </c>
      <c r="U146" s="4">
        <v>14156.913991684371</v>
      </c>
      <c r="V146" s="4">
        <v>0</v>
      </c>
      <c r="W146" s="4">
        <v>14091.942795487086</v>
      </c>
      <c r="X146" s="4">
        <v>0</v>
      </c>
      <c r="Y146" s="4">
        <v>14156.913991684371</v>
      </c>
      <c r="Z146" s="4">
        <v>14091.942795487086</v>
      </c>
      <c r="AA146" s="4">
        <v>271911.13130769599</v>
      </c>
      <c r="AB146" s="4">
        <v>135824.05278872981</v>
      </c>
      <c r="AC146" s="4">
        <v>136087.07851896618</v>
      </c>
      <c r="AD146" s="4">
        <v>17091.420599027482</v>
      </c>
      <c r="AE146" s="4">
        <v>3.9990573942250478</v>
      </c>
      <c r="AF146" s="4">
        <v>1022.3424556784908</v>
      </c>
      <c r="AG146" s="4">
        <v>8477.245863623004</v>
      </c>
      <c r="AH146" s="4">
        <v>8614.1747354044783</v>
      </c>
      <c r="AI146" s="4">
        <v>9253.2144803291067</v>
      </c>
      <c r="AJ146" s="4">
        <v>227.73412868649871</v>
      </c>
      <c r="AK146" s="4">
        <v>6955.6863958673894</v>
      </c>
      <c r="AL146" s="4">
        <v>2297.5280844617178</v>
      </c>
      <c r="AM146" s="4">
        <v>1000.7801814115437</v>
      </c>
      <c r="AN146" s="4">
        <v>483.62242680202098</v>
      </c>
      <c r="AO146" s="4">
        <v>517.15775460952273</v>
      </c>
      <c r="AP146" s="4">
        <v>97667.35546875</v>
      </c>
      <c r="AQ146" s="4">
        <v>160174.46296874998</v>
      </c>
      <c r="AR146" s="4">
        <v>48698.94140625</v>
      </c>
      <c r="AS146" s="4">
        <v>48968.4140625</v>
      </c>
      <c r="AT146" s="4">
        <v>542.1875</v>
      </c>
      <c r="AU146" s="4">
        <v>500</v>
      </c>
      <c r="AV146" s="4">
        <v>584.375</v>
      </c>
      <c r="AW146" s="4">
        <v>6.9939734071904249</v>
      </c>
      <c r="AX146" s="4">
        <v>2.3204751273759778</v>
      </c>
      <c r="AY146" s="4">
        <v>4.6409502547519557</v>
      </c>
      <c r="AZ146" s="4">
        <v>30.782490959804512</v>
      </c>
      <c r="BA146" s="4">
        <v>1.9348840098952182</v>
      </c>
      <c r="BB146" s="4">
        <v>1.047537074778818</v>
      </c>
      <c r="BC146" s="4">
        <v>0.11329623299677116</v>
      </c>
      <c r="BD146" s="4">
        <v>18.133016234438863</v>
      </c>
      <c r="BE146" s="4">
        <v>4.0505000352859497</v>
      </c>
      <c r="BF146" s="4">
        <v>2.1140000820159912</v>
      </c>
      <c r="BG146" s="4">
        <v>5.9869999885559082</v>
      </c>
      <c r="BH146" s="4">
        <v>91.362504959106445</v>
      </c>
      <c r="BI146" s="4">
        <v>75.964004516601563</v>
      </c>
      <c r="BJ146" s="4">
        <v>15.398500442504883</v>
      </c>
      <c r="BK146" s="4">
        <v>3.8915001153945923</v>
      </c>
      <c r="BL146" s="4">
        <v>3.7400000095367432</v>
      </c>
      <c r="BM146" s="4">
        <v>4.0430002212524414</v>
      </c>
      <c r="BN146" s="4">
        <v>0.69549998641014099</v>
      </c>
      <c r="BO146" s="4">
        <v>0.64999997615814209</v>
      </c>
      <c r="BP146" s="4">
        <v>0.74099999666213989</v>
      </c>
      <c r="BQ146" s="4">
        <v>150</v>
      </c>
      <c r="BR146" s="4">
        <v>218</v>
      </c>
      <c r="BS146" s="4">
        <v>82</v>
      </c>
      <c r="BT146" s="10">
        <v>42.923108963345804</v>
      </c>
      <c r="BU146" s="10">
        <v>116.00320295804163</v>
      </c>
      <c r="BV146" s="4">
        <v>17.117073269061468</v>
      </c>
      <c r="BW146" s="10">
        <v>17.446729280209098</v>
      </c>
      <c r="BX146" s="10">
        <v>16.787417257913837</v>
      </c>
      <c r="BY146" s="4">
        <v>0.54487273385343193</v>
      </c>
      <c r="BZ146" s="4">
        <v>0.79581260633006423</v>
      </c>
      <c r="CA146" s="4">
        <v>0.29393286137679969</v>
      </c>
      <c r="CB146" s="4">
        <v>8.0186944935523741</v>
      </c>
      <c r="CD146" s="10">
        <v>4370.3769812502642</v>
      </c>
      <c r="CE146" s="10">
        <v>7.9485228768042635</v>
      </c>
      <c r="CF146" s="10"/>
      <c r="CH146" s="10">
        <v>4601.9398274684936</v>
      </c>
      <c r="CI146" s="10">
        <v>8.0853351777139864</v>
      </c>
      <c r="CJ146" s="10"/>
      <c r="CK146" s="4">
        <v>7.5690490454824335</v>
      </c>
      <c r="CM146" s="10">
        <v>4238.7978550268099</v>
      </c>
      <c r="CN146" s="10">
        <v>7.5381598476694807</v>
      </c>
      <c r="CQ146" s="10">
        <v>4641.1021742728908</v>
      </c>
      <c r="CR146" s="10">
        <v>7.5972606772277631</v>
      </c>
      <c r="CT146" s="4">
        <v>1.5927083481413624</v>
      </c>
      <c r="CU146" s="4">
        <v>1.0760416736205418</v>
      </c>
      <c r="CV146" s="4">
        <v>0.51666667452082038</v>
      </c>
      <c r="CW146" s="4">
        <v>1.2604166694606345</v>
      </c>
      <c r="CX146" s="4">
        <v>0.92499999453624093</v>
      </c>
      <c r="CY146" s="4">
        <v>0.33541667492439348</v>
      </c>
      <c r="CZ146" s="4">
        <v>1.9250000268220901</v>
      </c>
      <c r="DA146" s="4">
        <v>1.2270833527048428</v>
      </c>
      <c r="DB146" s="4">
        <v>0.69791667411724723</v>
      </c>
    </row>
    <row r="147" spans="1:106" x14ac:dyDescent="0.25">
      <c r="A147" s="1">
        <f t="shared" si="2"/>
        <v>45070</v>
      </c>
      <c r="B147" s="8">
        <v>22</v>
      </c>
      <c r="C147" s="4">
        <v>8844.2690000000002</v>
      </c>
      <c r="D147" s="4">
        <v>8844.2690000000002</v>
      </c>
      <c r="E147" s="4">
        <v>0</v>
      </c>
      <c r="F147" s="4">
        <v>4328.9780000000001</v>
      </c>
      <c r="H147" s="4">
        <v>4515.2910000000002</v>
      </c>
      <c r="J147" s="4">
        <v>63286.538820242749</v>
      </c>
      <c r="K147" s="4">
        <v>249.52133983305345</v>
      </c>
      <c r="L147" s="4">
        <v>28422.193561735621</v>
      </c>
      <c r="M147" s="4">
        <v>34864.345258507128</v>
      </c>
      <c r="N147" s="4">
        <v>23367.847658434745</v>
      </c>
      <c r="O147" s="4">
        <v>1786.4878245895429</v>
      </c>
      <c r="P147" s="4">
        <v>7212.6801127897925</v>
      </c>
      <c r="Q147" s="4">
        <v>16155.167545644952</v>
      </c>
      <c r="R147" s="4">
        <v>29011.991488189276</v>
      </c>
      <c r="S147" s="4">
        <v>50.91031265404736</v>
      </c>
      <c r="T147" s="4">
        <v>1195.475063442449</v>
      </c>
      <c r="U147" s="4">
        <v>14671.845978336007</v>
      </c>
      <c r="V147" s="4">
        <v>0</v>
      </c>
      <c r="W147" s="4">
        <v>14340.145509853268</v>
      </c>
      <c r="X147" s="4">
        <v>0</v>
      </c>
      <c r="Y147" s="4">
        <v>14671.845978336007</v>
      </c>
      <c r="Z147" s="4">
        <v>14340.145509853268</v>
      </c>
      <c r="AA147" s="4">
        <v>285602.97793605586</v>
      </c>
      <c r="AB147" s="4">
        <v>147896.34453853182</v>
      </c>
      <c r="AC147" s="4">
        <v>137706.63339752404</v>
      </c>
      <c r="AD147" s="4">
        <v>17672.897121331051</v>
      </c>
      <c r="AE147" s="4">
        <v>3.9874709552263918</v>
      </c>
      <c r="AF147" s="4">
        <v>1022.3157237587523</v>
      </c>
      <c r="AG147" s="4">
        <v>8598.4103337718352</v>
      </c>
      <c r="AH147" s="4">
        <v>9074.4867875592136</v>
      </c>
      <c r="AI147" s="4">
        <v>9290.1693829506785</v>
      </c>
      <c r="AJ147" s="4">
        <v>227.75425777982781</v>
      </c>
      <c r="AK147" s="4">
        <v>6893.4045266832127</v>
      </c>
      <c r="AL147" s="4">
        <v>2396.7648562674658</v>
      </c>
      <c r="AM147" s="4">
        <v>988.18195822362372</v>
      </c>
      <c r="AN147" s="4">
        <v>480.27469636214323</v>
      </c>
      <c r="AO147" s="4">
        <v>507.90726186148049</v>
      </c>
      <c r="AP147" s="4">
        <v>100218.4296875</v>
      </c>
      <c r="AQ147" s="4">
        <v>164358.22468749998</v>
      </c>
      <c r="AR147" s="4">
        <v>48088.19140625</v>
      </c>
      <c r="AS147" s="4">
        <v>52130.23828125</v>
      </c>
      <c r="AT147" s="4">
        <v>550</v>
      </c>
      <c r="AU147" s="4">
        <v>500</v>
      </c>
      <c r="AV147" s="4">
        <v>600</v>
      </c>
      <c r="AW147" s="4">
        <v>7.1556551276586848</v>
      </c>
      <c r="AX147" s="4">
        <v>2.6421457396235621</v>
      </c>
      <c r="AY147" s="4">
        <v>5.2842914792471243</v>
      </c>
      <c r="AZ147" s="4">
        <v>32.292434562546191</v>
      </c>
      <c r="BA147" s="4">
        <v>1.9982315238637642</v>
      </c>
      <c r="BB147" s="4">
        <v>1.0504168725477119</v>
      </c>
      <c r="BC147" s="4">
        <v>0.11173133225862122</v>
      </c>
      <c r="BD147" s="4">
        <v>18.58358499583176</v>
      </c>
      <c r="BE147" s="4">
        <v>4.3395001888275146</v>
      </c>
      <c r="BF147" s="4">
        <v>4.1350002288818359</v>
      </c>
      <c r="BG147" s="4">
        <v>4.5440001487731934</v>
      </c>
      <c r="BH147" s="4">
        <v>91.646503448486328</v>
      </c>
      <c r="BI147" s="4">
        <v>76.000503540039063</v>
      </c>
      <c r="BJ147" s="4">
        <v>15.645999908447266</v>
      </c>
      <c r="BK147" s="4">
        <v>3.4465000629425049</v>
      </c>
      <c r="BL147" s="4">
        <v>3.7400000095367432</v>
      </c>
      <c r="BM147" s="4">
        <v>3.1530001163482666</v>
      </c>
      <c r="BN147" s="4">
        <v>0.56749999523162842</v>
      </c>
      <c r="BO147" s="4">
        <v>0.64999997615814209</v>
      </c>
      <c r="BP147" s="4">
        <v>0.48500001430511475</v>
      </c>
      <c r="BQ147" s="4">
        <v>149</v>
      </c>
      <c r="BR147" s="4">
        <v>218</v>
      </c>
      <c r="BS147" s="4">
        <v>80</v>
      </c>
      <c r="BT147" s="10">
        <v>43.075228030286141</v>
      </c>
      <c r="BU147" s="10">
        <v>113.08738807139096</v>
      </c>
      <c r="BV147" s="4">
        <v>16.798844501519646</v>
      </c>
      <c r="BW147" s="10">
        <v>17.090110590391689</v>
      </c>
      <c r="BX147" s="10">
        <v>16.5075784126476</v>
      </c>
      <c r="BY147" s="4">
        <v>0.4446112513428403</v>
      </c>
      <c r="BZ147" s="4">
        <v>0.63969424254358176</v>
      </c>
      <c r="CA147" s="4">
        <v>0.24952826014209883</v>
      </c>
      <c r="CB147" s="4">
        <v>8.0722242458514515</v>
      </c>
      <c r="CD147" s="10">
        <v>4544.259440532046</v>
      </c>
      <c r="CE147" s="10">
        <v>7.970298286449629</v>
      </c>
      <c r="CF147" s="10"/>
      <c r="CH147" s="10">
        <v>4517.8025532295769</v>
      </c>
      <c r="CI147" s="10">
        <v>8.1747470980101653</v>
      </c>
      <c r="CJ147" s="10"/>
      <c r="CK147" s="4">
        <v>7.547100751612593</v>
      </c>
      <c r="CM147" s="10">
        <v>4317.1815495215524</v>
      </c>
      <c r="CN147" s="10">
        <v>7.4377494699031041</v>
      </c>
      <c r="CQ147" s="10">
        <v>4602.9660900200734</v>
      </c>
      <c r="CR147" s="10">
        <v>7.6496627359027443</v>
      </c>
      <c r="CT147" s="4">
        <v>1.2531250161118805</v>
      </c>
      <c r="CU147" s="4">
        <v>0.81875000894069672</v>
      </c>
      <c r="CV147" s="4">
        <v>0.43437500717118382</v>
      </c>
      <c r="CW147" s="4">
        <v>0.97291667852550745</v>
      </c>
      <c r="CX147" s="4">
        <v>0.63750000298023224</v>
      </c>
      <c r="CY147" s="4">
        <v>0.33541667554527521</v>
      </c>
      <c r="CZ147" s="4">
        <v>1.5333333536982536</v>
      </c>
      <c r="DA147" s="4">
        <v>1.0000000149011612</v>
      </c>
      <c r="DB147" s="4">
        <v>0.53333333879709244</v>
      </c>
    </row>
    <row r="148" spans="1:106" x14ac:dyDescent="0.25">
      <c r="A148" s="1">
        <f t="shared" si="2"/>
        <v>45071</v>
      </c>
      <c r="B148" s="8">
        <v>22</v>
      </c>
      <c r="C148" s="4">
        <v>8549.4670000000006</v>
      </c>
      <c r="D148" s="4">
        <v>8549.4670000000006</v>
      </c>
      <c r="E148" s="4">
        <v>0</v>
      </c>
      <c r="F148" s="4">
        <v>4385.665</v>
      </c>
      <c r="H148" s="4">
        <v>4163.8019999999997</v>
      </c>
      <c r="J148" s="4">
        <v>64316.87908037992</v>
      </c>
      <c r="K148" s="4">
        <v>252.09354314212334</v>
      </c>
      <c r="L148" s="4">
        <v>30389.875038573449</v>
      </c>
      <c r="M148" s="4">
        <v>33927.004041806467</v>
      </c>
      <c r="N148" s="4">
        <v>22500.893893146749</v>
      </c>
      <c r="O148" s="4">
        <v>1786.8570766966825</v>
      </c>
      <c r="P148" s="4">
        <v>7238.3695634192054</v>
      </c>
      <c r="Q148" s="4">
        <v>15262.524329727545</v>
      </c>
      <c r="R148" s="4">
        <v>28813.950308620166</v>
      </c>
      <c r="S148" s="4">
        <v>51.133549852485238</v>
      </c>
      <c r="T148" s="4">
        <v>1196.4865675703536</v>
      </c>
      <c r="U148" s="4">
        <v>14489.158029656481</v>
      </c>
      <c r="V148" s="4">
        <v>0</v>
      </c>
      <c r="W148" s="4">
        <v>14324.792278963683</v>
      </c>
      <c r="X148" s="4">
        <v>0</v>
      </c>
      <c r="Y148" s="4">
        <v>14489.158029656481</v>
      </c>
      <c r="Z148" s="4">
        <v>14324.792278963683</v>
      </c>
      <c r="AA148" s="4">
        <v>298333.30666399724</v>
      </c>
      <c r="AB148" s="4">
        <v>150427.16187655277</v>
      </c>
      <c r="AC148" s="4">
        <v>147906.14478744447</v>
      </c>
      <c r="AD148" s="4">
        <v>17797.055080489459</v>
      </c>
      <c r="AE148" s="4">
        <v>3.9761026434141717</v>
      </c>
      <c r="AF148" s="4">
        <v>1022.2968248805294</v>
      </c>
      <c r="AG148" s="4">
        <v>8573.7189302949209</v>
      </c>
      <c r="AH148" s="4">
        <v>9223.3361501945401</v>
      </c>
      <c r="AI148" s="4">
        <v>9462.1813575516717</v>
      </c>
      <c r="AJ148" s="4">
        <v>227.74704845401976</v>
      </c>
      <c r="AK148" s="4">
        <v>7069.4011642054711</v>
      </c>
      <c r="AL148" s="4">
        <v>2392.7801933462006</v>
      </c>
      <c r="AM148" s="4">
        <v>1017.8079570542388</v>
      </c>
      <c r="AN148" s="4">
        <v>493.33031657641385</v>
      </c>
      <c r="AO148" s="4">
        <v>524.47764047782493</v>
      </c>
      <c r="AP148" s="4">
        <v>102057.8125</v>
      </c>
      <c r="AQ148" s="4">
        <v>167374.8125</v>
      </c>
      <c r="AR148" s="4">
        <v>49847.28515625</v>
      </c>
      <c r="AS148" s="4">
        <v>52210.52734375</v>
      </c>
      <c r="AT148" s="4">
        <v>550</v>
      </c>
      <c r="AU148" s="4">
        <v>500</v>
      </c>
      <c r="AV148" s="4">
        <v>600</v>
      </c>
      <c r="AW148" s="4">
        <v>7.522910969816003</v>
      </c>
      <c r="AX148" s="4">
        <v>2.6318475634968528</v>
      </c>
      <c r="AY148" s="4">
        <v>5.2636951269937056</v>
      </c>
      <c r="AZ148" s="4">
        <v>34.894959728366366</v>
      </c>
      <c r="BA148" s="4">
        <v>2.0816566787718411</v>
      </c>
      <c r="BB148" s="4">
        <v>1.106756872393527</v>
      </c>
      <c r="BC148" s="4">
        <v>0.11904928775726473</v>
      </c>
      <c r="BD148" s="4">
        <v>19.57722188997279</v>
      </c>
      <c r="BE148" s="4">
        <v>5.3634998798370361</v>
      </c>
      <c r="BF148" s="4">
        <v>5.2979998588562012</v>
      </c>
      <c r="BG148" s="4">
        <v>5.4289999008178711</v>
      </c>
      <c r="BH148" s="4">
        <v>90.605001449584961</v>
      </c>
      <c r="BI148" s="4">
        <v>76.046501159667969</v>
      </c>
      <c r="BJ148" s="4">
        <v>14.558500289916992</v>
      </c>
      <c r="BK148" s="4">
        <v>3.3790000677108765</v>
      </c>
      <c r="BL148" s="4">
        <v>3.6050000190734863</v>
      </c>
      <c r="BM148" s="4">
        <v>3.1530001163482666</v>
      </c>
      <c r="BN148" s="4">
        <v>0.65200001001358032</v>
      </c>
      <c r="BO148" s="4">
        <v>0.8190000057220459</v>
      </c>
      <c r="BP148" s="4">
        <v>0.48500001430511475</v>
      </c>
      <c r="BQ148" s="4">
        <v>123.5</v>
      </c>
      <c r="BR148" s="4">
        <v>167</v>
      </c>
      <c r="BS148" s="4">
        <v>80</v>
      </c>
      <c r="BT148" s="10">
        <v>43.470468705459268</v>
      </c>
      <c r="BU148" s="10">
        <v>115.36095131823865</v>
      </c>
      <c r="BV148" s="4">
        <v>17.129938482978829</v>
      </c>
      <c r="BW148" s="10">
        <v>17.406432447665267</v>
      </c>
      <c r="BX148" s="10">
        <v>16.853444518292392</v>
      </c>
      <c r="BY148" s="4">
        <v>0.42067384352512305</v>
      </c>
      <c r="BZ148" s="4">
        <v>0.47433989763332446</v>
      </c>
      <c r="CA148" s="4">
        <v>0.36700778941692169</v>
      </c>
      <c r="CB148" s="4">
        <v>8.1802471044143807</v>
      </c>
      <c r="CD148" s="10">
        <v>4510.2997949640467</v>
      </c>
      <c r="CE148" s="10">
        <v>8.1650968722827617</v>
      </c>
      <c r="CF148" s="10"/>
      <c r="CH148" s="10">
        <v>4701.3742284461359</v>
      </c>
      <c r="CI148" s="10">
        <v>8.1947815970024038</v>
      </c>
      <c r="CJ148" s="10"/>
      <c r="CK148" s="4">
        <v>7.548326107734729</v>
      </c>
      <c r="CM148" s="10">
        <v>4363.6299525621198</v>
      </c>
      <c r="CN148" s="10">
        <v>7.5099878878310555</v>
      </c>
      <c r="CQ148" s="10">
        <v>4731.2325618666191</v>
      </c>
      <c r="CR148" s="10">
        <v>7.5836855626995883</v>
      </c>
      <c r="CT148" s="4">
        <v>1.2833333468685546</v>
      </c>
      <c r="CU148" s="4">
        <v>0.89375000633299351</v>
      </c>
      <c r="CV148" s="4">
        <v>0.38958334053556121</v>
      </c>
      <c r="CW148" s="4">
        <v>1.0333333499729633</v>
      </c>
      <c r="CX148" s="4">
        <v>0.65208334351579345</v>
      </c>
      <c r="CY148" s="4">
        <v>0.38125000645716983</v>
      </c>
      <c r="CZ148" s="4">
        <v>1.5333333437641461</v>
      </c>
      <c r="DA148" s="4">
        <v>1.1354166691501935</v>
      </c>
      <c r="DB148" s="4">
        <v>0.39791667461395264</v>
      </c>
    </row>
    <row r="149" spans="1:106" x14ac:dyDescent="0.25">
      <c r="A149" s="1">
        <f t="shared" si="2"/>
        <v>45072</v>
      </c>
      <c r="B149" s="8">
        <v>22</v>
      </c>
      <c r="C149" s="4">
        <v>8668.7669999999998</v>
      </c>
      <c r="D149" s="4">
        <v>8668.7669999999998</v>
      </c>
      <c r="E149" s="4">
        <v>0</v>
      </c>
      <c r="F149" s="4">
        <v>4198.0309999999999</v>
      </c>
      <c r="H149" s="4">
        <v>4470.7359999999999</v>
      </c>
      <c r="J149" s="4">
        <v>66378.252413316222</v>
      </c>
      <c r="K149" s="4">
        <v>254.80877873776683</v>
      </c>
      <c r="L149" s="4">
        <v>31928.474169902314</v>
      </c>
      <c r="M149" s="4">
        <v>34449.778243413901</v>
      </c>
      <c r="N149" s="4">
        <v>24596.40026422255</v>
      </c>
      <c r="O149" s="4">
        <v>1787.0588446236375</v>
      </c>
      <c r="P149" s="4">
        <v>7933.7992240886242</v>
      </c>
      <c r="Q149" s="4">
        <v>16662.601040133926</v>
      </c>
      <c r="R149" s="4">
        <v>29139.52673320724</v>
      </c>
      <c r="S149" s="4">
        <v>51.366203735140139</v>
      </c>
      <c r="T149" s="4">
        <v>1196.611641463094</v>
      </c>
      <c r="U149" s="4">
        <v>15087.614292570126</v>
      </c>
      <c r="V149" s="4">
        <v>0</v>
      </c>
      <c r="W149" s="4">
        <v>14051.912440637112</v>
      </c>
      <c r="X149" s="4">
        <v>0</v>
      </c>
      <c r="Y149" s="4">
        <v>15087.614292570126</v>
      </c>
      <c r="Z149" s="4">
        <v>14051.912440637112</v>
      </c>
      <c r="AA149" s="4">
        <v>301010.32853659918</v>
      </c>
      <c r="AB149" s="4">
        <v>152993.20692700849</v>
      </c>
      <c r="AC149" s="4">
        <v>148017.12160959071</v>
      </c>
      <c r="AD149" s="4">
        <v>18345.165020500084</v>
      </c>
      <c r="AE149" s="4">
        <v>4.0265019221286096</v>
      </c>
      <c r="AF149" s="4">
        <v>1022.4823350900801</v>
      </c>
      <c r="AG149" s="4">
        <v>8829.8899195323247</v>
      </c>
      <c r="AH149" s="4">
        <v>9515.2751009677595</v>
      </c>
      <c r="AI149" s="4">
        <v>9564.6130607879022</v>
      </c>
      <c r="AJ149" s="4">
        <v>227.71162620367826</v>
      </c>
      <c r="AK149" s="4">
        <v>7285.4182755201473</v>
      </c>
      <c r="AL149" s="4">
        <v>2279.1947852677545</v>
      </c>
      <c r="AM149" s="4">
        <v>996.13155379884893</v>
      </c>
      <c r="AN149" s="4">
        <v>503.23103791234291</v>
      </c>
      <c r="AO149" s="4">
        <v>492.90051588650601</v>
      </c>
      <c r="AP149" s="4">
        <v>99806.00390625</v>
      </c>
      <c r="AQ149" s="4">
        <v>163681.84640625</v>
      </c>
      <c r="AR149" s="4">
        <v>49408.1484375</v>
      </c>
      <c r="AS149" s="4">
        <v>50397.85546875</v>
      </c>
      <c r="AT149" s="4">
        <v>566.14583333333326</v>
      </c>
      <c r="AU149" s="4">
        <v>500</v>
      </c>
      <c r="AV149" s="4">
        <v>632.29166666666663</v>
      </c>
      <c r="AW149" s="4">
        <v>7.6571734380813581</v>
      </c>
      <c r="AX149" s="4">
        <v>2.8373585613989336</v>
      </c>
      <c r="AY149" s="4">
        <v>5.6747171227978672</v>
      </c>
      <c r="AZ149" s="4">
        <v>34.723545867203399</v>
      </c>
      <c r="BA149" s="4">
        <v>2.1162369481726855</v>
      </c>
      <c r="BB149" s="4">
        <v>1.1033418086779703</v>
      </c>
      <c r="BC149" s="4">
        <v>0.11491040811211663</v>
      </c>
      <c r="BD149" s="4">
        <v>18.881790963611088</v>
      </c>
      <c r="BE149" s="4">
        <v>4.5709998607635498</v>
      </c>
      <c r="BF149" s="4">
        <v>3.6729998588562012</v>
      </c>
      <c r="BG149" s="4">
        <v>5.4689998626708984</v>
      </c>
      <c r="BH149" s="4">
        <v>90.513996124267578</v>
      </c>
      <c r="BI149" s="4">
        <v>79.214996337890625</v>
      </c>
      <c r="BJ149" s="4">
        <v>11.298999786376953</v>
      </c>
      <c r="BK149" s="4">
        <v>4.0445001125335693</v>
      </c>
      <c r="BL149" s="4">
        <v>3.6050000190734863</v>
      </c>
      <c r="BM149" s="4">
        <v>4.4840002059936523</v>
      </c>
      <c r="BN149" s="4">
        <v>0.87099999189376831</v>
      </c>
      <c r="BO149" s="4">
        <v>0.8190000057220459</v>
      </c>
      <c r="BP149" s="4">
        <v>0.92299997806549072</v>
      </c>
      <c r="BQ149" s="4">
        <v>123.5</v>
      </c>
      <c r="BR149" s="4">
        <v>167</v>
      </c>
      <c r="BS149" s="4">
        <v>80</v>
      </c>
      <c r="BT149" s="10">
        <v>43.804455939351591</v>
      </c>
      <c r="BU149" s="10">
        <v>112.75435660095476</v>
      </c>
      <c r="BV149" s="4">
        <v>17.245887237378845</v>
      </c>
      <c r="BW149" s="10">
        <v>17.794934681830583</v>
      </c>
      <c r="BX149" s="10">
        <v>16.696839792927108</v>
      </c>
      <c r="BY149" s="4">
        <v>0.49299308853183904</v>
      </c>
      <c r="BZ149" s="4">
        <v>0.55539911132771036</v>
      </c>
      <c r="CA149" s="4">
        <v>0.43058706573596772</v>
      </c>
      <c r="CB149" s="4">
        <v>8.2317219835073132</v>
      </c>
      <c r="CD149" s="10">
        <v>4484.8462878237451</v>
      </c>
      <c r="CE149" s="10">
        <v>8.235792231912038</v>
      </c>
      <c r="CF149" s="10"/>
      <c r="CH149" s="10">
        <v>4410.3705820919213</v>
      </c>
      <c r="CI149" s="10">
        <v>8.227583002868684</v>
      </c>
      <c r="CJ149" s="10"/>
      <c r="CK149" s="4">
        <v>7.5414351895903362</v>
      </c>
      <c r="CM149" s="10">
        <v>4493.923279168871</v>
      </c>
      <c r="CN149" s="10">
        <v>7.4912041280748092</v>
      </c>
      <c r="CQ149" s="10">
        <v>4443.4571513094024</v>
      </c>
      <c r="CR149" s="10">
        <v>7.5922367454499353</v>
      </c>
      <c r="CT149" s="4">
        <v>1.4812500101979822</v>
      </c>
      <c r="CU149" s="4">
        <v>1.1729166687776644</v>
      </c>
      <c r="CV149" s="4">
        <v>0.30833334142031765</v>
      </c>
      <c r="CW149" s="4">
        <v>1.1000000114242234</v>
      </c>
      <c r="CX149" s="4">
        <v>0.74583333606521285</v>
      </c>
      <c r="CY149" s="4">
        <v>0.3541666753590107</v>
      </c>
      <c r="CZ149" s="4">
        <v>1.8625000089717407</v>
      </c>
      <c r="DA149" s="4">
        <v>1.6000000014901161</v>
      </c>
      <c r="DB149" s="4">
        <v>0.26250000748162466</v>
      </c>
    </row>
    <row r="150" spans="1:106" x14ac:dyDescent="0.25">
      <c r="A150" s="1">
        <f t="shared" si="2"/>
        <v>45073</v>
      </c>
      <c r="B150" s="8">
        <v>22</v>
      </c>
      <c r="C150" s="4">
        <v>8816.6679999999997</v>
      </c>
      <c r="D150" s="4">
        <v>8816.6679999999997</v>
      </c>
      <c r="E150" s="4">
        <v>0</v>
      </c>
      <c r="F150" s="4">
        <v>4349.9960000000001</v>
      </c>
      <c r="H150" s="4">
        <v>4466.6719999999996</v>
      </c>
      <c r="J150" s="4">
        <v>67152.356693458278</v>
      </c>
      <c r="K150" s="4">
        <v>248.67144327521837</v>
      </c>
      <c r="L150" s="4">
        <v>33906.502567597185</v>
      </c>
      <c r="M150" s="4">
        <v>33245.8541258611</v>
      </c>
      <c r="N150" s="4">
        <v>23175.956921257239</v>
      </c>
      <c r="O150" s="4">
        <v>1787.5503429033822</v>
      </c>
      <c r="P150" s="4">
        <v>7181.20064759874</v>
      </c>
      <c r="Q150" s="4">
        <v>15994.756273658501</v>
      </c>
      <c r="R150" s="4">
        <v>29002.875429795466</v>
      </c>
      <c r="S150" s="4">
        <v>51.029386152492272</v>
      </c>
      <c r="T150" s="4">
        <v>1195.0695000767234</v>
      </c>
      <c r="U150" s="4">
        <v>15231.531658102369</v>
      </c>
      <c r="V150" s="4">
        <v>0</v>
      </c>
      <c r="W150" s="4">
        <v>13771.343771693098</v>
      </c>
      <c r="X150" s="4">
        <v>0</v>
      </c>
      <c r="Y150" s="4">
        <v>15231.531658102369</v>
      </c>
      <c r="Z150" s="4">
        <v>13771.343771693098</v>
      </c>
      <c r="AA150" s="4">
        <v>307666.66123610892</v>
      </c>
      <c r="AB150" s="4">
        <v>152542.74223723952</v>
      </c>
      <c r="AC150" s="4">
        <v>155123.9189988694</v>
      </c>
      <c r="AD150" s="4">
        <v>19187.063980188199</v>
      </c>
      <c r="AE150" s="4">
        <v>4.0621962421748794</v>
      </c>
      <c r="AF150" s="4">
        <v>1022.6969399639005</v>
      </c>
      <c r="AG150" s="4">
        <v>9108.5342019166219</v>
      </c>
      <c r="AH150" s="4">
        <v>10078.529778271579</v>
      </c>
      <c r="AI150" s="4">
        <v>9372.407348350991</v>
      </c>
      <c r="AJ150" s="4">
        <v>227.63449363514229</v>
      </c>
      <c r="AK150" s="4">
        <v>7113.8178332657271</v>
      </c>
      <c r="AL150" s="4">
        <v>2258.5895150852639</v>
      </c>
      <c r="AM150" s="4">
        <v>1009.0605758282572</v>
      </c>
      <c r="AN150" s="4">
        <v>496.2203757373037</v>
      </c>
      <c r="AO150" s="4">
        <v>512.84020009095354</v>
      </c>
      <c r="AP150" s="4">
        <v>106473.30859375</v>
      </c>
      <c r="AQ150" s="4">
        <v>174616.22609374998</v>
      </c>
      <c r="AR150" s="4">
        <v>54894.25</v>
      </c>
      <c r="AS150" s="4">
        <v>51579.05859375</v>
      </c>
      <c r="AT150" s="4">
        <v>575</v>
      </c>
      <c r="AU150" s="4">
        <v>500</v>
      </c>
      <c r="AV150" s="4">
        <v>650</v>
      </c>
      <c r="AW150" s="4">
        <v>7.6165232368348539</v>
      </c>
      <c r="AX150" s="4">
        <v>2.6286525614049707</v>
      </c>
      <c r="AY150" s="4">
        <v>5.2573051228099414</v>
      </c>
      <c r="AZ150" s="4">
        <v>34.896024352522851</v>
      </c>
      <c r="BA150" s="4">
        <v>2.1762262092877038</v>
      </c>
      <c r="BB150" s="4">
        <v>1.0630328088061149</v>
      </c>
      <c r="BC150" s="4">
        <v>0.11444919734170066</v>
      </c>
      <c r="BD150" s="4">
        <v>19.80524004008657</v>
      </c>
      <c r="BE150" s="4">
        <v>3.0220001339912415</v>
      </c>
      <c r="BF150" s="4">
        <v>1.5140000581741333</v>
      </c>
      <c r="BG150" s="4">
        <v>4.5300002098083496</v>
      </c>
      <c r="BH150" s="4">
        <v>92.797496795654297</v>
      </c>
      <c r="BI150" s="4">
        <v>81.025497436523438</v>
      </c>
      <c r="BJ150" s="4">
        <v>11.771999359130859</v>
      </c>
      <c r="BK150" s="4">
        <v>3.6000001430511475</v>
      </c>
      <c r="BL150" s="4">
        <v>2.7160000801086426</v>
      </c>
      <c r="BM150" s="4">
        <v>4.4840002059936523</v>
      </c>
      <c r="BN150" s="4">
        <v>0.58149998635053635</v>
      </c>
      <c r="BO150" s="4">
        <v>0.23999999463558197</v>
      </c>
      <c r="BP150" s="4">
        <v>0.92299997806549072</v>
      </c>
      <c r="BQ150" s="4">
        <v>102</v>
      </c>
      <c r="BR150" s="4">
        <v>124</v>
      </c>
      <c r="BS150" s="4">
        <v>80</v>
      </c>
      <c r="BT150" s="10">
        <v>44.28052958200265</v>
      </c>
      <c r="BU150" s="10">
        <v>111.00038281957927</v>
      </c>
      <c r="BV150" s="4">
        <v>17.227189808068452</v>
      </c>
      <c r="BW150" s="10">
        <v>17.522416046868873</v>
      </c>
      <c r="BX150" s="10">
        <v>16.931963569268031</v>
      </c>
      <c r="BY150" s="4">
        <v>0.49021981679713511</v>
      </c>
      <c r="BZ150" s="4">
        <v>0.62735024408670337</v>
      </c>
      <c r="CA150" s="4">
        <v>0.3530893895075668</v>
      </c>
      <c r="CB150" s="4">
        <v>8.2569257957307869</v>
      </c>
      <c r="CD150" s="10">
        <v>4444.2950822634302</v>
      </c>
      <c r="CE150" s="10">
        <v>8.1539816914615137</v>
      </c>
      <c r="CF150" s="10"/>
      <c r="CH150" s="10">
        <v>4634.1989166921539</v>
      </c>
      <c r="CI150" s="10">
        <v>8.3556513758313748</v>
      </c>
      <c r="CJ150" s="10"/>
      <c r="CK150" s="4">
        <v>7.5621910918049586</v>
      </c>
      <c r="CM150" s="10">
        <v>4428.1451565455691</v>
      </c>
      <c r="CN150" s="10">
        <v>7.4389941632471048</v>
      </c>
      <c r="CQ150" s="10">
        <v>4631.4597478432361</v>
      </c>
      <c r="CR150" s="10">
        <v>7.6799798478766927</v>
      </c>
      <c r="CT150" s="4">
        <v>1.384375005417193</v>
      </c>
      <c r="CU150" s="4">
        <v>1.1510416666666667</v>
      </c>
      <c r="CV150" s="4">
        <v>0.23333333875052631</v>
      </c>
      <c r="CW150" s="4">
        <v>1.1250000015522044</v>
      </c>
      <c r="CX150" s="4">
        <v>0.83124999453624093</v>
      </c>
      <c r="CY150" s="4">
        <v>0.29375000701596338</v>
      </c>
      <c r="CZ150" s="4">
        <v>1.6437500092821817</v>
      </c>
      <c r="DA150" s="4">
        <v>1.4708333387970924</v>
      </c>
      <c r="DB150" s="4">
        <v>0.17291667048508921</v>
      </c>
    </row>
    <row r="151" spans="1:106" x14ac:dyDescent="0.25">
      <c r="A151" s="1">
        <f t="shared" si="2"/>
        <v>45074</v>
      </c>
      <c r="B151" s="8">
        <v>22</v>
      </c>
      <c r="C151" s="4">
        <v>7959.884</v>
      </c>
      <c r="D151" s="4">
        <v>7959.884</v>
      </c>
      <c r="E151" s="4">
        <v>0</v>
      </c>
      <c r="F151" s="4">
        <v>3463.8939999999998</v>
      </c>
      <c r="H151" s="4">
        <v>4495.99</v>
      </c>
      <c r="J151" s="4">
        <v>59369.313157655895</v>
      </c>
      <c r="K151" s="4">
        <v>243.73794601184022</v>
      </c>
      <c r="L151" s="4">
        <v>28253.02965222915</v>
      </c>
      <c r="M151" s="4">
        <v>31116.283505426742</v>
      </c>
      <c r="N151" s="4">
        <v>22287.74503545163</v>
      </c>
      <c r="O151" s="4">
        <v>1787.796545747354</v>
      </c>
      <c r="P151" s="4">
        <v>7110.8886767765989</v>
      </c>
      <c r="Q151" s="4">
        <v>15176.856358675032</v>
      </c>
      <c r="R151" s="4">
        <v>26996.026749759854</v>
      </c>
      <c r="S151" s="4">
        <v>50.179970400219169</v>
      </c>
      <c r="T151" s="4">
        <v>1191.8427746870839</v>
      </c>
      <c r="U151" s="4">
        <v>12635.208140684792</v>
      </c>
      <c r="V151" s="4">
        <v>0</v>
      </c>
      <c r="W151" s="4">
        <v>14360.818609075061</v>
      </c>
      <c r="X151" s="4">
        <v>0</v>
      </c>
      <c r="Y151" s="4">
        <v>12635.208140684792</v>
      </c>
      <c r="Z151" s="4">
        <v>14360.818609075061</v>
      </c>
      <c r="AA151" s="4">
        <v>287608.35965903907</v>
      </c>
      <c r="AB151" s="4">
        <v>143313.90500446589</v>
      </c>
      <c r="AC151" s="4">
        <v>144294.4546545732</v>
      </c>
      <c r="AD151" s="4">
        <v>17131.328546661327</v>
      </c>
      <c r="AE151" s="4">
        <v>4.0221369907129496</v>
      </c>
      <c r="AF151" s="4">
        <v>1022.431175304594</v>
      </c>
      <c r="AG151" s="4">
        <v>7894.5327525327975</v>
      </c>
      <c r="AH151" s="4">
        <v>9236.7957941285295</v>
      </c>
      <c r="AI151" s="4">
        <v>7915.2074175640009</v>
      </c>
      <c r="AJ151" s="4">
        <v>227.44986374440018</v>
      </c>
      <c r="AK151" s="4">
        <v>5805.7120767035858</v>
      </c>
      <c r="AL151" s="4">
        <v>2109.4953408604147</v>
      </c>
      <c r="AM151" s="4">
        <v>957.69933928294722</v>
      </c>
      <c r="AN151" s="4">
        <v>471.19040970424567</v>
      </c>
      <c r="AO151" s="4">
        <v>486.5089295787015</v>
      </c>
      <c r="AP151" s="4">
        <v>94518.59375</v>
      </c>
      <c r="AQ151" s="4">
        <v>155010.49374999999</v>
      </c>
      <c r="AR151" s="4">
        <v>46993.4296875</v>
      </c>
      <c r="AS151" s="4">
        <v>47525.1640625</v>
      </c>
      <c r="AT151" s="4">
        <v>575</v>
      </c>
      <c r="AU151" s="4">
        <v>500</v>
      </c>
      <c r="AV151" s="4">
        <v>650</v>
      </c>
      <c r="AW151" s="4">
        <v>7.4585651194987133</v>
      </c>
      <c r="AX151" s="4">
        <v>2.8000087734257972</v>
      </c>
      <c r="AY151" s="4">
        <v>5.6000175468515945</v>
      </c>
      <c r="AZ151" s="4">
        <v>36.132230024839444</v>
      </c>
      <c r="BA151" s="4">
        <v>2.1522083169379513</v>
      </c>
      <c r="BB151" s="4">
        <v>0.99438728222220341</v>
      </c>
      <c r="BC151" s="4">
        <v>0.12031574069206878</v>
      </c>
      <c r="BD151" s="4">
        <v>19.473963910780608</v>
      </c>
      <c r="BE151" s="4">
        <v>5.341499924659729</v>
      </c>
      <c r="BF151" s="4">
        <v>3.0160000324249268</v>
      </c>
      <c r="BG151" s="4">
        <v>7.6669998168945313</v>
      </c>
      <c r="BH151" s="4">
        <v>91.357996940612793</v>
      </c>
      <c r="BI151" s="4">
        <v>77.227996826171875</v>
      </c>
      <c r="BJ151" s="4">
        <v>14.130000114440918</v>
      </c>
      <c r="BK151" s="4">
        <v>2.9524999856948853</v>
      </c>
      <c r="BL151" s="4">
        <v>2.7160000801086426</v>
      </c>
      <c r="BM151" s="4">
        <v>3.1889998912811279</v>
      </c>
      <c r="BN151" s="4">
        <v>0.34799999743700027</v>
      </c>
      <c r="BO151" s="4">
        <v>0.23999999463558197</v>
      </c>
      <c r="BP151" s="4">
        <v>0.45600000023841858</v>
      </c>
      <c r="BQ151" s="4">
        <v>109</v>
      </c>
      <c r="BR151" s="4">
        <v>124</v>
      </c>
      <c r="BS151" s="4">
        <v>94</v>
      </c>
      <c r="BT151" s="10">
        <v>44.354913767236745</v>
      </c>
      <c r="BU151" s="10">
        <v>111.4519136006774</v>
      </c>
      <c r="BV151" s="4">
        <v>17.016424827691445</v>
      </c>
      <c r="BW151" s="10">
        <v>17.170486979113665</v>
      </c>
      <c r="BX151" s="10">
        <v>16.862362676269225</v>
      </c>
      <c r="BY151" s="4">
        <v>0.814653526649046</v>
      </c>
      <c r="BZ151" s="4">
        <v>0.9161629223042359</v>
      </c>
      <c r="CA151" s="4">
        <v>0.71314413099385598</v>
      </c>
      <c r="CB151" s="4">
        <v>8.3348493492580307</v>
      </c>
      <c r="CD151" s="10">
        <v>4212.6858188963752</v>
      </c>
      <c r="CE151" s="10">
        <v>8.3242930518587119</v>
      </c>
      <c r="CF151" s="10"/>
      <c r="CH151" s="10">
        <v>4344.2322967080972</v>
      </c>
      <c r="CI151" s="10">
        <v>8.3450859943812361</v>
      </c>
      <c r="CJ151" s="10"/>
      <c r="CK151" s="4">
        <v>7.5530560082807554</v>
      </c>
      <c r="CM151" s="10">
        <v>4199.3754902603714</v>
      </c>
      <c r="CN151" s="10">
        <v>7.4345465158214123</v>
      </c>
      <c r="CQ151" s="10">
        <v>4396.445199899973</v>
      </c>
      <c r="CR151" s="10">
        <v>7.6662533382527718</v>
      </c>
      <c r="CT151" s="4">
        <v>1.3781250010554991</v>
      </c>
      <c r="CU151" s="4">
        <v>1.1708333306014538</v>
      </c>
      <c r="CV151" s="4">
        <v>0.20729167045404512</v>
      </c>
      <c r="CW151" s="4">
        <v>1.1812500047187011</v>
      </c>
      <c r="CX151" s="4">
        <v>0.96041666716337204</v>
      </c>
      <c r="CY151" s="4">
        <v>0.220833337555329</v>
      </c>
      <c r="CZ151" s="4">
        <v>1.5749999973922968</v>
      </c>
      <c r="DA151" s="4">
        <v>1.3812499940395355</v>
      </c>
      <c r="DB151" s="4">
        <v>0.19375000335276127</v>
      </c>
    </row>
    <row r="152" spans="1:106" x14ac:dyDescent="0.25">
      <c r="A152" s="1">
        <f t="shared" si="2"/>
        <v>45075</v>
      </c>
      <c r="B152" s="8">
        <v>23</v>
      </c>
      <c r="C152" s="4">
        <v>8695.91</v>
      </c>
      <c r="D152" s="4">
        <v>8695.91</v>
      </c>
      <c r="E152" s="4">
        <v>0</v>
      </c>
      <c r="F152" s="4">
        <v>4175.8720000000003</v>
      </c>
      <c r="H152" s="4">
        <v>4520.0379999999996</v>
      </c>
      <c r="J152" s="4">
        <v>59004.564402898701</v>
      </c>
      <c r="K152" s="4">
        <v>242.91398388780109</v>
      </c>
      <c r="L152" s="4">
        <v>28657.605123301739</v>
      </c>
      <c r="M152" s="4">
        <v>30346.959279596966</v>
      </c>
      <c r="N152" s="4">
        <v>22613.41510109905</v>
      </c>
      <c r="O152" s="4">
        <v>1787.3402984475363</v>
      </c>
      <c r="P152" s="4">
        <v>8808.9272419688659</v>
      </c>
      <c r="Q152" s="4">
        <v>13804.487859130184</v>
      </c>
      <c r="R152" s="4">
        <v>25431.007163367929</v>
      </c>
      <c r="S152" s="4">
        <v>50.065062236077523</v>
      </c>
      <c r="T152" s="4">
        <v>1192.1755382484712</v>
      </c>
      <c r="U152" s="4">
        <v>12363.718971037139</v>
      </c>
      <c r="V152" s="4">
        <v>0</v>
      </c>
      <c r="W152" s="4">
        <v>13067.28819233079</v>
      </c>
      <c r="X152" s="4">
        <v>0</v>
      </c>
      <c r="Y152" s="4">
        <v>12363.718971037139</v>
      </c>
      <c r="Z152" s="4">
        <v>13067.28819233079</v>
      </c>
      <c r="AA152" s="4">
        <v>231358.35246607225</v>
      </c>
      <c r="AB152" s="4">
        <v>113446.44321810204</v>
      </c>
      <c r="AC152" s="4">
        <v>117911.90924797019</v>
      </c>
      <c r="AD152" s="4">
        <v>16962.916362054428</v>
      </c>
      <c r="AE152" s="4">
        <v>3.9728097572568051</v>
      </c>
      <c r="AF152" s="4">
        <v>1022.1571043769617</v>
      </c>
      <c r="AG152" s="4">
        <v>7874.2547432766041</v>
      </c>
      <c r="AH152" s="4">
        <v>9088.6616187778236</v>
      </c>
      <c r="AI152" s="4">
        <v>8208.8642039438982</v>
      </c>
      <c r="AJ152" s="4">
        <v>227.76872279979565</v>
      </c>
      <c r="AK152" s="4">
        <v>5975.4366194377762</v>
      </c>
      <c r="AL152" s="4">
        <v>2233.4275845061225</v>
      </c>
      <c r="AM152" s="4">
        <v>916.44166042636039</v>
      </c>
      <c r="AN152" s="4">
        <v>450.16400370481858</v>
      </c>
      <c r="AO152" s="4">
        <v>466.27765672154175</v>
      </c>
      <c r="AP152" s="4">
        <v>91922.2421875</v>
      </c>
      <c r="AQ152" s="4">
        <v>150752.47718749999</v>
      </c>
      <c r="AR152" s="4">
        <v>43851.96484375</v>
      </c>
      <c r="AS152" s="4">
        <v>48070.27734375</v>
      </c>
      <c r="AT152" s="4">
        <v>575</v>
      </c>
      <c r="AU152" s="4">
        <v>500</v>
      </c>
      <c r="AV152" s="4">
        <v>650</v>
      </c>
      <c r="AW152" s="4">
        <v>6.7853237214850086</v>
      </c>
      <c r="AX152" s="4">
        <v>2.6004656328203777</v>
      </c>
      <c r="AY152" s="4">
        <v>5.2009312656407554</v>
      </c>
      <c r="AZ152" s="4">
        <v>26.605421682845414</v>
      </c>
      <c r="BA152" s="4">
        <v>1.9506775440470783</v>
      </c>
      <c r="BB152" s="4">
        <v>0.94399139410871302</v>
      </c>
      <c r="BC152" s="4">
        <v>0.10538766620472848</v>
      </c>
      <c r="BD152" s="4">
        <v>17.336020863543894</v>
      </c>
      <c r="BE152" s="4">
        <v>5.6725002527236938</v>
      </c>
      <c r="BF152" s="4">
        <v>1.8980000019073486</v>
      </c>
      <c r="BG152" s="4">
        <v>9.4470005035400391</v>
      </c>
      <c r="BH152" s="4">
        <v>91.019998550415039</v>
      </c>
      <c r="BI152" s="4">
        <v>78.46099853515625</v>
      </c>
      <c r="BJ152" s="4">
        <v>12.559000015258789</v>
      </c>
      <c r="BK152" s="4">
        <v>2.7579998970031738</v>
      </c>
      <c r="BL152" s="4">
        <v>2.3269999027252197</v>
      </c>
      <c r="BM152" s="4">
        <v>3.1889998912811279</v>
      </c>
      <c r="BN152" s="4">
        <v>0.54900000989437103</v>
      </c>
      <c r="BO152" s="4">
        <v>0.64200001955032349</v>
      </c>
      <c r="BP152" s="4">
        <v>0.45600000023841858</v>
      </c>
      <c r="BQ152" s="4">
        <v>81</v>
      </c>
      <c r="BR152" s="4">
        <v>68</v>
      </c>
      <c r="BS152" s="4">
        <v>94</v>
      </c>
      <c r="BT152" s="10">
        <v>44.50825865113859</v>
      </c>
      <c r="BU152" s="10">
        <v>118.60800364216423</v>
      </c>
      <c r="BV152" s="4">
        <v>16.444978304052611</v>
      </c>
      <c r="BW152" s="10">
        <v>16.865636200265214</v>
      </c>
      <c r="BX152" s="10">
        <v>16.024320407840008</v>
      </c>
      <c r="BY152" s="4">
        <v>1.0944797533723367</v>
      </c>
      <c r="BZ152" s="4">
        <v>1.0481866429192783</v>
      </c>
      <c r="CA152" s="4">
        <v>1.1407728638253951</v>
      </c>
      <c r="CB152" s="4">
        <v>8.8011879732879361</v>
      </c>
      <c r="CD152" s="10">
        <v>4033.6431199276903</v>
      </c>
      <c r="CE152" s="10">
        <v>8.964419428719772</v>
      </c>
      <c r="CF152" s="10"/>
      <c r="CH152" s="10">
        <v>4278.612783489064</v>
      </c>
      <c r="CI152" s="10">
        <v>8.6473022466572864</v>
      </c>
      <c r="CJ152" s="10"/>
      <c r="CK152" s="4">
        <v>7.6137380879454462</v>
      </c>
      <c r="CM152" s="10">
        <v>4105.2566629310886</v>
      </c>
      <c r="CN152" s="10">
        <v>7.5541786541494993</v>
      </c>
      <c r="CQ152" s="10">
        <v>4433.6038840815081</v>
      </c>
      <c r="CR152" s="10">
        <v>7.6688866237244531</v>
      </c>
      <c r="CT152" s="4">
        <v>1.3781250126970312</v>
      </c>
      <c r="CU152" s="4">
        <v>1.0770833386729162</v>
      </c>
      <c r="CV152" s="4">
        <v>0.30104167402411497</v>
      </c>
      <c r="CW152" s="4">
        <v>1.1979166775320969</v>
      </c>
      <c r="CX152" s="4">
        <v>0.91250000273187959</v>
      </c>
      <c r="CY152" s="4">
        <v>0.28541667480021715</v>
      </c>
      <c r="CZ152" s="4">
        <v>1.5583333478619654</v>
      </c>
      <c r="DA152" s="4">
        <v>1.2416666746139526</v>
      </c>
      <c r="DB152" s="4">
        <v>0.31666667324801284</v>
      </c>
    </row>
    <row r="153" spans="1:106" x14ac:dyDescent="0.25">
      <c r="A153" s="1">
        <f t="shared" si="2"/>
        <v>45076</v>
      </c>
      <c r="B153" s="8">
        <v>23</v>
      </c>
      <c r="C153" s="4">
        <v>6674.5210000000006</v>
      </c>
      <c r="D153" s="4">
        <v>6674.5210000000006</v>
      </c>
      <c r="E153" s="4">
        <v>0</v>
      </c>
      <c r="F153" s="4">
        <v>3983.5390000000002</v>
      </c>
      <c r="H153" s="4">
        <v>2690.982</v>
      </c>
      <c r="J153" s="4">
        <v>45136.045092229135</v>
      </c>
      <c r="K153" s="4">
        <v>242.01349321601904</v>
      </c>
      <c r="L153" s="4">
        <v>24796.783916170829</v>
      </c>
      <c r="M153" s="4">
        <v>20339.261176058302</v>
      </c>
      <c r="N153" s="4">
        <v>27663.534888903352</v>
      </c>
      <c r="O153" s="4">
        <v>1786.2831869453564</v>
      </c>
      <c r="P153" s="4">
        <v>17192.828681766605</v>
      </c>
      <c r="Q153" s="4">
        <v>10470.706207136747</v>
      </c>
      <c r="R153" s="4">
        <v>24955.957867734709</v>
      </c>
      <c r="S153" s="4">
        <v>50.093677619253853</v>
      </c>
      <c r="T153" s="4">
        <v>1192.8102245700616</v>
      </c>
      <c r="U153" s="4">
        <v>13817.433955001745</v>
      </c>
      <c r="V153" s="4">
        <v>0</v>
      </c>
      <c r="W153" s="4">
        <v>11138.523912732964</v>
      </c>
      <c r="X153" s="4">
        <v>0</v>
      </c>
      <c r="Y153" s="4">
        <v>13817.433955001745</v>
      </c>
      <c r="Z153" s="4">
        <v>11138.523912732964</v>
      </c>
      <c r="AA153" s="4">
        <v>73728.609928125588</v>
      </c>
      <c r="AB153" s="4">
        <v>36587.089164782359</v>
      </c>
      <c r="AC153" s="4">
        <v>37141.520763343229</v>
      </c>
      <c r="AD153" s="4">
        <v>11188.878305647879</v>
      </c>
      <c r="AE153" s="4">
        <v>3.9308384810247077</v>
      </c>
      <c r="AF153" s="4">
        <v>1021.885799944302</v>
      </c>
      <c r="AG153" s="4">
        <v>6207.7973984674263</v>
      </c>
      <c r="AH153" s="4">
        <v>4981.0809071804515</v>
      </c>
      <c r="AI153" s="4">
        <v>7368.9331391160867</v>
      </c>
      <c r="AJ153" s="4">
        <v>230.90440568597228</v>
      </c>
      <c r="AK153" s="4">
        <v>5930.7371718669538</v>
      </c>
      <c r="AL153" s="4">
        <v>1438.1959672491328</v>
      </c>
      <c r="AM153" s="4">
        <v>530.28468229709665</v>
      </c>
      <c r="AN153" s="4">
        <v>273.86167503461581</v>
      </c>
      <c r="AO153" s="4">
        <v>256.42300726248078</v>
      </c>
      <c r="AP153" s="4">
        <v>70343.78515625</v>
      </c>
      <c r="AQ153" s="4">
        <v>115363.80765624999</v>
      </c>
      <c r="AR153" s="4">
        <v>36722.74609375</v>
      </c>
      <c r="AS153" s="4">
        <v>33621.0390625</v>
      </c>
      <c r="AT153" s="4">
        <v>575</v>
      </c>
      <c r="AU153" s="4">
        <v>500</v>
      </c>
      <c r="AV153" s="4">
        <v>650</v>
      </c>
      <c r="AW153" s="4">
        <v>6.7624395956247838</v>
      </c>
      <c r="AX153" s="4">
        <v>4.1446472172165389</v>
      </c>
      <c r="AY153" s="4">
        <v>8.2892944344330779</v>
      </c>
      <c r="AZ153" s="4">
        <v>11.046277317597109</v>
      </c>
      <c r="BA153" s="4">
        <v>1.6763567461467088</v>
      </c>
      <c r="BB153" s="4">
        <v>1.1040392470285263</v>
      </c>
      <c r="BC153" s="4">
        <v>7.9449099388120378E-2</v>
      </c>
      <c r="BD153" s="4">
        <v>17.284207759066152</v>
      </c>
      <c r="BE153" s="4">
        <v>4.0205001533031464</v>
      </c>
      <c r="BF153" s="4">
        <v>0.88700002431869507</v>
      </c>
      <c r="BG153" s="4">
        <v>7.1540002822875977</v>
      </c>
      <c r="BH153" s="4">
        <v>92.437999725341797</v>
      </c>
      <c r="BI153" s="4">
        <v>79.92449951171875</v>
      </c>
      <c r="BJ153" s="4">
        <v>12.513500213623047</v>
      </c>
      <c r="BK153" s="4">
        <v>2.9375</v>
      </c>
      <c r="BL153" s="4">
        <v>2.3269999027252197</v>
      </c>
      <c r="BM153" s="4">
        <v>3.5480000972747803</v>
      </c>
      <c r="BN153" s="4">
        <v>0.60350000858306885</v>
      </c>
      <c r="BO153" s="4">
        <v>0.64200001955032349</v>
      </c>
      <c r="BP153" s="4">
        <v>0.56499999761581421</v>
      </c>
      <c r="BQ153" s="4">
        <v>101</v>
      </c>
      <c r="BR153" s="4">
        <v>68</v>
      </c>
      <c r="BS153" s="4">
        <v>134</v>
      </c>
      <c r="BT153" s="10">
        <v>43.483613924835709</v>
      </c>
      <c r="BU153" s="10">
        <v>116.69415714967901</v>
      </c>
      <c r="BV153" s="4">
        <v>9.3233318919508363</v>
      </c>
      <c r="BW153" s="10">
        <v>9.9055572582692406</v>
      </c>
      <c r="BX153" s="10">
        <v>8.7411065256324303</v>
      </c>
      <c r="BY153" s="4">
        <v>4.3286795935129003</v>
      </c>
      <c r="BZ153" s="4">
        <v>3.858839324402886</v>
      </c>
      <c r="CA153" s="4">
        <v>4.7985198626229151</v>
      </c>
      <c r="CB153" s="4">
        <v>7.7792646950829534</v>
      </c>
      <c r="CD153" s="10">
        <v>1808.087517608154</v>
      </c>
      <c r="CE153" s="10">
        <v>7.7865713886883636</v>
      </c>
      <c r="CF153" s="10"/>
      <c r="CH153" s="10">
        <v>1729.1278229402164</v>
      </c>
      <c r="CI153" s="10">
        <v>7.771624345232782</v>
      </c>
      <c r="CJ153" s="10"/>
      <c r="CK153" s="4">
        <v>6.4635920264058209</v>
      </c>
      <c r="CM153" s="10">
        <v>2311.722282391052</v>
      </c>
      <c r="CN153" s="10">
        <v>6.5290090272318642</v>
      </c>
      <c r="CQ153" s="10">
        <v>2266.3923069828561</v>
      </c>
      <c r="CR153" s="10">
        <v>6.396866624104188</v>
      </c>
      <c r="CT153" s="4">
        <v>1.6239583276522656</v>
      </c>
      <c r="CU153" s="4">
        <v>1.3593749863406022</v>
      </c>
      <c r="CV153" s="4">
        <v>0.26458334131166339</v>
      </c>
      <c r="CW153" s="4">
        <v>1.6708333181838193</v>
      </c>
      <c r="CX153" s="4">
        <v>1.3749999751647313</v>
      </c>
      <c r="CY153" s="4">
        <v>0.29583334301908809</v>
      </c>
      <c r="CZ153" s="4">
        <v>1.5770833371207118</v>
      </c>
      <c r="DA153" s="4">
        <v>1.3437499975164731</v>
      </c>
      <c r="DB153" s="4">
        <v>0.23333333960423866</v>
      </c>
    </row>
    <row r="154" spans="1:106" x14ac:dyDescent="0.25">
      <c r="A154" s="1">
        <f t="shared" si="2"/>
        <v>45077</v>
      </c>
      <c r="B154" s="8">
        <v>23</v>
      </c>
      <c r="C154" s="4">
        <v>1171.3040000000001</v>
      </c>
      <c r="D154" s="4">
        <v>1171.3040000000001</v>
      </c>
      <c r="E154" s="4">
        <v>0</v>
      </c>
      <c r="F154" s="4">
        <v>7.9290000000000003</v>
      </c>
      <c r="H154" s="4">
        <v>1163.375</v>
      </c>
      <c r="J154" s="4">
        <v>539.44739785333286</v>
      </c>
      <c r="K154" s="4">
        <v>240.55587189475423</v>
      </c>
      <c r="L154" s="4">
        <v>515.47962830729011</v>
      </c>
      <c r="M154" s="4">
        <v>23.967769546042692</v>
      </c>
      <c r="N154" s="4">
        <v>154.08007904274541</v>
      </c>
      <c r="O154" s="4">
        <v>1781.4827175201713</v>
      </c>
      <c r="P154" s="4">
        <v>87.152697968173499</v>
      </c>
      <c r="Q154" s="4">
        <v>66.927381074571898</v>
      </c>
      <c r="R154" s="4">
        <v>736.69566049988259</v>
      </c>
      <c r="S154" s="4">
        <v>49.782207842858377</v>
      </c>
      <c r="T154" s="4">
        <v>1194.7939687503622</v>
      </c>
      <c r="U154" s="4">
        <v>669.00910811943322</v>
      </c>
      <c r="V154" s="4">
        <v>0</v>
      </c>
      <c r="W154" s="4">
        <v>67.686552380449371</v>
      </c>
      <c r="X154" s="4">
        <v>0</v>
      </c>
      <c r="Y154" s="4">
        <v>669.00910811943322</v>
      </c>
      <c r="Z154" s="4">
        <v>67.686552380449371</v>
      </c>
      <c r="AA154" s="4">
        <v>1.8786757300989624E-11</v>
      </c>
      <c r="AB154" s="4">
        <v>7.6871667270390583E-12</v>
      </c>
      <c r="AC154" s="4">
        <v>1.1099590573950566E-11</v>
      </c>
      <c r="AD154" s="4">
        <v>8.9086365262492038</v>
      </c>
      <c r="AE154" s="4">
        <v>0.12087293796385876</v>
      </c>
      <c r="AF154" s="4">
        <v>1000.7170076998009</v>
      </c>
      <c r="AG154" s="4">
        <v>8.9086365262492038</v>
      </c>
      <c r="AH154" s="4">
        <v>0</v>
      </c>
      <c r="AI154" s="4">
        <v>168.05284758131612</v>
      </c>
      <c r="AJ154" s="4">
        <v>202.25234939810304</v>
      </c>
      <c r="AK154" s="4">
        <v>111.03176527690594</v>
      </c>
      <c r="AL154" s="4">
        <v>57.021082304410164</v>
      </c>
      <c r="AM154" s="4">
        <v>111.60489965861689</v>
      </c>
      <c r="AN154" s="4">
        <v>59.115374788679581</v>
      </c>
      <c r="AO154" s="4">
        <v>52.489524869937306</v>
      </c>
      <c r="AP154" s="4">
        <v>11039.419921875</v>
      </c>
      <c r="AQ154" s="4">
        <v>18104.648671874998</v>
      </c>
      <c r="AR154" s="4">
        <v>5925.0263671875</v>
      </c>
      <c r="AS154" s="4">
        <v>5114.3935546875</v>
      </c>
      <c r="AT154" s="4">
        <v>575</v>
      </c>
      <c r="AU154" s="4">
        <v>500</v>
      </c>
      <c r="AV154" s="4">
        <v>650</v>
      </c>
      <c r="AW154" s="4">
        <v>0.46055285208052976</v>
      </c>
      <c r="AX154" s="4">
        <v>0.13154576356159067</v>
      </c>
      <c r="AY154" s="4">
        <v>0.26309152712318135</v>
      </c>
      <c r="AZ154" s="4">
        <v>1.6039181374766605E-14</v>
      </c>
      <c r="BA154" s="4">
        <v>7.6057424257487405E-3</v>
      </c>
      <c r="BB154" s="4">
        <v>0.14347500527729445</v>
      </c>
      <c r="BC154" s="4">
        <v>9.5282607810283984E-2</v>
      </c>
      <c r="BD154" s="4">
        <v>15.45683159271632</v>
      </c>
      <c r="BE154" s="4">
        <v>4.0205001533031464</v>
      </c>
      <c r="BF154" s="4">
        <v>0.88700002431869507</v>
      </c>
      <c r="BG154" s="4">
        <v>7.1540002822875977</v>
      </c>
      <c r="BH154" s="4">
        <v>92.437999725341797</v>
      </c>
      <c r="BI154" s="4">
        <v>79.92449951171875</v>
      </c>
      <c r="BJ154" s="4">
        <v>12.513500213623047</v>
      </c>
      <c r="BK154" s="4">
        <v>2.9375</v>
      </c>
      <c r="BL154" s="4">
        <v>2.3269999027252197</v>
      </c>
      <c r="BM154" s="4">
        <v>3.5480000972747803</v>
      </c>
      <c r="BN154" s="4">
        <v>0.60350000858306885</v>
      </c>
      <c r="BO154" s="4">
        <v>0.64200001955032349</v>
      </c>
      <c r="BP154" s="4">
        <v>0.56499999761581421</v>
      </c>
      <c r="BQ154" s="4">
        <v>101</v>
      </c>
      <c r="BR154" s="4">
        <v>68</v>
      </c>
      <c r="BS154" s="4">
        <v>134</v>
      </c>
      <c r="BT154" s="10">
        <v>8.2194024345001626</v>
      </c>
      <c r="BU154" s="10">
        <v>19.812980571017647</v>
      </c>
      <c r="BV154" s="4">
        <v>2.9376753079252737E-5</v>
      </c>
      <c r="BW154" s="10">
        <v>3.6126766432195629E-5</v>
      </c>
      <c r="BX154" s="10">
        <v>2.2626739726309849E-5</v>
      </c>
      <c r="BY154" s="4">
        <v>7.5539848912292045E-4</v>
      </c>
      <c r="BZ154" s="4">
        <v>9.6779529581578823E-4</v>
      </c>
      <c r="CA154" s="4">
        <v>5.4300168243005267E-4</v>
      </c>
      <c r="CB154" s="4">
        <v>-0.2410820170487068</v>
      </c>
      <c r="CD154" s="10">
        <v>532.26984699280558</v>
      </c>
      <c r="CE154" s="10">
        <v>-0.26099029690639969</v>
      </c>
      <c r="CF154" s="10"/>
      <c r="CH154" s="10">
        <v>0.46405089756454992</v>
      </c>
      <c r="CI154" s="10">
        <v>22.593863738594681</v>
      </c>
      <c r="CJ154" s="10"/>
      <c r="CM154" s="10">
        <v>3.5958252603006909E-18</v>
      </c>
      <c r="CN154" s="10">
        <v>2.4337357516705163E+20</v>
      </c>
      <c r="CQ154" s="10">
        <v>5.0106220759938336E-17</v>
      </c>
      <c r="CR154" s="10">
        <v>3.9594830944089661E+19</v>
      </c>
      <c r="CT154" s="4">
        <v>2.2166666660147407</v>
      </c>
      <c r="CU154" s="4">
        <v>1.7781249831120172</v>
      </c>
      <c r="CV154" s="4">
        <v>0.43854168290272355</v>
      </c>
      <c r="CW154" s="4">
        <v>2.0999999642372131</v>
      </c>
      <c r="CX154" s="4">
        <v>1.7999999523162842</v>
      </c>
      <c r="CY154" s="4">
        <v>0.30000001192092896</v>
      </c>
      <c r="CZ154" s="4">
        <v>2.3333333677922683</v>
      </c>
      <c r="DA154" s="4">
        <v>1.7562500139077504</v>
      </c>
      <c r="DB154" s="4">
        <v>0.57708335388451815</v>
      </c>
    </row>
    <row r="155" spans="1:106" x14ac:dyDescent="0.25">
      <c r="A155" s="1">
        <f t="shared" si="2"/>
        <v>45078</v>
      </c>
      <c r="B155" s="8">
        <v>23</v>
      </c>
      <c r="C155" s="4">
        <v>7.9290000000000003</v>
      </c>
      <c r="D155" s="4">
        <v>7.9290000000000003</v>
      </c>
      <c r="E155" s="4">
        <v>0</v>
      </c>
      <c r="F155" s="4">
        <v>7.9290000000000003</v>
      </c>
      <c r="H155" s="4">
        <v>0</v>
      </c>
      <c r="J155" s="4">
        <v>3.467333990575875E-12</v>
      </c>
      <c r="K155" s="4">
        <v>233.00573487176561</v>
      </c>
      <c r="L155" s="4">
        <v>1.434623448736505E-12</v>
      </c>
      <c r="M155" s="4">
        <v>2.0327105418393697E-12</v>
      </c>
      <c r="N155" s="4">
        <v>-806.26679525831287</v>
      </c>
      <c r="O155" s="4">
        <v>1780.6875780320634</v>
      </c>
      <c r="P155" s="4">
        <v>-227.59820831242286</v>
      </c>
      <c r="Q155" s="4">
        <v>-578.66858694588996</v>
      </c>
      <c r="R155" s="4">
        <v>213.0228193523871</v>
      </c>
      <c r="S155" s="4">
        <v>50.229964970392217</v>
      </c>
      <c r="T155" s="4">
        <v>1198.486572265625</v>
      </c>
      <c r="U155" s="4">
        <v>136.062298907501</v>
      </c>
      <c r="V155" s="4">
        <v>0</v>
      </c>
      <c r="W155" s="4">
        <v>76.9605204448861</v>
      </c>
      <c r="X155" s="4">
        <v>0</v>
      </c>
      <c r="Y155" s="4">
        <v>136.062298907501</v>
      </c>
      <c r="Z155" s="4">
        <v>76.9605204448861</v>
      </c>
      <c r="AA155" s="4">
        <v>1.8786757300989624E-11</v>
      </c>
      <c r="AB155" s="4">
        <v>7.6871667270390583E-12</v>
      </c>
      <c r="AC155" s="4">
        <v>1.1099590573950566E-11</v>
      </c>
      <c r="AD155" s="4">
        <v>0</v>
      </c>
      <c r="AE155" s="4">
        <v>-0.53875511884689331</v>
      </c>
      <c r="AF155" s="4">
        <v>997.0699462890625</v>
      </c>
      <c r="AG155" s="4">
        <v>0</v>
      </c>
      <c r="AH155" s="4">
        <v>0</v>
      </c>
      <c r="AI155" s="4">
        <v>28.863307379783858</v>
      </c>
      <c r="AJ155" s="4">
        <v>131.41249651076467</v>
      </c>
      <c r="AK155" s="4">
        <v>26.169054831230991</v>
      </c>
      <c r="AL155" s="4">
        <v>2.6942525485528672</v>
      </c>
      <c r="AM155" s="4">
        <v>106.29996028426763</v>
      </c>
      <c r="AN155" s="4">
        <v>58.761873239278792</v>
      </c>
      <c r="AO155" s="4">
        <v>47.538087044988828</v>
      </c>
      <c r="AP155" s="4">
        <v>22263.6220703125</v>
      </c>
      <c r="AQ155" s="4">
        <v>36512.340195312499</v>
      </c>
      <c r="AR155" s="4">
        <v>11949.228515625</v>
      </c>
      <c r="AS155" s="4">
        <v>10314.3935546875</v>
      </c>
      <c r="AT155" s="4">
        <v>575</v>
      </c>
      <c r="AU155" s="4">
        <v>500</v>
      </c>
      <c r="AV155" s="4">
        <v>650</v>
      </c>
      <c r="AW155" s="4">
        <v>4.3729776649966892E-13</v>
      </c>
      <c r="AX155" s="4">
        <v>-101.68581097973424</v>
      </c>
      <c r="AY155" s="4">
        <v>-203.37162195946848</v>
      </c>
      <c r="AZ155" s="4">
        <v>2.3693728466376118E-12</v>
      </c>
      <c r="BA155" s="4">
        <v>0</v>
      </c>
      <c r="BB155" s="4">
        <v>3.640220378330667</v>
      </c>
      <c r="BC155" s="4">
        <v>13.406477523555004</v>
      </c>
      <c r="BD155" s="4">
        <v>4604.9111105199263</v>
      </c>
      <c r="BE155" s="4">
        <v>4.0205001533031464</v>
      </c>
      <c r="BF155" s="4">
        <v>0.88700002431869507</v>
      </c>
      <c r="BG155" s="4">
        <v>7.1540002822875977</v>
      </c>
      <c r="BH155" s="4">
        <v>92.437999725341797</v>
      </c>
      <c r="BI155" s="4">
        <v>79.92449951171875</v>
      </c>
      <c r="BJ155" s="4">
        <v>12.513500213623047</v>
      </c>
      <c r="BK155" s="4">
        <v>2.9375</v>
      </c>
      <c r="BL155" s="4">
        <v>2.3269999027252197</v>
      </c>
      <c r="BM155" s="4">
        <v>3.5480000972747803</v>
      </c>
      <c r="BN155" s="4">
        <v>0.60350000858306885</v>
      </c>
      <c r="BO155" s="4">
        <v>0.64200001955032349</v>
      </c>
      <c r="BP155" s="4">
        <v>0.56499999761581421</v>
      </c>
      <c r="BQ155" s="4">
        <v>101</v>
      </c>
      <c r="BR155" s="4">
        <v>68</v>
      </c>
      <c r="BS155" s="4">
        <v>134</v>
      </c>
      <c r="BT155" s="10">
        <v>0</v>
      </c>
      <c r="BU155" s="10">
        <v>0</v>
      </c>
      <c r="BV155" s="4">
        <v>2.7569623925636986</v>
      </c>
      <c r="BW155" s="10">
        <v>5.5139247711053372</v>
      </c>
      <c r="BX155" s="10">
        <v>1.4022060304976981E-8</v>
      </c>
      <c r="BY155" s="4">
        <v>1.6905497408861681</v>
      </c>
      <c r="BZ155" s="4">
        <v>3.3810994738560738</v>
      </c>
      <c r="CA155" s="4">
        <v>7.9162624096542157E-9</v>
      </c>
      <c r="CB155" s="4">
        <v>1.803511759053628</v>
      </c>
      <c r="CD155" s="10">
        <v>464.83642580609927</v>
      </c>
      <c r="CE155" s="10">
        <v>1.7781578190976248</v>
      </c>
      <c r="CF155" s="10"/>
      <c r="CH155" s="10">
        <v>0.47343766765194745</v>
      </c>
      <c r="CI155" s="10">
        <v>26.696830636070352</v>
      </c>
      <c r="CJ155" s="10"/>
      <c r="CM155" s="10">
        <v>2.2533893792226367E-18</v>
      </c>
      <c r="CN155" s="10">
        <v>1.6478594473697676E+21</v>
      </c>
      <c r="CQ155" s="10">
        <v>5.0106220759938336E-17</v>
      </c>
      <c r="CR155" s="10">
        <v>9.2729527738257523E+19</v>
      </c>
      <c r="CT155" s="4">
        <v>2.2000000178813934</v>
      </c>
      <c r="CU155" s="4">
        <v>1.75</v>
      </c>
      <c r="CV155" s="4">
        <v>0.45000001788139343</v>
      </c>
      <c r="CW155" s="4">
        <v>2.0999999642372131</v>
      </c>
      <c r="CX155" s="4">
        <v>1.7999999523162842</v>
      </c>
      <c r="CY155" s="4">
        <v>0.30000001192092896</v>
      </c>
      <c r="CZ155" s="4">
        <v>2.3000000715255737</v>
      </c>
      <c r="DA155" s="4">
        <v>1.7000000476837158</v>
      </c>
      <c r="DB155" s="4">
        <v>0.60000002384185791</v>
      </c>
    </row>
    <row r="156" spans="1:106" x14ac:dyDescent="0.25">
      <c r="A156" s="1">
        <f t="shared" si="2"/>
        <v>45079</v>
      </c>
      <c r="B156" s="8">
        <v>23</v>
      </c>
      <c r="C156" s="4">
        <v>7.9290000000000003</v>
      </c>
      <c r="D156" s="4">
        <v>7.9290000000000003</v>
      </c>
      <c r="E156" s="4">
        <v>0</v>
      </c>
      <c r="F156" s="4">
        <v>7.9290000000000003</v>
      </c>
      <c r="H156" s="4">
        <v>0</v>
      </c>
      <c r="J156" s="4">
        <v>3.3484932754704374E-12</v>
      </c>
      <c r="K156" s="4">
        <v>225.01960828831824</v>
      </c>
      <c r="L156" s="4">
        <v>1.3854526226729451E-12</v>
      </c>
      <c r="M156" s="4">
        <v>1.9630406527974922E-12</v>
      </c>
      <c r="N156" s="4">
        <v>-122.90601437680999</v>
      </c>
      <c r="O156" s="4">
        <v>1389.184367360516</v>
      </c>
      <c r="P156" s="4">
        <v>-203.25717567049412</v>
      </c>
      <c r="Q156" s="4">
        <v>80.351161293684129</v>
      </c>
      <c r="R156" s="4">
        <v>8.1758547013080705</v>
      </c>
      <c r="S156" s="4">
        <v>50.376383787135183</v>
      </c>
      <c r="T156" s="4">
        <v>1198.486572265625</v>
      </c>
      <c r="U156" s="4">
        <v>0.39120376081661334</v>
      </c>
      <c r="V156" s="4">
        <v>0</v>
      </c>
      <c r="W156" s="4">
        <v>7.7846509404914563</v>
      </c>
      <c r="X156" s="4">
        <v>0</v>
      </c>
      <c r="Y156" s="4">
        <v>0.39120376081661334</v>
      </c>
      <c r="Z156" s="4">
        <v>7.7846509404914563</v>
      </c>
      <c r="AA156" s="4">
        <v>1.7280355572498981E-3</v>
      </c>
      <c r="AB156" s="4">
        <v>1.7280355461503074E-3</v>
      </c>
      <c r="AC156" s="4">
        <v>1.1099590573950566E-11</v>
      </c>
      <c r="AD156" s="4">
        <v>0</v>
      </c>
      <c r="AE156" s="4">
        <v>-0.53875511884689331</v>
      </c>
      <c r="AF156" s="4">
        <v>997.0699462890625</v>
      </c>
      <c r="AG156" s="4">
        <v>0</v>
      </c>
      <c r="AH156" s="4">
        <v>0</v>
      </c>
      <c r="AI156" s="4">
        <v>88.516828366335517</v>
      </c>
      <c r="AJ156" s="4">
        <v>238.88159910228518</v>
      </c>
      <c r="AK156" s="4">
        <v>84.260607427099757</v>
      </c>
      <c r="AL156" s="4">
        <v>4.2562209392357557</v>
      </c>
      <c r="AM156" s="4">
        <v>101.51771379597454</v>
      </c>
      <c r="AN156" s="4">
        <v>58.757841238816425</v>
      </c>
      <c r="AO156" s="4">
        <v>42.759872557158126</v>
      </c>
      <c r="AP156" s="4">
        <v>27410.822265625</v>
      </c>
      <c r="AQ156" s="4">
        <v>44953.748515624997</v>
      </c>
      <c r="AR156" s="4">
        <v>14711.8095703125</v>
      </c>
      <c r="AS156" s="4">
        <v>12699.0126953125</v>
      </c>
      <c r="AT156" s="4">
        <v>575</v>
      </c>
      <c r="AU156" s="4">
        <v>500</v>
      </c>
      <c r="AV156" s="4">
        <v>650</v>
      </c>
      <c r="AW156" s="4">
        <v>4.2230965764540765E-13</v>
      </c>
      <c r="AX156" s="4">
        <v>-15.500821588700969</v>
      </c>
      <c r="AY156" s="4">
        <v>-31.001643177401938</v>
      </c>
      <c r="AZ156" s="4">
        <v>2.1793865017655418E-4</v>
      </c>
      <c r="BA156" s="4">
        <v>0</v>
      </c>
      <c r="BB156" s="4">
        <v>11.163681216589168</v>
      </c>
      <c r="BC156" s="4">
        <v>12.803343901623728</v>
      </c>
      <c r="BD156" s="4">
        <v>5669.5356937350225</v>
      </c>
      <c r="BE156" s="4">
        <v>4.0205001533031464</v>
      </c>
      <c r="BF156" s="4">
        <v>0.88700002431869507</v>
      </c>
      <c r="BG156" s="4">
        <v>7.1540002822875977</v>
      </c>
      <c r="BH156" s="4">
        <v>92.437999725341797</v>
      </c>
      <c r="BI156" s="4">
        <v>79.92449951171875</v>
      </c>
      <c r="BJ156" s="4">
        <v>12.513500213623047</v>
      </c>
      <c r="BK156" s="4">
        <v>2.9375</v>
      </c>
      <c r="BL156" s="4">
        <v>2.3269999027252197</v>
      </c>
      <c r="BM156" s="4">
        <v>3.5480000972747803</v>
      </c>
      <c r="BN156" s="4">
        <v>0.60350000858306885</v>
      </c>
      <c r="BO156" s="4">
        <v>0.64200001955032349</v>
      </c>
      <c r="BP156" s="4">
        <v>0.56499999761581421</v>
      </c>
      <c r="BQ156" s="4">
        <v>101</v>
      </c>
      <c r="BR156" s="4">
        <v>68</v>
      </c>
      <c r="BS156" s="4">
        <v>134</v>
      </c>
      <c r="BT156" s="10">
        <v>0</v>
      </c>
      <c r="BU156" s="10">
        <v>0</v>
      </c>
      <c r="BV156" s="4">
        <v>0.81001572336691463</v>
      </c>
      <c r="BW156" s="10">
        <v>1.6200314465819572</v>
      </c>
      <c r="BX156" s="10">
        <v>1.5187214175177778E-10</v>
      </c>
      <c r="BY156" s="4">
        <v>1.5681678130420516</v>
      </c>
      <c r="BZ156" s="4">
        <v>3.1363356259970989</v>
      </c>
      <c r="CA156" s="4">
        <v>8.7004146432766549E-11</v>
      </c>
      <c r="CB156" s="4">
        <v>1.7966789341781044</v>
      </c>
      <c r="CD156" s="10">
        <v>1088.8266064989507</v>
      </c>
      <c r="CE156" s="10">
        <v>1.7895966087641706</v>
      </c>
      <c r="CF156" s="10"/>
      <c r="CH156" s="10">
        <v>0.46487111720332763</v>
      </c>
      <c r="CI156" s="10">
        <v>18.384984942447126</v>
      </c>
      <c r="CJ156" s="10"/>
      <c r="CK156" s="4" t="e">
        <v>#DIV/0!</v>
      </c>
      <c r="CM156" s="10">
        <v>0</v>
      </c>
      <c r="CN156" s="10" t="e">
        <v>#DIV/0!</v>
      </c>
      <c r="CQ156" s="10">
        <v>5.0106220759938336E-17</v>
      </c>
      <c r="CR156" s="10">
        <v>2.2754262092584541E+20</v>
      </c>
      <c r="CT156" s="4">
        <v>2.2000000178813934</v>
      </c>
      <c r="CU156" s="4">
        <v>1.75</v>
      </c>
      <c r="CV156" s="4">
        <v>0.45000001788139343</v>
      </c>
      <c r="CW156" s="4">
        <v>2.0999999642372131</v>
      </c>
      <c r="CX156" s="4">
        <v>1.7999999523162842</v>
      </c>
      <c r="CY156" s="4">
        <v>0.30000001192092896</v>
      </c>
      <c r="CZ156" s="4">
        <v>2.3000000715255737</v>
      </c>
      <c r="DA156" s="4">
        <v>1.7000000476837158</v>
      </c>
      <c r="DB156" s="4">
        <v>0.60000002384185791</v>
      </c>
    </row>
    <row r="157" spans="1:106" x14ac:dyDescent="0.25">
      <c r="A157" s="1">
        <f t="shared" si="2"/>
        <v>45080</v>
      </c>
      <c r="B157" s="8">
        <v>23</v>
      </c>
      <c r="C157" s="4">
        <v>7.9290000000000003</v>
      </c>
      <c r="D157" s="4">
        <v>7.9290000000000003</v>
      </c>
      <c r="E157" s="4">
        <v>0</v>
      </c>
      <c r="F157" s="4">
        <v>7.9290000000000003</v>
      </c>
      <c r="H157" s="4">
        <v>0</v>
      </c>
      <c r="J157" s="4">
        <v>3.3582886835196229E-12</v>
      </c>
      <c r="K157" s="4">
        <v>225.67786222551402</v>
      </c>
      <c r="L157" s="4">
        <v>1.3895055123326949E-12</v>
      </c>
      <c r="M157" s="4">
        <v>1.9687831711869278E-12</v>
      </c>
      <c r="N157" s="4">
        <v>-204.86556894260463</v>
      </c>
      <c r="O157" s="4">
        <v>1430.64208984375</v>
      </c>
      <c r="P157" s="4">
        <v>-182.99609568722596</v>
      </c>
      <c r="Q157" s="4">
        <v>-21.869473255378669</v>
      </c>
      <c r="R157" s="4">
        <v>20.679642746649574</v>
      </c>
      <c r="S157" s="4">
        <v>50.601915689873657</v>
      </c>
      <c r="T157" s="4">
        <v>1198.486572265625</v>
      </c>
      <c r="U157" s="4">
        <v>12.086744478566381</v>
      </c>
      <c r="V157" s="4">
        <v>0</v>
      </c>
      <c r="W157" s="4">
        <v>8.5928982680831929</v>
      </c>
      <c r="X157" s="4">
        <v>0</v>
      </c>
      <c r="Y157" s="4">
        <v>12.086744478566381</v>
      </c>
      <c r="Z157" s="4">
        <v>8.5928982680831929</v>
      </c>
      <c r="AA157" s="4">
        <v>1.6663747992760815E-11</v>
      </c>
      <c r="AB157" s="4">
        <v>5.5641574188102492E-12</v>
      </c>
      <c r="AC157" s="4">
        <v>1.1099590573950566E-11</v>
      </c>
      <c r="AD157" s="4">
        <v>0</v>
      </c>
      <c r="AE157" s="4">
        <v>-0.53875511884689331</v>
      </c>
      <c r="AF157" s="4">
        <v>997.0699462890625</v>
      </c>
      <c r="AG157" s="4">
        <v>0</v>
      </c>
      <c r="AH157" s="4">
        <v>0</v>
      </c>
      <c r="AI157" s="4">
        <v>119.58838219617195</v>
      </c>
      <c r="AJ157" s="4">
        <v>239.70479825531996</v>
      </c>
      <c r="AK157" s="4">
        <v>115.61868826272672</v>
      </c>
      <c r="AL157" s="4">
        <v>3.9696939334452241</v>
      </c>
      <c r="AM157" s="4">
        <v>96.743531308606208</v>
      </c>
      <c r="AN157" s="4">
        <v>58.761873239278792</v>
      </c>
      <c r="AO157" s="4">
        <v>37.981658069327409</v>
      </c>
      <c r="AP157" s="4">
        <v>27103.0966796875</v>
      </c>
      <c r="AQ157" s="4">
        <v>44449.078554687498</v>
      </c>
      <c r="AR157" s="4">
        <v>14546.6484375</v>
      </c>
      <c r="AS157" s="4">
        <v>12556.4482421875</v>
      </c>
      <c r="AT157" s="4">
        <v>575</v>
      </c>
      <c r="AU157" s="4">
        <v>500</v>
      </c>
      <c r="AV157" s="4">
        <v>650</v>
      </c>
      <c r="AW157" s="4">
        <v>4.2354504773863322E-13</v>
      </c>
      <c r="AX157" s="4">
        <v>-25.837503965519563</v>
      </c>
      <c r="AY157" s="4">
        <v>-51.675007931039126</v>
      </c>
      <c r="AZ157" s="4">
        <v>2.1016203799673116E-12</v>
      </c>
      <c r="BA157" s="4">
        <v>0</v>
      </c>
      <c r="BB157" s="4">
        <v>15.082404111006678</v>
      </c>
      <c r="BC157" s="4">
        <v>12.201227305915777</v>
      </c>
      <c r="BD157" s="4">
        <v>5605.8870670560591</v>
      </c>
      <c r="BE157" s="4">
        <v>4.0205001533031464</v>
      </c>
      <c r="BF157" s="4">
        <v>0.88700002431869507</v>
      </c>
      <c r="BG157" s="4">
        <v>7.1540002822875977</v>
      </c>
      <c r="BH157" s="4">
        <v>92.437999725341797</v>
      </c>
      <c r="BI157" s="4">
        <v>79.92449951171875</v>
      </c>
      <c r="BJ157" s="4">
        <v>12.513500213623047</v>
      </c>
      <c r="BK157" s="4">
        <v>2.9375</v>
      </c>
      <c r="BL157" s="4">
        <v>2.3269999027252197</v>
      </c>
      <c r="BM157" s="4">
        <v>3.5480000972747803</v>
      </c>
      <c r="BN157" s="4">
        <v>0.60350000858306885</v>
      </c>
      <c r="BO157" s="4">
        <v>0.64200001955032349</v>
      </c>
      <c r="BP157" s="4">
        <v>0.56499999761581421</v>
      </c>
      <c r="BQ157" s="4">
        <v>101</v>
      </c>
      <c r="BR157" s="4">
        <v>68</v>
      </c>
      <c r="BS157" s="4">
        <v>134</v>
      </c>
      <c r="BT157" s="10">
        <v>0</v>
      </c>
      <c r="BU157" s="10">
        <v>0</v>
      </c>
      <c r="BV157" s="4">
        <v>2.000415398573721E-5</v>
      </c>
      <c r="BW157" s="10">
        <v>4.0008307557191846E-5</v>
      </c>
      <c r="BX157" s="10">
        <v>4.1428257489751922E-13</v>
      </c>
      <c r="BY157" s="4">
        <v>6.1948312968944385E-4</v>
      </c>
      <c r="BZ157" s="4">
        <v>1.2389662591450379E-3</v>
      </c>
      <c r="CA157" s="4">
        <v>2.338497699455393E-13</v>
      </c>
      <c r="CB157" s="4">
        <v>112.9100171922998</v>
      </c>
      <c r="CD157" s="10">
        <v>26.808279149862031</v>
      </c>
      <c r="CE157" s="10">
        <v>114.5380597811605</v>
      </c>
      <c r="CF157" s="10"/>
      <c r="CH157" s="10">
        <v>0.47716536189039926</v>
      </c>
      <c r="CI157" s="10">
        <v>21.442732104522744</v>
      </c>
      <c r="CJ157" s="10"/>
      <c r="CK157" s="4" t="e">
        <v>#DIV/0!</v>
      </c>
      <c r="CM157" s="10">
        <v>0</v>
      </c>
      <c r="CN157" s="10" t="e">
        <v>#DIV/0!</v>
      </c>
      <c r="CQ157" s="10">
        <v>5.0106220759938336E-17</v>
      </c>
      <c r="CR157" s="10">
        <v>4.1408533267079384E+20</v>
      </c>
      <c r="CT157" s="4">
        <v>2.2000000178813934</v>
      </c>
      <c r="CU157" s="4">
        <v>1.75</v>
      </c>
      <c r="CV157" s="4">
        <v>0.45000001788139343</v>
      </c>
      <c r="CW157" s="4">
        <v>2.0999999642372131</v>
      </c>
      <c r="CX157" s="4">
        <v>1.7999999523162842</v>
      </c>
      <c r="CY157" s="4">
        <v>0.30000001192092896</v>
      </c>
      <c r="CZ157" s="4">
        <v>2.3000000715255737</v>
      </c>
      <c r="DA157" s="4">
        <v>1.7000000476837158</v>
      </c>
      <c r="DB157" s="4">
        <v>0.60000002384185791</v>
      </c>
    </row>
    <row r="158" spans="1:106" x14ac:dyDescent="0.25">
      <c r="A158" s="1">
        <f t="shared" si="2"/>
        <v>45081</v>
      </c>
      <c r="B158" s="8">
        <v>23</v>
      </c>
      <c r="C158" s="4">
        <v>7.9290000000000003</v>
      </c>
      <c r="D158" s="4">
        <v>7.9290000000000003</v>
      </c>
      <c r="E158" s="4">
        <v>0</v>
      </c>
      <c r="F158" s="4">
        <v>7.9290000000000003</v>
      </c>
      <c r="H158" s="4">
        <v>0</v>
      </c>
      <c r="J158" s="4">
        <v>3.3652715238621633E-12</v>
      </c>
      <c r="K158" s="4">
        <v>226.14711089031763</v>
      </c>
      <c r="L158" s="4">
        <v>1.3923946907393382E-12</v>
      </c>
      <c r="M158" s="4">
        <v>1.9728768331228253E-12</v>
      </c>
      <c r="N158" s="4">
        <v>-161.16161368387336</v>
      </c>
      <c r="O158" s="4">
        <v>1430.64208984375</v>
      </c>
      <c r="P158" s="4">
        <v>-155.07111249600308</v>
      </c>
      <c r="Q158" s="4">
        <v>-6.090501187870287</v>
      </c>
      <c r="R158" s="4">
        <v>47.068737131306662</v>
      </c>
      <c r="S158" s="4">
        <v>51.908378571772168</v>
      </c>
      <c r="T158" s="4">
        <v>1203.8098315719321</v>
      </c>
      <c r="U158" s="4">
        <v>-15.653313653425165</v>
      </c>
      <c r="V158" s="4">
        <v>0</v>
      </c>
      <c r="W158" s="4">
        <v>62.722050784731827</v>
      </c>
      <c r="X158" s="4">
        <v>0</v>
      </c>
      <c r="Y158" s="4">
        <v>-15.653313653425165</v>
      </c>
      <c r="Z158" s="4">
        <v>62.722050784731827</v>
      </c>
      <c r="AA158" s="4">
        <v>1.6663747992760815E-11</v>
      </c>
      <c r="AB158" s="4">
        <v>5.5641574188102492E-12</v>
      </c>
      <c r="AC158" s="4">
        <v>1.1099590573950566E-11</v>
      </c>
      <c r="AD158" s="4">
        <v>0</v>
      </c>
      <c r="AE158" s="4">
        <v>-0.53875511884689331</v>
      </c>
      <c r="AF158" s="4">
        <v>997.0699462890625</v>
      </c>
      <c r="AG158" s="4">
        <v>0</v>
      </c>
      <c r="AH158" s="4">
        <v>0</v>
      </c>
      <c r="AI158" s="4">
        <v>161.361034733146</v>
      </c>
      <c r="AJ158" s="4">
        <v>239.91500479159532</v>
      </c>
      <c r="AK158" s="4">
        <v>157.61248742659197</v>
      </c>
      <c r="AL158" s="4">
        <v>3.7485473065540185</v>
      </c>
      <c r="AM158" s="4">
        <v>91.965316820775485</v>
      </c>
      <c r="AN158" s="4">
        <v>58.761873239278792</v>
      </c>
      <c r="AO158" s="4">
        <v>33.203443581496693</v>
      </c>
      <c r="AP158" s="4">
        <v>26945.6171875</v>
      </c>
      <c r="AQ158" s="4">
        <v>44190.8121875</v>
      </c>
      <c r="AR158" s="4">
        <v>14462.126953125</v>
      </c>
      <c r="AS158" s="4">
        <v>12483.490234375</v>
      </c>
      <c r="AT158" s="4">
        <v>575</v>
      </c>
      <c r="AU158" s="4">
        <v>500</v>
      </c>
      <c r="AV158" s="4">
        <v>650</v>
      </c>
      <c r="AW158" s="4">
        <v>4.2442571873655735E-13</v>
      </c>
      <c r="AX158" s="4">
        <v>-20.325591333569598</v>
      </c>
      <c r="AY158" s="4">
        <v>-40.651182667139196</v>
      </c>
      <c r="AZ158" s="4">
        <v>2.1016203799673116E-12</v>
      </c>
      <c r="BA158" s="4">
        <v>0</v>
      </c>
      <c r="BB158" s="4">
        <v>20.350742178477233</v>
      </c>
      <c r="BC158" s="4">
        <v>11.598602197096163</v>
      </c>
      <c r="BD158" s="4">
        <v>5573.3146913229912</v>
      </c>
      <c r="BE158" s="4">
        <v>4.0205001533031464</v>
      </c>
      <c r="BF158" s="4">
        <v>0.88700002431869507</v>
      </c>
      <c r="BG158" s="4">
        <v>7.1540002822875977</v>
      </c>
      <c r="BH158" s="4">
        <v>92.437999725341797</v>
      </c>
      <c r="BI158" s="4">
        <v>79.92449951171875</v>
      </c>
      <c r="BJ158" s="4">
        <v>12.513500213623047</v>
      </c>
      <c r="BK158" s="4">
        <v>2.9375</v>
      </c>
      <c r="BL158" s="4">
        <v>2.3269999027252197</v>
      </c>
      <c r="BM158" s="4">
        <v>3.5480000972747803</v>
      </c>
      <c r="BN158" s="4">
        <v>0.60350000858306885</v>
      </c>
      <c r="BO158" s="4">
        <v>0.64200001955032349</v>
      </c>
      <c r="BP158" s="4">
        <v>0.56499999761581421</v>
      </c>
      <c r="BQ158" s="4">
        <v>101</v>
      </c>
      <c r="BR158" s="4">
        <v>68</v>
      </c>
      <c r="BS158" s="4">
        <v>134</v>
      </c>
      <c r="BT158" s="10">
        <v>0</v>
      </c>
      <c r="BU158" s="10">
        <v>0</v>
      </c>
      <c r="BV158" s="4">
        <v>4.4271582527323383E-15</v>
      </c>
      <c r="BW158" s="10">
        <v>4.330487843991044E-15</v>
      </c>
      <c r="BX158" s="10">
        <v>4.5238286614736326E-15</v>
      </c>
      <c r="BY158" s="4">
        <v>2.5362637974786318E-15</v>
      </c>
      <c r="BZ158" s="4">
        <v>2.4808205367074538E-15</v>
      </c>
      <c r="CA158" s="4">
        <v>2.5917070582498093E-15</v>
      </c>
      <c r="CB158" s="4">
        <v>176.16781480036062</v>
      </c>
      <c r="CD158" s="10">
        <v>23.375496647707948</v>
      </c>
      <c r="CE158" s="10">
        <v>179.35773602834865</v>
      </c>
      <c r="CF158" s="10"/>
      <c r="CH158" s="10">
        <v>0.48181762959244884</v>
      </c>
      <c r="CI158" s="10">
        <v>21.408029372087174</v>
      </c>
      <c r="CJ158" s="10"/>
      <c r="CK158" s="4" t="e">
        <v>#DIV/0!</v>
      </c>
      <c r="CM158" s="10">
        <v>0</v>
      </c>
      <c r="CN158" s="10" t="e">
        <v>#DIV/0!</v>
      </c>
      <c r="CQ158" s="10">
        <v>5.0106220759938336E-17</v>
      </c>
      <c r="CR158" s="10">
        <v>6.6717246983539471E+20</v>
      </c>
      <c r="CT158" s="4">
        <v>2.2000000178813934</v>
      </c>
      <c r="CU158" s="4">
        <v>1.75</v>
      </c>
      <c r="CV158" s="4">
        <v>0.45000001788139343</v>
      </c>
      <c r="CW158" s="4">
        <v>2.0999999642372131</v>
      </c>
      <c r="CX158" s="4">
        <v>1.7999999523162842</v>
      </c>
      <c r="CY158" s="4">
        <v>0.30000001192092896</v>
      </c>
      <c r="CZ158" s="4">
        <v>2.3000000715255737</v>
      </c>
      <c r="DA158" s="4">
        <v>1.7000000476837158</v>
      </c>
      <c r="DB158" s="4">
        <v>0.60000002384185791</v>
      </c>
    </row>
    <row r="159" spans="1:106" x14ac:dyDescent="0.25">
      <c r="A159" s="1">
        <f t="shared" si="2"/>
        <v>45082</v>
      </c>
      <c r="B159" s="8">
        <v>24</v>
      </c>
      <c r="C159" s="4">
        <v>7.9290000000000003</v>
      </c>
      <c r="D159" s="4">
        <v>7.9290000000000003</v>
      </c>
      <c r="E159" s="4">
        <v>0</v>
      </c>
      <c r="F159" s="4">
        <v>7.9290000000000003</v>
      </c>
      <c r="H159" s="4">
        <v>0</v>
      </c>
      <c r="J159" s="4">
        <v>3.3518543572613818E-12</v>
      </c>
      <c r="K159" s="4">
        <v>225.24547384808022</v>
      </c>
      <c r="L159" s="4">
        <v>1.3868432838447608E-12</v>
      </c>
      <c r="M159" s="4">
        <v>1.9650110734166209E-12</v>
      </c>
      <c r="N159" s="4">
        <v>-132.85201538765506</v>
      </c>
      <c r="O159" s="4">
        <v>1430.64208984375</v>
      </c>
      <c r="P159" s="4">
        <v>-127.6923542210107</v>
      </c>
      <c r="Q159" s="4">
        <v>-5.1596611666443639</v>
      </c>
      <c r="R159" s="4">
        <v>-49.178593550730206</v>
      </c>
      <c r="S159" s="4">
        <v>58.068515698507113</v>
      </c>
      <c r="T159" s="4">
        <v>1229.827880859375</v>
      </c>
      <c r="U159" s="4">
        <v>-52.057206610140526</v>
      </c>
      <c r="V159" s="4">
        <v>0</v>
      </c>
      <c r="W159" s="4">
        <v>2.8786130594103208</v>
      </c>
      <c r="X159" s="4">
        <v>0</v>
      </c>
      <c r="Y159" s="4">
        <v>-52.057206610140526</v>
      </c>
      <c r="Z159" s="4">
        <v>2.8786130594103208</v>
      </c>
      <c r="AA159" s="4">
        <v>1.6663747992760815E-11</v>
      </c>
      <c r="AB159" s="4">
        <v>5.5641574188102492E-12</v>
      </c>
      <c r="AC159" s="4">
        <v>1.1099590573950566E-11</v>
      </c>
      <c r="AD159" s="4">
        <v>0</v>
      </c>
      <c r="AE159" s="4">
        <v>0.30840753879087668</v>
      </c>
      <c r="AF159" s="4">
        <v>1001.703864095476</v>
      </c>
      <c r="AG159" s="4">
        <v>0</v>
      </c>
      <c r="AH159" s="4">
        <v>0</v>
      </c>
      <c r="AI159" s="4">
        <v>91.450250409087801</v>
      </c>
      <c r="AJ159" s="4">
        <v>111.1011554535913</v>
      </c>
      <c r="AK159" s="4">
        <v>90.443692896032132</v>
      </c>
      <c r="AL159" s="4">
        <v>1.0065575130556741</v>
      </c>
      <c r="AM159" s="4">
        <v>87.187102332944775</v>
      </c>
      <c r="AN159" s="4">
        <v>58.761873239278792</v>
      </c>
      <c r="AO159" s="4">
        <v>28.42522909366598</v>
      </c>
      <c r="AP159" s="4">
        <v>26693.0986328125</v>
      </c>
      <c r="AQ159" s="4">
        <v>43776.681757812497</v>
      </c>
      <c r="AR159" s="4">
        <v>14326.5966796875</v>
      </c>
      <c r="AS159" s="4">
        <v>12366.501953125</v>
      </c>
      <c r="AT159" s="4">
        <v>575</v>
      </c>
      <c r="AU159" s="4">
        <v>500</v>
      </c>
      <c r="AV159" s="4">
        <v>650</v>
      </c>
      <c r="AW159" s="4">
        <v>4.2273355495792428E-13</v>
      </c>
      <c r="AX159" s="4">
        <v>-16.755204362171149</v>
      </c>
      <c r="AY159" s="4">
        <v>-33.510408724342298</v>
      </c>
      <c r="AZ159" s="4">
        <v>2.1016203799673116E-12</v>
      </c>
      <c r="BA159" s="4">
        <v>0</v>
      </c>
      <c r="BB159" s="4">
        <v>11.533642377233926</v>
      </c>
      <c r="BC159" s="4">
        <v>10.99597708827655</v>
      </c>
      <c r="BD159" s="4">
        <v>5521.0848477503459</v>
      </c>
      <c r="BE159" s="4">
        <v>4.0205001533031464</v>
      </c>
      <c r="BF159" s="4">
        <v>0.88700002431869507</v>
      </c>
      <c r="BG159" s="4">
        <v>7.1540002822875977</v>
      </c>
      <c r="BH159" s="4">
        <v>92.437999725341797</v>
      </c>
      <c r="BI159" s="4">
        <v>79.92449951171875</v>
      </c>
      <c r="BJ159" s="4">
        <v>12.513500213623047</v>
      </c>
      <c r="BK159" s="4">
        <v>2.9375</v>
      </c>
      <c r="BL159" s="4">
        <v>2.3269999027252197</v>
      </c>
      <c r="BM159" s="4">
        <v>3.5480000972747803</v>
      </c>
      <c r="BN159" s="4">
        <v>0.60350000858306885</v>
      </c>
      <c r="BO159" s="4">
        <v>0.64200001955032349</v>
      </c>
      <c r="BP159" s="4">
        <v>0.56499999761581421</v>
      </c>
      <c r="BQ159" s="4">
        <v>101</v>
      </c>
      <c r="BR159" s="4">
        <v>68</v>
      </c>
      <c r="BS159" s="4">
        <v>134</v>
      </c>
      <c r="BT159" s="10">
        <v>0</v>
      </c>
      <c r="BU159" s="10">
        <v>0</v>
      </c>
      <c r="BV159" s="4">
        <v>1.2034839443409394E-17</v>
      </c>
      <c r="BW159" s="10">
        <v>1.1830774365432817E-17</v>
      </c>
      <c r="BX159" s="10">
        <v>1.2238904521385972E-17</v>
      </c>
      <c r="BY159" s="4">
        <v>6.7928413379438015E-18</v>
      </c>
      <c r="BZ159" s="4">
        <v>6.6783036798273368E-18</v>
      </c>
      <c r="CA159" s="4">
        <v>6.9073789960602663E-18</v>
      </c>
      <c r="CB159" s="4">
        <v>287.66004097583738</v>
      </c>
      <c r="CD159" s="10">
        <v>18.036331610583645</v>
      </c>
      <c r="CE159" s="10">
        <v>294.65992028704932</v>
      </c>
      <c r="CF159" s="10"/>
      <c r="CH159" s="10">
        <v>0.48369672060568519</v>
      </c>
      <c r="CI159" s="10">
        <v>26.644948020503932</v>
      </c>
      <c r="CJ159" s="10"/>
      <c r="CK159" s="4" t="e">
        <v>#DIV/0!</v>
      </c>
      <c r="CM159" s="10">
        <v>0</v>
      </c>
      <c r="CN159" s="10" t="e">
        <v>#DIV/0!</v>
      </c>
      <c r="CQ159" s="10">
        <v>5.0106220759938336E-17</v>
      </c>
      <c r="CR159" s="10">
        <v>6.9449698806909803E+20</v>
      </c>
      <c r="CT159" s="4">
        <v>2.2000000178813934</v>
      </c>
      <c r="CU159" s="4">
        <v>1.75</v>
      </c>
      <c r="CV159" s="4">
        <v>0.45000001788139343</v>
      </c>
      <c r="CW159" s="4">
        <v>2.0999999642372131</v>
      </c>
      <c r="CX159" s="4">
        <v>1.7999999523162842</v>
      </c>
      <c r="CY159" s="4">
        <v>0.30000001192092896</v>
      </c>
      <c r="CZ159" s="4">
        <v>2.3000000715255737</v>
      </c>
      <c r="DA159" s="4">
        <v>1.7000000476837158</v>
      </c>
      <c r="DB159" s="4">
        <v>0.60000002384185791</v>
      </c>
    </row>
    <row r="160" spans="1:106" x14ac:dyDescent="0.25">
      <c r="A160" s="1">
        <f t="shared" si="2"/>
        <v>45083</v>
      </c>
      <c r="B160" s="8">
        <v>24</v>
      </c>
      <c r="C160" s="4">
        <v>7.9290000000000003</v>
      </c>
      <c r="D160" s="4">
        <v>7.9290000000000003</v>
      </c>
      <c r="E160" s="4">
        <v>0</v>
      </c>
      <c r="F160" s="4">
        <v>7.9290000000000003</v>
      </c>
      <c r="H160" s="4">
        <v>0</v>
      </c>
      <c r="J160" s="4">
        <v>3.3570210892267904E-12</v>
      </c>
      <c r="K160" s="4">
        <v>225.59267956341009</v>
      </c>
      <c r="L160" s="4">
        <v>1.3889810400721846E-12</v>
      </c>
      <c r="M160" s="4">
        <v>1.9680400491546059E-12</v>
      </c>
      <c r="N160" s="4">
        <v>-96.985770365667676</v>
      </c>
      <c r="O160" s="4">
        <v>1322.8482249505926</v>
      </c>
      <c r="P160" s="4">
        <v>-93.075576065106247</v>
      </c>
      <c r="Q160" s="4">
        <v>-3.9101943005614248</v>
      </c>
      <c r="R160" s="4">
        <v>-38.199675224084238</v>
      </c>
      <c r="S160" s="4">
        <v>43.480270421775323</v>
      </c>
      <c r="T160" s="4">
        <v>1176.3482597685784</v>
      </c>
      <c r="U160" s="4">
        <v>-38.680162221075371</v>
      </c>
      <c r="V160" s="4">
        <v>0</v>
      </c>
      <c r="W160" s="4">
        <v>0.48048699699113118</v>
      </c>
      <c r="X160" s="4">
        <v>0</v>
      </c>
      <c r="Y160" s="4">
        <v>-38.680162221075371</v>
      </c>
      <c r="Z160" s="4">
        <v>0.48048699699113118</v>
      </c>
      <c r="AA160" s="4">
        <v>1.6663747992760815E-11</v>
      </c>
      <c r="AB160" s="4">
        <v>5.5641574188102492E-12</v>
      </c>
      <c r="AC160" s="4">
        <v>1.1099590573950566E-11</v>
      </c>
      <c r="AD160" s="4">
        <v>2.0256763598857002</v>
      </c>
      <c r="AE160" s="4">
        <v>1.0473655462265015</v>
      </c>
      <c r="AF160" s="4">
        <v>1005.7457275390625</v>
      </c>
      <c r="AG160" s="4">
        <v>2.0256763598857002</v>
      </c>
      <c r="AH160" s="4">
        <v>0</v>
      </c>
      <c r="AI160" s="4">
        <v>2.3169784631128723</v>
      </c>
      <c r="AJ160" s="4">
        <v>2.4066777480558836</v>
      </c>
      <c r="AK160" s="4">
        <v>2.3080643764222066</v>
      </c>
      <c r="AL160" s="4">
        <v>8.9140866906654622E-3</v>
      </c>
      <c r="AM160" s="4">
        <v>82.408887845114066</v>
      </c>
      <c r="AN160" s="4">
        <v>58.761873239278792</v>
      </c>
      <c r="AO160" s="4">
        <v>23.647014605835274</v>
      </c>
      <c r="AP160" s="4">
        <v>26659.580078125</v>
      </c>
      <c r="AQ160" s="4">
        <v>43721.711328124999</v>
      </c>
      <c r="AR160" s="4">
        <v>14308.6064453125</v>
      </c>
      <c r="AS160" s="4">
        <v>12350.9736328125</v>
      </c>
      <c r="AT160" s="4">
        <v>575</v>
      </c>
      <c r="AU160" s="4">
        <v>500</v>
      </c>
      <c r="AV160" s="4">
        <v>650</v>
      </c>
      <c r="AW160" s="4">
        <v>4.2338517962249844E-13</v>
      </c>
      <c r="AX160" s="4">
        <v>-12.231778328372767</v>
      </c>
      <c r="AY160" s="4">
        <v>-24.463556656745535</v>
      </c>
      <c r="AZ160" s="4">
        <v>2.1016203799673116E-12</v>
      </c>
      <c r="BA160" s="4">
        <v>0.25547690249535882</v>
      </c>
      <c r="BB160" s="4">
        <v>0.29221572242563654</v>
      </c>
      <c r="BC160" s="4">
        <v>10.393351979456938</v>
      </c>
      <c r="BD160" s="4">
        <v>5514.1520151500818</v>
      </c>
      <c r="BE160" s="4">
        <v>4.0205001533031464</v>
      </c>
      <c r="BF160" s="4">
        <v>0.88700002431869507</v>
      </c>
      <c r="BG160" s="4">
        <v>7.1540002822875977</v>
      </c>
      <c r="BH160" s="4">
        <v>92.437999725341797</v>
      </c>
      <c r="BI160" s="4">
        <v>79.92449951171875</v>
      </c>
      <c r="BJ160" s="4">
        <v>12.513500213623047</v>
      </c>
      <c r="BK160" s="4">
        <v>2.9375</v>
      </c>
      <c r="BL160" s="4">
        <v>2.3269999027252197</v>
      </c>
      <c r="BM160" s="4">
        <v>3.5480000972747803</v>
      </c>
      <c r="BN160" s="4">
        <v>0.60350000858306885</v>
      </c>
      <c r="BO160" s="4">
        <v>0.64200001955032349</v>
      </c>
      <c r="BP160" s="4">
        <v>0.56499999761581421</v>
      </c>
      <c r="BQ160" s="4">
        <v>101</v>
      </c>
      <c r="BR160" s="4">
        <v>68</v>
      </c>
      <c r="BS160" s="4">
        <v>134</v>
      </c>
      <c r="BT160" s="10">
        <v>0</v>
      </c>
      <c r="BU160" s="10">
        <v>0</v>
      </c>
      <c r="BV160" s="4">
        <v>1.3187338994637178E-19</v>
      </c>
      <c r="BW160" s="10">
        <v>1.2899207906023819E-19</v>
      </c>
      <c r="BX160" s="10">
        <v>1.3475470083250539E-19</v>
      </c>
      <c r="BY160" s="4">
        <v>7.5551748388178124E-20</v>
      </c>
      <c r="BZ160" s="4">
        <v>7.3899156163298847E-20</v>
      </c>
      <c r="CA160" s="4">
        <v>7.7204340613057389E-20</v>
      </c>
      <c r="CB160" s="4">
        <v>606.27559136672767</v>
      </c>
      <c r="CD160" s="10">
        <v>10.160251541419642</v>
      </c>
      <c r="CE160" s="10">
        <v>633.50714160765983</v>
      </c>
      <c r="CF160" s="10"/>
      <c r="CH160" s="10">
        <v>0.475839476809577</v>
      </c>
      <c r="CI160" s="10">
        <v>24.820260746061507</v>
      </c>
      <c r="CJ160" s="10"/>
      <c r="CK160" s="4" t="e">
        <v>#DIV/0!</v>
      </c>
      <c r="CM160" s="10">
        <v>0</v>
      </c>
      <c r="CN160" s="10" t="e">
        <v>#DIV/0!</v>
      </c>
      <c r="CQ160" s="10">
        <v>5.0106220759938336E-17</v>
      </c>
      <c r="CR160" s="10">
        <v>6.2354788258373055E+20</v>
      </c>
      <c r="CT160" s="4">
        <v>2.2000000178813934</v>
      </c>
      <c r="CU160" s="4">
        <v>1.75</v>
      </c>
      <c r="CV160" s="4">
        <v>0.45000001788139343</v>
      </c>
      <c r="CW160" s="4">
        <v>2.0999999642372131</v>
      </c>
      <c r="CX160" s="4">
        <v>1.7999999523162842</v>
      </c>
      <c r="CY160" s="4">
        <v>0.30000001192092896</v>
      </c>
      <c r="CZ160" s="4">
        <v>2.3000000715255737</v>
      </c>
      <c r="DA160" s="4">
        <v>1.7000000476837158</v>
      </c>
      <c r="DB160" s="4">
        <v>0.60000002384185791</v>
      </c>
    </row>
    <row r="161" spans="1:106" x14ac:dyDescent="0.25">
      <c r="A161" s="1">
        <f t="shared" si="2"/>
        <v>45084</v>
      </c>
      <c r="B161" s="8">
        <v>24</v>
      </c>
      <c r="C161" s="4">
        <v>7.9290000000000003</v>
      </c>
      <c r="D161" s="4">
        <v>7.9290000000000003</v>
      </c>
      <c r="E161" s="4">
        <v>0</v>
      </c>
      <c r="F161" s="4">
        <v>7.9290000000000003</v>
      </c>
      <c r="H161" s="4">
        <v>0</v>
      </c>
      <c r="J161" s="4">
        <v>3.3567187716638937E-12</v>
      </c>
      <c r="K161" s="4">
        <v>225.57236374552267</v>
      </c>
      <c r="L161" s="4">
        <v>1.3888559549589893E-12</v>
      </c>
      <c r="M161" s="4">
        <v>1.9678628167049045E-12</v>
      </c>
      <c r="N161" s="4">
        <v>-55.328878459581603</v>
      </c>
      <c r="O161" s="4">
        <v>1009.3651879882813</v>
      </c>
      <c r="P161" s="4">
        <v>-53.00204398362547</v>
      </c>
      <c r="Q161" s="4">
        <v>-2.3268344759561335</v>
      </c>
      <c r="R161" s="4">
        <v>6.6838223193009298</v>
      </c>
      <c r="S161" s="4">
        <v>-8.9017120259470008</v>
      </c>
      <c r="T161" s="4">
        <v>968.75257623045138</v>
      </c>
      <c r="U161" s="4">
        <v>6.7568580167029415</v>
      </c>
      <c r="V161" s="4">
        <v>0</v>
      </c>
      <c r="W161" s="4">
        <v>-7.303569740201131E-2</v>
      </c>
      <c r="X161" s="4">
        <v>0</v>
      </c>
      <c r="Y161" s="4">
        <v>6.7568580167029415</v>
      </c>
      <c r="Z161" s="4">
        <v>-7.303569740201131E-2</v>
      </c>
      <c r="AA161" s="4">
        <v>1.6663747992760815E-11</v>
      </c>
      <c r="AB161" s="4">
        <v>5.5641574188102492E-12</v>
      </c>
      <c r="AC161" s="4">
        <v>1.1099590573950566E-11</v>
      </c>
      <c r="AD161" s="4">
        <v>1.5428311770601111</v>
      </c>
      <c r="AE161" s="4">
        <v>1.0473655462265015</v>
      </c>
      <c r="AF161" s="4">
        <v>1005.7457275390625</v>
      </c>
      <c r="AG161" s="4">
        <v>1.5428311770601111</v>
      </c>
      <c r="AH161" s="4">
        <v>0</v>
      </c>
      <c r="AI161" s="4">
        <v>2.5599578538900714</v>
      </c>
      <c r="AJ161" s="4">
        <v>2.3799708477458599</v>
      </c>
      <c r="AK161" s="4">
        <v>2.5610590695324373</v>
      </c>
      <c r="AL161" s="4">
        <v>-1.1012156423661115E-3</v>
      </c>
      <c r="AM161" s="4">
        <v>77.630673357283342</v>
      </c>
      <c r="AN161" s="4">
        <v>58.761873239278792</v>
      </c>
      <c r="AO161" s="4">
        <v>18.86880011800455</v>
      </c>
      <c r="AP161" s="4">
        <v>26754.189453125</v>
      </c>
      <c r="AQ161" s="4">
        <v>43876.870703124994</v>
      </c>
      <c r="AR161" s="4">
        <v>14359.384765625</v>
      </c>
      <c r="AS161" s="4">
        <v>12394.8046875</v>
      </c>
      <c r="AT161" s="4">
        <v>575</v>
      </c>
      <c r="AU161" s="4">
        <v>500</v>
      </c>
      <c r="AV161" s="4">
        <v>650</v>
      </c>
      <c r="AW161" s="4">
        <v>4.2334705154040783E-13</v>
      </c>
      <c r="AX161" s="4">
        <v>-6.978039911663716</v>
      </c>
      <c r="AY161" s="4">
        <v>-13.956079823327432</v>
      </c>
      <c r="AZ161" s="4">
        <v>2.1016203799673116E-12</v>
      </c>
      <c r="BA161" s="4">
        <v>0.19458080174802764</v>
      </c>
      <c r="BB161" s="4">
        <v>0.32286011525918418</v>
      </c>
      <c r="BC161" s="4">
        <v>9.7907268706373234</v>
      </c>
      <c r="BD161" s="4">
        <v>5533.7206082891907</v>
      </c>
      <c r="BE161" s="4">
        <v>4.0205001533031464</v>
      </c>
      <c r="BF161" s="4">
        <v>0.88700002431869507</v>
      </c>
      <c r="BG161" s="4">
        <v>7.1540002822875977</v>
      </c>
      <c r="BH161" s="4">
        <v>92.437999725341797</v>
      </c>
      <c r="BI161" s="4">
        <v>79.92449951171875</v>
      </c>
      <c r="BJ161" s="4">
        <v>12.513500213623047</v>
      </c>
      <c r="BK161" s="4">
        <v>2.9375</v>
      </c>
      <c r="BL161" s="4">
        <v>2.3269999027252197</v>
      </c>
      <c r="BM161" s="4">
        <v>3.5480000972747803</v>
      </c>
      <c r="BN161" s="4">
        <v>0.60350000858306885</v>
      </c>
      <c r="BO161" s="4">
        <v>0.64200001955032349</v>
      </c>
      <c r="BP161" s="4">
        <v>0.56499999761581421</v>
      </c>
      <c r="BQ161" s="4">
        <v>101</v>
      </c>
      <c r="BR161" s="4">
        <v>68</v>
      </c>
      <c r="BS161" s="4">
        <v>134</v>
      </c>
      <c r="BT161" s="10">
        <v>0</v>
      </c>
      <c r="BU161" s="10">
        <v>0</v>
      </c>
      <c r="BV161" s="4">
        <v>3.555244800071356E-22</v>
      </c>
      <c r="BW161" s="10">
        <v>3.4951540119696311E-22</v>
      </c>
      <c r="BX161" s="10">
        <v>3.6153355881730805E-22</v>
      </c>
      <c r="BY161" s="4">
        <v>2.0063676025234423E-22</v>
      </c>
      <c r="BZ161" s="4">
        <v>1.9726500303885328E-22</v>
      </c>
      <c r="CA161" s="4">
        <v>2.040085174658352E-22</v>
      </c>
      <c r="CB161" s="4">
        <v>1176.4203155280959</v>
      </c>
      <c r="CD161" s="10">
        <v>5.9471129998264418</v>
      </c>
      <c r="CE161" s="10">
        <v>1270.9695930806056</v>
      </c>
      <c r="CF161" s="10"/>
      <c r="CH161" s="10">
        <v>0.48723596827303695</v>
      </c>
      <c r="CI161" s="10">
        <v>22.369148801361714</v>
      </c>
      <c r="CJ161" s="10"/>
      <c r="CK161" s="4" t="e">
        <v>#DIV/0!</v>
      </c>
      <c r="CM161" s="10">
        <v>0</v>
      </c>
      <c r="CN161" s="10" t="e">
        <v>#DIV/0!</v>
      </c>
      <c r="CQ161" s="10">
        <v>5.0106220759938336E-17</v>
      </c>
      <c r="CR161" s="10">
        <v>7.0605229292340104E+20</v>
      </c>
      <c r="CT161" s="4">
        <v>2.2000000178813934</v>
      </c>
      <c r="CU161" s="4">
        <v>1.75</v>
      </c>
      <c r="CV161" s="4">
        <v>0.45000001788139343</v>
      </c>
      <c r="CW161" s="4">
        <v>2.0999999642372131</v>
      </c>
      <c r="CX161" s="4">
        <v>1.7999999523162842</v>
      </c>
      <c r="CY161" s="4">
        <v>0.30000001192092896</v>
      </c>
      <c r="CZ161" s="4">
        <v>2.3000000715255737</v>
      </c>
      <c r="DA161" s="4">
        <v>1.7000000476837158</v>
      </c>
      <c r="DB161" s="4">
        <v>0.60000002384185791</v>
      </c>
    </row>
    <row r="162" spans="1:106" x14ac:dyDescent="0.25">
      <c r="A162" s="1">
        <f t="shared" si="2"/>
        <v>45085</v>
      </c>
      <c r="B162" s="8">
        <v>24</v>
      </c>
      <c r="C162" s="4">
        <v>7.9290000000000003</v>
      </c>
      <c r="D162" s="4">
        <v>7.9290000000000003</v>
      </c>
      <c r="E162" s="4">
        <v>0</v>
      </c>
      <c r="F162" s="4">
        <v>7.9290000000000003</v>
      </c>
      <c r="H162" s="4">
        <v>0</v>
      </c>
      <c r="J162" s="4">
        <v>3.355181025317095E-12</v>
      </c>
      <c r="K162" s="4">
        <v>225.4690267959943</v>
      </c>
      <c r="L162" s="4">
        <v>1.388219706194572E-12</v>
      </c>
      <c r="M162" s="4">
        <v>1.966961319122523E-12</v>
      </c>
      <c r="N162" s="4">
        <v>-34.142434675650144</v>
      </c>
      <c r="O162" s="4">
        <v>1009.3651879882813</v>
      </c>
      <c r="P162" s="4">
        <v>-32.472338540947717</v>
      </c>
      <c r="Q162" s="4">
        <v>-1.6700961347024279</v>
      </c>
      <c r="R162" s="4">
        <v>-0.3127007692857573</v>
      </c>
      <c r="S162" s="4">
        <v>-8.4414880391032874</v>
      </c>
      <c r="T162" s="4">
        <v>968.83917095955667</v>
      </c>
      <c r="U162" s="4">
        <v>4.5240357084874629</v>
      </c>
      <c r="V162" s="4">
        <v>0</v>
      </c>
      <c r="W162" s="4">
        <v>-4.8367364777732202</v>
      </c>
      <c r="X162" s="4">
        <v>0</v>
      </c>
      <c r="Y162" s="4">
        <v>4.5240357084874629</v>
      </c>
      <c r="Z162" s="4">
        <v>-4.8367364777732202</v>
      </c>
      <c r="AA162" s="4">
        <v>1.6663747992760815E-11</v>
      </c>
      <c r="AB162" s="4">
        <v>5.5641574188102492E-12</v>
      </c>
      <c r="AC162" s="4">
        <v>1.1099590573950566E-11</v>
      </c>
      <c r="AD162" s="4">
        <v>3.0347399885814634</v>
      </c>
      <c r="AE162" s="4">
        <v>1.896129769545722</v>
      </c>
      <c r="AF162" s="4">
        <v>1011.5961933465676</v>
      </c>
      <c r="AG162" s="4">
        <v>3.0347399885814634</v>
      </c>
      <c r="AH162" s="4">
        <v>0</v>
      </c>
      <c r="AI162" s="4">
        <v>21.616921164743104</v>
      </c>
      <c r="AJ162" s="4">
        <v>17.40180667010117</v>
      </c>
      <c r="AK162" s="4">
        <v>21.63932089394433</v>
      </c>
      <c r="AL162" s="4">
        <v>-2.2399729201224575E-2</v>
      </c>
      <c r="AM162" s="4">
        <v>72.852458869452633</v>
      </c>
      <c r="AN162" s="4">
        <v>58.761873239278792</v>
      </c>
      <c r="AO162" s="4">
        <v>14.090585630173839</v>
      </c>
      <c r="AP162" s="4">
        <v>20923.455078125</v>
      </c>
      <c r="AQ162" s="4">
        <v>34314.466328124996</v>
      </c>
      <c r="AR162" s="4">
        <v>11230.1240234375</v>
      </c>
      <c r="AS162" s="4">
        <v>9693.3310546875</v>
      </c>
      <c r="AT162" s="4">
        <v>575</v>
      </c>
      <c r="AU162" s="4">
        <v>500</v>
      </c>
      <c r="AV162" s="4">
        <v>650</v>
      </c>
      <c r="AW162" s="4">
        <v>4.2315311203393805E-13</v>
      </c>
      <c r="AX162" s="4">
        <v>-4.3060202643019476</v>
      </c>
      <c r="AY162" s="4">
        <v>-8.6120405286038952</v>
      </c>
      <c r="AZ162" s="4">
        <v>2.1016203799673116E-12</v>
      </c>
      <c r="BA162" s="4">
        <v>0.38273930994847566</v>
      </c>
      <c r="BB162" s="4">
        <v>2.7263111571122591</v>
      </c>
      <c r="BC162" s="4">
        <v>9.1881017618177108</v>
      </c>
      <c r="BD162" s="4">
        <v>4327.716777415184</v>
      </c>
      <c r="BE162" s="4">
        <v>4.0205001533031464</v>
      </c>
      <c r="BF162" s="4">
        <v>0.88700002431869507</v>
      </c>
      <c r="BG162" s="4">
        <v>7.1540002822875977</v>
      </c>
      <c r="BH162" s="4">
        <v>92.437999725341797</v>
      </c>
      <c r="BI162" s="4">
        <v>79.92449951171875</v>
      </c>
      <c r="BJ162" s="4">
        <v>12.513500213623047</v>
      </c>
      <c r="BK162" s="4">
        <v>2.9375</v>
      </c>
      <c r="BL162" s="4">
        <v>2.3269999027252197</v>
      </c>
      <c r="BM162" s="4">
        <v>3.5480000972747803</v>
      </c>
      <c r="BN162" s="4">
        <v>0.60350000858306885</v>
      </c>
      <c r="BO162" s="4">
        <v>0.64200001955032349</v>
      </c>
      <c r="BP162" s="4">
        <v>0.56499999761581421</v>
      </c>
      <c r="BQ162" s="4">
        <v>101</v>
      </c>
      <c r="BR162" s="4">
        <v>68</v>
      </c>
      <c r="BS162" s="4">
        <v>134</v>
      </c>
      <c r="BT162" s="10">
        <v>0</v>
      </c>
      <c r="BU162" s="10">
        <v>0</v>
      </c>
      <c r="BV162" s="4">
        <v>3.9282495924447444E-24</v>
      </c>
      <c r="BW162" s="10">
        <v>3.842368430369341E-24</v>
      </c>
      <c r="BX162" s="10">
        <v>4.0141307545201485E-24</v>
      </c>
      <c r="BY162" s="4">
        <v>2.2506320292125993E-24</v>
      </c>
      <c r="BZ162" s="4">
        <v>2.2013720795228727E-24</v>
      </c>
      <c r="CA162" s="4">
        <v>2.2998919789023258E-24</v>
      </c>
      <c r="CB162" s="4">
        <v>928.25120393528255</v>
      </c>
      <c r="CD162" s="10">
        <v>8.0426213704548228</v>
      </c>
      <c r="CE162" s="10">
        <v>982.91959214289091</v>
      </c>
      <c r="CF162" s="10"/>
      <c r="CH162" s="10">
        <v>0.48693580164670541</v>
      </c>
      <c r="CI162" s="10">
        <v>25.30435591149034</v>
      </c>
      <c r="CJ162" s="10"/>
      <c r="CK162" s="4" t="e">
        <v>#DIV/0!</v>
      </c>
      <c r="CM162" s="10">
        <v>0</v>
      </c>
      <c r="CN162" s="10" t="e">
        <v>#DIV/0!</v>
      </c>
      <c r="CQ162" s="10">
        <v>5.0106220759938336E-17</v>
      </c>
      <c r="CR162" s="10">
        <v>6.9705533190018158E+20</v>
      </c>
      <c r="CT162" s="4">
        <v>2.2000000178813934</v>
      </c>
      <c r="CU162" s="4">
        <v>1.75</v>
      </c>
      <c r="CV162" s="4">
        <v>0.45000001788139343</v>
      </c>
      <c r="CW162" s="4">
        <v>2.0999999642372131</v>
      </c>
      <c r="CX162" s="4">
        <v>1.7999999523162842</v>
      </c>
      <c r="CY162" s="4">
        <v>0.30000001192092896</v>
      </c>
      <c r="CZ162" s="4">
        <v>2.3000000715255737</v>
      </c>
      <c r="DA162" s="4">
        <v>1.7000000476837158</v>
      </c>
      <c r="DB162" s="4">
        <v>0.60000002384185791</v>
      </c>
    </row>
    <row r="163" spans="1:106" x14ac:dyDescent="0.25">
      <c r="A163" s="1">
        <f t="shared" si="2"/>
        <v>45086</v>
      </c>
      <c r="B163" s="8">
        <v>24</v>
      </c>
      <c r="C163" s="4">
        <v>7.9290000000000003</v>
      </c>
      <c r="D163" s="4">
        <v>7.9290000000000003</v>
      </c>
      <c r="E163" s="4">
        <v>0</v>
      </c>
      <c r="F163" s="4">
        <v>7.9290000000000003</v>
      </c>
      <c r="H163" s="4">
        <v>0</v>
      </c>
      <c r="J163" s="4">
        <v>3.3763560875099384E-12</v>
      </c>
      <c r="K163" s="4">
        <v>226.89199641490293</v>
      </c>
      <c r="L163" s="4">
        <v>1.3969809737369759E-12</v>
      </c>
      <c r="M163" s="4">
        <v>1.9793751137729623E-12</v>
      </c>
      <c r="N163" s="4">
        <v>-15.611462287888825</v>
      </c>
      <c r="O163" s="4">
        <v>1009.3651879882813</v>
      </c>
      <c r="P163" s="4">
        <v>-14.598104494440097</v>
      </c>
      <c r="Q163" s="4">
        <v>-1.0133577934487277</v>
      </c>
      <c r="R163" s="4">
        <v>-15.186960781011361</v>
      </c>
      <c r="S163" s="4">
        <v>-2.8106014754887503</v>
      </c>
      <c r="T163" s="4">
        <v>989.20775801030038</v>
      </c>
      <c r="U163" s="4">
        <v>0.3176026959645446</v>
      </c>
      <c r="V163" s="4">
        <v>0</v>
      </c>
      <c r="W163" s="4">
        <v>-15.504563476975907</v>
      </c>
      <c r="X163" s="4">
        <v>0</v>
      </c>
      <c r="Y163" s="4">
        <v>0.3176026959645446</v>
      </c>
      <c r="Z163" s="4">
        <v>-15.504563476975907</v>
      </c>
      <c r="AA163" s="4">
        <v>1.6663747992760815E-11</v>
      </c>
      <c r="AB163" s="4">
        <v>5.5641574188102492E-12</v>
      </c>
      <c r="AC163" s="4">
        <v>1.1099590573950566E-11</v>
      </c>
      <c r="AD163" s="4">
        <v>0</v>
      </c>
      <c r="AE163" s="4">
        <v>-0.14363575186488672</v>
      </c>
      <c r="AF163" s="4">
        <v>999.0599173624189</v>
      </c>
      <c r="AG163" s="4">
        <v>0</v>
      </c>
      <c r="AH163" s="4">
        <v>0</v>
      </c>
      <c r="AI163" s="4">
        <v>49.097247492564406</v>
      </c>
      <c r="AJ163" s="4">
        <v>34.366543665726979</v>
      </c>
      <c r="AK163" s="4">
        <v>49.309839551289642</v>
      </c>
      <c r="AL163" s="4">
        <v>-0.21259205872523868</v>
      </c>
      <c r="AM163" s="4">
        <v>67.405544418700345</v>
      </c>
      <c r="AN163" s="4">
        <v>58.064236829711525</v>
      </c>
      <c r="AO163" s="4">
        <v>9.3413075889888137</v>
      </c>
      <c r="AP163" s="4">
        <v>9.0504966676235199E-2</v>
      </c>
      <c r="AQ163" s="4">
        <v>0.14842814534902571</v>
      </c>
      <c r="AR163" s="4">
        <v>5.5392369627952576E-2</v>
      </c>
      <c r="AS163" s="4">
        <v>3.5112597048282623E-2</v>
      </c>
      <c r="AT163" s="4">
        <v>575</v>
      </c>
      <c r="AU163" s="4">
        <v>500</v>
      </c>
      <c r="AV163" s="4">
        <v>650</v>
      </c>
      <c r="AW163" s="4">
        <v>4.2582369624289801E-13</v>
      </c>
      <c r="AX163" s="4">
        <v>-1.9689068341390874</v>
      </c>
      <c r="AY163" s="4">
        <v>-3.9378136682781748</v>
      </c>
      <c r="AZ163" s="4">
        <v>2.1016203799673116E-12</v>
      </c>
      <c r="BA163" s="4">
        <v>0</v>
      </c>
      <c r="BB163" s="4">
        <v>6.1921109209943754</v>
      </c>
      <c r="BC163" s="4">
        <v>8.5011406758355843</v>
      </c>
      <c r="BD163" s="4">
        <v>1.8719655107709132E-2</v>
      </c>
      <c r="BE163" s="4">
        <v>4.0205001533031464</v>
      </c>
      <c r="BF163" s="4">
        <v>0.88700002431869507</v>
      </c>
      <c r="BG163" s="4">
        <v>7.1540002822875977</v>
      </c>
      <c r="BH163" s="4">
        <v>92.437999725341797</v>
      </c>
      <c r="BI163" s="4">
        <v>79.92449951171875</v>
      </c>
      <c r="BJ163" s="4">
        <v>12.513500213623047</v>
      </c>
      <c r="BK163" s="4">
        <v>2.9375</v>
      </c>
      <c r="BL163" s="4">
        <v>2.3269999027252197</v>
      </c>
      <c r="BM163" s="4">
        <v>3.5480000972747803</v>
      </c>
      <c r="BN163" s="4">
        <v>0.60350000858306885</v>
      </c>
      <c r="BO163" s="4">
        <v>0.64200001955032349</v>
      </c>
      <c r="BP163" s="4">
        <v>0.56499999761581421</v>
      </c>
      <c r="BQ163" s="4">
        <v>101</v>
      </c>
      <c r="BR163" s="4">
        <v>68</v>
      </c>
      <c r="BS163" s="4">
        <v>134</v>
      </c>
      <c r="BT163" s="10">
        <v>0</v>
      </c>
      <c r="BU163" s="10">
        <v>0</v>
      </c>
      <c r="BV163" s="4">
        <v>1.0501673632483587E-26</v>
      </c>
      <c r="BW163" s="10">
        <v>1.0324756133009828E-26</v>
      </c>
      <c r="BX163" s="10">
        <v>1.0678591131957347E-26</v>
      </c>
      <c r="BY163" s="4">
        <v>5.9255382699645205E-27</v>
      </c>
      <c r="BZ163" s="4">
        <v>5.8262988493004033E-27</v>
      </c>
      <c r="CA163" s="4">
        <v>6.024777690628637E-27</v>
      </c>
      <c r="CB163" s="4">
        <v>1.0782772976493642</v>
      </c>
      <c r="CD163" s="10">
        <v>312.43691687808479</v>
      </c>
      <c r="CE163" s="10">
        <v>2.2694652919204885</v>
      </c>
      <c r="CF163" s="10"/>
      <c r="CH163" s="10">
        <v>356.39976073698227</v>
      </c>
      <c r="CI163" s="10">
        <v>3.402546206264908E-2</v>
      </c>
      <c r="CJ163" s="10"/>
      <c r="CM163" s="10">
        <v>408.61116104592577</v>
      </c>
      <c r="CN163" s="10">
        <v>0.75734708797206896</v>
      </c>
      <c r="CQ163" s="10">
        <v>5.0106220759938336E-17</v>
      </c>
      <c r="CR163" s="10">
        <v>5.9760945294353341E+20</v>
      </c>
      <c r="CT163" s="4">
        <v>2.2000000178813934</v>
      </c>
      <c r="CU163" s="4">
        <v>1.75</v>
      </c>
      <c r="CV163" s="4">
        <v>0.45000001788139343</v>
      </c>
      <c r="CW163" s="4">
        <v>2.0999999642372131</v>
      </c>
      <c r="CX163" s="4">
        <v>1.7999999523162842</v>
      </c>
      <c r="CY163" s="4">
        <v>0.30000001192092896</v>
      </c>
      <c r="CZ163" s="4">
        <v>2.3000000715255737</v>
      </c>
      <c r="DA163" s="4">
        <v>1.7000000476837158</v>
      </c>
      <c r="DB163" s="4">
        <v>0.60000002384185791</v>
      </c>
    </row>
    <row r="164" spans="1:106" x14ac:dyDescent="0.25">
      <c r="A164" s="1">
        <f t="shared" si="2"/>
        <v>45087</v>
      </c>
      <c r="B164" s="8">
        <v>24</v>
      </c>
      <c r="C164" s="4">
        <v>29.878</v>
      </c>
      <c r="D164" s="4">
        <v>29.878</v>
      </c>
      <c r="E164" s="4">
        <v>0</v>
      </c>
      <c r="F164" s="4">
        <v>15.871</v>
      </c>
      <c r="H164" s="4">
        <v>14.007</v>
      </c>
      <c r="J164" s="4">
        <v>3.4844671924015863E-12</v>
      </c>
      <c r="K164" s="4">
        <v>239.89845247839386</v>
      </c>
      <c r="L164" s="4">
        <v>1.3916255136671268E-12</v>
      </c>
      <c r="M164" s="4">
        <v>2.0928416787344595E-12</v>
      </c>
      <c r="N164" s="4">
        <v>-4.4320025016417057</v>
      </c>
      <c r="O164" s="4">
        <v>1526.324940486184</v>
      </c>
      <c r="P164" s="4">
        <v>-4.0227521705600626</v>
      </c>
      <c r="Q164" s="4">
        <v>-0.40925033108164294</v>
      </c>
      <c r="R164" s="4">
        <v>-8.9008228050408693</v>
      </c>
      <c r="S164" s="4">
        <v>-0.65755155890515793</v>
      </c>
      <c r="T164" s="4">
        <v>997.65139492852472</v>
      </c>
      <c r="U164" s="4">
        <v>-8.3095355859828857E-2</v>
      </c>
      <c r="V164" s="4">
        <v>0</v>
      </c>
      <c r="W164" s="4">
        <v>-8.8177274491810405</v>
      </c>
      <c r="X164" s="4">
        <v>0</v>
      </c>
      <c r="Y164" s="4">
        <v>-8.3095355859828857E-2</v>
      </c>
      <c r="Z164" s="4">
        <v>-8.8177274491810405</v>
      </c>
      <c r="AA164" s="4">
        <v>170.60915177589754</v>
      </c>
      <c r="AB164" s="4">
        <v>188.7399902502363</v>
      </c>
      <c r="AC164" s="4">
        <v>-18.130838474338752</v>
      </c>
      <c r="AD164" s="4">
        <v>0</v>
      </c>
      <c r="AE164" s="4">
        <v>-0.15921470912008578</v>
      </c>
      <c r="AF164" s="4">
        <v>998.81811193407259</v>
      </c>
      <c r="AG164" s="4">
        <v>0</v>
      </c>
      <c r="AH164" s="4">
        <v>0</v>
      </c>
      <c r="AI164" s="4">
        <v>53.413717174503866</v>
      </c>
      <c r="AJ164" s="4">
        <v>34.400714453171801</v>
      </c>
      <c r="AK164" s="4">
        <v>53.413717174503837</v>
      </c>
      <c r="AL164" s="4">
        <v>2.9602296239316529E-14</v>
      </c>
      <c r="AM164" s="4">
        <v>60.246648786419001</v>
      </c>
      <c r="AN164" s="4">
        <v>54.101365864300142</v>
      </c>
      <c r="AO164" s="4">
        <v>6.1452829221188612</v>
      </c>
      <c r="AP164" s="4">
        <v>9.6971681341528893E-2</v>
      </c>
      <c r="AQ164" s="4">
        <v>0.15903355740010738</v>
      </c>
      <c r="AR164" s="4">
        <v>7.0618003606796265E-2</v>
      </c>
      <c r="AS164" s="4">
        <v>2.6353677734732628E-2</v>
      </c>
      <c r="AT164" s="4">
        <v>575</v>
      </c>
      <c r="AU164" s="4">
        <v>500</v>
      </c>
      <c r="AV164" s="4">
        <v>650</v>
      </c>
      <c r="AW164" s="4">
        <v>1.1662317398760247E-13</v>
      </c>
      <c r="AX164" s="4">
        <v>-0.14833665244131822</v>
      </c>
      <c r="AY164" s="4">
        <v>-0.29667330488263643</v>
      </c>
      <c r="AZ164" s="4">
        <v>5.7101931781209432</v>
      </c>
      <c r="BA164" s="4">
        <v>0</v>
      </c>
      <c r="BB164" s="4">
        <v>1.7877273302933216</v>
      </c>
      <c r="BC164" s="4">
        <v>2.0164217412952339</v>
      </c>
      <c r="BD164" s="4">
        <v>5.3227644889252083E-3</v>
      </c>
      <c r="BE164" s="4">
        <v>4.0205001533031464</v>
      </c>
      <c r="BF164" s="4">
        <v>0.88700002431869507</v>
      </c>
      <c r="BG164" s="4">
        <v>7.1540002822875977</v>
      </c>
      <c r="BH164" s="4">
        <v>92.437999725341797</v>
      </c>
      <c r="BI164" s="4">
        <v>79.92449951171875</v>
      </c>
      <c r="BJ164" s="4">
        <v>12.513500213623047</v>
      </c>
      <c r="BK164" s="4">
        <v>2.9375</v>
      </c>
      <c r="BL164" s="4">
        <v>2.3269999027252197</v>
      </c>
      <c r="BM164" s="4">
        <v>3.5480000972747803</v>
      </c>
      <c r="BN164" s="4">
        <v>0.60350000858306885</v>
      </c>
      <c r="BO164" s="4">
        <v>0.64200001955032349</v>
      </c>
      <c r="BP164" s="4">
        <v>0.56499999761581421</v>
      </c>
      <c r="BQ164" s="4">
        <v>101</v>
      </c>
      <c r="BR164" s="4">
        <v>68</v>
      </c>
      <c r="BS164" s="4">
        <v>134</v>
      </c>
      <c r="BT164" s="10">
        <v>0</v>
      </c>
      <c r="BU164" s="10">
        <v>0</v>
      </c>
      <c r="BV164" s="4">
        <v>1.170174972994175E-28</v>
      </c>
      <c r="BW164" s="10">
        <v>1.1445762983039504E-28</v>
      </c>
      <c r="BX164" s="10">
        <v>1.1957736476843999E-28</v>
      </c>
      <c r="BY164" s="4">
        <v>6.704623548117431E-29</v>
      </c>
      <c r="BZ164" s="4">
        <v>6.5577870253006158E-29</v>
      </c>
      <c r="CA164" s="4">
        <v>6.8514600709342451E-29</v>
      </c>
      <c r="CB164" s="4">
        <v>5.3926607441146661</v>
      </c>
      <c r="CD164" s="10">
        <v>831.53650773641141</v>
      </c>
      <c r="CE164" s="10">
        <v>6.5311291888622351</v>
      </c>
      <c r="CF164" s="10"/>
      <c r="CH164" s="10">
        <v>1157.3294042231935</v>
      </c>
      <c r="CI164" s="10">
        <v>4.5746757596677243</v>
      </c>
      <c r="CJ164" s="10"/>
      <c r="CK164" s="4">
        <v>9.3467213195055869</v>
      </c>
      <c r="CM164" s="10">
        <v>1459.4002239188787</v>
      </c>
      <c r="CN164" s="10">
        <v>2.7114409322811288</v>
      </c>
      <c r="CQ164" s="10">
        <v>856.44140558464574</v>
      </c>
      <c r="CR164" s="10">
        <v>20.653425572401328</v>
      </c>
      <c r="CT164" s="4">
        <v>2.2000000178813934</v>
      </c>
      <c r="CU164" s="4">
        <v>1.75</v>
      </c>
      <c r="CV164" s="4">
        <v>0.45000001788139343</v>
      </c>
      <c r="CW164" s="4">
        <v>2.0999999642372131</v>
      </c>
      <c r="CX164" s="4">
        <v>1.7999999523162842</v>
      </c>
      <c r="CY164" s="4">
        <v>0.30000001192092896</v>
      </c>
      <c r="CZ164" s="4">
        <v>2.3000000715255737</v>
      </c>
      <c r="DA164" s="4">
        <v>1.7000000476837158</v>
      </c>
      <c r="DB164" s="4">
        <v>0.60000002384185791</v>
      </c>
    </row>
    <row r="165" spans="1:106" x14ac:dyDescent="0.25">
      <c r="A165" s="1">
        <f t="shared" si="2"/>
        <v>45088</v>
      </c>
      <c r="B165" s="8">
        <v>24</v>
      </c>
      <c r="C165" s="4">
        <v>236.666</v>
      </c>
      <c r="D165" s="4">
        <v>236.666</v>
      </c>
      <c r="E165" s="4">
        <v>0</v>
      </c>
      <c r="F165" s="4">
        <v>15.871</v>
      </c>
      <c r="H165" s="4">
        <v>220.79499999999999</v>
      </c>
      <c r="J165" s="4">
        <v>566.94738714548396</v>
      </c>
      <c r="K165" s="4">
        <v>243.94483930854472</v>
      </c>
      <c r="L165" s="4">
        <v>566.9473871454818</v>
      </c>
      <c r="M165" s="4">
        <v>2.1281418105983139E-12</v>
      </c>
      <c r="N165" s="4">
        <v>200.36525453147303</v>
      </c>
      <c r="O165" s="4">
        <v>1801.2994554069046</v>
      </c>
      <c r="P165" s="4">
        <v>200.36525453147303</v>
      </c>
      <c r="Q165" s="4">
        <v>0</v>
      </c>
      <c r="R165" s="4">
        <v>127.79256793604024</v>
      </c>
      <c r="S165" s="4">
        <v>5.2573010561942839</v>
      </c>
      <c r="T165" s="4">
        <v>1020.5636961429522</v>
      </c>
      <c r="U165" s="4">
        <v>40.056691926127385</v>
      </c>
      <c r="V165" s="4">
        <v>0</v>
      </c>
      <c r="W165" s="4">
        <v>87.735876009912857</v>
      </c>
      <c r="X165" s="4">
        <v>0</v>
      </c>
      <c r="Y165" s="4">
        <v>40.056691926127385</v>
      </c>
      <c r="Z165" s="4">
        <v>87.735876009912857</v>
      </c>
      <c r="AA165" s="4">
        <v>22353.000125153794</v>
      </c>
      <c r="AB165" s="4">
        <v>22039.020879480086</v>
      </c>
      <c r="AC165" s="4">
        <v>313.97924567370978</v>
      </c>
      <c r="AD165" s="4">
        <v>0</v>
      </c>
      <c r="AE165" s="4">
        <v>-0.13621409868339593</v>
      </c>
      <c r="AF165" s="4">
        <v>999.05053282843846</v>
      </c>
      <c r="AG165" s="4">
        <v>0</v>
      </c>
      <c r="AH165" s="4">
        <v>0</v>
      </c>
      <c r="AI165" s="4">
        <v>1691.4146147736667</v>
      </c>
      <c r="AJ165" s="4">
        <v>229.90868795345227</v>
      </c>
      <c r="AK165" s="4">
        <v>1691.4146147736665</v>
      </c>
      <c r="AL165" s="4">
        <v>1.9783964365202796E-13</v>
      </c>
      <c r="AM165" s="4">
        <v>268.05565062086811</v>
      </c>
      <c r="AN165" s="4">
        <v>256.06004103529415</v>
      </c>
      <c r="AO165" s="4">
        <v>11.995609585573963</v>
      </c>
      <c r="AP165" s="4">
        <v>3868.1161205172539</v>
      </c>
      <c r="AQ165" s="4">
        <v>6343.7104376482957</v>
      </c>
      <c r="AR165" s="4">
        <v>3868.079345703125</v>
      </c>
      <c r="AS165" s="4">
        <v>3.6774814128875732E-2</v>
      </c>
      <c r="AT165" s="4">
        <v>596.09375</v>
      </c>
      <c r="AU165" s="4">
        <v>568.40277777777783</v>
      </c>
      <c r="AV165" s="4">
        <v>623.78472222222217</v>
      </c>
      <c r="AW165" s="4">
        <v>2.3955590881051099</v>
      </c>
      <c r="AX165" s="4">
        <v>0.84661613637562227</v>
      </c>
      <c r="AY165" s="4">
        <v>1.6932322727512445</v>
      </c>
      <c r="AZ165" s="4">
        <v>94.449562358571967</v>
      </c>
      <c r="BA165" s="4">
        <v>0</v>
      </c>
      <c r="BB165" s="4">
        <v>7.1468424478956285</v>
      </c>
      <c r="BC165" s="4">
        <v>1.1326327001802883</v>
      </c>
      <c r="BD165" s="4">
        <v>26.804485805516194</v>
      </c>
      <c r="BE165" s="4">
        <v>3.8774998188018799</v>
      </c>
      <c r="BF165" s="4">
        <v>1.4070000648498535</v>
      </c>
      <c r="BG165" s="4">
        <v>6.3479995727539063</v>
      </c>
      <c r="BH165" s="4">
        <v>92.024998664855957</v>
      </c>
      <c r="BI165" s="4">
        <v>77.918998718261719</v>
      </c>
      <c r="BJ165" s="4">
        <v>14.105999946594238</v>
      </c>
      <c r="BK165" s="4">
        <v>3.3330000638961792</v>
      </c>
      <c r="BL165" s="4">
        <v>3.1180000305175781</v>
      </c>
      <c r="BM165" s="4">
        <v>3.5480000972747803</v>
      </c>
      <c r="BN165" s="4">
        <v>0.76499998569488525</v>
      </c>
      <c r="BO165" s="4">
        <v>0.9649999737739563</v>
      </c>
      <c r="BP165" s="4">
        <v>0.56499999761581421</v>
      </c>
      <c r="BQ165" s="4">
        <v>123</v>
      </c>
      <c r="BR165" s="4">
        <v>112</v>
      </c>
      <c r="BS165" s="4">
        <v>134</v>
      </c>
      <c r="BT165" s="10">
        <v>9.1033372227274203</v>
      </c>
      <c r="BU165" s="10">
        <v>22.681792347755774</v>
      </c>
      <c r="BV165" s="4">
        <v>6.9544762290040882</v>
      </c>
      <c r="BW165" s="10">
        <v>7.3174478961402656</v>
      </c>
      <c r="BX165" s="10">
        <v>6.5915045618679118</v>
      </c>
      <c r="BY165" s="4">
        <v>3.836095971203008</v>
      </c>
      <c r="BZ165" s="4">
        <v>3.9107646156487634</v>
      </c>
      <c r="CA165" s="4">
        <v>3.7614273267572522</v>
      </c>
      <c r="CB165" s="4">
        <v>8.7368780750948432</v>
      </c>
      <c r="CD165" s="10">
        <v>1382.5953650309268</v>
      </c>
      <c r="CE165" s="10">
        <v>9.3560778244250127</v>
      </c>
      <c r="CF165" s="10"/>
      <c r="CH165" s="10">
        <v>687.41743977649412</v>
      </c>
      <c r="CI165" s="10">
        <v>7.4914882232887017</v>
      </c>
      <c r="CJ165" s="10"/>
      <c r="CK165" s="4">
        <v>9.716950220538088</v>
      </c>
      <c r="CM165" s="10">
        <v>1570.4355717363744</v>
      </c>
      <c r="CN165" s="10">
        <v>6.3061609432056471</v>
      </c>
      <c r="CQ165" s="10">
        <v>651.30498134099935</v>
      </c>
      <c r="CR165" s="10">
        <v>17.941092461537529</v>
      </c>
      <c r="CT165" s="4">
        <v>3.1260416520138583</v>
      </c>
      <c r="CU165" s="4">
        <v>2.8322916403412819</v>
      </c>
      <c r="CV165" s="4">
        <v>0.29375001167257631</v>
      </c>
      <c r="CW165" s="4">
        <v>2.0999999642372131</v>
      </c>
      <c r="CX165" s="4">
        <v>1.7999999523162842</v>
      </c>
      <c r="CY165" s="4">
        <v>0.30000001192092896</v>
      </c>
      <c r="CZ165" s="4">
        <v>4.1520833397905035</v>
      </c>
      <c r="DA165" s="4">
        <v>3.8645833283662796</v>
      </c>
      <c r="DB165" s="4">
        <v>0.2875000114242236</v>
      </c>
    </row>
    <row r="166" spans="1:106" x14ac:dyDescent="0.25">
      <c r="A166" s="1">
        <f t="shared" si="2"/>
        <v>45089</v>
      </c>
      <c r="B166" s="8">
        <v>25</v>
      </c>
      <c r="C166" s="4">
        <v>900.77</v>
      </c>
      <c r="D166" s="4">
        <v>900.77</v>
      </c>
      <c r="E166" s="4">
        <v>0</v>
      </c>
      <c r="F166" s="4">
        <v>15.871</v>
      </c>
      <c r="H166" s="4">
        <v>884.899</v>
      </c>
      <c r="J166" s="4">
        <v>26206.854562501794</v>
      </c>
      <c r="K166" s="4">
        <v>245.93704814629706</v>
      </c>
      <c r="L166" s="4">
        <v>16160.233101802829</v>
      </c>
      <c r="M166" s="4">
        <v>10046.621460698963</v>
      </c>
      <c r="N166" s="4">
        <v>9782.2843967161098</v>
      </c>
      <c r="O166" s="4">
        <v>1796.6846519554304</v>
      </c>
      <c r="P166" s="4">
        <v>4045.5072276875612</v>
      </c>
      <c r="Q166" s="4">
        <v>5736.777169028549</v>
      </c>
      <c r="R166" s="4">
        <v>16113.002925578403</v>
      </c>
      <c r="S166" s="4">
        <v>49.083189187774096</v>
      </c>
      <c r="T166" s="4">
        <v>1187.2880793416991</v>
      </c>
      <c r="U166" s="4">
        <v>8529.3138700981763</v>
      </c>
      <c r="V166" s="4">
        <v>0</v>
      </c>
      <c r="W166" s="4">
        <v>7583.6890554802267</v>
      </c>
      <c r="X166" s="4">
        <v>0</v>
      </c>
      <c r="Y166" s="4">
        <v>8529.3138700981763</v>
      </c>
      <c r="Z166" s="4">
        <v>7583.6890554802267</v>
      </c>
      <c r="AA166" s="4">
        <v>122448.4087600459</v>
      </c>
      <c r="AB166" s="4">
        <v>94723.479388367385</v>
      </c>
      <c r="AC166" s="4">
        <v>27724.929371678521</v>
      </c>
      <c r="AD166" s="4">
        <v>6020.1574625028279</v>
      </c>
      <c r="AE166" s="4">
        <v>3.7677006068420242</v>
      </c>
      <c r="AF166" s="4">
        <v>1021.004287011923</v>
      </c>
      <c r="AG166" s="4">
        <v>4149.4742248131743</v>
      </c>
      <c r="AH166" s="4">
        <v>1870.6832376896534</v>
      </c>
      <c r="AI166" s="4">
        <v>4616.9298393595645</v>
      </c>
      <c r="AJ166" s="4">
        <v>228.18839008896438</v>
      </c>
      <c r="AK166" s="4">
        <v>3774.8780459883178</v>
      </c>
      <c r="AL166" s="4">
        <v>842.05179337124684</v>
      </c>
      <c r="AM166" s="4">
        <v>1313.8052744814609</v>
      </c>
      <c r="AN166" s="4">
        <v>691.99174853037835</v>
      </c>
      <c r="AO166" s="4">
        <v>621.8135259510824</v>
      </c>
      <c r="AP166" s="4">
        <v>46113.8828125</v>
      </c>
      <c r="AQ166" s="4">
        <v>75626.767812499995</v>
      </c>
      <c r="AR166" s="4">
        <v>29441.51171875</v>
      </c>
      <c r="AS166" s="4">
        <v>16672.37109375</v>
      </c>
      <c r="AT166" s="4">
        <v>600</v>
      </c>
      <c r="AU166" s="4">
        <v>600</v>
      </c>
      <c r="AV166" s="4">
        <v>600</v>
      </c>
      <c r="AW166" s="4">
        <v>29.093835898733079</v>
      </c>
      <c r="AX166" s="4">
        <v>10.859913625804712</v>
      </c>
      <c r="AY166" s="4">
        <v>21.719827251609424</v>
      </c>
      <c r="AZ166" s="4">
        <v>135.93748544028543</v>
      </c>
      <c r="BA166" s="4">
        <v>6.6833458735335638</v>
      </c>
      <c r="BB166" s="4">
        <v>5.1255368621951938</v>
      </c>
      <c r="BC166" s="4">
        <v>1.4585357799232443</v>
      </c>
      <c r="BD166" s="4">
        <v>83.957911356395087</v>
      </c>
      <c r="BE166" s="4">
        <v>3.8774998188018799</v>
      </c>
      <c r="BF166" s="4">
        <v>1.4070000648498535</v>
      </c>
      <c r="BG166" s="4">
        <v>6.3479995727539063</v>
      </c>
      <c r="BH166" s="4">
        <v>92.024998664855957</v>
      </c>
      <c r="BI166" s="4">
        <v>77.918998718261719</v>
      </c>
      <c r="BJ166" s="4">
        <v>14.105999946594238</v>
      </c>
      <c r="BK166" s="4">
        <v>3.3330000638961792</v>
      </c>
      <c r="BL166" s="4">
        <v>3.1180000305175781</v>
      </c>
      <c r="BM166" s="4">
        <v>3.5480000972747803</v>
      </c>
      <c r="BN166" s="4">
        <v>0.76499998569488525</v>
      </c>
      <c r="BO166" s="4">
        <v>0.9649999737739563</v>
      </c>
      <c r="BP166" s="4">
        <v>0.56499999761581421</v>
      </c>
      <c r="BQ166" s="4">
        <v>123</v>
      </c>
      <c r="BR166" s="4">
        <v>112</v>
      </c>
      <c r="BS166" s="4">
        <v>134</v>
      </c>
      <c r="BT166" s="10">
        <v>39.625709777814393</v>
      </c>
      <c r="BU166" s="10">
        <v>101.74073051728082</v>
      </c>
      <c r="BV166" s="4">
        <v>13.979701504121714</v>
      </c>
      <c r="BW166" s="10">
        <v>15.169548703119565</v>
      </c>
      <c r="BX166" s="10">
        <v>12.789854305123862</v>
      </c>
      <c r="BY166" s="4">
        <v>2.4959517580085864</v>
      </c>
      <c r="BZ166" s="4">
        <v>2.4127066501308119</v>
      </c>
      <c r="CA166" s="4">
        <v>2.5791968658863609</v>
      </c>
      <c r="CB166" s="4">
        <v>8.0892138276774102</v>
      </c>
      <c r="CD166" s="10">
        <v>3062.5016534617748</v>
      </c>
      <c r="CE166" s="10">
        <v>8.4811543605333117</v>
      </c>
      <c r="CF166" s="10"/>
      <c r="CH166" s="10">
        <v>2034.4777139512751</v>
      </c>
      <c r="CI166" s="10">
        <v>7.4992252907183659</v>
      </c>
      <c r="CJ166" s="10"/>
      <c r="CK166" s="4">
        <v>7.4420698104191274</v>
      </c>
      <c r="CM166" s="10">
        <v>3409.8468921199847</v>
      </c>
      <c r="CN166" s="10">
        <v>7.5224156677838705</v>
      </c>
      <c r="CQ166" s="10">
        <v>1975.4305362622122</v>
      </c>
      <c r="CR166" s="10">
        <v>7.3033825384544686</v>
      </c>
      <c r="CT166" s="4">
        <v>5.8822916419400526</v>
      </c>
      <c r="CU166" s="4">
        <v>1.5468749769497663</v>
      </c>
      <c r="CV166" s="4">
        <v>4.3354166649902863</v>
      </c>
      <c r="CW166" s="4">
        <v>2.0999999642372131</v>
      </c>
      <c r="CX166" s="4">
        <v>1.7999999523162842</v>
      </c>
      <c r="CY166" s="4">
        <v>0.30000001192092896</v>
      </c>
      <c r="CZ166" s="4">
        <v>9.6645833196428921</v>
      </c>
      <c r="DA166" s="4">
        <v>1.2937500015832484</v>
      </c>
      <c r="DB166" s="4">
        <v>8.3708333180596437</v>
      </c>
    </row>
    <row r="167" spans="1:106" x14ac:dyDescent="0.25">
      <c r="A167" s="1">
        <f t="shared" si="2"/>
        <v>45090</v>
      </c>
      <c r="B167" s="8">
        <v>25</v>
      </c>
      <c r="C167" s="4">
        <v>2523.799</v>
      </c>
      <c r="D167" s="4">
        <v>2523.799</v>
      </c>
      <c r="E167" s="4">
        <v>0</v>
      </c>
      <c r="F167" s="4">
        <v>482.58600000000001</v>
      </c>
      <c r="H167" s="4">
        <v>2041.213</v>
      </c>
      <c r="J167" s="4">
        <v>22732.648621210501</v>
      </c>
      <c r="K167" s="4">
        <v>241.14990184137258</v>
      </c>
      <c r="L167" s="4">
        <v>11772.555963181447</v>
      </c>
      <c r="M167" s="4">
        <v>10960.092658029052</v>
      </c>
      <c r="N167" s="4">
        <v>10095.926776836013</v>
      </c>
      <c r="O167" s="4">
        <v>1799.910880623115</v>
      </c>
      <c r="P167" s="4">
        <v>5159.9837169923612</v>
      </c>
      <c r="Q167" s="4">
        <v>4935.943059843652</v>
      </c>
      <c r="R167" s="4">
        <v>11009.626467477588</v>
      </c>
      <c r="S167" s="4">
        <v>47.907465322493245</v>
      </c>
      <c r="T167" s="4">
        <v>1183.6549691150901</v>
      </c>
      <c r="U167" s="4">
        <v>4958.2626659472226</v>
      </c>
      <c r="V167" s="4">
        <v>0</v>
      </c>
      <c r="W167" s="4">
        <v>6051.3638015303668</v>
      </c>
      <c r="X167" s="4">
        <v>0</v>
      </c>
      <c r="Y167" s="4">
        <v>4958.2626659472226</v>
      </c>
      <c r="Z167" s="4">
        <v>6051.3638015303668</v>
      </c>
      <c r="AA167" s="4">
        <v>91089.029787781037</v>
      </c>
      <c r="AB167" s="4">
        <v>48144.517877514983</v>
      </c>
      <c r="AC167" s="4">
        <v>42944.511910266054</v>
      </c>
      <c r="AD167" s="4">
        <v>6276.7196079739224</v>
      </c>
      <c r="AE167" s="4">
        <v>3.9378567694547981</v>
      </c>
      <c r="AF167" s="4">
        <v>1021.7393363132195</v>
      </c>
      <c r="AG167" s="4">
        <v>3341.8961840095226</v>
      </c>
      <c r="AH167" s="4">
        <v>2934.8234239644003</v>
      </c>
      <c r="AI167" s="4">
        <v>4457.0794865655762</v>
      </c>
      <c r="AJ167" s="4">
        <v>266.12413246163618</v>
      </c>
      <c r="AK167" s="4">
        <v>2481.1266494863057</v>
      </c>
      <c r="AL167" s="4">
        <v>1975.9528370792705</v>
      </c>
      <c r="AM167" s="4">
        <v>775.07794908556093</v>
      </c>
      <c r="AN167" s="4">
        <v>470.36771250672774</v>
      </c>
      <c r="AO167" s="4">
        <v>304.71023657883325</v>
      </c>
      <c r="AP167" s="4">
        <v>32680.447265625</v>
      </c>
      <c r="AQ167" s="4">
        <v>53595.933515624994</v>
      </c>
      <c r="AR167" s="4">
        <v>16339.9736328125</v>
      </c>
      <c r="AS167" s="4">
        <v>16340.4736328125</v>
      </c>
      <c r="AT167" s="4">
        <v>600</v>
      </c>
      <c r="AU167" s="4">
        <v>600</v>
      </c>
      <c r="AV167" s="4">
        <v>600</v>
      </c>
      <c r="AW167" s="4">
        <v>9.0073134275790192</v>
      </c>
      <c r="AX167" s="4">
        <v>4.0002895542933548</v>
      </c>
      <c r="AY167" s="4">
        <v>8.0005791085867095</v>
      </c>
      <c r="AZ167" s="4">
        <v>36.092030224190211</v>
      </c>
      <c r="BA167" s="4">
        <v>2.4870124791926465</v>
      </c>
      <c r="BB167" s="4">
        <v>1.7660199907225482</v>
      </c>
      <c r="BC167" s="4">
        <v>0.30710763776574956</v>
      </c>
      <c r="BD167" s="4">
        <v>21.236213151532667</v>
      </c>
      <c r="BE167" s="4">
        <v>3.288000077009201</v>
      </c>
      <c r="BF167" s="4">
        <v>0.88700002431869507</v>
      </c>
      <c r="BG167" s="4">
        <v>5.689000129699707</v>
      </c>
      <c r="BH167" s="4">
        <v>92.603498458862305</v>
      </c>
      <c r="BI167" s="4">
        <v>78.468498229980469</v>
      </c>
      <c r="BJ167" s="4">
        <v>14.135000228881836</v>
      </c>
      <c r="BK167" s="4">
        <v>3.4070000648498535</v>
      </c>
      <c r="BL167" s="4">
        <v>3.2660000324249268</v>
      </c>
      <c r="BM167" s="4">
        <v>3.5480000972747803</v>
      </c>
      <c r="BN167" s="4">
        <v>0.70149999856948853</v>
      </c>
      <c r="BO167" s="4">
        <v>0.83799999952316284</v>
      </c>
      <c r="BP167" s="4">
        <v>0.56499999761581421</v>
      </c>
      <c r="BQ167" s="4">
        <v>115</v>
      </c>
      <c r="BR167" s="4">
        <v>96</v>
      </c>
      <c r="BS167" s="4">
        <v>134</v>
      </c>
      <c r="BT167" s="10">
        <v>41.560146291321125</v>
      </c>
      <c r="BU167" s="10">
        <v>104.05456579358146</v>
      </c>
      <c r="BV167" s="4">
        <v>14.84560491639775</v>
      </c>
      <c r="BW167" s="10">
        <v>15.577302272596537</v>
      </c>
      <c r="BX167" s="10">
        <v>14.113907560198962</v>
      </c>
      <c r="BY167" s="4">
        <v>3.4757162964820774</v>
      </c>
      <c r="BZ167" s="4">
        <v>3.6425200212590565</v>
      </c>
      <c r="CA167" s="4">
        <v>3.3089125717050982</v>
      </c>
      <c r="CB167" s="4">
        <v>8.3903571718828047</v>
      </c>
      <c r="CD167" s="10">
        <v>1962.9117213263221</v>
      </c>
      <c r="CE167" s="10">
        <v>8.6613562536725404</v>
      </c>
      <c r="CF167" s="10"/>
      <c r="CH167" s="10">
        <v>2063.0210974891529</v>
      </c>
      <c r="CI167" s="10">
        <v>8.1325084883375123</v>
      </c>
      <c r="CJ167" s="10"/>
      <c r="CK167" s="4">
        <v>7.3799702071027902</v>
      </c>
      <c r="CM167" s="10">
        <v>2336.6213862751624</v>
      </c>
      <c r="CN167" s="10">
        <v>7.3293248660833203</v>
      </c>
      <c r="CQ167" s="10">
        <v>2688.3866258695116</v>
      </c>
      <c r="CR167" s="10">
        <v>7.4239887964688238</v>
      </c>
      <c r="CT167" s="4">
        <v>7.3552084282661472</v>
      </c>
      <c r="CU167" s="4">
        <v>1.1270833341404796</v>
      </c>
      <c r="CV167" s="4">
        <v>6.2281250941256685</v>
      </c>
      <c r="CW167" s="4">
        <v>3.1833333118508262</v>
      </c>
      <c r="CX167" s="4">
        <v>1.0729166486610968</v>
      </c>
      <c r="CY167" s="4">
        <v>2.1104166631897292</v>
      </c>
      <c r="CZ167" s="4">
        <v>11.527083544681469</v>
      </c>
      <c r="DA167" s="4">
        <v>1.1812500196198623</v>
      </c>
      <c r="DB167" s="4">
        <v>10.345833525061607</v>
      </c>
    </row>
    <row r="168" spans="1:106" x14ac:dyDescent="0.25">
      <c r="A168" s="1">
        <f t="shared" si="2"/>
        <v>45091</v>
      </c>
      <c r="B168" s="8">
        <v>25</v>
      </c>
      <c r="C168" s="4">
        <v>7741.2180000000008</v>
      </c>
      <c r="D168" s="4">
        <v>7741.2180000000008</v>
      </c>
      <c r="E168" s="4">
        <v>0</v>
      </c>
      <c r="F168" s="4">
        <v>3669.1750000000002</v>
      </c>
      <c r="H168" s="4">
        <v>4072.0430000000001</v>
      </c>
      <c r="J168" s="4">
        <v>46247.716198938513</v>
      </c>
      <c r="K168" s="4">
        <v>244.51044254611833</v>
      </c>
      <c r="L168" s="4">
        <v>21259.569816436557</v>
      </c>
      <c r="M168" s="4">
        <v>24988.146382501956</v>
      </c>
      <c r="N168" s="4">
        <v>18392.356419485764</v>
      </c>
      <c r="O168" s="4">
        <v>1800.6257738263357</v>
      </c>
      <c r="P168" s="4">
        <v>8024.1334664867745</v>
      </c>
      <c r="Q168" s="4">
        <v>10368.222952998991</v>
      </c>
      <c r="R168" s="4">
        <v>22761.167983001658</v>
      </c>
      <c r="S168" s="4">
        <v>47.127410711576218</v>
      </c>
      <c r="T168" s="4">
        <v>1181.1994066577711</v>
      </c>
      <c r="U168" s="4">
        <v>11537.929263765458</v>
      </c>
      <c r="V168" s="4">
        <v>0</v>
      </c>
      <c r="W168" s="4">
        <v>11223.238719236198</v>
      </c>
      <c r="X168" s="4">
        <v>0</v>
      </c>
      <c r="Y168" s="4">
        <v>11537.929263765458</v>
      </c>
      <c r="Z168" s="4">
        <v>11223.238719236198</v>
      </c>
      <c r="AA168" s="4">
        <v>151161.86538754698</v>
      </c>
      <c r="AB168" s="4">
        <v>73664.920301353952</v>
      </c>
      <c r="AC168" s="4">
        <v>77496.945086193024</v>
      </c>
      <c r="AD168" s="4">
        <v>13529.209015296019</v>
      </c>
      <c r="AE168" s="4">
        <v>3.9947876233814492</v>
      </c>
      <c r="AF168" s="4">
        <v>1022.0771197313143</v>
      </c>
      <c r="AG168" s="4">
        <v>6841.9012926383703</v>
      </c>
      <c r="AH168" s="4">
        <v>6687.3077226576497</v>
      </c>
      <c r="AI168" s="4">
        <v>9320.4275707534198</v>
      </c>
      <c r="AJ168" s="4">
        <v>228.760866686768</v>
      </c>
      <c r="AK168" s="4">
        <v>4120.534426042459</v>
      </c>
      <c r="AL168" s="4">
        <v>5199.8931447109608</v>
      </c>
      <c r="AM168" s="4">
        <v>842.73011796721312</v>
      </c>
      <c r="AN168" s="4">
        <v>396.05694952388455</v>
      </c>
      <c r="AO168" s="4">
        <v>446.67316844332862</v>
      </c>
      <c r="AP168" s="4">
        <v>75184.046875</v>
      </c>
      <c r="AQ168" s="4">
        <v>123301.83687499999</v>
      </c>
      <c r="AR168" s="4">
        <v>36966.33203125</v>
      </c>
      <c r="AS168" s="4">
        <v>38217.71484375</v>
      </c>
      <c r="AT168" s="4">
        <v>600</v>
      </c>
      <c r="AU168" s="4">
        <v>600</v>
      </c>
      <c r="AV168" s="4">
        <v>600</v>
      </c>
      <c r="AW168" s="4">
        <v>5.9742170029236368</v>
      </c>
      <c r="AX168" s="4">
        <v>2.3758995573417212</v>
      </c>
      <c r="AY168" s="4">
        <v>4.7517991146834424</v>
      </c>
      <c r="AZ168" s="4">
        <v>19.526883933193325</v>
      </c>
      <c r="BA168" s="4">
        <v>1.7476847978310412</v>
      </c>
      <c r="BB168" s="4">
        <v>1.2040001419354704</v>
      </c>
      <c r="BC168" s="4">
        <v>0.10886272909085018</v>
      </c>
      <c r="BD168" s="4">
        <v>15.927963387027724</v>
      </c>
      <c r="BE168" s="4">
        <v>3.3119999766349792</v>
      </c>
      <c r="BF168" s="4">
        <v>0.68900001049041748</v>
      </c>
      <c r="BG168" s="4">
        <v>5.934999942779541</v>
      </c>
      <c r="BH168" s="4">
        <v>92.782995223999023</v>
      </c>
      <c r="BI168" s="4">
        <v>78.188995361328125</v>
      </c>
      <c r="BJ168" s="4">
        <v>14.593999862670898</v>
      </c>
      <c r="BK168" s="4">
        <v>3.2699999809265137</v>
      </c>
      <c r="BL168" s="4">
        <v>3.2660000324249268</v>
      </c>
      <c r="BM168" s="4">
        <v>3.2739999294281006</v>
      </c>
      <c r="BN168" s="4">
        <v>0.63449999690055847</v>
      </c>
      <c r="BO168" s="4">
        <v>0.83799999952316284</v>
      </c>
      <c r="BP168" s="4">
        <v>0.4309999942779541</v>
      </c>
      <c r="BQ168" s="4">
        <v>102</v>
      </c>
      <c r="BR168" s="4">
        <v>96</v>
      </c>
      <c r="BS168" s="4">
        <v>108</v>
      </c>
      <c r="BT168" s="10">
        <v>37.313930568904404</v>
      </c>
      <c r="BU168" s="10">
        <v>112.69296673963184</v>
      </c>
      <c r="BV168" s="4">
        <v>15.818510165607746</v>
      </c>
      <c r="BW168" s="10">
        <v>15.666783959042363</v>
      </c>
      <c r="BX168" s="10">
        <v>15.97023637217313</v>
      </c>
      <c r="BY168" s="4">
        <v>1.5498437040443693</v>
      </c>
      <c r="BZ168" s="4">
        <v>1.2592662162172572</v>
      </c>
      <c r="CA168" s="4">
        <v>1.8404211918714815</v>
      </c>
      <c r="CB168" s="4">
        <v>8.5468656989318053</v>
      </c>
      <c r="CD168" s="10">
        <v>3883.8228762048275</v>
      </c>
      <c r="CE168" s="10">
        <v>8.9940059564812636</v>
      </c>
      <c r="CF168" s="10"/>
      <c r="CH168" s="10">
        <v>3885.9852864602758</v>
      </c>
      <c r="CI168" s="10">
        <v>8.0999742587625665</v>
      </c>
      <c r="CJ168" s="10"/>
      <c r="CK168" s="4">
        <v>7.3796192327891355</v>
      </c>
      <c r="CM168" s="10">
        <v>4143.1162383790188</v>
      </c>
      <c r="CN168" s="10">
        <v>7.4728003825331548</v>
      </c>
      <c r="CQ168" s="10">
        <v>4403.9832419571485</v>
      </c>
      <c r="CR168" s="10">
        <v>7.2919576061650293</v>
      </c>
      <c r="CT168" s="4">
        <v>1.5614583464339375</v>
      </c>
      <c r="CU168" s="4">
        <v>0.5500000030733645</v>
      </c>
      <c r="CV168" s="4">
        <v>1.0114583433605731</v>
      </c>
      <c r="CW168" s="4">
        <v>1.2479166782771547</v>
      </c>
      <c r="CX168" s="4">
        <v>0.53125000620881713</v>
      </c>
      <c r="CY168" s="4">
        <v>0.71666667206833756</v>
      </c>
      <c r="CZ168" s="4">
        <v>1.8750000145907202</v>
      </c>
      <c r="DA168" s="4">
        <v>0.56874999993791187</v>
      </c>
      <c r="DB168" s="4">
        <v>1.3062500146528084</v>
      </c>
    </row>
    <row r="169" spans="1:106" x14ac:dyDescent="0.25">
      <c r="A169" s="1">
        <f t="shared" si="2"/>
        <v>45092</v>
      </c>
      <c r="B169" s="8">
        <v>25</v>
      </c>
      <c r="C169" s="4">
        <v>8075.9310000000005</v>
      </c>
      <c r="D169" s="4">
        <v>8075.9310000000005</v>
      </c>
      <c r="E169" s="4">
        <v>0</v>
      </c>
      <c r="F169" s="4">
        <v>3670.373</v>
      </c>
      <c r="H169" s="4">
        <v>4405.558</v>
      </c>
      <c r="J169" s="4">
        <v>60975.065761544967</v>
      </c>
      <c r="K169" s="4">
        <v>244.45269511819041</v>
      </c>
      <c r="L169" s="4">
        <v>26560.44680306028</v>
      </c>
      <c r="M169" s="4">
        <v>34414.618958484687</v>
      </c>
      <c r="N169" s="4">
        <v>23167.30610573283</v>
      </c>
      <c r="O169" s="4">
        <v>1800.8535702246527</v>
      </c>
      <c r="P169" s="4">
        <v>8701.9105016257618</v>
      </c>
      <c r="Q169" s="4">
        <v>14465.395604107069</v>
      </c>
      <c r="R169" s="4">
        <v>27583.427295605201</v>
      </c>
      <c r="S169" s="4">
        <v>48.808476142618943</v>
      </c>
      <c r="T169" s="4">
        <v>1189.1827027666834</v>
      </c>
      <c r="U169" s="4">
        <v>13839.255612774556</v>
      </c>
      <c r="V169" s="4">
        <v>0</v>
      </c>
      <c r="W169" s="4">
        <v>13744.171682830643</v>
      </c>
      <c r="X169" s="4">
        <v>0</v>
      </c>
      <c r="Y169" s="4">
        <v>13839.255612774556</v>
      </c>
      <c r="Z169" s="4">
        <v>13744.171682830643</v>
      </c>
      <c r="AA169" s="4">
        <v>197462.56975609355</v>
      </c>
      <c r="AB169" s="4">
        <v>101283.76049731455</v>
      </c>
      <c r="AC169" s="4">
        <v>96178.809258778987</v>
      </c>
      <c r="AD169" s="4">
        <v>14349.450707731572</v>
      </c>
      <c r="AE169" s="4">
        <v>3.9985963649548082</v>
      </c>
      <c r="AF169" s="4">
        <v>1022.0992091255961</v>
      </c>
      <c r="AG169" s="4">
        <v>7315.4750231048874</v>
      </c>
      <c r="AH169" s="4">
        <v>7033.9756846266855</v>
      </c>
      <c r="AI169" s="4">
        <v>11696.276978885347</v>
      </c>
      <c r="AJ169" s="4">
        <v>228.34053153073347</v>
      </c>
      <c r="AK169" s="4">
        <v>5728.4567312537429</v>
      </c>
      <c r="AL169" s="4">
        <v>5967.8202476316037</v>
      </c>
      <c r="AM169" s="4">
        <v>978.5008181061005</v>
      </c>
      <c r="AN169" s="4">
        <v>481.95941936316814</v>
      </c>
      <c r="AO169" s="4">
        <v>496.54139874293236</v>
      </c>
      <c r="AP169" s="4">
        <v>86719.3515625</v>
      </c>
      <c r="AQ169" s="4">
        <v>142219.73656249998</v>
      </c>
      <c r="AR169" s="4">
        <v>42238.47265625</v>
      </c>
      <c r="AS169" s="4">
        <v>44480.87890625</v>
      </c>
      <c r="AT169" s="4">
        <v>600</v>
      </c>
      <c r="AU169" s="4">
        <v>600</v>
      </c>
      <c r="AV169" s="4">
        <v>600</v>
      </c>
      <c r="AW169" s="4">
        <v>7.5502212390800469</v>
      </c>
      <c r="AX169" s="4">
        <v>2.8686854934412924</v>
      </c>
      <c r="AY169" s="4">
        <v>5.7373709868825848</v>
      </c>
      <c r="AZ169" s="4">
        <v>24.450749982397515</v>
      </c>
      <c r="BA169" s="4">
        <v>1.7768169029343579</v>
      </c>
      <c r="BB169" s="4">
        <v>1.4482883742921215</v>
      </c>
      <c r="BC169" s="4">
        <v>0.12116260256632956</v>
      </c>
      <c r="BD169" s="4">
        <v>17.610320910678901</v>
      </c>
      <c r="BE169" s="4">
        <v>3.2709998488426208</v>
      </c>
      <c r="BF169" s="4">
        <v>0.68900001049041748</v>
      </c>
      <c r="BG169" s="4">
        <v>5.8529996871948242</v>
      </c>
      <c r="BH169" s="4">
        <v>91.539497375488281</v>
      </c>
      <c r="BI169" s="4">
        <v>75.893997192382813</v>
      </c>
      <c r="BJ169" s="4">
        <v>15.645500183105469</v>
      </c>
      <c r="BK169" s="4">
        <v>4.1790000200271606</v>
      </c>
      <c r="BL169" s="4">
        <v>5.0840001106262207</v>
      </c>
      <c r="BM169" s="4">
        <v>3.2739999294281006</v>
      </c>
      <c r="BN169" s="4">
        <v>1.0099999904632568</v>
      </c>
      <c r="BO169" s="4">
        <v>1.5889999866485596</v>
      </c>
      <c r="BP169" s="4">
        <v>0.4309999942779541</v>
      </c>
      <c r="BQ169" s="4">
        <v>102</v>
      </c>
      <c r="BR169" s="4">
        <v>96</v>
      </c>
      <c r="BS169" s="4">
        <v>108</v>
      </c>
      <c r="BT169" s="10">
        <v>40.149378368975938</v>
      </c>
      <c r="BU169" s="10">
        <v>114.845962941669</v>
      </c>
      <c r="BV169" s="4">
        <v>17.252170732107743</v>
      </c>
      <c r="BW169" s="10">
        <v>17.548171864713836</v>
      </c>
      <c r="BX169" s="10">
        <v>16.956169599501649</v>
      </c>
      <c r="BY169" s="4">
        <v>1.6580532816375722</v>
      </c>
      <c r="BZ169" s="4">
        <v>1.5244074199745485</v>
      </c>
      <c r="CA169" s="4">
        <v>1.7916991433005958</v>
      </c>
      <c r="CB169" s="4">
        <v>8.5031131015590198</v>
      </c>
      <c r="CD169" s="10">
        <v>4301.731666357402</v>
      </c>
      <c r="CE169" s="10">
        <v>8.934734670322241</v>
      </c>
      <c r="CF169" s="10"/>
      <c r="CH169" s="10">
        <v>4406.2492774749426</v>
      </c>
      <c r="CI169" s="10">
        <v>8.0817297314162353</v>
      </c>
      <c r="CJ169" s="10"/>
      <c r="CK169" s="4">
        <v>7.4522013844556891</v>
      </c>
      <c r="CM169" s="10">
        <v>4466.913103803282</v>
      </c>
      <c r="CN169" s="10">
        <v>7.465127893630001</v>
      </c>
      <c r="CQ169" s="10">
        <v>4782.2593409316451</v>
      </c>
      <c r="CR169" s="10">
        <v>7.4401272602602573</v>
      </c>
      <c r="CT169" s="4">
        <v>0.84791667992249131</v>
      </c>
      <c r="CU169" s="4">
        <v>0.34895834156001604</v>
      </c>
      <c r="CV169" s="4">
        <v>0.49895833836247522</v>
      </c>
      <c r="CW169" s="4">
        <v>0.78958334680646658</v>
      </c>
      <c r="CX169" s="4">
        <v>0.31666667480021715</v>
      </c>
      <c r="CY169" s="4">
        <v>0.47291667200624943</v>
      </c>
      <c r="CZ169" s="4">
        <v>0.90625001303851604</v>
      </c>
      <c r="DA169" s="4">
        <v>0.38125000831981498</v>
      </c>
      <c r="DB169" s="4">
        <v>0.52500000471870101</v>
      </c>
    </row>
    <row r="170" spans="1:106" x14ac:dyDescent="0.25">
      <c r="A170" s="1">
        <f t="shared" si="2"/>
        <v>45093</v>
      </c>
      <c r="B170" s="8">
        <v>25</v>
      </c>
      <c r="C170" s="4">
        <v>8274.1769999999997</v>
      </c>
      <c r="D170" s="4">
        <v>8274.1769999999997</v>
      </c>
      <c r="E170" s="4">
        <v>0</v>
      </c>
      <c r="F170" s="4">
        <v>3946.627</v>
      </c>
      <c r="H170" s="4">
        <v>4327.55</v>
      </c>
      <c r="J170" s="4">
        <v>60234.632255683224</v>
      </c>
      <c r="K170" s="4">
        <v>249.84962492405381</v>
      </c>
      <c r="L170" s="4">
        <v>27823.403631981568</v>
      </c>
      <c r="M170" s="4">
        <v>32411.228623701656</v>
      </c>
      <c r="N170" s="4">
        <v>23350.306591250621</v>
      </c>
      <c r="O170" s="4">
        <v>1801.6882665788951</v>
      </c>
      <c r="P170" s="4">
        <v>8355.7391655889569</v>
      </c>
      <c r="Q170" s="4">
        <v>14994.567425661666</v>
      </c>
      <c r="R170" s="4">
        <v>29708.430277739684</v>
      </c>
      <c r="S170" s="4">
        <v>47.885281623640935</v>
      </c>
      <c r="T170" s="4">
        <v>1187.3315446451552</v>
      </c>
      <c r="U170" s="4">
        <v>14929.821593726891</v>
      </c>
      <c r="V170" s="4">
        <v>0</v>
      </c>
      <c r="W170" s="4">
        <v>14778.608684012794</v>
      </c>
      <c r="X170" s="4">
        <v>0</v>
      </c>
      <c r="Y170" s="4">
        <v>14929.821593726891</v>
      </c>
      <c r="Z170" s="4">
        <v>14778.608684012794</v>
      </c>
      <c r="AA170" s="4">
        <v>194957.05121177563</v>
      </c>
      <c r="AB170" s="4">
        <v>95128.305118141026</v>
      </c>
      <c r="AC170" s="4">
        <v>99828.746093634603</v>
      </c>
      <c r="AD170" s="4">
        <v>14107.483322642285</v>
      </c>
      <c r="AE170" s="4">
        <v>3.9987174003566293</v>
      </c>
      <c r="AF170" s="4">
        <v>1022.120817258956</v>
      </c>
      <c r="AG170" s="4">
        <v>7045.591584405367</v>
      </c>
      <c r="AH170" s="4">
        <v>7061.8917382369182</v>
      </c>
      <c r="AI170" s="4">
        <v>12596.063250007634</v>
      </c>
      <c r="AJ170" s="4">
        <v>228.32452439308167</v>
      </c>
      <c r="AK170" s="4">
        <v>7378.6232039671067</v>
      </c>
      <c r="AL170" s="4">
        <v>5217.4400460405268</v>
      </c>
      <c r="AM170" s="4">
        <v>983.96236038352799</v>
      </c>
      <c r="AN170" s="4">
        <v>479.91008265118705</v>
      </c>
      <c r="AO170" s="4">
        <v>504.05227773234088</v>
      </c>
      <c r="AP170" s="4">
        <v>87365.06640625</v>
      </c>
      <c r="AQ170" s="4">
        <v>143278.70890624999</v>
      </c>
      <c r="AR170" s="4">
        <v>44132.87890625</v>
      </c>
      <c r="AS170" s="4">
        <v>43232.1875</v>
      </c>
      <c r="AT170" s="4">
        <v>600</v>
      </c>
      <c r="AU170" s="4">
        <v>600</v>
      </c>
      <c r="AV170" s="4">
        <v>600</v>
      </c>
      <c r="AW170" s="4">
        <v>7.2798336626933686</v>
      </c>
      <c r="AX170" s="4">
        <v>2.8220699885016507</v>
      </c>
      <c r="AY170" s="4">
        <v>5.6441399770033014</v>
      </c>
      <c r="AZ170" s="4">
        <v>23.562107894449881</v>
      </c>
      <c r="BA170" s="4">
        <v>1.7050013944156968</v>
      </c>
      <c r="BB170" s="4">
        <v>1.522334275663626</v>
      </c>
      <c r="BC170" s="4">
        <v>0.11891966541004961</v>
      </c>
      <c r="BD170" s="4">
        <v>17.31636982218896</v>
      </c>
      <c r="BE170" s="4">
        <v>3.2709998488426208</v>
      </c>
      <c r="BF170" s="4">
        <v>0.68900001049041748</v>
      </c>
      <c r="BG170" s="4">
        <v>5.8529996871948242</v>
      </c>
      <c r="BH170" s="4">
        <v>91.539497375488281</v>
      </c>
      <c r="BI170" s="4">
        <v>75.893997192382813</v>
      </c>
      <c r="BJ170" s="4">
        <v>15.645500183105469</v>
      </c>
      <c r="BK170" s="4">
        <v>4.1790000200271606</v>
      </c>
      <c r="BL170" s="4">
        <v>5.0840001106262207</v>
      </c>
      <c r="BM170" s="4">
        <v>3.2739999294281006</v>
      </c>
      <c r="BN170" s="4">
        <v>1.0099999904632568</v>
      </c>
      <c r="BO170" s="4">
        <v>1.5889999866485596</v>
      </c>
      <c r="BP170" s="4">
        <v>0.4309999942779541</v>
      </c>
      <c r="BQ170" s="4">
        <v>102</v>
      </c>
      <c r="BR170" s="4">
        <v>96</v>
      </c>
      <c r="BS170" s="4">
        <v>108</v>
      </c>
      <c r="BT170" s="10">
        <v>39.762762554235351</v>
      </c>
      <c r="BU170" s="10">
        <v>116.00775584917723</v>
      </c>
      <c r="BV170" s="4">
        <v>16.841482602608053</v>
      </c>
      <c r="BW170" s="10">
        <v>16.298400251464262</v>
      </c>
      <c r="BX170" s="10">
        <v>17.384564953751845</v>
      </c>
      <c r="BY170" s="4">
        <v>1.6714627945394605</v>
      </c>
      <c r="BZ170" s="4">
        <v>1.5740505960926989</v>
      </c>
      <c r="CA170" s="4">
        <v>1.7688749929862222</v>
      </c>
      <c r="CB170" s="4">
        <v>8.5313063598197907</v>
      </c>
      <c r="CD170" s="10">
        <v>4287.3768465362782</v>
      </c>
      <c r="CE170" s="10">
        <v>8.7724986147633217</v>
      </c>
      <c r="CF170" s="10"/>
      <c r="CH170" s="10">
        <v>4491.720348552366</v>
      </c>
      <c r="CI170" s="10">
        <v>8.3010867537078408</v>
      </c>
      <c r="CJ170" s="10"/>
      <c r="CK170" s="4">
        <v>7.4509167737046669</v>
      </c>
      <c r="CM170" s="10">
        <v>4430.4718330877795</v>
      </c>
      <c r="CN170" s="10">
        <v>7.517509418737939</v>
      </c>
      <c r="CQ170" s="10">
        <v>4872.8997199635942</v>
      </c>
      <c r="CR170" s="10">
        <v>7.3903703116254231</v>
      </c>
      <c r="CT170" s="4">
        <v>0.95625001207614935</v>
      </c>
      <c r="CU170" s="4">
        <v>0.45104167129223544</v>
      </c>
      <c r="CV170" s="4">
        <v>0.50520834078391386</v>
      </c>
      <c r="CW170" s="4">
        <v>0.99375001341104507</v>
      </c>
      <c r="CX170" s="4">
        <v>0.45625000384946662</v>
      </c>
      <c r="CY170" s="4">
        <v>0.5375000095615784</v>
      </c>
      <c r="CZ170" s="4">
        <v>0.91875001074125362</v>
      </c>
      <c r="DA170" s="4">
        <v>0.44583333873500425</v>
      </c>
      <c r="DB170" s="4">
        <v>0.47291667200624943</v>
      </c>
    </row>
    <row r="171" spans="1:106" x14ac:dyDescent="0.25">
      <c r="A171" s="1">
        <f t="shared" si="2"/>
        <v>45094</v>
      </c>
      <c r="B171" s="8">
        <v>25</v>
      </c>
      <c r="C171" s="4">
        <v>8193.6090000000004</v>
      </c>
      <c r="D171" s="4">
        <v>8193.6090000000004</v>
      </c>
      <c r="E171" s="4">
        <v>0</v>
      </c>
      <c r="F171" s="4">
        <v>3886.4720000000002</v>
      </c>
      <c r="H171" s="4">
        <v>4307.1369999999997</v>
      </c>
      <c r="J171" s="4">
        <v>56417.323009078253</v>
      </c>
      <c r="K171" s="4">
        <v>252.4117083418424</v>
      </c>
      <c r="L171" s="4">
        <v>26119.767479083395</v>
      </c>
      <c r="M171" s="4">
        <v>30297.555529994857</v>
      </c>
      <c r="N171" s="4">
        <v>22927.40132964855</v>
      </c>
      <c r="O171" s="4">
        <v>1802.3297209752882</v>
      </c>
      <c r="P171" s="4">
        <v>9781.8699080280003</v>
      </c>
      <c r="Q171" s="4">
        <v>13145.531421620548</v>
      </c>
      <c r="R171" s="4">
        <v>27758.066265151778</v>
      </c>
      <c r="S171" s="4">
        <v>48.085935662157397</v>
      </c>
      <c r="T171" s="4">
        <v>1187.6596796637821</v>
      </c>
      <c r="U171" s="4">
        <v>13453.692832386661</v>
      </c>
      <c r="V171" s="4">
        <v>0</v>
      </c>
      <c r="W171" s="4">
        <v>14304.373432765118</v>
      </c>
      <c r="X171" s="4">
        <v>0</v>
      </c>
      <c r="Y171" s="4">
        <v>13453.692832386661</v>
      </c>
      <c r="Z171" s="4">
        <v>14304.373432765118</v>
      </c>
      <c r="AA171" s="4">
        <v>184805.8371982784</v>
      </c>
      <c r="AB171" s="4">
        <v>91062.800769188761</v>
      </c>
      <c r="AC171" s="4">
        <v>93743.03642908964</v>
      </c>
      <c r="AD171" s="4">
        <v>14087.11327148616</v>
      </c>
      <c r="AE171" s="4">
        <v>3.9476975665672467</v>
      </c>
      <c r="AF171" s="4">
        <v>1021.8003458124512</v>
      </c>
      <c r="AG171" s="4">
        <v>7219.1204147850885</v>
      </c>
      <c r="AH171" s="4">
        <v>6867.992856701072</v>
      </c>
      <c r="AI171" s="4">
        <v>10837.675807320053</v>
      </c>
      <c r="AJ171" s="4">
        <v>228.4251834550831</v>
      </c>
      <c r="AK171" s="4">
        <v>5651.181784917756</v>
      </c>
      <c r="AL171" s="4">
        <v>5186.4940224022967</v>
      </c>
      <c r="AM171" s="4">
        <v>936.85244254875965</v>
      </c>
      <c r="AN171" s="4">
        <v>449.60941558143423</v>
      </c>
      <c r="AO171" s="4">
        <v>487.24302696732542</v>
      </c>
      <c r="AP171" s="4">
        <v>83819.9375</v>
      </c>
      <c r="AQ171" s="4">
        <v>137464.69749999998</v>
      </c>
      <c r="AR171" s="4">
        <v>42403.875</v>
      </c>
      <c r="AS171" s="4">
        <v>41416.0625</v>
      </c>
      <c r="AT171" s="4">
        <v>600</v>
      </c>
      <c r="AU171" s="4">
        <v>600</v>
      </c>
      <c r="AV171" s="4">
        <v>600</v>
      </c>
      <c r="AW171" s="4">
        <v>6.8855278558054511</v>
      </c>
      <c r="AX171" s="4">
        <v>2.79820544642154</v>
      </c>
      <c r="AY171" s="4">
        <v>5.59641089284308</v>
      </c>
      <c r="AZ171" s="4">
        <v>22.554876269819367</v>
      </c>
      <c r="BA171" s="4">
        <v>1.7192806334163808</v>
      </c>
      <c r="BB171" s="4">
        <v>1.322698679827174</v>
      </c>
      <c r="BC171" s="4">
        <v>0.11433941289470362</v>
      </c>
      <c r="BD171" s="4">
        <v>16.777063379519326</v>
      </c>
      <c r="BE171" s="4">
        <v>2.6509998291730881</v>
      </c>
      <c r="BF171" s="4">
        <v>0.44200000166893005</v>
      </c>
      <c r="BG171" s="4">
        <v>4.8599996566772461</v>
      </c>
      <c r="BH171" s="4">
        <v>91.448505401611328</v>
      </c>
      <c r="BI171" s="4">
        <v>73.8175048828125</v>
      </c>
      <c r="BJ171" s="4">
        <v>17.631000518798828</v>
      </c>
      <c r="BK171" s="4">
        <v>4.8849999904632568</v>
      </c>
      <c r="BL171" s="4">
        <v>5.0840001106262207</v>
      </c>
      <c r="BM171" s="4">
        <v>4.685999870300293</v>
      </c>
      <c r="BN171" s="4">
        <v>1.0154999941587448</v>
      </c>
      <c r="BO171" s="4">
        <v>1.5889999866485596</v>
      </c>
      <c r="BP171" s="4">
        <v>0.44200000166893005</v>
      </c>
      <c r="BQ171" s="4">
        <v>102</v>
      </c>
      <c r="BR171" s="4">
        <v>96</v>
      </c>
      <c r="BS171" s="4">
        <v>108</v>
      </c>
      <c r="BT171" s="10">
        <v>39.37622321397788</v>
      </c>
      <c r="BU171" s="10">
        <v>117.06028636867333</v>
      </c>
      <c r="BV171" s="4">
        <v>16.830775334209513</v>
      </c>
      <c r="BW171" s="10">
        <v>16.342179657063923</v>
      </c>
      <c r="BX171" s="10">
        <v>17.319371011355098</v>
      </c>
      <c r="BY171" s="4">
        <v>1.8593407573067897</v>
      </c>
      <c r="BZ171" s="4">
        <v>2.0117299322314026</v>
      </c>
      <c r="CA171" s="4">
        <v>1.7069515823821768</v>
      </c>
      <c r="CB171" s="4">
        <v>8.6511237783908648</v>
      </c>
      <c r="CD171" s="10">
        <v>3973.6385385421813</v>
      </c>
      <c r="CE171" s="10">
        <v>8.6784626437282064</v>
      </c>
      <c r="CF171" s="10"/>
      <c r="CH171" s="10">
        <v>4207.9916882990683</v>
      </c>
      <c r="CI171" s="10">
        <v>8.6253074800349125</v>
      </c>
      <c r="CJ171" s="10"/>
      <c r="CK171" s="4">
        <v>7.4411009843566625</v>
      </c>
      <c r="CM171" s="10">
        <v>4107.7633759406763</v>
      </c>
      <c r="CN171" s="10">
        <v>7.5018777776704262</v>
      </c>
      <c r="CQ171" s="10">
        <v>4622.531469838942</v>
      </c>
      <c r="CR171" s="10">
        <v>7.3870923340510135</v>
      </c>
      <c r="CT171" s="4">
        <v>0.63229168439283967</v>
      </c>
      <c r="CU171" s="4">
        <v>0.3177083412495752</v>
      </c>
      <c r="CV171" s="4">
        <v>0.31458334314326442</v>
      </c>
      <c r="CW171" s="4">
        <v>0.6104166846101482</v>
      </c>
      <c r="CX171" s="4">
        <v>0.30416667492439348</v>
      </c>
      <c r="CY171" s="4">
        <v>0.30625000968575478</v>
      </c>
      <c r="CZ171" s="4">
        <v>0.65416668417553103</v>
      </c>
      <c r="DA171" s="4">
        <v>0.33125000757475692</v>
      </c>
      <c r="DB171" s="4">
        <v>0.32291667660077411</v>
      </c>
    </row>
    <row r="172" spans="1:106" x14ac:dyDescent="0.25">
      <c r="A172" s="1">
        <f t="shared" si="2"/>
        <v>45095</v>
      </c>
      <c r="B172" s="8">
        <v>25</v>
      </c>
      <c r="C172" s="4">
        <v>5203.75</v>
      </c>
      <c r="D172" s="4">
        <v>5203.75</v>
      </c>
      <c r="E172" s="4">
        <v>0</v>
      </c>
      <c r="F172" s="4">
        <v>2578.5239999999999</v>
      </c>
      <c r="H172" s="4">
        <v>2625.2260000000001</v>
      </c>
      <c r="J172" s="4">
        <v>38765.766702179455</v>
      </c>
      <c r="K172" s="4">
        <v>238.56275703782836</v>
      </c>
      <c r="L172" s="4">
        <v>16126.189847572499</v>
      </c>
      <c r="M172" s="4">
        <v>22639.576854606956</v>
      </c>
      <c r="N172" s="4">
        <v>15781.324992945285</v>
      </c>
      <c r="O172" s="4">
        <v>1801.6569941360144</v>
      </c>
      <c r="P172" s="4">
        <v>6040.8356848827971</v>
      </c>
      <c r="Q172" s="4">
        <v>9740.4893080624879</v>
      </c>
      <c r="R172" s="4">
        <v>18195.384242409673</v>
      </c>
      <c r="S172" s="4">
        <v>48.629672896425753</v>
      </c>
      <c r="T172" s="4">
        <v>1188.7796224140636</v>
      </c>
      <c r="U172" s="4">
        <v>7773.2620383326921</v>
      </c>
      <c r="V172" s="4">
        <v>0</v>
      </c>
      <c r="W172" s="4">
        <v>10422.122204076979</v>
      </c>
      <c r="X172" s="4">
        <v>0</v>
      </c>
      <c r="Y172" s="4">
        <v>7773.2620383326921</v>
      </c>
      <c r="Z172" s="4">
        <v>10422.122204076979</v>
      </c>
      <c r="AA172" s="4">
        <v>124609.34123394845</v>
      </c>
      <c r="AB172" s="4">
        <v>53379.175908559606</v>
      </c>
      <c r="AC172" s="4">
        <v>71230.165325388836</v>
      </c>
      <c r="AD172" s="4">
        <v>10479.486121922868</v>
      </c>
      <c r="AE172" s="4">
        <v>3.8236295637365867</v>
      </c>
      <c r="AF172" s="4">
        <v>1021.100951102282</v>
      </c>
      <c r="AG172" s="4">
        <v>4658.1159339028845</v>
      </c>
      <c r="AH172" s="4">
        <v>5821.3701880199833</v>
      </c>
      <c r="AI172" s="4">
        <v>8187.2861598557338</v>
      </c>
      <c r="AJ172" s="4">
        <v>228.24049036688774</v>
      </c>
      <c r="AK172" s="4">
        <v>4091.7833248680677</v>
      </c>
      <c r="AL172" s="4">
        <v>4095.5028349876661</v>
      </c>
      <c r="AM172" s="4">
        <v>712.83790330472709</v>
      </c>
      <c r="AN172" s="4">
        <v>327.75263711701882</v>
      </c>
      <c r="AO172" s="4">
        <v>385.08526618770827</v>
      </c>
      <c r="AP172" s="4">
        <v>57340.091796875</v>
      </c>
      <c r="AQ172" s="4">
        <v>94037.750546874988</v>
      </c>
      <c r="AR172" s="4">
        <v>25821.416015625</v>
      </c>
      <c r="AS172" s="4">
        <v>31518.67578125</v>
      </c>
      <c r="AT172" s="4">
        <v>600</v>
      </c>
      <c r="AU172" s="4">
        <v>600</v>
      </c>
      <c r="AV172" s="4">
        <v>600</v>
      </c>
      <c r="AW172" s="4">
        <v>7.4495828397174071</v>
      </c>
      <c r="AX172" s="4">
        <v>3.0326831598261417</v>
      </c>
      <c r="AY172" s="4">
        <v>6.0653663196522833</v>
      </c>
      <c r="AZ172" s="4">
        <v>23.946066055046543</v>
      </c>
      <c r="BA172" s="4">
        <v>2.0138335088970201</v>
      </c>
      <c r="BB172" s="4">
        <v>1.5733434849590648</v>
      </c>
      <c r="BC172" s="4">
        <v>0.13698542460816279</v>
      </c>
      <c r="BD172" s="4">
        <v>18.071150717631514</v>
      </c>
      <c r="BE172" s="4">
        <v>2.1605000495910645</v>
      </c>
      <c r="BF172" s="4">
        <v>0</v>
      </c>
      <c r="BG172" s="4">
        <v>4.3210000991821289</v>
      </c>
      <c r="BH172" s="4">
        <v>91.834503173828125</v>
      </c>
      <c r="BI172" s="4">
        <v>74.183502197265625</v>
      </c>
      <c r="BJ172" s="4">
        <v>17.6510009765625</v>
      </c>
      <c r="BK172" s="4">
        <v>4.7539999485015869</v>
      </c>
      <c r="BL172" s="4">
        <v>5.0840001106262207</v>
      </c>
      <c r="BM172" s="4">
        <v>4.4239997863769531</v>
      </c>
      <c r="BN172" s="4">
        <v>1.2509999871253967</v>
      </c>
      <c r="BO172" s="4">
        <v>1.5889999866485596</v>
      </c>
      <c r="BP172" s="4">
        <v>0.91299998760223389</v>
      </c>
      <c r="BQ172" s="4">
        <v>86</v>
      </c>
      <c r="BR172" s="4">
        <v>96</v>
      </c>
      <c r="BS172" s="4">
        <v>76</v>
      </c>
      <c r="BT172" s="10">
        <v>39.419528282247846</v>
      </c>
      <c r="BU172" s="10">
        <v>115.31840539780286</v>
      </c>
      <c r="BV172" s="4">
        <v>16.198897067367366</v>
      </c>
      <c r="BW172" s="10">
        <v>15.765923856369762</v>
      </c>
      <c r="BX172" s="10">
        <v>16.631870278364971</v>
      </c>
      <c r="BY172" s="4">
        <v>1.4275235525488372</v>
      </c>
      <c r="BZ172" s="4">
        <v>1.4709703624858044</v>
      </c>
      <c r="CA172" s="4">
        <v>1.3840767426118703</v>
      </c>
      <c r="CB172" s="4">
        <v>8.7144158847889006</v>
      </c>
      <c r="CD172" s="10">
        <v>2538.2436800540304</v>
      </c>
      <c r="CE172" s="10">
        <v>8.7919798932324333</v>
      </c>
      <c r="CF172" s="10"/>
      <c r="CH172" s="10">
        <v>3387.7872209232569</v>
      </c>
      <c r="CI172" s="10">
        <v>8.6563023311939382</v>
      </c>
      <c r="CJ172" s="10"/>
      <c r="CK172" s="4">
        <v>7.3587770998975426</v>
      </c>
      <c r="CM172" s="10">
        <v>2818.059363906269</v>
      </c>
      <c r="CN172" s="10">
        <v>7.4416512989594166</v>
      </c>
      <c r="CQ172" s="10">
        <v>3897.1930924460671</v>
      </c>
      <c r="CR172" s="10">
        <v>7.2988507869967991</v>
      </c>
      <c r="CT172" s="4">
        <v>0.65937501285225153</v>
      </c>
      <c r="CU172" s="4">
        <v>0.34791667480021715</v>
      </c>
      <c r="CV172" s="4">
        <v>0.31145833805203438</v>
      </c>
      <c r="CW172" s="4">
        <v>0.67500001130004716</v>
      </c>
      <c r="CX172" s="4">
        <v>0.34375000869234401</v>
      </c>
      <c r="CY172" s="4">
        <v>0.33125000260770321</v>
      </c>
      <c r="CZ172" s="4">
        <v>0.64375001440445589</v>
      </c>
      <c r="DA172" s="4">
        <v>0.35208334090809029</v>
      </c>
      <c r="DB172" s="4">
        <v>0.29166667349636555</v>
      </c>
    </row>
    <row r="173" spans="1:106" x14ac:dyDescent="0.25">
      <c r="A173" s="1">
        <f t="shared" si="2"/>
        <v>45096</v>
      </c>
      <c r="B173" s="8">
        <v>26</v>
      </c>
      <c r="C173" s="4">
        <v>6927.9850000000006</v>
      </c>
      <c r="D173" s="4">
        <v>6927.9850000000006</v>
      </c>
      <c r="E173" s="4">
        <v>0</v>
      </c>
      <c r="F173" s="4">
        <v>3384.181</v>
      </c>
      <c r="H173" s="4">
        <v>3543.8040000000001</v>
      </c>
      <c r="J173" s="4">
        <v>44129.75279251091</v>
      </c>
      <c r="K173" s="4">
        <v>239.99879313597131</v>
      </c>
      <c r="L173" s="4">
        <v>22651.58562161279</v>
      </c>
      <c r="M173" s="4">
        <v>21478.167170898119</v>
      </c>
      <c r="N173" s="4">
        <v>16522.758342241639</v>
      </c>
      <c r="O173" s="4">
        <v>1801.6696412558442</v>
      </c>
      <c r="P173" s="4">
        <v>8377.3905151193176</v>
      </c>
      <c r="Q173" s="4">
        <v>8145.3678271223207</v>
      </c>
      <c r="R173" s="4">
        <v>21838.579889722496</v>
      </c>
      <c r="S173" s="4">
        <v>49.406000190628909</v>
      </c>
      <c r="T173" s="4">
        <v>1193.0684334535185</v>
      </c>
      <c r="U173" s="4">
        <v>10571.487980276033</v>
      </c>
      <c r="V173" s="4">
        <v>0</v>
      </c>
      <c r="W173" s="4">
        <v>11267.091909446464</v>
      </c>
      <c r="X173" s="4">
        <v>0</v>
      </c>
      <c r="Y173" s="4">
        <v>10571.487980276033</v>
      </c>
      <c r="Z173" s="4">
        <v>11267.091909446464</v>
      </c>
      <c r="AA173" s="4">
        <v>148226.41230555045</v>
      </c>
      <c r="AB173" s="4">
        <v>83754.822099477184</v>
      </c>
      <c r="AC173" s="4">
        <v>64471.59020607327</v>
      </c>
      <c r="AD173" s="4">
        <v>11861.957952498899</v>
      </c>
      <c r="AE173" s="4">
        <v>4.0056871504305231</v>
      </c>
      <c r="AF173" s="4">
        <v>1022.2384573031227</v>
      </c>
      <c r="AG173" s="4">
        <v>6339.798496184716</v>
      </c>
      <c r="AH173" s="4">
        <v>5522.1594563141834</v>
      </c>
      <c r="AI173" s="4">
        <v>10869.506949885428</v>
      </c>
      <c r="AJ173" s="4">
        <v>228.44780995483751</v>
      </c>
      <c r="AK173" s="4">
        <v>6709.0624413581663</v>
      </c>
      <c r="AL173" s="4">
        <v>4160.4445085272628</v>
      </c>
      <c r="AM173" s="4">
        <v>800.67911402068319</v>
      </c>
      <c r="AN173" s="4">
        <v>420.56305388379002</v>
      </c>
      <c r="AO173" s="4">
        <v>380.11606013689317</v>
      </c>
      <c r="AP173" s="4">
        <v>71166.0546875</v>
      </c>
      <c r="AQ173" s="4">
        <v>116712.32968749999</v>
      </c>
      <c r="AR173" s="4">
        <v>38028.04296875</v>
      </c>
      <c r="AS173" s="4">
        <v>33138.01171875</v>
      </c>
      <c r="AT173" s="4">
        <v>600</v>
      </c>
      <c r="AU173" s="4">
        <v>600</v>
      </c>
      <c r="AV173" s="4">
        <v>600</v>
      </c>
      <c r="AW173" s="4">
        <v>6.3697818041625247</v>
      </c>
      <c r="AX173" s="4">
        <v>2.3849298666555483</v>
      </c>
      <c r="AY173" s="4">
        <v>4.7698597333110966</v>
      </c>
      <c r="AZ173" s="4">
        <v>21.395313688691651</v>
      </c>
      <c r="BA173" s="4">
        <v>1.7121800859122671</v>
      </c>
      <c r="BB173" s="4">
        <v>1.5689276102482075</v>
      </c>
      <c r="BC173" s="4">
        <v>0.11557171587708159</v>
      </c>
      <c r="BD173" s="4">
        <v>16.846504385835129</v>
      </c>
      <c r="BE173" s="4">
        <v>2.964499905705452</v>
      </c>
      <c r="BF173" s="4">
        <v>0.38699999451637268</v>
      </c>
      <c r="BG173" s="4">
        <v>5.5419998168945313</v>
      </c>
      <c r="BH173" s="4">
        <v>92.509502410888672</v>
      </c>
      <c r="BI173" s="4">
        <v>76.1405029296875</v>
      </c>
      <c r="BJ173" s="4">
        <v>16.368999481201172</v>
      </c>
      <c r="BK173" s="4">
        <v>3.5664999485015869</v>
      </c>
      <c r="BL173" s="4">
        <v>2.7090001106262207</v>
      </c>
      <c r="BM173" s="4">
        <v>4.4239997863769531</v>
      </c>
      <c r="BN173" s="4">
        <v>0.9595000147819519</v>
      </c>
      <c r="BO173" s="4">
        <v>1.0060000419616699</v>
      </c>
      <c r="BP173" s="4">
        <v>0.91299998760223389</v>
      </c>
      <c r="BQ173" s="4">
        <v>77</v>
      </c>
      <c r="BR173" s="4">
        <v>78</v>
      </c>
      <c r="BS173" s="4">
        <v>76</v>
      </c>
      <c r="BT173" s="10">
        <v>38.378850907287443</v>
      </c>
      <c r="BU173" s="10">
        <v>116.69404990199969</v>
      </c>
      <c r="BV173" s="4">
        <v>16.839915506575821</v>
      </c>
      <c r="BW173" s="10">
        <v>17.594727546037809</v>
      </c>
      <c r="BX173" s="10">
        <v>16.085103467113832</v>
      </c>
      <c r="BY173" s="4">
        <v>1.634413157943289</v>
      </c>
      <c r="BZ173" s="4">
        <v>1.9515374712117928</v>
      </c>
      <c r="CA173" s="4">
        <v>1.3172888446747852</v>
      </c>
      <c r="CB173" s="4">
        <v>8.4926673653909788</v>
      </c>
      <c r="CD173" s="10">
        <v>3722.7602323364999</v>
      </c>
      <c r="CE173" s="10">
        <v>8.421006111103754</v>
      </c>
      <c r="CF173" s="10"/>
      <c r="CH173" s="10">
        <v>3273.455624163887</v>
      </c>
      <c r="CI173" s="10">
        <v>8.5741646264781739</v>
      </c>
      <c r="CJ173" s="10"/>
      <c r="CK173" s="4">
        <v>7.4689960433732923</v>
      </c>
      <c r="CM173" s="10">
        <v>3934.317440523218</v>
      </c>
      <c r="CN173" s="10">
        <v>7.4805029695350163</v>
      </c>
      <c r="CQ173" s="10">
        <v>3783.2063598223085</v>
      </c>
      <c r="CR173" s="10">
        <v>7.4570295007163372</v>
      </c>
      <c r="CT173" s="4">
        <v>0.65520834488173318</v>
      </c>
      <c r="CU173" s="4">
        <v>0.45104167346532142</v>
      </c>
      <c r="CV173" s="4">
        <v>0.20416667141641182</v>
      </c>
      <c r="CW173" s="4">
        <v>0.64375001223136974</v>
      </c>
      <c r="CX173" s="4">
        <v>0.4458333405976494</v>
      </c>
      <c r="CY173" s="4">
        <v>0.1979166716337204</v>
      </c>
      <c r="CZ173" s="4">
        <v>0.66666667753209674</v>
      </c>
      <c r="DA173" s="4">
        <v>0.45625000633299351</v>
      </c>
      <c r="DB173" s="4">
        <v>0.21041667119910321</v>
      </c>
    </row>
    <row r="174" spans="1:106" x14ac:dyDescent="0.25">
      <c r="A174" s="1">
        <f t="shared" si="2"/>
        <v>45097</v>
      </c>
      <c r="B174" s="8">
        <v>26</v>
      </c>
      <c r="C174" s="4">
        <v>8585.3060000000005</v>
      </c>
      <c r="D174" s="4">
        <v>8585.3060000000005</v>
      </c>
      <c r="E174" s="4">
        <v>0</v>
      </c>
      <c r="F174" s="4">
        <v>3968.2829999999999</v>
      </c>
      <c r="H174" s="4">
        <v>4617.0230000000001</v>
      </c>
      <c r="J174" s="4">
        <v>52361.070441806951</v>
      </c>
      <c r="K174" s="4">
        <v>245.68552484570296</v>
      </c>
      <c r="L174" s="4">
        <v>23172.79038741401</v>
      </c>
      <c r="M174" s="4">
        <v>29188.280054392937</v>
      </c>
      <c r="N174" s="4">
        <v>20415.494740296439</v>
      </c>
      <c r="O174" s="4">
        <v>1801.2058036349886</v>
      </c>
      <c r="P174" s="4">
        <v>7456.7114644332487</v>
      </c>
      <c r="Q174" s="4">
        <v>12958.783275863188</v>
      </c>
      <c r="R174" s="4">
        <v>25818.69061419776</v>
      </c>
      <c r="S174" s="4">
        <v>49.946069406505373</v>
      </c>
      <c r="T174" s="4">
        <v>1197.6723541900878</v>
      </c>
      <c r="U174" s="4">
        <v>11092.334426432883</v>
      </c>
      <c r="V174" s="4">
        <v>0</v>
      </c>
      <c r="W174" s="4">
        <v>14726.356187764879</v>
      </c>
      <c r="X174" s="4">
        <v>0</v>
      </c>
      <c r="Y174" s="4">
        <v>11092.334426432883</v>
      </c>
      <c r="Z174" s="4">
        <v>14726.356187764879</v>
      </c>
      <c r="AA174" s="4">
        <v>187982.96836056444</v>
      </c>
      <c r="AB174" s="4">
        <v>90766.685536693476</v>
      </c>
      <c r="AC174" s="4">
        <v>97216.282823870948</v>
      </c>
      <c r="AD174" s="4">
        <v>14690.403183541581</v>
      </c>
      <c r="AE174" s="4">
        <v>3.8702983448857822</v>
      </c>
      <c r="AF174" s="4">
        <v>1021.6071202155476</v>
      </c>
      <c r="AG174" s="4">
        <v>6962.6432432690754</v>
      </c>
      <c r="AH174" s="4">
        <v>7727.7599402725054</v>
      </c>
      <c r="AI174" s="4">
        <v>12465.561177632731</v>
      </c>
      <c r="AJ174" s="4">
        <v>228.34846575578055</v>
      </c>
      <c r="AK174" s="4">
        <v>6908.121933162638</v>
      </c>
      <c r="AL174" s="4">
        <v>5557.4392444700925</v>
      </c>
      <c r="AM174" s="4">
        <v>938.67268471894204</v>
      </c>
      <c r="AN174" s="4">
        <v>432.95110985286038</v>
      </c>
      <c r="AO174" s="4">
        <v>505.72157486608171</v>
      </c>
      <c r="AP174" s="4">
        <v>83361.89453125</v>
      </c>
      <c r="AQ174" s="4">
        <v>136713.50703124999</v>
      </c>
      <c r="AR174" s="4">
        <v>39371.78515625</v>
      </c>
      <c r="AS174" s="4">
        <v>43990.109375</v>
      </c>
      <c r="AT174" s="4">
        <v>600</v>
      </c>
      <c r="AU174" s="4">
        <v>600</v>
      </c>
      <c r="AV174" s="4">
        <v>600</v>
      </c>
      <c r="AW174" s="4">
        <v>6.0989172012980024</v>
      </c>
      <c r="AX174" s="4">
        <v>2.3779577268761809</v>
      </c>
      <c r="AY174" s="4">
        <v>4.7559154537523618</v>
      </c>
      <c r="AZ174" s="4">
        <v>21.8958961230461</v>
      </c>
      <c r="BA174" s="4">
        <v>1.7111100272420785</v>
      </c>
      <c r="BB174" s="4">
        <v>1.4519646914894742</v>
      </c>
      <c r="BC174" s="4">
        <v>0.10933479653712308</v>
      </c>
      <c r="BD174" s="4">
        <v>15.92412746048306</v>
      </c>
      <c r="BE174" s="4">
        <v>3.775999903678894</v>
      </c>
      <c r="BF174" s="4">
        <v>1.0750000476837158</v>
      </c>
      <c r="BG174" s="4">
        <v>6.4769997596740723</v>
      </c>
      <c r="BH174" s="4">
        <v>92.073003768920898</v>
      </c>
      <c r="BI174" s="4">
        <v>76.507003784179688</v>
      </c>
      <c r="BJ174" s="4">
        <v>15.565999984741211</v>
      </c>
      <c r="BK174" s="4">
        <v>3.3040000200271606</v>
      </c>
      <c r="BL174" s="4">
        <v>2.7090001106262207</v>
      </c>
      <c r="BM174" s="4">
        <v>3.8989999294281006</v>
      </c>
      <c r="BN174" s="4">
        <v>0.84700003266334534</v>
      </c>
      <c r="BO174" s="4">
        <v>1.0060000419616699</v>
      </c>
      <c r="BP174" s="4">
        <v>0.68800002336502075</v>
      </c>
      <c r="BQ174" s="4">
        <v>77</v>
      </c>
      <c r="BR174" s="4">
        <v>78</v>
      </c>
      <c r="BS174" s="4">
        <v>76</v>
      </c>
      <c r="BT174" s="10">
        <v>38.485015163941029</v>
      </c>
      <c r="BU174" s="10">
        <v>114.50382170157302</v>
      </c>
      <c r="BV174" s="4">
        <v>17.305365425040986</v>
      </c>
      <c r="BW174" s="10">
        <v>17.362703011899079</v>
      </c>
      <c r="BX174" s="10">
        <v>17.248027838182892</v>
      </c>
      <c r="BY174" s="4">
        <v>1.2944941066086932</v>
      </c>
      <c r="BZ174" s="4">
        <v>1.4801032780556511</v>
      </c>
      <c r="CA174" s="4">
        <v>1.1088849351617351</v>
      </c>
      <c r="CB174" s="4">
        <v>8.5371857536578233</v>
      </c>
      <c r="CD174" s="10">
        <v>3757.9227468489235</v>
      </c>
      <c r="CE174" s="10">
        <v>8.3132541853541202</v>
      </c>
      <c r="CF174" s="10"/>
      <c r="CH174" s="10">
        <v>4467.6165091101275</v>
      </c>
      <c r="CI174" s="10">
        <v>8.7255451467592806</v>
      </c>
      <c r="CJ174" s="10"/>
      <c r="CK174" s="4">
        <v>7.566309806896113</v>
      </c>
      <c r="CM174" s="10">
        <v>3920.11200364054</v>
      </c>
      <c r="CN174" s="10">
        <v>7.4954060108149756</v>
      </c>
      <c r="CQ174" s="10">
        <v>4822.6570075450682</v>
      </c>
      <c r="CR174" s="10">
        <v>7.6239441818239797</v>
      </c>
      <c r="CT174" s="4">
        <v>0.80000000679865479</v>
      </c>
      <c r="CU174" s="4">
        <v>0.55208333473031712</v>
      </c>
      <c r="CV174" s="4">
        <v>0.24791667206833762</v>
      </c>
      <c r="CW174" s="4">
        <v>0.70208333867291606</v>
      </c>
      <c r="CX174" s="4">
        <v>0.4791666679084301</v>
      </c>
      <c r="CY174" s="4">
        <v>0.22291667076448599</v>
      </c>
      <c r="CZ174" s="4">
        <v>0.89791667492439342</v>
      </c>
      <c r="DA174" s="4">
        <v>0.62500000155220425</v>
      </c>
      <c r="DB174" s="4">
        <v>0.27291667337218922</v>
      </c>
    </row>
    <row r="175" spans="1:106" x14ac:dyDescent="0.25">
      <c r="A175" s="1">
        <f t="shared" si="2"/>
        <v>45098</v>
      </c>
      <c r="B175" s="8">
        <v>26</v>
      </c>
      <c r="C175" s="4">
        <v>9159.3060000000005</v>
      </c>
      <c r="D175" s="4">
        <v>9159.3060000000005</v>
      </c>
      <c r="E175" s="4">
        <v>0</v>
      </c>
      <c r="F175" s="4">
        <v>4573.93</v>
      </c>
      <c r="H175" s="4">
        <v>4585.3760000000002</v>
      </c>
      <c r="J175" s="4">
        <v>55176.717183719484</v>
      </c>
      <c r="K175" s="4">
        <v>250.81774898518407</v>
      </c>
      <c r="L175" s="4">
        <v>27129.517162220734</v>
      </c>
      <c r="M175" s="4">
        <v>28047.200021498749</v>
      </c>
      <c r="N175" s="4">
        <v>26802.788345824152</v>
      </c>
      <c r="O175" s="4">
        <v>1800.2868146092417</v>
      </c>
      <c r="P175" s="4">
        <v>9705.0195186909041</v>
      </c>
      <c r="Q175" s="4">
        <v>17097.768827133248</v>
      </c>
      <c r="R175" s="4">
        <v>25215.338903247906</v>
      </c>
      <c r="S175" s="4">
        <v>50.312160701393793</v>
      </c>
      <c r="T175" s="4">
        <v>1199.0653806075798</v>
      </c>
      <c r="U175" s="4">
        <v>12438.356553767328</v>
      </c>
      <c r="V175" s="4">
        <v>0</v>
      </c>
      <c r="W175" s="4">
        <v>12776.982349480579</v>
      </c>
      <c r="X175" s="4">
        <v>0</v>
      </c>
      <c r="Y175" s="4">
        <v>12438.356553767328</v>
      </c>
      <c r="Z175" s="4">
        <v>12776.982349480579</v>
      </c>
      <c r="AA175" s="4">
        <v>183799.20844809694</v>
      </c>
      <c r="AB175" s="4">
        <v>91109.126126580362</v>
      </c>
      <c r="AC175" s="4">
        <v>92690.082321516573</v>
      </c>
      <c r="AD175" s="4">
        <v>15627.765385121831</v>
      </c>
      <c r="AE175" s="4">
        <v>4.000352849901275</v>
      </c>
      <c r="AF175" s="4">
        <v>1022.4512776029787</v>
      </c>
      <c r="AG175" s="4">
        <v>7757.4162036139278</v>
      </c>
      <c r="AH175" s="4">
        <v>7870.3491815079024</v>
      </c>
      <c r="AI175" s="4">
        <v>13167.266037725061</v>
      </c>
      <c r="AJ175" s="4">
        <v>228.28541027051432</v>
      </c>
      <c r="AK175" s="4">
        <v>7731.7358608852301</v>
      </c>
      <c r="AL175" s="4">
        <v>5435.5301768398303</v>
      </c>
      <c r="AM175" s="4">
        <v>959.98760456119044</v>
      </c>
      <c r="AN175" s="4">
        <v>470.75100246128358</v>
      </c>
      <c r="AO175" s="4">
        <v>489.23660209990692</v>
      </c>
      <c r="AP175" s="4">
        <v>84644.33203125</v>
      </c>
      <c r="AQ175" s="4">
        <v>138816.70453125</v>
      </c>
      <c r="AR175" s="4">
        <v>43860.76171875</v>
      </c>
      <c r="AS175" s="4">
        <v>40783.5703125</v>
      </c>
      <c r="AT175" s="4">
        <v>600</v>
      </c>
      <c r="AU175" s="4">
        <v>600</v>
      </c>
      <c r="AV175" s="4">
        <v>600</v>
      </c>
      <c r="AW175" s="4">
        <v>6.0241154934357999</v>
      </c>
      <c r="AX175" s="4">
        <v>2.9262903047265971</v>
      </c>
      <c r="AY175" s="4">
        <v>5.8525806094531942</v>
      </c>
      <c r="AZ175" s="4">
        <v>20.0669361246471</v>
      </c>
      <c r="BA175" s="4">
        <v>1.7062171943072795</v>
      </c>
      <c r="BB175" s="4">
        <v>1.4375833756100147</v>
      </c>
      <c r="BC175" s="4">
        <v>0.10481008108705947</v>
      </c>
      <c r="BD175" s="4">
        <v>15.155810334456561</v>
      </c>
      <c r="BE175" s="4">
        <v>2.6855000257492065</v>
      </c>
      <c r="BF175" s="4">
        <v>1.2269999980926514</v>
      </c>
      <c r="BG175" s="4">
        <v>4.1440000534057617</v>
      </c>
      <c r="BH175" s="4">
        <v>92.729503631591797</v>
      </c>
      <c r="BI175" s="4">
        <v>76.258003234863281</v>
      </c>
      <c r="BJ175" s="4">
        <v>16.471500396728516</v>
      </c>
      <c r="BK175" s="4">
        <v>3.8809999227523804</v>
      </c>
      <c r="BL175" s="4">
        <v>3.8629999160766602</v>
      </c>
      <c r="BM175" s="4">
        <v>3.8989999294281006</v>
      </c>
      <c r="BN175" s="4">
        <v>0.70350000262260437</v>
      </c>
      <c r="BO175" s="4">
        <v>0.71899998188018799</v>
      </c>
      <c r="BP175" s="4">
        <v>0.68800002336502075</v>
      </c>
      <c r="BQ175" s="4">
        <v>65</v>
      </c>
      <c r="BR175" s="4">
        <v>54</v>
      </c>
      <c r="BS175" s="4">
        <v>76</v>
      </c>
      <c r="BT175" s="10">
        <v>39.402876846788722</v>
      </c>
      <c r="BU175" s="10">
        <v>116.44840086683998</v>
      </c>
      <c r="BV175" s="4">
        <v>16.576206717323259</v>
      </c>
      <c r="BW175" s="10">
        <v>16.49734515383021</v>
      </c>
      <c r="BX175" s="10">
        <v>16.655068280816309</v>
      </c>
      <c r="BY175" s="4">
        <v>1.5355212920465828</v>
      </c>
      <c r="BZ175" s="4">
        <v>1.5243431738404167</v>
      </c>
      <c r="CA175" s="4">
        <v>1.5466994102527489</v>
      </c>
      <c r="CB175" s="4">
        <v>8.5465501812620168</v>
      </c>
      <c r="CD175" s="10">
        <v>4214.5668288727038</v>
      </c>
      <c r="CE175" s="10">
        <v>8.4276948968713743</v>
      </c>
      <c r="CF175" s="10"/>
      <c r="CH175" s="10">
        <v>4265.8271146046554</v>
      </c>
      <c r="CI175" s="10">
        <v>8.6639772418463661</v>
      </c>
      <c r="CJ175" s="10"/>
      <c r="CK175" s="4">
        <v>7.6078757758527811</v>
      </c>
      <c r="CM175" s="10">
        <v>4397.6648644705238</v>
      </c>
      <c r="CN175" s="10">
        <v>7.5691780970668399</v>
      </c>
      <c r="CQ175" s="10">
        <v>4608.826104577518</v>
      </c>
      <c r="CR175" s="10">
        <v>7.6448004543874024</v>
      </c>
      <c r="CT175" s="4">
        <v>0.67395834353131545</v>
      </c>
      <c r="CU175" s="4">
        <v>0.41250000661239028</v>
      </c>
      <c r="CV175" s="4">
        <v>0.26145833691892523</v>
      </c>
      <c r="CW175" s="4">
        <v>0.52500000890965259</v>
      </c>
      <c r="CX175" s="4">
        <v>0.36250000571211177</v>
      </c>
      <c r="CY175" s="4">
        <v>0.16250000319754085</v>
      </c>
      <c r="CZ175" s="4">
        <v>0.82291667815297842</v>
      </c>
      <c r="DA175" s="4">
        <v>0.46250000751266879</v>
      </c>
      <c r="DB175" s="4">
        <v>0.36041667064030963</v>
      </c>
    </row>
    <row r="176" spans="1:106" x14ac:dyDescent="0.25">
      <c r="A176" s="1">
        <f t="shared" si="2"/>
        <v>45099</v>
      </c>
      <c r="B176" s="8">
        <v>26</v>
      </c>
      <c r="C176" s="4">
        <v>9063.8100000000013</v>
      </c>
      <c r="D176" s="4">
        <v>9063.8100000000013</v>
      </c>
      <c r="E176" s="4">
        <v>0</v>
      </c>
      <c r="F176" s="4">
        <v>4593.6170000000002</v>
      </c>
      <c r="H176" s="4">
        <v>4470.1930000000002</v>
      </c>
      <c r="J176" s="4">
        <v>58018.677230405679</v>
      </c>
      <c r="K176" s="4">
        <v>244.01262418090306</v>
      </c>
      <c r="L176" s="4">
        <v>32391.21165013768</v>
      </c>
      <c r="M176" s="4">
        <v>25627.465580267999</v>
      </c>
      <c r="N176" s="4">
        <v>27215.491042293361</v>
      </c>
      <c r="O176" s="4">
        <v>1799.8929585939773</v>
      </c>
      <c r="P176" s="4">
        <v>11367.657368568896</v>
      </c>
      <c r="Q176" s="4">
        <v>15847.833673724463</v>
      </c>
      <c r="R176" s="4">
        <v>26485.26730613102</v>
      </c>
      <c r="S176" s="4">
        <v>50.653045358339767</v>
      </c>
      <c r="T176" s="4">
        <v>1198.5943508973967</v>
      </c>
      <c r="U176" s="4">
        <v>14556.01388177216</v>
      </c>
      <c r="V176" s="4">
        <v>0</v>
      </c>
      <c r="W176" s="4">
        <v>11929.253424358862</v>
      </c>
      <c r="X176" s="4">
        <v>0</v>
      </c>
      <c r="Y176" s="4">
        <v>14556.01388177216</v>
      </c>
      <c r="Z176" s="4">
        <v>11929.253424358862</v>
      </c>
      <c r="AA176" s="4">
        <v>231059.63416569907</v>
      </c>
      <c r="AB176" s="4">
        <v>125785.96740488692</v>
      </c>
      <c r="AC176" s="4">
        <v>105273.66676081214</v>
      </c>
      <c r="AD176" s="4">
        <v>16054.8920612978</v>
      </c>
      <c r="AE176" s="4">
        <v>3.9263742544186666</v>
      </c>
      <c r="AF176" s="4">
        <v>1021.7812288539147</v>
      </c>
      <c r="AG176" s="4">
        <v>8674.742440508855</v>
      </c>
      <c r="AH176" s="4">
        <v>7380.149620788944</v>
      </c>
      <c r="AI176" s="4">
        <v>13487.048225956009</v>
      </c>
      <c r="AJ176" s="4">
        <v>228.2293424572768</v>
      </c>
      <c r="AK176" s="4">
        <v>8233.5459913365958</v>
      </c>
      <c r="AL176" s="4">
        <v>5253.5022346194119</v>
      </c>
      <c r="AM176" s="4">
        <v>1006.9397205478881</v>
      </c>
      <c r="AN176" s="4">
        <v>504.800309150001</v>
      </c>
      <c r="AO176" s="4">
        <v>502.13941139788705</v>
      </c>
      <c r="AP176" s="4">
        <v>87085.6796875</v>
      </c>
      <c r="AQ176" s="4">
        <v>142820.51468749999</v>
      </c>
      <c r="AR176" s="4">
        <v>47638.0078125</v>
      </c>
      <c r="AS176" s="4">
        <v>39447.671875</v>
      </c>
      <c r="AT176" s="4">
        <v>600</v>
      </c>
      <c r="AU176" s="4">
        <v>600</v>
      </c>
      <c r="AV176" s="4">
        <v>600</v>
      </c>
      <c r="AW176" s="4">
        <v>6.4011356405756157</v>
      </c>
      <c r="AX176" s="4">
        <v>3.0026546278323747</v>
      </c>
      <c r="AY176" s="4">
        <v>6.0053092556647494</v>
      </c>
      <c r="AZ176" s="4">
        <v>25.492550502018361</v>
      </c>
      <c r="BA176" s="4">
        <v>1.7713182493121322</v>
      </c>
      <c r="BB176" s="4">
        <v>1.488010916596443</v>
      </c>
      <c r="BC176" s="4">
        <v>0.11109453094756928</v>
      </c>
      <c r="BD176" s="4">
        <v>15.757227334586666</v>
      </c>
      <c r="BE176" s="4">
        <v>2.4309998750686646</v>
      </c>
      <c r="BF176" s="4">
        <v>0.96399998664855957</v>
      </c>
      <c r="BG176" s="4">
        <v>3.8979997634887695</v>
      </c>
      <c r="BH176" s="4">
        <v>93.49250602722168</v>
      </c>
      <c r="BI176" s="4">
        <v>77.475006103515625</v>
      </c>
      <c r="BJ176" s="4">
        <v>16.017499923706055</v>
      </c>
      <c r="BK176" s="4">
        <v>3.4189999103546143</v>
      </c>
      <c r="BL176" s="4">
        <v>3.8629999160766602</v>
      </c>
      <c r="BM176" s="4">
        <v>2.9749999046325684</v>
      </c>
      <c r="BN176" s="4">
        <v>0.65700000524520874</v>
      </c>
      <c r="BO176" s="4">
        <v>0.71899998188018799</v>
      </c>
      <c r="BP176" s="4">
        <v>0.59500002861022949</v>
      </c>
      <c r="BQ176" s="4">
        <v>51</v>
      </c>
      <c r="BR176" s="4">
        <v>54</v>
      </c>
      <c r="BS176" s="4">
        <v>48</v>
      </c>
      <c r="BT176" s="10">
        <v>39.227244726343493</v>
      </c>
      <c r="BU176" s="10">
        <v>116.95307028485423</v>
      </c>
      <c r="BV176" s="4">
        <v>17.383535534590962</v>
      </c>
      <c r="BW176" s="10">
        <v>17.91555184588514</v>
      </c>
      <c r="BX176" s="10">
        <v>16.85151922329678</v>
      </c>
      <c r="BY176" s="4">
        <v>1.4961078954800384</v>
      </c>
      <c r="BZ176" s="4">
        <v>1.4140177129446565</v>
      </c>
      <c r="CA176" s="4">
        <v>1.5781980780154201</v>
      </c>
      <c r="CB176" s="4">
        <v>8.5427876216171246</v>
      </c>
      <c r="CD176" s="10">
        <v>4488.1228118152712</v>
      </c>
      <c r="CE176" s="10">
        <v>8.5336444757595622</v>
      </c>
      <c r="CF176" s="10"/>
      <c r="CH176" s="10">
        <v>4445.0556527822237</v>
      </c>
      <c r="CI176" s="10">
        <v>8.552019353388447</v>
      </c>
      <c r="CJ176" s="10"/>
      <c r="CK176" s="4">
        <v>7.5727917761879153</v>
      </c>
      <c r="CM176" s="10">
        <v>4547.0844755356402</v>
      </c>
      <c r="CN176" s="10">
        <v>7.4967533834542666</v>
      </c>
      <c r="CQ176" s="10">
        <v>4784.277950269754</v>
      </c>
      <c r="CR176" s="10">
        <v>7.6450603606509819</v>
      </c>
      <c r="CT176" s="4">
        <v>0.72274306708843339</v>
      </c>
      <c r="CU176" s="4">
        <v>0.47604167326870894</v>
      </c>
      <c r="CV176" s="4">
        <v>0.2467013938197245</v>
      </c>
      <c r="CW176" s="4">
        <v>0.78298612228698194</v>
      </c>
      <c r="CX176" s="4">
        <v>0.53541667242017055</v>
      </c>
      <c r="CY176" s="4">
        <v>0.24756944986681143</v>
      </c>
      <c r="CZ176" s="4">
        <v>0.66250001188988494</v>
      </c>
      <c r="DA176" s="4">
        <v>0.41666667411724728</v>
      </c>
      <c r="DB176" s="4">
        <v>0.24583333777263761</v>
      </c>
    </row>
    <row r="177" spans="1:106" x14ac:dyDescent="0.25">
      <c r="A177" s="1">
        <f t="shared" si="2"/>
        <v>45100</v>
      </c>
      <c r="B177" s="8">
        <v>26</v>
      </c>
      <c r="C177" s="4">
        <v>8907.1589999999997</v>
      </c>
      <c r="D177" s="4">
        <v>8907.1589999999997</v>
      </c>
      <c r="E177" s="4">
        <v>0</v>
      </c>
      <c r="F177" s="4">
        <v>4371.3649999999998</v>
      </c>
      <c r="H177" s="4">
        <v>4535.7939999999999</v>
      </c>
      <c r="J177" s="4">
        <v>57583.284578742467</v>
      </c>
      <c r="K177" s="4">
        <v>242.68914822864821</v>
      </c>
      <c r="L177" s="4">
        <v>29552.818551303379</v>
      </c>
      <c r="M177" s="4">
        <v>28030.466027439088</v>
      </c>
      <c r="N177" s="4">
        <v>25123.068807685031</v>
      </c>
      <c r="O177" s="4">
        <v>1798.8971040316446</v>
      </c>
      <c r="P177" s="4">
        <v>9055.7894951373273</v>
      </c>
      <c r="Q177" s="4">
        <v>16067.279312547704</v>
      </c>
      <c r="R177" s="4">
        <v>28005.42188527283</v>
      </c>
      <c r="S177" s="4">
        <v>50.321810363539846</v>
      </c>
      <c r="T177" s="4">
        <v>1197.0375284135166</v>
      </c>
      <c r="U177" s="4">
        <v>14553.263838281271</v>
      </c>
      <c r="V177" s="4">
        <v>0</v>
      </c>
      <c r="W177" s="4">
        <v>13452.158046991559</v>
      </c>
      <c r="X177" s="4">
        <v>0</v>
      </c>
      <c r="Y177" s="4">
        <v>14553.263838281271</v>
      </c>
      <c r="Z177" s="4">
        <v>13452.158046991559</v>
      </c>
      <c r="AA177" s="4">
        <v>230079.78453445091</v>
      </c>
      <c r="AB177" s="4">
        <v>120059.36580792507</v>
      </c>
      <c r="AC177" s="4">
        <v>110020.41872652584</v>
      </c>
      <c r="AD177" s="4">
        <v>16170.207879896152</v>
      </c>
      <c r="AE177" s="4">
        <v>4.000126281826387</v>
      </c>
      <c r="AF177" s="4">
        <v>1022.2712145929693</v>
      </c>
      <c r="AG177" s="4">
        <v>8450.2798054951181</v>
      </c>
      <c r="AH177" s="4">
        <v>7719.9280744010339</v>
      </c>
      <c r="AI177" s="4">
        <v>13198.290368186459</v>
      </c>
      <c r="AJ177" s="4">
        <v>228.20295723473583</v>
      </c>
      <c r="AK177" s="4">
        <v>7618.1522483818189</v>
      </c>
      <c r="AL177" s="4">
        <v>5580.1381198046392</v>
      </c>
      <c r="AM177" s="4">
        <v>1029.5104128711037</v>
      </c>
      <c r="AN177" s="4">
        <v>531.82656244032523</v>
      </c>
      <c r="AO177" s="4">
        <v>497.68385043077848</v>
      </c>
      <c r="AP177" s="4">
        <v>89571.1171875</v>
      </c>
      <c r="AQ177" s="4">
        <v>146896.63218749998</v>
      </c>
      <c r="AR177" s="4">
        <v>47345.8671875</v>
      </c>
      <c r="AS177" s="4">
        <v>42225.25</v>
      </c>
      <c r="AT177" s="4">
        <v>600</v>
      </c>
      <c r="AU177" s="4">
        <v>600</v>
      </c>
      <c r="AV177" s="4">
        <v>600</v>
      </c>
      <c r="AW177" s="4">
        <v>6.4648317806769215</v>
      </c>
      <c r="AX177" s="4">
        <v>2.8205479219226954</v>
      </c>
      <c r="AY177" s="4">
        <v>5.6410958438453909</v>
      </c>
      <c r="AZ177" s="4">
        <v>25.83088328550674</v>
      </c>
      <c r="BA177" s="4">
        <v>1.8154170010770161</v>
      </c>
      <c r="BB177" s="4">
        <v>1.4817620711818953</v>
      </c>
      <c r="BC177" s="4">
        <v>0.11558235492047506</v>
      </c>
      <c r="BD177" s="4">
        <v>16.491973724450187</v>
      </c>
      <c r="BE177" s="4">
        <v>1.4855000674724579</v>
      </c>
      <c r="BF177" s="4">
        <v>0.63700002431869507</v>
      </c>
      <c r="BG177" s="4">
        <v>2.3340001106262207</v>
      </c>
      <c r="BH177" s="4">
        <v>94.001499176025391</v>
      </c>
      <c r="BI177" s="4">
        <v>76.682998657226563</v>
      </c>
      <c r="BJ177" s="4">
        <v>17.318500518798828</v>
      </c>
      <c r="BK177" s="4">
        <v>3.687000036239624</v>
      </c>
      <c r="BL177" s="4">
        <v>4.3990001678466797</v>
      </c>
      <c r="BM177" s="4">
        <v>2.9749999046325684</v>
      </c>
      <c r="BN177" s="4">
        <v>0.82649999856948853</v>
      </c>
      <c r="BO177" s="4">
        <v>1.0579999685287476</v>
      </c>
      <c r="BP177" s="4">
        <v>0.59500002861022949</v>
      </c>
      <c r="BQ177" s="4">
        <v>57</v>
      </c>
      <c r="BR177" s="4">
        <v>66</v>
      </c>
      <c r="BS177" s="4">
        <v>48</v>
      </c>
      <c r="BT177" s="10">
        <v>39.254770965514126</v>
      </c>
      <c r="BU177" s="10">
        <v>116.72727179116214</v>
      </c>
      <c r="BV177" s="4">
        <v>17.225567532273839</v>
      </c>
      <c r="BW177" s="10">
        <v>17.284263464587379</v>
      </c>
      <c r="BX177" s="10">
        <v>17.166871599960299</v>
      </c>
      <c r="BY177" s="4">
        <v>1.3351943471764851</v>
      </c>
      <c r="BZ177" s="4">
        <v>1.5743102948355892</v>
      </c>
      <c r="CA177" s="4">
        <v>1.0960783995173811</v>
      </c>
      <c r="CB177" s="4">
        <v>8.4596410169419194</v>
      </c>
      <c r="CD177" s="10">
        <v>4625.1442755218977</v>
      </c>
      <c r="CE177" s="10">
        <v>8.455936639954853</v>
      </c>
      <c r="CF177" s="10"/>
      <c r="CH177" s="10">
        <v>4385.9561925109529</v>
      </c>
      <c r="CI177" s="10">
        <v>8.4635474120959255</v>
      </c>
      <c r="CJ177" s="10"/>
      <c r="CK177" s="4">
        <v>7.55468776814772</v>
      </c>
      <c r="CM177" s="10">
        <v>4619.7803949737545</v>
      </c>
      <c r="CN177" s="10">
        <v>7.472301568917648</v>
      </c>
      <c r="CQ177" s="10">
        <v>4733.4544328813899</v>
      </c>
      <c r="CR177" s="10">
        <v>7.6350954605458057</v>
      </c>
      <c r="CT177" s="4">
        <v>0.68506946086159193</v>
      </c>
      <c r="CU177" s="4">
        <v>0.36822917617650497</v>
      </c>
      <c r="CV177" s="4">
        <v>0.31684028468508685</v>
      </c>
      <c r="CW177" s="4">
        <v>0.70138890275524723</v>
      </c>
      <c r="CX177" s="4">
        <v>0.35520834092878634</v>
      </c>
      <c r="CY177" s="4">
        <v>0.3461805618264609</v>
      </c>
      <c r="CZ177" s="4">
        <v>0.66875001896793651</v>
      </c>
      <c r="DA177" s="4">
        <v>0.3812500114242236</v>
      </c>
      <c r="DB177" s="4">
        <v>0.28750000754371285</v>
      </c>
    </row>
    <row r="178" spans="1:106" x14ac:dyDescent="0.25">
      <c r="A178" s="1">
        <f t="shared" si="2"/>
        <v>45101</v>
      </c>
      <c r="B178" s="8">
        <v>26</v>
      </c>
      <c r="C178" s="4">
        <v>8935.6759999999995</v>
      </c>
      <c r="D178" s="4">
        <v>8935.6759999999995</v>
      </c>
      <c r="E178" s="4">
        <v>0</v>
      </c>
      <c r="F178" s="4">
        <v>4487.2299999999996</v>
      </c>
      <c r="H178" s="4">
        <v>4448.4459999999999</v>
      </c>
      <c r="J178" s="4">
        <v>60617.343503449432</v>
      </c>
      <c r="K178" s="4">
        <v>242.59686957066853</v>
      </c>
      <c r="L178" s="4">
        <v>33085.3893179804</v>
      </c>
      <c r="M178" s="4">
        <v>27531.954185469036</v>
      </c>
      <c r="N178" s="4">
        <v>25287.437831354189</v>
      </c>
      <c r="O178" s="4">
        <v>1798.633847249034</v>
      </c>
      <c r="P178" s="4">
        <v>10143.227754388467</v>
      </c>
      <c r="Q178" s="4">
        <v>15144.210076965721</v>
      </c>
      <c r="R178" s="4">
        <v>28184.319453158249</v>
      </c>
      <c r="S178" s="4">
        <v>49.963561490338719</v>
      </c>
      <c r="T178" s="4">
        <v>1194.0507588287871</v>
      </c>
      <c r="U178" s="4">
        <v>15623.426500988058</v>
      </c>
      <c r="V178" s="4">
        <v>0</v>
      </c>
      <c r="W178" s="4">
        <v>12560.892952170192</v>
      </c>
      <c r="X178" s="4">
        <v>0</v>
      </c>
      <c r="Y178" s="4">
        <v>15623.426500988058</v>
      </c>
      <c r="Z178" s="4">
        <v>12560.892952170192</v>
      </c>
      <c r="AA178" s="4">
        <v>240291.26173046377</v>
      </c>
      <c r="AB178" s="4">
        <v>126107.0932505813</v>
      </c>
      <c r="AC178" s="4">
        <v>114184.16847988249</v>
      </c>
      <c r="AD178" s="4">
        <v>16309.399100688657</v>
      </c>
      <c r="AE178" s="4">
        <v>4.0007820186288789</v>
      </c>
      <c r="AF178" s="4">
        <v>1022.3161665178735</v>
      </c>
      <c r="AG178" s="4">
        <v>8428.0244359246717</v>
      </c>
      <c r="AH178" s="4">
        <v>7881.3746647639864</v>
      </c>
      <c r="AI178" s="4">
        <v>14188.945494970521</v>
      </c>
      <c r="AJ178" s="4">
        <v>228.15481782665958</v>
      </c>
      <c r="AK178" s="4">
        <v>8191.3099522873144</v>
      </c>
      <c r="AL178" s="4">
        <v>5997.635542683206</v>
      </c>
      <c r="AM178" s="4">
        <v>1032.873661242151</v>
      </c>
      <c r="AN178" s="4">
        <v>539.560886776757</v>
      </c>
      <c r="AO178" s="4">
        <v>493.312774465394</v>
      </c>
      <c r="AP178" s="4">
        <v>93563.40234375</v>
      </c>
      <c r="AQ178" s="4">
        <v>153443.97984374998</v>
      </c>
      <c r="AR178" s="4">
        <v>49944.95703125</v>
      </c>
      <c r="AS178" s="4">
        <v>43618.4453125</v>
      </c>
      <c r="AT178" s="4">
        <v>600</v>
      </c>
      <c r="AU178" s="4">
        <v>600</v>
      </c>
      <c r="AV178" s="4">
        <v>600</v>
      </c>
      <c r="AW178" s="4">
        <v>6.7837445654306885</v>
      </c>
      <c r="AX178" s="4">
        <v>2.8299412189244766</v>
      </c>
      <c r="AY178" s="4">
        <v>5.6598824378489532</v>
      </c>
      <c r="AZ178" s="4">
        <v>26.891223644463359</v>
      </c>
      <c r="BA178" s="4">
        <v>1.8252003654439415</v>
      </c>
      <c r="BB178" s="4">
        <v>1.587898385636467</v>
      </c>
      <c r="BC178" s="4">
        <v>0.11558987380945225</v>
      </c>
      <c r="BD178" s="4">
        <v>17.17206172691915</v>
      </c>
      <c r="BE178" s="4">
        <v>1.8515000343322754</v>
      </c>
      <c r="BF178" s="4">
        <v>0.77600002288818359</v>
      </c>
      <c r="BG178" s="4">
        <v>2.9270000457763672</v>
      </c>
      <c r="BH178" s="4">
        <v>93.286998748779297</v>
      </c>
      <c r="BI178" s="4">
        <v>76.05999755859375</v>
      </c>
      <c r="BJ178" s="4">
        <v>17.227001190185547</v>
      </c>
      <c r="BK178" s="4">
        <v>4.0915000438690186</v>
      </c>
      <c r="BL178" s="4">
        <v>4.3990001678466797</v>
      </c>
      <c r="BM178" s="4">
        <v>3.7839999198913574</v>
      </c>
      <c r="BN178" s="4">
        <v>0.77049998939037323</v>
      </c>
      <c r="BO178" s="4">
        <v>1.0579999685287476</v>
      </c>
      <c r="BP178" s="4">
        <v>0.4830000102519989</v>
      </c>
      <c r="BQ178" s="4">
        <v>71</v>
      </c>
      <c r="BR178" s="4">
        <v>66</v>
      </c>
      <c r="BS178" s="4">
        <v>76</v>
      </c>
      <c r="BT178" s="10">
        <v>38.760694018911487</v>
      </c>
      <c r="BU178" s="10">
        <v>116.99374773965303</v>
      </c>
      <c r="BV178" s="4">
        <v>17.487522090423099</v>
      </c>
      <c r="BW178" s="10">
        <v>17.53417280485797</v>
      </c>
      <c r="BX178" s="10">
        <v>17.440871375988223</v>
      </c>
      <c r="BY178" s="4">
        <v>1.3607214310398918</v>
      </c>
      <c r="BZ178" s="4">
        <v>1.158560072012647</v>
      </c>
      <c r="CA178" s="4">
        <v>1.5628827900671367</v>
      </c>
      <c r="CB178" s="4">
        <v>8.43015714432787</v>
      </c>
      <c r="CD178" s="10">
        <v>4545.4850139676546</v>
      </c>
      <c r="CE178" s="10">
        <v>8.4157396675820788</v>
      </c>
      <c r="CF178" s="10"/>
      <c r="CH178" s="10">
        <v>4323.1641537483656</v>
      </c>
      <c r="CI178" s="10">
        <v>8.4453160469641251</v>
      </c>
      <c r="CJ178" s="10"/>
      <c r="CK178" s="4">
        <v>7.4938472901177127</v>
      </c>
      <c r="CM178" s="10">
        <v>4521.7549648228396</v>
      </c>
      <c r="CN178" s="10">
        <v>7.3381691018363968</v>
      </c>
      <c r="CQ178" s="10">
        <v>4739.9726027964844</v>
      </c>
      <c r="CR178" s="10">
        <v>7.6423584060596808</v>
      </c>
      <c r="CT178" s="4">
        <v>0.69375001220032573</v>
      </c>
      <c r="CU178" s="4">
        <v>0.37916667417933547</v>
      </c>
      <c r="CV178" s="4">
        <v>0.31458333802099031</v>
      </c>
      <c r="CW178" s="4">
        <v>0.62291667796671391</v>
      </c>
      <c r="CX178" s="4">
        <v>0.39166667374471825</v>
      </c>
      <c r="CY178" s="4">
        <v>0.23125000422199568</v>
      </c>
      <c r="CZ178" s="4">
        <v>0.76458334643393755</v>
      </c>
      <c r="DA178" s="4">
        <v>0.36666667461395264</v>
      </c>
      <c r="DB178" s="4">
        <v>0.39791667181998491</v>
      </c>
    </row>
    <row r="179" spans="1:106" x14ac:dyDescent="0.25">
      <c r="A179" s="1">
        <f t="shared" si="2"/>
        <v>45102</v>
      </c>
      <c r="B179" s="8">
        <v>26</v>
      </c>
      <c r="C179" s="4">
        <v>9138.5849999999991</v>
      </c>
      <c r="D179" s="4">
        <v>9138.5849999999991</v>
      </c>
      <c r="E179" s="4">
        <v>0</v>
      </c>
      <c r="F179" s="4">
        <v>4535.1689999999999</v>
      </c>
      <c r="H179" s="4">
        <v>4603.4160000000002</v>
      </c>
      <c r="J179" s="4">
        <v>61484.03328944587</v>
      </c>
      <c r="K179" s="4">
        <v>243.19090092849731</v>
      </c>
      <c r="L179" s="4">
        <v>33227.236336895585</v>
      </c>
      <c r="M179" s="4">
        <v>28256.796952550281</v>
      </c>
      <c r="N179" s="4">
        <v>25102.9700081421</v>
      </c>
      <c r="O179" s="4">
        <v>1797.7187545564698</v>
      </c>
      <c r="P179" s="4">
        <v>10183.178225780906</v>
      </c>
      <c r="Q179" s="4">
        <v>14919.791782361193</v>
      </c>
      <c r="R179" s="4">
        <v>29092.521495210633</v>
      </c>
      <c r="S179" s="4">
        <v>49.898919935694842</v>
      </c>
      <c r="T179" s="4">
        <v>1193.0968044147658</v>
      </c>
      <c r="U179" s="4">
        <v>16437.835736197132</v>
      </c>
      <c r="V179" s="4">
        <v>0</v>
      </c>
      <c r="W179" s="4">
        <v>12654.685759013501</v>
      </c>
      <c r="X179" s="4">
        <v>0</v>
      </c>
      <c r="Y179" s="4">
        <v>16437.835736197132</v>
      </c>
      <c r="Z179" s="4">
        <v>12654.685759013501</v>
      </c>
      <c r="AA179" s="4">
        <v>270650.16788229311</v>
      </c>
      <c r="AB179" s="4">
        <v>146621.6979680325</v>
      </c>
      <c r="AC179" s="4">
        <v>124028.46991426063</v>
      </c>
      <c r="AD179" s="4">
        <v>16349.231055812903</v>
      </c>
      <c r="AE179" s="4">
        <v>3.9998290649056369</v>
      </c>
      <c r="AF179" s="4">
        <v>1022.1951596962421</v>
      </c>
      <c r="AG179" s="4">
        <v>8505.479798449107</v>
      </c>
      <c r="AH179" s="4">
        <v>7843.751257363795</v>
      </c>
      <c r="AI179" s="4">
        <v>13904.011237301555</v>
      </c>
      <c r="AJ179" s="4">
        <v>228.02403307067024</v>
      </c>
      <c r="AK179" s="4">
        <v>7937.2316328866882</v>
      </c>
      <c r="AL179" s="4">
        <v>5966.7796044148672</v>
      </c>
      <c r="AM179" s="4">
        <v>1055.4285117177358</v>
      </c>
      <c r="AN179" s="4">
        <v>545.46335563947309</v>
      </c>
      <c r="AO179" s="4">
        <v>509.96515607826268</v>
      </c>
      <c r="AP179" s="4">
        <v>99648.54296875</v>
      </c>
      <c r="AQ179" s="4">
        <v>163423.61046875</v>
      </c>
      <c r="AR179" s="4">
        <v>52990.73046875</v>
      </c>
      <c r="AS179" s="4">
        <v>46657.8125</v>
      </c>
      <c r="AT179" s="4">
        <v>600</v>
      </c>
      <c r="AU179" s="4">
        <v>600</v>
      </c>
      <c r="AV179" s="4">
        <v>600</v>
      </c>
      <c r="AW179" s="4">
        <v>6.7279598854139753</v>
      </c>
      <c r="AX179" s="4">
        <v>2.7469208863453263</v>
      </c>
      <c r="AY179" s="4">
        <v>5.4938417726906525</v>
      </c>
      <c r="AZ179" s="4">
        <v>29.616200744676899</v>
      </c>
      <c r="BA179" s="4">
        <v>1.7890331003993403</v>
      </c>
      <c r="BB179" s="4">
        <v>1.521462156045116</v>
      </c>
      <c r="BC179" s="4">
        <v>0.11549145865773923</v>
      </c>
      <c r="BD179" s="4">
        <v>17.882813419008524</v>
      </c>
      <c r="BE179" s="4">
        <v>1.8515000343322754</v>
      </c>
      <c r="BF179" s="4">
        <v>0.77600002288818359</v>
      </c>
      <c r="BG179" s="4">
        <v>2.9270000457763672</v>
      </c>
      <c r="BH179" s="4">
        <v>93.286998748779297</v>
      </c>
      <c r="BI179" s="4">
        <v>76.05999755859375</v>
      </c>
      <c r="BJ179" s="4">
        <v>17.227001190185547</v>
      </c>
      <c r="BK179" s="4">
        <v>4.0915000438690186</v>
      </c>
      <c r="BL179" s="4">
        <v>4.3990001678466797</v>
      </c>
      <c r="BM179" s="4">
        <v>3.7839999198913574</v>
      </c>
      <c r="BN179" s="4">
        <v>0.77049998939037323</v>
      </c>
      <c r="BO179" s="4">
        <v>1.0579999685287476</v>
      </c>
      <c r="BP179" s="4">
        <v>0.4830000102519989</v>
      </c>
      <c r="BQ179" s="4">
        <v>71</v>
      </c>
      <c r="BR179" s="4">
        <v>66</v>
      </c>
      <c r="BS179" s="4">
        <v>76</v>
      </c>
      <c r="BT179" s="10">
        <v>38.642361267717483</v>
      </c>
      <c r="BU179" s="10">
        <v>118.12482146629407</v>
      </c>
      <c r="BV179" s="4">
        <v>17.445102358749107</v>
      </c>
      <c r="BW179" s="10">
        <v>17.662597555321014</v>
      </c>
      <c r="BX179" s="10">
        <v>17.2276071621772</v>
      </c>
      <c r="BY179" s="4">
        <v>2.1454006192140769</v>
      </c>
      <c r="BZ179" s="4">
        <v>1.4914045233552864</v>
      </c>
      <c r="CA179" s="4">
        <v>2.7993967150728678</v>
      </c>
      <c r="CB179" s="4">
        <v>8.3454701171411596</v>
      </c>
      <c r="CD179" s="10">
        <v>4611.1256709951394</v>
      </c>
      <c r="CE179" s="10">
        <v>8.3811855362554191</v>
      </c>
      <c r="CF179" s="10"/>
      <c r="CH179" s="10">
        <v>4508.7314335118235</v>
      </c>
      <c r="CI179" s="10">
        <v>8.3089435933602047</v>
      </c>
      <c r="CJ179" s="10"/>
      <c r="CK179" s="4">
        <v>7.5039717314683996</v>
      </c>
      <c r="CM179" s="10">
        <v>4516.3754142761227</v>
      </c>
      <c r="CN179" s="10">
        <v>7.3368534185740995</v>
      </c>
      <c r="CQ179" s="10">
        <v>4892.6249447629079</v>
      </c>
      <c r="CR179" s="10">
        <v>7.6582384181963548</v>
      </c>
      <c r="CT179" s="4">
        <v>0.69583334455577039</v>
      </c>
      <c r="CU179" s="4">
        <v>0.4302083387350043</v>
      </c>
      <c r="CV179" s="4">
        <v>0.26562500582076609</v>
      </c>
      <c r="CW179" s="4">
        <v>0.59583333957319462</v>
      </c>
      <c r="CX179" s="4">
        <v>0.42708333767950535</v>
      </c>
      <c r="CY179" s="4">
        <v>0.16875000189368924</v>
      </c>
      <c r="CZ179" s="4">
        <v>0.79583334953834617</v>
      </c>
      <c r="DA179" s="4">
        <v>0.4333333397905032</v>
      </c>
      <c r="DB179" s="4">
        <v>0.36250000974784297</v>
      </c>
    </row>
    <row r="180" spans="1:106" x14ac:dyDescent="0.25">
      <c r="A180" s="1">
        <f t="shared" si="2"/>
        <v>45103</v>
      </c>
      <c r="B180" s="8">
        <v>27</v>
      </c>
      <c r="C180" s="4">
        <v>7497.5749999999998</v>
      </c>
      <c r="D180" s="4">
        <v>7497.5749999999998</v>
      </c>
      <c r="E180" s="4">
        <v>0</v>
      </c>
      <c r="F180" s="4">
        <v>4164.7569999999996</v>
      </c>
      <c r="H180" s="4">
        <v>3332.8180000000002</v>
      </c>
      <c r="J180" s="4">
        <v>54511.702737814921</v>
      </c>
      <c r="K180" s="4">
        <v>257.3381742994456</v>
      </c>
      <c r="L180" s="4">
        <v>28034.366901756101</v>
      </c>
      <c r="M180" s="4">
        <v>26477.335836058817</v>
      </c>
      <c r="N180" s="4">
        <v>23537.857496336215</v>
      </c>
      <c r="O180" s="4">
        <v>1797.436066225747</v>
      </c>
      <c r="P180" s="4">
        <v>10929.407785260119</v>
      </c>
      <c r="Q180" s="4">
        <v>12608.449711076097</v>
      </c>
      <c r="R180" s="4">
        <v>25278.90142745915</v>
      </c>
      <c r="S180" s="4">
        <v>49.338653323282593</v>
      </c>
      <c r="T180" s="4">
        <v>1192.237180535511</v>
      </c>
      <c r="U180" s="4">
        <v>13108.409281255792</v>
      </c>
      <c r="V180" s="4">
        <v>0</v>
      </c>
      <c r="W180" s="4">
        <v>12170.492146203358</v>
      </c>
      <c r="X180" s="4">
        <v>0</v>
      </c>
      <c r="Y180" s="4">
        <v>13108.409281255792</v>
      </c>
      <c r="Z180" s="4">
        <v>12170.492146203358</v>
      </c>
      <c r="AA180" s="4">
        <v>193230.47805540415</v>
      </c>
      <c r="AB180" s="4">
        <v>103769.68916289965</v>
      </c>
      <c r="AC180" s="4">
        <v>89460.788892504497</v>
      </c>
      <c r="AD180" s="4">
        <v>15608.86544804919</v>
      </c>
      <c r="AE180" s="4">
        <v>3.999547100153519</v>
      </c>
      <c r="AF180" s="4">
        <v>1022.3274237389697</v>
      </c>
      <c r="AG180" s="4">
        <v>8206.5246309837494</v>
      </c>
      <c r="AH180" s="4">
        <v>7402.3408170654402</v>
      </c>
      <c r="AI180" s="4">
        <v>12381.094631927162</v>
      </c>
      <c r="AJ180" s="4">
        <v>227.85764915139586</v>
      </c>
      <c r="AK180" s="4">
        <v>7042.1075993761651</v>
      </c>
      <c r="AL180" s="4">
        <v>5338.9870325509974</v>
      </c>
      <c r="AM180" s="4">
        <v>983.00193521253368</v>
      </c>
      <c r="AN180" s="4">
        <v>522.70524713192742</v>
      </c>
      <c r="AO180" s="4">
        <v>460.2966880806062</v>
      </c>
      <c r="AP180" s="4">
        <v>85422.94140625</v>
      </c>
      <c r="AQ180" s="4">
        <v>140093.62390625</v>
      </c>
      <c r="AR180" s="4">
        <v>43030.26953125</v>
      </c>
      <c r="AS180" s="4">
        <v>42392.671875</v>
      </c>
      <c r="AT180" s="4">
        <v>600</v>
      </c>
      <c r="AU180" s="4">
        <v>600</v>
      </c>
      <c r="AV180" s="4">
        <v>600</v>
      </c>
      <c r="AW180" s="4">
        <v>7.2705778518807644</v>
      </c>
      <c r="AX180" s="4">
        <v>3.1393960709077557</v>
      </c>
      <c r="AY180" s="4">
        <v>6.2787921418155115</v>
      </c>
      <c r="AZ180" s="4">
        <v>25.772396815690961</v>
      </c>
      <c r="BA180" s="4">
        <v>2.0818551929189359</v>
      </c>
      <c r="BB180" s="4">
        <v>1.6513465529757505</v>
      </c>
      <c r="BC180" s="4">
        <v>0.13110931670740655</v>
      </c>
      <c r="BD180" s="4">
        <v>18.685191399385801</v>
      </c>
      <c r="BE180" s="4">
        <v>1.8515000343322754</v>
      </c>
      <c r="BF180" s="4">
        <v>0.77600002288818359</v>
      </c>
      <c r="BG180" s="4">
        <v>2.9270000457763672</v>
      </c>
      <c r="BH180" s="4">
        <v>93.286998748779297</v>
      </c>
      <c r="BI180" s="4">
        <v>76.05999755859375</v>
      </c>
      <c r="BJ180" s="4">
        <v>17.227001190185547</v>
      </c>
      <c r="BK180" s="4">
        <v>4.0915000438690186</v>
      </c>
      <c r="BL180" s="4">
        <v>4.3990001678466797</v>
      </c>
      <c r="BM180" s="4">
        <v>3.7839999198913574</v>
      </c>
      <c r="BN180" s="4">
        <v>0.77049998939037323</v>
      </c>
      <c r="BO180" s="4">
        <v>1.0579999685287476</v>
      </c>
      <c r="BP180" s="4">
        <v>0.4830000102519989</v>
      </c>
      <c r="BQ180" s="4">
        <v>71</v>
      </c>
      <c r="BR180" s="4">
        <v>66</v>
      </c>
      <c r="BS180" s="4">
        <v>76</v>
      </c>
      <c r="BT180" s="10">
        <v>38.119273148655054</v>
      </c>
      <c r="BU180" s="10">
        <v>118.64847461513459</v>
      </c>
      <c r="BV180" s="4">
        <v>17.038944264383503</v>
      </c>
      <c r="BW180" s="10">
        <v>16.771551002642671</v>
      </c>
      <c r="BX180" s="10">
        <v>17.306337526124331</v>
      </c>
      <c r="BY180" s="4">
        <v>1.30411116986933</v>
      </c>
      <c r="BZ180" s="4">
        <v>1.2441717699138373</v>
      </c>
      <c r="CA180" s="4">
        <v>1.3640505698248224</v>
      </c>
      <c r="CB180" s="4">
        <v>8.4443452896013458</v>
      </c>
      <c r="CD180" s="10">
        <v>4317.6351901320613</v>
      </c>
      <c r="CE180" s="10">
        <v>8.5590022232399221</v>
      </c>
      <c r="CF180" s="10"/>
      <c r="CH180" s="10">
        <v>3986.526858052348</v>
      </c>
      <c r="CI180" s="10">
        <v>8.3201653131211657</v>
      </c>
      <c r="CJ180" s="10"/>
      <c r="CK180" s="4">
        <v>7.5501586161137304</v>
      </c>
      <c r="CM180" s="10">
        <v>4300.5271971201009</v>
      </c>
      <c r="CN180" s="10">
        <v>7.4464135664217883</v>
      </c>
      <c r="CQ180" s="10">
        <v>4347.4468888160727</v>
      </c>
      <c r="CR180" s="10">
        <v>7.6527840004317156</v>
      </c>
      <c r="CT180" s="4">
        <v>0.79166667760970699</v>
      </c>
      <c r="CU180" s="4">
        <v>0.49895833805203438</v>
      </c>
      <c r="CV180" s="4">
        <v>0.29270833955767256</v>
      </c>
      <c r="CW180" s="4">
        <v>0.71250001108273864</v>
      </c>
      <c r="CX180" s="4">
        <v>0.46666667113701504</v>
      </c>
      <c r="CY180" s="4">
        <v>0.24583333994572362</v>
      </c>
      <c r="CZ180" s="4">
        <v>0.87083334413667524</v>
      </c>
      <c r="DA180" s="4">
        <v>0.53125000496705377</v>
      </c>
      <c r="DB180" s="4">
        <v>0.33958333916962147</v>
      </c>
    </row>
    <row r="181" spans="1:106" x14ac:dyDescent="0.25">
      <c r="A181" s="1">
        <f t="shared" si="2"/>
        <v>45104</v>
      </c>
      <c r="B181" s="8">
        <v>27</v>
      </c>
      <c r="C181" s="4">
        <v>8878.3090000000011</v>
      </c>
      <c r="D181" s="4">
        <v>8878.3090000000011</v>
      </c>
      <c r="E181" s="4">
        <v>0</v>
      </c>
      <c r="F181" s="4">
        <v>4394.902</v>
      </c>
      <c r="H181" s="4">
        <v>4483.4070000000002</v>
      </c>
      <c r="J181" s="4">
        <v>58960.221506906099</v>
      </c>
      <c r="K181" s="4">
        <v>243.91685630816764</v>
      </c>
      <c r="L181" s="4">
        <v>30493.897484233072</v>
      </c>
      <c r="M181" s="4">
        <v>28466.324022673027</v>
      </c>
      <c r="N181" s="4">
        <v>24596.992981235559</v>
      </c>
      <c r="O181" s="4">
        <v>1797.2816831124815</v>
      </c>
      <c r="P181" s="4">
        <v>11616.672675273327</v>
      </c>
      <c r="Q181" s="4">
        <v>12980.320305962232</v>
      </c>
      <c r="R181" s="4">
        <v>26668.005688355704</v>
      </c>
      <c r="S181" s="4">
        <v>50.435085621722543</v>
      </c>
      <c r="T181" s="4">
        <v>1192.8753048413955</v>
      </c>
      <c r="U181" s="4">
        <v>14368.246818649895</v>
      </c>
      <c r="V181" s="4">
        <v>0</v>
      </c>
      <c r="W181" s="4">
        <v>12299.758869705807</v>
      </c>
      <c r="X181" s="4">
        <v>0</v>
      </c>
      <c r="Y181" s="4">
        <v>14368.246818649895</v>
      </c>
      <c r="Z181" s="4">
        <v>12299.758869705807</v>
      </c>
      <c r="AA181" s="4">
        <v>241524.45265630656</v>
      </c>
      <c r="AB181" s="4">
        <v>126068.20373879034</v>
      </c>
      <c r="AC181" s="4">
        <v>115456.24891751622</v>
      </c>
      <c r="AD181" s="4">
        <v>15502.695650289792</v>
      </c>
      <c r="AE181" s="4">
        <v>4.0004262049872636</v>
      </c>
      <c r="AF181" s="4">
        <v>1022.3765901067437</v>
      </c>
      <c r="AG181" s="4">
        <v>8273.9144672118182</v>
      </c>
      <c r="AH181" s="4">
        <v>7228.7811830779747</v>
      </c>
      <c r="AI181" s="4">
        <v>12282.168385458503</v>
      </c>
      <c r="AJ181" s="4">
        <v>228.01808182601576</v>
      </c>
      <c r="AK181" s="4">
        <v>6602.1716004834179</v>
      </c>
      <c r="AL181" s="4">
        <v>5679.9967849750847</v>
      </c>
      <c r="AM181" s="4">
        <v>1036.4105423697576</v>
      </c>
      <c r="AN181" s="4">
        <v>550.18207537348724</v>
      </c>
      <c r="AO181" s="4">
        <v>486.22846699627041</v>
      </c>
      <c r="AP181" s="4">
        <v>89631.6015625</v>
      </c>
      <c r="AQ181" s="4">
        <v>146995.82656249998</v>
      </c>
      <c r="AR181" s="4">
        <v>45930.328125</v>
      </c>
      <c r="AS181" s="4">
        <v>43701.2734375</v>
      </c>
      <c r="AT181" s="4">
        <v>600</v>
      </c>
      <c r="AU181" s="4">
        <v>600</v>
      </c>
      <c r="AV181" s="4">
        <v>600</v>
      </c>
      <c r="AW181" s="4">
        <v>6.6409292024985938</v>
      </c>
      <c r="AX181" s="4">
        <v>2.7704592148387217</v>
      </c>
      <c r="AY181" s="4">
        <v>5.5409184296774434</v>
      </c>
      <c r="AZ181" s="4">
        <v>27.203880001958314</v>
      </c>
      <c r="BA181" s="4">
        <v>1.7461315719344517</v>
      </c>
      <c r="BB181" s="4">
        <v>1.3833905066222072</v>
      </c>
      <c r="BC181" s="4">
        <v>0.1167351285441583</v>
      </c>
      <c r="BD181" s="4">
        <v>16.556736937461846</v>
      </c>
      <c r="BE181" s="4">
        <v>3.0649999976158142</v>
      </c>
      <c r="BF181" s="4">
        <v>0.97800004482269287</v>
      </c>
      <c r="BG181" s="4">
        <v>5.1519999504089355</v>
      </c>
      <c r="BH181" s="4">
        <v>92.419496536254883</v>
      </c>
      <c r="BI181" s="4">
        <v>76.602996826171875</v>
      </c>
      <c r="BJ181" s="4">
        <v>15.816499710083008</v>
      </c>
      <c r="BK181" s="4">
        <v>3.9010000228881836</v>
      </c>
      <c r="BL181" s="4">
        <v>4.0180001258850098</v>
      </c>
      <c r="BM181" s="4">
        <v>3.7839999198913574</v>
      </c>
      <c r="BN181" s="4">
        <v>0.61450000107288361</v>
      </c>
      <c r="BO181" s="4">
        <v>0.74599999189376831</v>
      </c>
      <c r="BP181" s="4">
        <v>0.4830000102519989</v>
      </c>
      <c r="BQ181" s="4">
        <v>64</v>
      </c>
      <c r="BR181" s="4">
        <v>52</v>
      </c>
      <c r="BS181" s="4">
        <v>76</v>
      </c>
      <c r="BT181" s="10">
        <v>38.468487182714547</v>
      </c>
      <c r="BU181" s="10">
        <v>116.67533072105324</v>
      </c>
      <c r="BV181" s="4">
        <v>17.202218405513783</v>
      </c>
      <c r="BW181" s="10">
        <v>17.180228939542882</v>
      </c>
      <c r="BX181" s="10">
        <v>17.22420787148468</v>
      </c>
      <c r="BY181" s="4">
        <v>1.1741869171135115</v>
      </c>
      <c r="BZ181" s="4">
        <v>1.1001981331914659</v>
      </c>
      <c r="CA181" s="4">
        <v>1.2481757010355574</v>
      </c>
      <c r="CB181" s="4">
        <v>8.5083723644306222</v>
      </c>
      <c r="CD181" s="10">
        <v>4529.3128089453139</v>
      </c>
      <c r="CE181" s="10">
        <v>8.6497963972455025</v>
      </c>
      <c r="CF181" s="10"/>
      <c r="CH181" s="10">
        <v>4296.7953834289101</v>
      </c>
      <c r="CI181" s="10">
        <v>8.3592952904346145</v>
      </c>
      <c r="CJ181" s="10"/>
      <c r="CK181" s="4">
        <v>7.4725944997427751</v>
      </c>
      <c r="CM181" s="10">
        <v>4598.2331292583322</v>
      </c>
      <c r="CN181" s="10">
        <v>7.3093797344004399</v>
      </c>
      <c r="CQ181" s="10">
        <v>4563.2740182629232</v>
      </c>
      <c r="CR181" s="10">
        <v>7.6370596487076696</v>
      </c>
      <c r="CT181" s="4">
        <v>0.80937501617396879</v>
      </c>
      <c r="CU181" s="4">
        <v>0.45000000887860858</v>
      </c>
      <c r="CV181" s="4">
        <v>0.3593750072953602</v>
      </c>
      <c r="CW181" s="4">
        <v>0.76250001632918918</v>
      </c>
      <c r="CX181" s="4">
        <v>0.45833334202567738</v>
      </c>
      <c r="CY181" s="4">
        <v>0.3041666743035118</v>
      </c>
      <c r="CZ181" s="4">
        <v>0.85625001601874828</v>
      </c>
      <c r="DA181" s="4">
        <v>0.44166667573153973</v>
      </c>
      <c r="DB181" s="4">
        <v>0.41458334028720856</v>
      </c>
    </row>
    <row r="182" spans="1:106" x14ac:dyDescent="0.25">
      <c r="A182" s="1">
        <f t="shared" si="2"/>
        <v>45105</v>
      </c>
      <c r="B182" s="8">
        <v>27</v>
      </c>
      <c r="C182" s="4">
        <v>8939.4629999999997</v>
      </c>
      <c r="D182" s="4">
        <v>8939.4629999999997</v>
      </c>
      <c r="E182" s="4">
        <v>0</v>
      </c>
      <c r="F182" s="4">
        <v>4445.1459999999997</v>
      </c>
      <c r="H182" s="4">
        <v>4494.317</v>
      </c>
      <c r="J182" s="4">
        <v>63462.318213954291</v>
      </c>
      <c r="K182" s="4">
        <v>242.0095087583538</v>
      </c>
      <c r="L182" s="4">
        <v>32168.688886849348</v>
      </c>
      <c r="M182" s="4">
        <v>31293.629327104944</v>
      </c>
      <c r="N182" s="4">
        <v>23927.513404507066</v>
      </c>
      <c r="O182" s="4">
        <v>1797.1351506724461</v>
      </c>
      <c r="P182" s="4">
        <v>10006.264606690123</v>
      </c>
      <c r="Q182" s="4">
        <v>13921.248797816943</v>
      </c>
      <c r="R182" s="4">
        <v>27811.289180151085</v>
      </c>
      <c r="S182" s="4">
        <v>49.819536934852302</v>
      </c>
      <c r="T182" s="4">
        <v>1190.9262066188101</v>
      </c>
      <c r="U182" s="4">
        <v>15226.415800315168</v>
      </c>
      <c r="V182" s="4">
        <v>0</v>
      </c>
      <c r="W182" s="4">
        <v>12584.873379835917</v>
      </c>
      <c r="X182" s="4">
        <v>0</v>
      </c>
      <c r="Y182" s="4">
        <v>15226.415800315168</v>
      </c>
      <c r="Z182" s="4">
        <v>12584.873379835917</v>
      </c>
      <c r="AA182" s="4">
        <v>272914.80091029312</v>
      </c>
      <c r="AB182" s="4">
        <v>151767.10466966496</v>
      </c>
      <c r="AC182" s="4">
        <v>121147.6962406282</v>
      </c>
      <c r="AD182" s="4">
        <v>15528.18572484321</v>
      </c>
      <c r="AE182" s="4">
        <v>4.0012472055247548</v>
      </c>
      <c r="AF182" s="4">
        <v>1022.2768679445871</v>
      </c>
      <c r="AG182" s="4">
        <v>8192.7909303371689</v>
      </c>
      <c r="AH182" s="4">
        <v>7335.3947945060409</v>
      </c>
      <c r="AI182" s="4">
        <v>12062.848081320835</v>
      </c>
      <c r="AJ182" s="4">
        <v>227.375877010734</v>
      </c>
      <c r="AK182" s="4">
        <v>6694.3013361360108</v>
      </c>
      <c r="AL182" s="4">
        <v>5368.5467451848244</v>
      </c>
      <c r="AM182" s="4">
        <v>1016.6855269799012</v>
      </c>
      <c r="AN182" s="4">
        <v>545.69879429051355</v>
      </c>
      <c r="AO182" s="4">
        <v>470.98673268938768</v>
      </c>
      <c r="AP182" s="4">
        <v>94761.00390625</v>
      </c>
      <c r="AQ182" s="4">
        <v>155408.04640624998</v>
      </c>
      <c r="AR182" s="4">
        <v>49678.33203125</v>
      </c>
      <c r="AS182" s="4">
        <v>45082.671875</v>
      </c>
      <c r="AT182" s="4">
        <v>600</v>
      </c>
      <c r="AU182" s="4">
        <v>600</v>
      </c>
      <c r="AV182" s="4">
        <v>600</v>
      </c>
      <c r="AW182" s="4">
        <v>7.0991197361580101</v>
      </c>
      <c r="AX182" s="4">
        <v>2.6766164147116069</v>
      </c>
      <c r="AY182" s="4">
        <v>5.3532328294232139</v>
      </c>
      <c r="AZ182" s="4">
        <v>30.529216454086015</v>
      </c>
      <c r="BA182" s="4">
        <v>1.7370378651204452</v>
      </c>
      <c r="BB182" s="4">
        <v>1.3493929200580432</v>
      </c>
      <c r="BC182" s="4">
        <v>0.11373004474428734</v>
      </c>
      <c r="BD182" s="4">
        <v>17.384494617433955</v>
      </c>
      <c r="BE182" s="4">
        <v>3.3264999240636826</v>
      </c>
      <c r="BF182" s="4">
        <v>0.414000004529953</v>
      </c>
      <c r="BG182" s="4">
        <v>6.2389998435974121</v>
      </c>
      <c r="BH182" s="4">
        <v>92.057502746582031</v>
      </c>
      <c r="BI182" s="4">
        <v>75.960502624511719</v>
      </c>
      <c r="BJ182" s="4">
        <v>16.097000122070313</v>
      </c>
      <c r="BK182" s="4">
        <v>4.005000114440918</v>
      </c>
      <c r="BL182" s="4">
        <v>4.0180001258850098</v>
      </c>
      <c r="BM182" s="4">
        <v>3.9920001029968262</v>
      </c>
      <c r="BN182" s="4">
        <v>0.61049999296665192</v>
      </c>
      <c r="BO182" s="4">
        <v>0.74599999189376831</v>
      </c>
      <c r="BP182" s="4">
        <v>0.47499999403953552</v>
      </c>
      <c r="BQ182" s="4">
        <v>50</v>
      </c>
      <c r="BR182" s="4">
        <v>52</v>
      </c>
      <c r="BS182" s="4">
        <v>48</v>
      </c>
      <c r="BT182" s="10">
        <v>37.870744804783527</v>
      </c>
      <c r="BU182" s="10">
        <v>116.72127015262429</v>
      </c>
      <c r="BV182" s="4">
        <v>17.212985567407365</v>
      </c>
      <c r="BW182" s="10">
        <v>17.671073813248892</v>
      </c>
      <c r="BX182" s="10">
        <v>16.754897321565835</v>
      </c>
      <c r="BY182" s="4">
        <v>1.8103657150947488</v>
      </c>
      <c r="BZ182" s="4">
        <v>1.2586792049205398</v>
      </c>
      <c r="CA182" s="4">
        <v>2.3620522252689575</v>
      </c>
      <c r="CB182" s="4">
        <v>8.5120389025382028</v>
      </c>
      <c r="CD182" s="10">
        <v>4538.366669335087</v>
      </c>
      <c r="CE182" s="10">
        <v>8.6322012511668156</v>
      </c>
      <c r="CF182" s="10"/>
      <c r="CH182" s="10">
        <v>4225.7222698900323</v>
      </c>
      <c r="CI182" s="10">
        <v>8.382986219210931</v>
      </c>
      <c r="CJ182" s="10"/>
      <c r="CK182" s="4">
        <v>7.5373083999482127</v>
      </c>
      <c r="CM182" s="10">
        <v>4608.4216866858214</v>
      </c>
      <c r="CN182" s="10">
        <v>7.427405430340376</v>
      </c>
      <c r="CQ182" s="10">
        <v>4358.4022971608911</v>
      </c>
      <c r="CR182" s="10">
        <v>7.6535159443738081</v>
      </c>
      <c r="CT182" s="4">
        <v>0.78229167886699247</v>
      </c>
      <c r="CU182" s="4">
        <v>0.41458334090809029</v>
      </c>
      <c r="CV182" s="4">
        <v>0.36770833795890212</v>
      </c>
      <c r="CW182" s="4">
        <v>0.76875000974784302</v>
      </c>
      <c r="CX182" s="4">
        <v>0.42500000695387524</v>
      </c>
      <c r="CY182" s="4">
        <v>0.34375000279396772</v>
      </c>
      <c r="CZ182" s="4">
        <v>0.79583334798614191</v>
      </c>
      <c r="DA182" s="4">
        <v>0.40416667486230534</v>
      </c>
      <c r="DB182" s="4">
        <v>0.39166667312383652</v>
      </c>
    </row>
    <row r="183" spans="1:106" x14ac:dyDescent="0.25">
      <c r="A183" s="1">
        <f t="shared" si="2"/>
        <v>45106</v>
      </c>
      <c r="B183" s="8">
        <v>27</v>
      </c>
      <c r="C183" s="4">
        <v>8849.7890000000007</v>
      </c>
      <c r="D183" s="4">
        <v>8849.7890000000007</v>
      </c>
      <c r="E183" s="4">
        <v>0</v>
      </c>
      <c r="F183" s="4">
        <v>4387.3249999999998</v>
      </c>
      <c r="H183" s="4">
        <v>4462.4639999999999</v>
      </c>
      <c r="J183" s="4">
        <v>66137.447280883658</v>
      </c>
      <c r="K183" s="4">
        <v>241.97487882543007</v>
      </c>
      <c r="L183" s="4">
        <v>33700.957407989925</v>
      </c>
      <c r="M183" s="4">
        <v>32436.489872893737</v>
      </c>
      <c r="N183" s="4">
        <v>24564.195998697673</v>
      </c>
      <c r="O183" s="4">
        <v>1797.4375500764897</v>
      </c>
      <c r="P183" s="4">
        <v>10085.184571479524</v>
      </c>
      <c r="Q183" s="4">
        <v>14479.011427218149</v>
      </c>
      <c r="R183" s="4">
        <v>28831.053178928658</v>
      </c>
      <c r="S183" s="4">
        <v>48.844182860650221</v>
      </c>
      <c r="T183" s="4">
        <v>1187.0384331870639</v>
      </c>
      <c r="U183" s="4">
        <v>15610.871886545434</v>
      </c>
      <c r="V183" s="4">
        <v>0</v>
      </c>
      <c r="W183" s="4">
        <v>13220.181292383224</v>
      </c>
      <c r="X183" s="4">
        <v>0</v>
      </c>
      <c r="Y183" s="4">
        <v>15610.871886545434</v>
      </c>
      <c r="Z183" s="4">
        <v>13220.181292383224</v>
      </c>
      <c r="AA183" s="4">
        <v>288078.7352891732</v>
      </c>
      <c r="AB183" s="4">
        <v>146335.03754713316</v>
      </c>
      <c r="AC183" s="4">
        <v>141743.69774204001</v>
      </c>
      <c r="AD183" s="4">
        <v>15465.251539171244</v>
      </c>
      <c r="AE183" s="4">
        <v>4.0014387797711501</v>
      </c>
      <c r="AF183" s="4">
        <v>1022.4441544356594</v>
      </c>
      <c r="AG183" s="4">
        <v>8186.0893113747825</v>
      </c>
      <c r="AH183" s="4">
        <v>7279.1622277964625</v>
      </c>
      <c r="AI183" s="4">
        <v>12256.726458314555</v>
      </c>
      <c r="AJ183" s="4">
        <v>228.00114393013496</v>
      </c>
      <c r="AK183" s="4">
        <v>6863.925764560011</v>
      </c>
      <c r="AL183" s="4">
        <v>5392.8006937545451</v>
      </c>
      <c r="AM183" s="4">
        <v>994.98747277287703</v>
      </c>
      <c r="AN183" s="4">
        <v>507.86428389027037</v>
      </c>
      <c r="AO183" s="4">
        <v>487.1231888826066</v>
      </c>
      <c r="AP183" s="4">
        <v>99622.9453125</v>
      </c>
      <c r="AQ183" s="4">
        <v>163381.6303125</v>
      </c>
      <c r="AR183" s="4">
        <v>52002.80859375</v>
      </c>
      <c r="AS183" s="4">
        <v>47620.13671875</v>
      </c>
      <c r="AT183" s="4">
        <v>600</v>
      </c>
      <c r="AU183" s="4">
        <v>600</v>
      </c>
      <c r="AV183" s="4">
        <v>600</v>
      </c>
      <c r="AW183" s="4">
        <v>7.4733360626884613</v>
      </c>
      <c r="AX183" s="4">
        <v>2.775681544350681</v>
      </c>
      <c r="AY183" s="4">
        <v>5.5513630887013621</v>
      </c>
      <c r="AZ183" s="4">
        <v>32.55204562381919</v>
      </c>
      <c r="BA183" s="4">
        <v>1.7475277138439393</v>
      </c>
      <c r="BB183" s="4">
        <v>1.3849738630282094</v>
      </c>
      <c r="BC183" s="4">
        <v>0.11243064357499111</v>
      </c>
      <c r="BD183" s="4">
        <v>18.461641324160382</v>
      </c>
      <c r="BE183" s="4">
        <v>3.1655000001192093</v>
      </c>
      <c r="BF183" s="4">
        <v>0.29800000786781311</v>
      </c>
      <c r="BG183" s="4">
        <v>6.0329999923706055</v>
      </c>
      <c r="BH183" s="4">
        <v>92.512001037597656</v>
      </c>
      <c r="BI183" s="4">
        <v>75.595001220703125</v>
      </c>
      <c r="BJ183" s="4">
        <v>16.916999816894531</v>
      </c>
      <c r="BK183" s="4">
        <v>3.7120000123977661</v>
      </c>
      <c r="BL183" s="4">
        <v>3.4319999217987061</v>
      </c>
      <c r="BM183" s="4">
        <v>3.9920001029968262</v>
      </c>
      <c r="BN183" s="4">
        <v>0.61049999296665192</v>
      </c>
      <c r="BO183" s="4">
        <v>0.74599999189376831</v>
      </c>
      <c r="BP183" s="4">
        <v>0.47499999403953552</v>
      </c>
      <c r="BQ183" s="4">
        <v>53</v>
      </c>
      <c r="BR183" s="4">
        <v>58</v>
      </c>
      <c r="BS183" s="4">
        <v>48</v>
      </c>
      <c r="BT183" s="10">
        <v>37.719872539224745</v>
      </c>
      <c r="BU183" s="10">
        <v>117.63981605477946</v>
      </c>
      <c r="BV183" s="4">
        <v>17.411541885614874</v>
      </c>
      <c r="BW183" s="10">
        <v>17.190195040282497</v>
      </c>
      <c r="BX183" s="10">
        <v>17.632888730947247</v>
      </c>
      <c r="BY183" s="4">
        <v>1.8201365683699677</v>
      </c>
      <c r="BZ183" s="4">
        <v>2.2592720200390017</v>
      </c>
      <c r="CA183" s="4">
        <v>1.381001116700934</v>
      </c>
      <c r="CB183" s="4">
        <v>8.4908292773341838</v>
      </c>
      <c r="CD183" s="10">
        <v>4385.4767610449562</v>
      </c>
      <c r="CE183" s="10">
        <v>8.5133285144249182</v>
      </c>
      <c r="CF183" s="10"/>
      <c r="CH183" s="10">
        <v>4313.7299340112922</v>
      </c>
      <c r="CI183" s="10">
        <v>8.4679558283904495</v>
      </c>
      <c r="CJ183" s="10"/>
      <c r="CK183" s="4">
        <v>7.4618203504267075</v>
      </c>
      <c r="CM183" s="10">
        <v>4434.3355648389279</v>
      </c>
      <c r="CN183" s="10">
        <v>7.365643430906907</v>
      </c>
      <c r="CQ183" s="10">
        <v>4660.0580791601824</v>
      </c>
      <c r="CR183" s="10">
        <v>7.5533386807776788</v>
      </c>
      <c r="CT183" s="4">
        <v>0.72743056722942534</v>
      </c>
      <c r="CU183" s="4">
        <v>0.44392361673009062</v>
      </c>
      <c r="CV183" s="4">
        <v>0.28350695049933466</v>
      </c>
      <c r="CW183" s="4">
        <v>0.69131945591006017</v>
      </c>
      <c r="CX183" s="4">
        <v>0.42534722874148023</v>
      </c>
      <c r="CY183" s="4">
        <v>0.26597222716857988</v>
      </c>
      <c r="CZ183" s="4">
        <v>0.76354167854879051</v>
      </c>
      <c r="DA183" s="4">
        <v>0.46250000471870106</v>
      </c>
      <c r="DB183" s="4">
        <v>0.30104167383008945</v>
      </c>
    </row>
    <row r="184" spans="1:106" x14ac:dyDescent="0.25">
      <c r="A184" s="1">
        <f t="shared" si="2"/>
        <v>45107</v>
      </c>
      <c r="B184" s="8">
        <v>27</v>
      </c>
      <c r="C184" s="4">
        <v>8170.9549999999999</v>
      </c>
      <c r="D184" s="4">
        <v>8170.9549999999999</v>
      </c>
      <c r="E184" s="4">
        <v>0</v>
      </c>
      <c r="F184" s="4">
        <v>3853.2669999999998</v>
      </c>
      <c r="H184" s="4">
        <v>4317.6880000000001</v>
      </c>
      <c r="J184" s="4">
        <v>64510.76484704882</v>
      </c>
      <c r="K184" s="4">
        <v>241.94444829568201</v>
      </c>
      <c r="L184" s="4">
        <v>32951.492548044822</v>
      </c>
      <c r="M184" s="4">
        <v>31559.272299003995</v>
      </c>
      <c r="N184" s="4">
        <v>26589.391561092081</v>
      </c>
      <c r="O184" s="4">
        <v>1797.8891172341855</v>
      </c>
      <c r="P184" s="4">
        <v>11436.066402241982</v>
      </c>
      <c r="Q184" s="4">
        <v>15153.325158850101</v>
      </c>
      <c r="R184" s="4">
        <v>28134.691538396248</v>
      </c>
      <c r="S184" s="4">
        <v>49.32082464424348</v>
      </c>
      <c r="T184" s="4">
        <v>1188.6620877961989</v>
      </c>
      <c r="U184" s="4">
        <v>15380.189065541077</v>
      </c>
      <c r="V184" s="4">
        <v>0</v>
      </c>
      <c r="W184" s="4">
        <v>12754.502472855173</v>
      </c>
      <c r="X184" s="4">
        <v>0</v>
      </c>
      <c r="Y184" s="4">
        <v>15380.189065541077</v>
      </c>
      <c r="Z184" s="4">
        <v>12754.502472855173</v>
      </c>
      <c r="AA184" s="4">
        <v>288979.66090499552</v>
      </c>
      <c r="AB184" s="4">
        <v>150828.33977895175</v>
      </c>
      <c r="AC184" s="4">
        <v>138151.32112604374</v>
      </c>
      <c r="AD184" s="4">
        <v>15253.685369133296</v>
      </c>
      <c r="AE184" s="4">
        <v>3.9998712938070917</v>
      </c>
      <c r="AF184" s="4">
        <v>1022.3081504395437</v>
      </c>
      <c r="AG184" s="4">
        <v>7941.9885352038127</v>
      </c>
      <c r="AH184" s="4">
        <v>7311.6968339294835</v>
      </c>
      <c r="AI184" s="4">
        <v>11200.700364348155</v>
      </c>
      <c r="AJ184" s="4">
        <v>227.82473421962172</v>
      </c>
      <c r="AK184" s="4">
        <v>5884.3112183733183</v>
      </c>
      <c r="AL184" s="4">
        <v>5316.3891459748374</v>
      </c>
      <c r="AM184" s="4">
        <v>1000.670770198195</v>
      </c>
      <c r="AN184" s="4">
        <v>527.03930883025691</v>
      </c>
      <c r="AO184" s="4">
        <v>473.63146136793802</v>
      </c>
      <c r="AP184" s="4">
        <v>95173.49609375</v>
      </c>
      <c r="AQ184" s="4">
        <v>156084.53359374998</v>
      </c>
      <c r="AR184" s="4">
        <v>48660.78515625</v>
      </c>
      <c r="AS184" s="4">
        <v>46512.7109375</v>
      </c>
      <c r="AT184" s="4">
        <v>600</v>
      </c>
      <c r="AU184" s="4">
        <v>600</v>
      </c>
      <c r="AV184" s="4">
        <v>600</v>
      </c>
      <c r="AW184" s="4">
        <v>7.8951315785056728</v>
      </c>
      <c r="AX184" s="4">
        <v>3.2541351116353083</v>
      </c>
      <c r="AY184" s="4">
        <v>6.5082702232706167</v>
      </c>
      <c r="AZ184" s="4">
        <v>35.366693477689637</v>
      </c>
      <c r="BA184" s="4">
        <v>1.8668179385559334</v>
      </c>
      <c r="BB184" s="4">
        <v>1.3707945233266068</v>
      </c>
      <c r="BC184" s="4">
        <v>0.12246680714778077</v>
      </c>
      <c r="BD184" s="4">
        <v>19.10236117978253</v>
      </c>
      <c r="BE184" s="4">
        <v>2.439500167965889</v>
      </c>
      <c r="BF184" s="4">
        <v>0.29800000786781311</v>
      </c>
      <c r="BG184" s="4">
        <v>4.5810003280639648</v>
      </c>
      <c r="BH184" s="4">
        <v>93.049997329711914</v>
      </c>
      <c r="BI184" s="4">
        <v>76.540496826171875</v>
      </c>
      <c r="BJ184" s="4">
        <v>16.509500503540039</v>
      </c>
      <c r="BK184" s="4">
        <v>3.5219999551773071</v>
      </c>
      <c r="BL184" s="4">
        <v>3.4319999217987061</v>
      </c>
      <c r="BM184" s="4">
        <v>3.6119999885559082</v>
      </c>
      <c r="BN184" s="4">
        <v>0.98899999260902405</v>
      </c>
      <c r="BO184" s="4">
        <v>0.74599999189376831</v>
      </c>
      <c r="BP184" s="4">
        <v>1.2319999933242798</v>
      </c>
      <c r="BQ184" s="4">
        <v>62</v>
      </c>
      <c r="BR184" s="4">
        <v>58</v>
      </c>
      <c r="BS184" s="4">
        <v>66</v>
      </c>
      <c r="BT184" s="10">
        <v>37.642094701913628</v>
      </c>
      <c r="BU184" s="10">
        <v>116.83014338548185</v>
      </c>
      <c r="BV184" s="4">
        <v>17.36439212429454</v>
      </c>
      <c r="BW184" s="10">
        <v>17.378367724995371</v>
      </c>
      <c r="BX184" s="10">
        <v>17.350416523593712</v>
      </c>
      <c r="BY184" s="4">
        <v>1.3839861542332466</v>
      </c>
      <c r="BZ184" s="4">
        <v>0.81137118904505745</v>
      </c>
      <c r="CA184" s="4">
        <v>1.9566011194214357</v>
      </c>
      <c r="CB184" s="4">
        <v>8.5210032441589565</v>
      </c>
      <c r="CD184" s="10">
        <v>4402.3178552218524</v>
      </c>
      <c r="CE184" s="10">
        <v>8.457066755098424</v>
      </c>
      <c r="CF184" s="10"/>
      <c r="CH184" s="10">
        <v>4178.4872971134791</v>
      </c>
      <c r="CI184" s="10">
        <v>8.5883646425257361</v>
      </c>
      <c r="CJ184" s="10"/>
      <c r="CK184" s="4">
        <v>7.4715011953849739</v>
      </c>
      <c r="CM184" s="10">
        <v>4409.4977555833038</v>
      </c>
      <c r="CN184" s="10">
        <v>7.3625826634458793</v>
      </c>
      <c r="CQ184" s="10">
        <v>4578.0000432098768</v>
      </c>
      <c r="CR184" s="10">
        <v>7.5764107667248046</v>
      </c>
      <c r="CT184" s="4">
        <v>0.56666667216146982</v>
      </c>
      <c r="CU184" s="4">
        <v>0.43125000293366611</v>
      </c>
      <c r="CV184" s="4">
        <v>0.13541666922780374</v>
      </c>
      <c r="CW184" s="4">
        <v>0.4625000087544322</v>
      </c>
      <c r="CX184" s="4">
        <v>0.32916667296861607</v>
      </c>
      <c r="CY184" s="4">
        <v>0.1333333357858161</v>
      </c>
      <c r="CZ184" s="4">
        <v>0.67083333556850744</v>
      </c>
      <c r="DA184" s="4">
        <v>0.53333333289871609</v>
      </c>
      <c r="DB184" s="4">
        <v>0.13750000266979137</v>
      </c>
    </row>
    <row r="185" spans="1:106" x14ac:dyDescent="0.25">
      <c r="A185" s="1">
        <f t="shared" si="2"/>
        <v>45108</v>
      </c>
      <c r="B185" s="8">
        <v>27</v>
      </c>
      <c r="C185" s="4">
        <v>8664.9689999999991</v>
      </c>
      <c r="D185" s="4">
        <v>8664.9689999999991</v>
      </c>
      <c r="E185" s="4">
        <v>0</v>
      </c>
      <c r="F185" s="4">
        <v>4276.0379999999996</v>
      </c>
      <c r="H185" s="4">
        <v>4388.9309999999996</v>
      </c>
      <c r="J185" s="4">
        <v>56572.812953115936</v>
      </c>
      <c r="K185" s="4">
        <v>243.06177365421127</v>
      </c>
      <c r="L185" s="4">
        <v>28153.871345843527</v>
      </c>
      <c r="M185" s="4">
        <v>28418.941607272413</v>
      </c>
      <c r="N185" s="4">
        <v>23798.552416643295</v>
      </c>
      <c r="O185" s="4">
        <v>1797.7617753831241</v>
      </c>
      <c r="P185" s="4">
        <v>9977.70678084065</v>
      </c>
      <c r="Q185" s="4">
        <v>13820.845635802643</v>
      </c>
      <c r="R185" s="4">
        <v>24951.291949662016</v>
      </c>
      <c r="S185" s="4">
        <v>48.944544129728101</v>
      </c>
      <c r="T185" s="4">
        <v>1188.5787483664992</v>
      </c>
      <c r="U185" s="4">
        <v>12818.413950014457</v>
      </c>
      <c r="V185" s="4">
        <v>0</v>
      </c>
      <c r="W185" s="4">
        <v>12132.877999647561</v>
      </c>
      <c r="X185" s="4">
        <v>0</v>
      </c>
      <c r="Y185" s="4">
        <v>12818.413950014457</v>
      </c>
      <c r="Z185" s="4">
        <v>12132.877999647561</v>
      </c>
      <c r="AA185" s="4">
        <v>281230.64998865908</v>
      </c>
      <c r="AB185" s="4">
        <v>143047.46533761505</v>
      </c>
      <c r="AC185" s="4">
        <v>138183.18465104402</v>
      </c>
      <c r="AD185" s="4">
        <v>14844.855871693962</v>
      </c>
      <c r="AE185" s="4">
        <v>4.0010368033567003</v>
      </c>
      <c r="AF185" s="4">
        <v>1022.2330255100602</v>
      </c>
      <c r="AG185" s="4">
        <v>7448.969782608845</v>
      </c>
      <c r="AH185" s="4">
        <v>7395.8860890851183</v>
      </c>
      <c r="AI185" s="4">
        <v>11292.131382432217</v>
      </c>
      <c r="AJ185" s="4">
        <v>227.98320259756511</v>
      </c>
      <c r="AK185" s="4">
        <v>6096.3133867984861</v>
      </c>
      <c r="AL185" s="4">
        <v>5195.8179956337299</v>
      </c>
      <c r="AM185" s="4">
        <v>1003.5860609609613</v>
      </c>
      <c r="AN185" s="4">
        <v>516.6359053592322</v>
      </c>
      <c r="AO185" s="4">
        <v>486.95015560172908</v>
      </c>
      <c r="AP185" s="4">
        <v>86192.53515625</v>
      </c>
      <c r="AQ185" s="4">
        <v>141355.75765625</v>
      </c>
      <c r="AR185" s="4">
        <v>42310.3515625</v>
      </c>
      <c r="AS185" s="4">
        <v>43882.18359375</v>
      </c>
      <c r="AT185" s="4">
        <v>600</v>
      </c>
      <c r="AU185" s="4">
        <v>600</v>
      </c>
      <c r="AV185" s="4">
        <v>600</v>
      </c>
      <c r="AW185" s="4">
        <v>6.5289111770758721</v>
      </c>
      <c r="AX185" s="4">
        <v>2.7465248192628615</v>
      </c>
      <c r="AY185" s="4">
        <v>5.493049638525723</v>
      </c>
      <c r="AZ185" s="4">
        <v>32.456048023790864</v>
      </c>
      <c r="BA185" s="4">
        <v>1.7132035754189039</v>
      </c>
      <c r="BB185" s="4">
        <v>1.3031935119943554</v>
      </c>
      <c r="BC185" s="4">
        <v>0.11582107921689754</v>
      </c>
      <c r="BD185" s="4">
        <v>16.313475288399765</v>
      </c>
      <c r="BE185" s="4">
        <v>1.8240000009536743</v>
      </c>
      <c r="BF185" s="4">
        <v>1.0069999694824219</v>
      </c>
      <c r="BG185" s="4">
        <v>2.6410000324249268</v>
      </c>
      <c r="BH185" s="4">
        <v>93.550998687744141</v>
      </c>
      <c r="BI185" s="4">
        <v>76.607498168945313</v>
      </c>
      <c r="BJ185" s="4">
        <v>16.943500518798828</v>
      </c>
      <c r="BK185" s="4">
        <v>3.6944999694824219</v>
      </c>
      <c r="BL185" s="4">
        <v>3.7769999504089355</v>
      </c>
      <c r="BM185" s="4">
        <v>3.6119999885559082</v>
      </c>
      <c r="BN185" s="4">
        <v>0.93050000071525574</v>
      </c>
      <c r="BO185" s="4">
        <v>0.62900000810623169</v>
      </c>
      <c r="BP185" s="4">
        <v>1.2319999933242798</v>
      </c>
      <c r="BQ185" s="4">
        <v>58</v>
      </c>
      <c r="BR185" s="4">
        <v>50</v>
      </c>
      <c r="BS185" s="4">
        <v>66</v>
      </c>
      <c r="BT185" s="10">
        <v>38.104238283245131</v>
      </c>
      <c r="BU185" s="10">
        <v>117.41556486308721</v>
      </c>
      <c r="BV185" s="4">
        <v>17.099536689500979</v>
      </c>
      <c r="BW185" s="10">
        <v>17.095446593890937</v>
      </c>
      <c r="BX185" s="10">
        <v>17.103626785111022</v>
      </c>
      <c r="BY185" s="4">
        <v>1.3637355762764569</v>
      </c>
      <c r="BZ185" s="4">
        <v>1.2462004209215467</v>
      </c>
      <c r="CA185" s="4">
        <v>1.4812707316313669</v>
      </c>
      <c r="CB185" s="4">
        <v>8.5355575023224439</v>
      </c>
      <c r="CD185" s="10">
        <v>4284.6733790374456</v>
      </c>
      <c r="CE185" s="10">
        <v>8.4260478440237083</v>
      </c>
      <c r="CF185" s="10"/>
      <c r="CH185" s="10">
        <v>4275.0145322786448</v>
      </c>
      <c r="CI185" s="10">
        <v>8.6453145836416478</v>
      </c>
      <c r="CJ185" s="10"/>
      <c r="CK185" s="4">
        <v>7.5531176349230531</v>
      </c>
      <c r="CM185" s="10">
        <v>4329.8104782358805</v>
      </c>
      <c r="CN185" s="10">
        <v>7.4617459304257672</v>
      </c>
      <c r="CQ185" s="10">
        <v>4661.5346297383248</v>
      </c>
      <c r="CR185" s="10">
        <v>7.637987145710925</v>
      </c>
      <c r="CT185" s="4">
        <v>0.46770834565783537</v>
      </c>
      <c r="CU185" s="4">
        <v>0.30416667476917303</v>
      </c>
      <c r="CV185" s="4">
        <v>0.16354167088866234</v>
      </c>
      <c r="CW185" s="4">
        <v>0.46666667905325687</v>
      </c>
      <c r="CX185" s="4">
        <v>0.30416667461395264</v>
      </c>
      <c r="CY185" s="4">
        <v>0.16250000443930426</v>
      </c>
      <c r="CZ185" s="4">
        <v>0.46875001226241386</v>
      </c>
      <c r="DA185" s="4">
        <v>0.30416667492439348</v>
      </c>
      <c r="DB185" s="4">
        <v>0.16458333733802041</v>
      </c>
    </row>
    <row r="186" spans="1:106" x14ac:dyDescent="0.25">
      <c r="A186" s="1">
        <f t="shared" si="2"/>
        <v>45109</v>
      </c>
      <c r="B186" s="8">
        <v>27</v>
      </c>
      <c r="C186" s="4">
        <v>8753.8820000000014</v>
      </c>
      <c r="D186" s="4">
        <v>8753.8820000000014</v>
      </c>
      <c r="E186" s="4">
        <v>0</v>
      </c>
      <c r="F186" s="4">
        <v>4428.3710000000001</v>
      </c>
      <c r="H186" s="4">
        <v>4325.5110000000004</v>
      </c>
      <c r="J186" s="4">
        <v>61196.472039991444</v>
      </c>
      <c r="K186" s="4">
        <v>244.9786131750331</v>
      </c>
      <c r="L186" s="4">
        <v>32194.836700169777</v>
      </c>
      <c r="M186" s="4">
        <v>29001.635339821667</v>
      </c>
      <c r="N186" s="4">
        <v>26304.580105613441</v>
      </c>
      <c r="O186" s="4">
        <v>1797.895919679077</v>
      </c>
      <c r="P186" s="4">
        <v>10725.50305857807</v>
      </c>
      <c r="Q186" s="4">
        <v>15579.077047035371</v>
      </c>
      <c r="R186" s="4">
        <v>28416.6701136478</v>
      </c>
      <c r="S186" s="4">
        <v>48.510041078714856</v>
      </c>
      <c r="T186" s="4">
        <v>1187.0261872667234</v>
      </c>
      <c r="U186" s="4">
        <v>15475.752122663134</v>
      </c>
      <c r="V186" s="4">
        <v>0</v>
      </c>
      <c r="W186" s="4">
        <v>12940.917990984668</v>
      </c>
      <c r="X186" s="4">
        <v>0</v>
      </c>
      <c r="Y186" s="4">
        <v>15475.752122663134</v>
      </c>
      <c r="Z186" s="4">
        <v>12940.917990984668</v>
      </c>
      <c r="AA186" s="4">
        <v>301645.19779197569</v>
      </c>
      <c r="AB186" s="4">
        <v>159376.72807190646</v>
      </c>
      <c r="AC186" s="4">
        <v>142268.46972006923</v>
      </c>
      <c r="AD186" s="4">
        <v>15430.231243315357</v>
      </c>
      <c r="AE186" s="4">
        <v>3.9996984612531943</v>
      </c>
      <c r="AF186" s="4">
        <v>1022.3051434748691</v>
      </c>
      <c r="AG186" s="4">
        <v>7960.6538605766091</v>
      </c>
      <c r="AH186" s="4">
        <v>7469.5773827387484</v>
      </c>
      <c r="AI186" s="4">
        <v>11567.32538185456</v>
      </c>
      <c r="AJ186" s="4">
        <v>227.75780208817235</v>
      </c>
      <c r="AK186" s="4">
        <v>6203.2446858507428</v>
      </c>
      <c r="AL186" s="4">
        <v>5364.080696003818</v>
      </c>
      <c r="AM186" s="4">
        <v>1045.5763458002373</v>
      </c>
      <c r="AN186" s="4">
        <v>548.45829763553434</v>
      </c>
      <c r="AO186" s="4">
        <v>497.118048164703</v>
      </c>
      <c r="AP186" s="4">
        <v>94095.16015625</v>
      </c>
      <c r="AQ186" s="4">
        <v>154316.06265625</v>
      </c>
      <c r="AR186" s="4">
        <v>48623.41796875</v>
      </c>
      <c r="AS186" s="4">
        <v>45471.7421875</v>
      </c>
      <c r="AT186" s="4">
        <v>600</v>
      </c>
      <c r="AU186" s="4">
        <v>600</v>
      </c>
      <c r="AV186" s="4">
        <v>600</v>
      </c>
      <c r="AW186" s="4">
        <v>6.990781008927403</v>
      </c>
      <c r="AX186" s="4">
        <v>3.0049045789757547</v>
      </c>
      <c r="AY186" s="4">
        <v>6.0098091579515094</v>
      </c>
      <c r="AZ186" s="4">
        <v>34.458449153412808</v>
      </c>
      <c r="BA186" s="4">
        <v>1.762672976779371</v>
      </c>
      <c r="BB186" s="4">
        <v>1.3213937978435806</v>
      </c>
      <c r="BC186" s="4">
        <v>0.11944144846826095</v>
      </c>
      <c r="BD186" s="4">
        <v>17.628300524984226</v>
      </c>
      <c r="BE186" s="4">
        <v>2.3660000562667847</v>
      </c>
      <c r="BF186" s="4">
        <v>1.1640000343322754</v>
      </c>
      <c r="BG186" s="4">
        <v>3.5680000782012939</v>
      </c>
      <c r="BH186" s="4">
        <v>93.238506317138672</v>
      </c>
      <c r="BI186" s="4">
        <v>75.725006103515625</v>
      </c>
      <c r="BJ186" s="4">
        <v>17.513500213623047</v>
      </c>
      <c r="BK186" s="4">
        <v>3.7289999723434448</v>
      </c>
      <c r="BL186" s="4">
        <v>3.7769999504089355</v>
      </c>
      <c r="BM186" s="4">
        <v>3.6809999942779541</v>
      </c>
      <c r="BN186" s="4">
        <v>0.66699999570846558</v>
      </c>
      <c r="BO186" s="4">
        <v>0.62900000810623169</v>
      </c>
      <c r="BP186" s="4">
        <v>0.70499998331069946</v>
      </c>
      <c r="BQ186" s="4">
        <v>71</v>
      </c>
      <c r="BR186" s="4">
        <v>50</v>
      </c>
      <c r="BS186" s="4">
        <v>92</v>
      </c>
      <c r="BT186" s="10">
        <v>38.482772507721386</v>
      </c>
      <c r="BU186" s="10">
        <v>118.36168617859248</v>
      </c>
      <c r="BV186" s="4">
        <v>17.209011253745054</v>
      </c>
      <c r="BW186" s="10">
        <v>17.540912750523038</v>
      </c>
      <c r="BX186" s="10">
        <v>16.877109756967069</v>
      </c>
      <c r="BY186" s="4">
        <v>1.7143116794925284</v>
      </c>
      <c r="BZ186" s="4">
        <v>1.2965395871889991</v>
      </c>
      <c r="CA186" s="4">
        <v>2.1320837717960579</v>
      </c>
      <c r="CB186" s="4">
        <v>8.584237810585126</v>
      </c>
      <c r="CD186" s="10">
        <v>4572.3205659727046</v>
      </c>
      <c r="CE186" s="10">
        <v>8.4838944499583011</v>
      </c>
      <c r="CF186" s="10"/>
      <c r="CH186" s="10">
        <v>4379.1721534719627</v>
      </c>
      <c r="CI186" s="10">
        <v>8.6890069302665953</v>
      </c>
      <c r="CJ186" s="10"/>
      <c r="CK186" s="4">
        <v>7.4976016253955882</v>
      </c>
      <c r="CM186" s="10">
        <v>4546.0990329525794</v>
      </c>
      <c r="CN186" s="10">
        <v>7.342496252068325</v>
      </c>
      <c r="CQ186" s="10">
        <v>4769.2588255409128</v>
      </c>
      <c r="CR186" s="10">
        <v>7.6454494175750876</v>
      </c>
      <c r="CT186" s="4">
        <v>0.61666667717508972</v>
      </c>
      <c r="CU186" s="4">
        <v>0.41979167299966014</v>
      </c>
      <c r="CV186" s="4">
        <v>0.19687500417542952</v>
      </c>
      <c r="CW186" s="4">
        <v>0.60625000949949026</v>
      </c>
      <c r="CX186" s="4">
        <v>0.43125000533958274</v>
      </c>
      <c r="CY186" s="4">
        <v>0.17500000415990749</v>
      </c>
      <c r="CZ186" s="4">
        <v>0.62708334485068917</v>
      </c>
      <c r="DA186" s="4">
        <v>0.40833334065973759</v>
      </c>
      <c r="DB186" s="4">
        <v>0.21875000419095159</v>
      </c>
    </row>
    <row r="187" spans="1:106" x14ac:dyDescent="0.25">
      <c r="A187" s="1">
        <f t="shared" si="2"/>
        <v>45110</v>
      </c>
      <c r="B187" s="8">
        <v>28</v>
      </c>
      <c r="C187" s="4">
        <v>7725.4470000000001</v>
      </c>
      <c r="D187" s="4">
        <v>7725.4470000000001</v>
      </c>
      <c r="E187" s="4">
        <v>0</v>
      </c>
      <c r="F187" s="4">
        <v>3791.6309999999999</v>
      </c>
      <c r="H187" s="4">
        <v>3933.8159999999998</v>
      </c>
      <c r="J187" s="4">
        <v>55882.414134091639</v>
      </c>
      <c r="K187" s="4">
        <v>242.94656265158667</v>
      </c>
      <c r="L187" s="4">
        <v>26874.245667123352</v>
      </c>
      <c r="M187" s="4">
        <v>29008.168466968291</v>
      </c>
      <c r="N187" s="4">
        <v>24062.300252996942</v>
      </c>
      <c r="O187" s="4">
        <v>1798.5235901461497</v>
      </c>
      <c r="P187" s="4">
        <v>10052.924489276367</v>
      </c>
      <c r="Q187" s="4">
        <v>14009.375763720574</v>
      </c>
      <c r="R187" s="4">
        <v>25562.415687945064</v>
      </c>
      <c r="S187" s="4">
        <v>47.561604029812848</v>
      </c>
      <c r="T187" s="4">
        <v>1185.2000069594781</v>
      </c>
      <c r="U187" s="4">
        <v>12857.095050393527</v>
      </c>
      <c r="V187" s="4">
        <v>0</v>
      </c>
      <c r="W187" s="4">
        <v>12705.320637551536</v>
      </c>
      <c r="X187" s="4">
        <v>0</v>
      </c>
      <c r="Y187" s="4">
        <v>12857.095050393527</v>
      </c>
      <c r="Z187" s="4">
        <v>12705.320637551536</v>
      </c>
      <c r="AA187" s="4">
        <v>292400.66278130258</v>
      </c>
      <c r="AB187" s="4">
        <v>150412.03507853416</v>
      </c>
      <c r="AC187" s="4">
        <v>141988.62770276846</v>
      </c>
      <c r="AD187" s="4">
        <v>14787.597401199859</v>
      </c>
      <c r="AE187" s="4">
        <v>4.0001358870771</v>
      </c>
      <c r="AF187" s="4">
        <v>1022.3033874317705</v>
      </c>
      <c r="AG187" s="4">
        <v>7374.0226421161278</v>
      </c>
      <c r="AH187" s="4">
        <v>7413.5747590837309</v>
      </c>
      <c r="AI187" s="4">
        <v>11764.898409500027</v>
      </c>
      <c r="AJ187" s="4">
        <v>227.78642391460914</v>
      </c>
      <c r="AK187" s="4">
        <v>6003.7548307278548</v>
      </c>
      <c r="AL187" s="4">
        <v>5761.143578772173</v>
      </c>
      <c r="AM187" s="4">
        <v>976.26519419401484</v>
      </c>
      <c r="AN187" s="4">
        <v>499.5298501110762</v>
      </c>
      <c r="AO187" s="4">
        <v>476.73534408293858</v>
      </c>
      <c r="AP187" s="4">
        <v>88116.0859375</v>
      </c>
      <c r="AQ187" s="4">
        <v>144510.38093749998</v>
      </c>
      <c r="AR187" s="4">
        <v>43056.015625</v>
      </c>
      <c r="AS187" s="4">
        <v>45060.0703125</v>
      </c>
      <c r="AT187" s="4">
        <v>600</v>
      </c>
      <c r="AU187" s="4">
        <v>600</v>
      </c>
      <c r="AV187" s="4">
        <v>600</v>
      </c>
      <c r="AW187" s="4">
        <v>7.2335509044449644</v>
      </c>
      <c r="AX187" s="4">
        <v>3.1146806460515415</v>
      </c>
      <c r="AY187" s="4">
        <v>6.229361292103083</v>
      </c>
      <c r="AZ187" s="4">
        <v>37.849028383898379</v>
      </c>
      <c r="BA187" s="4">
        <v>1.9141413307475748</v>
      </c>
      <c r="BB187" s="4">
        <v>1.5228760755850148</v>
      </c>
      <c r="BC187" s="4">
        <v>0.1263700591297843</v>
      </c>
      <c r="BD187" s="4">
        <v>18.705763037077336</v>
      </c>
      <c r="BE187" s="4">
        <v>2.3660000562667847</v>
      </c>
      <c r="BF187" s="4">
        <v>1.1640000343322754</v>
      </c>
      <c r="BG187" s="4">
        <v>3.5680000782012939</v>
      </c>
      <c r="BH187" s="4">
        <v>93.238506317138672</v>
      </c>
      <c r="BI187" s="4">
        <v>75.725006103515625</v>
      </c>
      <c r="BJ187" s="4">
        <v>17.513500213623047</v>
      </c>
      <c r="BK187" s="4">
        <v>3.7289999723434448</v>
      </c>
      <c r="BL187" s="4">
        <v>3.7769999504089355</v>
      </c>
      <c r="BM187" s="4">
        <v>3.6809999942779541</v>
      </c>
      <c r="BN187" s="4">
        <v>0.66699999570846558</v>
      </c>
      <c r="BO187" s="4">
        <v>0.62900000810623169</v>
      </c>
      <c r="BP187" s="4">
        <v>0.70499998331069946</v>
      </c>
      <c r="BQ187" s="4">
        <v>71</v>
      </c>
      <c r="BR187" s="4">
        <v>50</v>
      </c>
      <c r="BS187" s="4">
        <v>92</v>
      </c>
      <c r="BT187" s="10">
        <v>39.028669478058426</v>
      </c>
      <c r="BU187" s="10">
        <v>117.14084466876281</v>
      </c>
      <c r="BV187" s="4">
        <v>17.423503457624847</v>
      </c>
      <c r="BW187" s="10">
        <v>17.152003457847375</v>
      </c>
      <c r="BX187" s="10">
        <v>17.695003457402322</v>
      </c>
      <c r="BY187" s="4">
        <v>1.7425800234562585</v>
      </c>
      <c r="BZ187" s="4">
        <v>1.3935376743069021</v>
      </c>
      <c r="CA187" s="4">
        <v>2.0916223726056149</v>
      </c>
      <c r="CB187" s="4">
        <v>8.5412181079812033</v>
      </c>
      <c r="CD187" s="10">
        <v>4254.0907965825772</v>
      </c>
      <c r="CE187" s="10">
        <v>8.5088714658555631</v>
      </c>
      <c r="CF187" s="10"/>
      <c r="CH187" s="10">
        <v>4082.4081868564745</v>
      </c>
      <c r="CI187" s="10">
        <v>8.5749250638436898</v>
      </c>
      <c r="CJ187" s="10"/>
      <c r="CK187" s="4">
        <v>7.4786795404393835</v>
      </c>
      <c r="CM187" s="10">
        <v>4187.4266963567843</v>
      </c>
      <c r="CN187" s="10">
        <v>7.5509548516950202</v>
      </c>
      <c r="CQ187" s="10">
        <v>4521.2358854583426</v>
      </c>
      <c r="CR187" s="10">
        <v>7.4117404168221537</v>
      </c>
      <c r="CT187" s="4">
        <v>0.64739584441607201</v>
      </c>
      <c r="CU187" s="4">
        <v>0.45781250701596343</v>
      </c>
      <c r="CV187" s="4">
        <v>0.18958333740010858</v>
      </c>
      <c r="CW187" s="4">
        <v>0.58125000928218173</v>
      </c>
      <c r="CX187" s="4">
        <v>0.45000000732640427</v>
      </c>
      <c r="CY187" s="4">
        <v>0.13125000195577741</v>
      </c>
      <c r="CZ187" s="4">
        <v>0.71354167954996228</v>
      </c>
      <c r="DA187" s="4">
        <v>0.46562500670552254</v>
      </c>
      <c r="DB187" s="4">
        <v>0.24791667284443974</v>
      </c>
    </row>
    <row r="188" spans="1:106" x14ac:dyDescent="0.25">
      <c r="A188" s="1">
        <f t="shared" si="2"/>
        <v>45111</v>
      </c>
      <c r="B188" s="8">
        <v>28</v>
      </c>
      <c r="C188" s="4">
        <v>5721.7340000000004</v>
      </c>
      <c r="D188" s="4">
        <v>5721.7340000000004</v>
      </c>
      <c r="E188" s="4">
        <v>0</v>
      </c>
      <c r="F188" s="4">
        <v>1137.452</v>
      </c>
      <c r="H188" s="4">
        <v>4584.2820000000002</v>
      </c>
      <c r="J188" s="4">
        <v>40236.079252323048</v>
      </c>
      <c r="K188" s="4">
        <v>246.23005581692067</v>
      </c>
      <c r="L188" s="4">
        <v>13229.766558268493</v>
      </c>
      <c r="M188" s="4">
        <v>27006.312694054559</v>
      </c>
      <c r="N188" s="4">
        <v>19315.595708690282</v>
      </c>
      <c r="O188" s="4">
        <v>1798.9463736267526</v>
      </c>
      <c r="P188" s="4">
        <v>6048.0476978346805</v>
      </c>
      <c r="Q188" s="4">
        <v>13267.5480108556</v>
      </c>
      <c r="R188" s="4">
        <v>19183.782876987487</v>
      </c>
      <c r="S188" s="4">
        <v>47.327189166486548</v>
      </c>
      <c r="T188" s="4">
        <v>1184.4068367695606</v>
      </c>
      <c r="U188" s="4">
        <v>6265.3478202411379</v>
      </c>
      <c r="V188" s="4">
        <v>0</v>
      </c>
      <c r="W188" s="4">
        <v>12918.43505674635</v>
      </c>
      <c r="X188" s="4">
        <v>0</v>
      </c>
      <c r="Y188" s="4">
        <v>6265.3478202411379</v>
      </c>
      <c r="Z188" s="4">
        <v>12918.43505674635</v>
      </c>
      <c r="AA188" s="4">
        <v>192683.20110351429</v>
      </c>
      <c r="AB188" s="4">
        <v>63450.409834268896</v>
      </c>
      <c r="AC188" s="4">
        <v>129232.79126924541</v>
      </c>
      <c r="AD188" s="4">
        <v>11607.61931916323</v>
      </c>
      <c r="AE188" s="4">
        <v>3.9993003661061191</v>
      </c>
      <c r="AF188" s="4">
        <v>1022.4070389505578</v>
      </c>
      <c r="AG188" s="4">
        <v>4070.6609246302569</v>
      </c>
      <c r="AH188" s="4">
        <v>7536.9583945329741</v>
      </c>
      <c r="AI188" s="4">
        <v>9886.2809920947766</v>
      </c>
      <c r="AJ188" s="4">
        <v>227.75636458140832</v>
      </c>
      <c r="AK188" s="4">
        <v>4491.0018869798178</v>
      </c>
      <c r="AL188" s="4">
        <v>5395.2791051149597</v>
      </c>
      <c r="AM188" s="4">
        <v>795.66904873239559</v>
      </c>
      <c r="AN188" s="4">
        <v>325.9013141994123</v>
      </c>
      <c r="AO188" s="4">
        <v>469.7677345329833</v>
      </c>
      <c r="AP188" s="4">
        <v>64046.802734375</v>
      </c>
      <c r="AQ188" s="4">
        <v>105036.756484375</v>
      </c>
      <c r="AR188" s="4">
        <v>20272.525390625</v>
      </c>
      <c r="AS188" s="4">
        <v>43774.27734375</v>
      </c>
      <c r="AT188" s="4">
        <v>600</v>
      </c>
      <c r="AU188" s="4">
        <v>600</v>
      </c>
      <c r="AV188" s="4">
        <v>600</v>
      </c>
      <c r="AW188" s="4">
        <v>7.0321478160856561</v>
      </c>
      <c r="AX188" s="4">
        <v>3.3758290246785818</v>
      </c>
      <c r="AY188" s="4">
        <v>6.7516580493571636</v>
      </c>
      <c r="AZ188" s="4">
        <v>33.675665646727772</v>
      </c>
      <c r="BA188" s="4">
        <v>2.0286890860643347</v>
      </c>
      <c r="BB188" s="4">
        <v>1.7278470114295379</v>
      </c>
      <c r="BC188" s="4">
        <v>0.13906082469621894</v>
      </c>
      <c r="BD188" s="4">
        <v>18.357504295791276</v>
      </c>
      <c r="BE188" s="4">
        <v>2.8315000534057617</v>
      </c>
      <c r="BF188" s="4">
        <v>2.2200000286102295</v>
      </c>
      <c r="BG188" s="4">
        <v>3.4430000782012939</v>
      </c>
      <c r="BH188" s="4">
        <v>92.908500671386719</v>
      </c>
      <c r="BI188" s="4">
        <v>76.17449951171875</v>
      </c>
      <c r="BJ188" s="4">
        <v>16.734001159667969</v>
      </c>
      <c r="BK188" s="4">
        <v>3.5774999856948853</v>
      </c>
      <c r="BL188" s="4">
        <v>3.7769999504089355</v>
      </c>
      <c r="BM188" s="4">
        <v>3.378000020980835</v>
      </c>
      <c r="BN188" s="4">
        <v>0.68250000476837158</v>
      </c>
      <c r="BO188" s="4">
        <v>0.62900000810623169</v>
      </c>
      <c r="BP188" s="4">
        <v>0.73600000143051147</v>
      </c>
      <c r="BQ188" s="4">
        <v>80</v>
      </c>
      <c r="BR188" s="4">
        <v>50</v>
      </c>
      <c r="BS188" s="4">
        <v>110</v>
      </c>
      <c r="BT188" s="10">
        <v>37.99888100369207</v>
      </c>
      <c r="BU188" s="10">
        <v>116.21851321568286</v>
      </c>
      <c r="BV188" s="4">
        <v>16.536950539252896</v>
      </c>
      <c r="BW188" s="10">
        <v>16.428187778430601</v>
      </c>
      <c r="BX188" s="10">
        <v>16.64571330007519</v>
      </c>
      <c r="BY188" s="4">
        <v>1.3142922324772988</v>
      </c>
      <c r="BZ188" s="4">
        <v>1.5391187077943429</v>
      </c>
      <c r="CA188" s="4">
        <v>1.0894657571602546</v>
      </c>
      <c r="CB188" s="4">
        <v>8.6033759839445345</v>
      </c>
      <c r="CD188" s="10">
        <v>2498.1395517032261</v>
      </c>
      <c r="CE188" s="10">
        <v>8.5391421000505794</v>
      </c>
      <c r="CF188" s="10"/>
      <c r="CH188" s="10">
        <v>4082.9982036780234</v>
      </c>
      <c r="CI188" s="10">
        <v>8.6426768109129259</v>
      </c>
      <c r="CJ188" s="10"/>
      <c r="CK188" s="4">
        <v>7.5014793793130581</v>
      </c>
      <c r="CM188" s="10">
        <v>2493.2825138847916</v>
      </c>
      <c r="CN188" s="10">
        <v>7.46763504251419</v>
      </c>
      <c r="CQ188" s="10">
        <v>4522.1378345494977</v>
      </c>
      <c r="CR188" s="10">
        <v>7.5201394680193214</v>
      </c>
      <c r="CT188" s="4">
        <v>0.475000003973643</v>
      </c>
      <c r="CU188" s="4">
        <v>0.33229166851378977</v>
      </c>
      <c r="CV188" s="4">
        <v>0.14270833545985323</v>
      </c>
      <c r="CW188" s="4">
        <v>0.52499999944120646</v>
      </c>
      <c r="CX188" s="4">
        <v>0.38124999729916453</v>
      </c>
      <c r="CY188" s="4">
        <v>0.14375000214204192</v>
      </c>
      <c r="CZ188" s="4">
        <v>0.42500000850607955</v>
      </c>
      <c r="DA188" s="4">
        <v>0.28333333972841501</v>
      </c>
      <c r="DB188" s="4">
        <v>0.14166666877766451</v>
      </c>
    </row>
    <row r="189" spans="1:106" x14ac:dyDescent="0.25">
      <c r="A189" s="1">
        <f t="shared" si="2"/>
        <v>45112</v>
      </c>
      <c r="B189" s="8">
        <v>28</v>
      </c>
      <c r="C189" s="4">
        <v>8412.5319999999992</v>
      </c>
      <c r="D189" s="4">
        <v>8412.5319999999992</v>
      </c>
      <c r="E189" s="4">
        <v>0</v>
      </c>
      <c r="F189" s="4">
        <v>3834.0329999999999</v>
      </c>
      <c r="H189" s="4">
        <v>4578.4989999999998</v>
      </c>
      <c r="J189" s="4">
        <v>50869.334969042146</v>
      </c>
      <c r="K189" s="4">
        <v>244.98235060096093</v>
      </c>
      <c r="L189" s="4">
        <v>22727.214456335634</v>
      </c>
      <c r="M189" s="4">
        <v>28142.120512706515</v>
      </c>
      <c r="N189" s="4">
        <v>26050.775670013325</v>
      </c>
      <c r="O189" s="4">
        <v>1799.0684586741538</v>
      </c>
      <c r="P189" s="4">
        <v>12272.728311466153</v>
      </c>
      <c r="Q189" s="4">
        <v>13778.047358547172</v>
      </c>
      <c r="R189" s="4">
        <v>25229.013992870227</v>
      </c>
      <c r="S189" s="4">
        <v>48.185709420635916</v>
      </c>
      <c r="T189" s="4">
        <v>1187.3597590727013</v>
      </c>
      <c r="U189" s="4">
        <v>11510.753125001527</v>
      </c>
      <c r="V189" s="4">
        <v>0</v>
      </c>
      <c r="W189" s="4">
        <v>13718.260867868699</v>
      </c>
      <c r="X189" s="4">
        <v>0</v>
      </c>
      <c r="Y189" s="4">
        <v>11510.753125001527</v>
      </c>
      <c r="Z189" s="4">
        <v>13718.260867868699</v>
      </c>
      <c r="AA189" s="4">
        <v>264780.46299256256</v>
      </c>
      <c r="AB189" s="4">
        <v>117688.98563905968</v>
      </c>
      <c r="AC189" s="4">
        <v>147091.47735350291</v>
      </c>
      <c r="AD189" s="4">
        <v>14595.175981521194</v>
      </c>
      <c r="AE189" s="4">
        <v>4.0001710868620455</v>
      </c>
      <c r="AF189" s="4">
        <v>1022.3251298517442</v>
      </c>
      <c r="AG189" s="4">
        <v>7241.36040603941</v>
      </c>
      <c r="AH189" s="4">
        <v>7353.8155754817835</v>
      </c>
      <c r="AI189" s="4">
        <v>10581.449481135624</v>
      </c>
      <c r="AJ189" s="4">
        <v>227.8446852487105</v>
      </c>
      <c r="AK189" s="4">
        <v>5147.2258078658897</v>
      </c>
      <c r="AL189" s="4">
        <v>5434.2236732697329</v>
      </c>
      <c r="AM189" s="4">
        <v>959.08339641286318</v>
      </c>
      <c r="AN189" s="4">
        <v>451.06128575573496</v>
      </c>
      <c r="AO189" s="4">
        <v>508.02211065712822</v>
      </c>
      <c r="AP189" s="4">
        <v>83539.68359375</v>
      </c>
      <c r="AQ189" s="4">
        <v>137005.08109374999</v>
      </c>
      <c r="AR189" s="4">
        <v>39259.015625</v>
      </c>
      <c r="AS189" s="4">
        <v>44280.66796875</v>
      </c>
      <c r="AT189" s="4">
        <v>600</v>
      </c>
      <c r="AU189" s="4">
        <v>600</v>
      </c>
      <c r="AV189" s="4">
        <v>600</v>
      </c>
      <c r="AW189" s="4">
        <v>6.0468518834807581</v>
      </c>
      <c r="AX189" s="4">
        <v>3.096662891744522</v>
      </c>
      <c r="AY189" s="4">
        <v>6.1933257834890441</v>
      </c>
      <c r="AZ189" s="4">
        <v>31.474526693338294</v>
      </c>
      <c r="BA189" s="4">
        <v>1.7349325959795689</v>
      </c>
      <c r="BB189" s="4">
        <v>1.2578198194236436</v>
      </c>
      <c r="BC189" s="4">
        <v>0.11400650795894307</v>
      </c>
      <c r="BD189" s="4">
        <v>16.285831791635385</v>
      </c>
      <c r="BE189" s="4">
        <v>3.2234999537467957</v>
      </c>
      <c r="BF189" s="4">
        <v>1.4450000524520874</v>
      </c>
      <c r="BG189" s="4">
        <v>5.0019998550415039</v>
      </c>
      <c r="BH189" s="4">
        <v>92.163497924804688</v>
      </c>
      <c r="BI189" s="4">
        <v>75.399497985839844</v>
      </c>
      <c r="BJ189" s="4">
        <v>16.763999938964844</v>
      </c>
      <c r="BK189" s="4">
        <v>3.8265000581741333</v>
      </c>
      <c r="BL189" s="4">
        <v>4.2750000953674316</v>
      </c>
      <c r="BM189" s="4">
        <v>3.378000020980835</v>
      </c>
      <c r="BN189" s="4">
        <v>0.78600001335144043</v>
      </c>
      <c r="BO189" s="4">
        <v>0.83600002527236938</v>
      </c>
      <c r="BP189" s="4">
        <v>0.73600000143051147</v>
      </c>
      <c r="BQ189" s="4">
        <v>77</v>
      </c>
      <c r="BR189" s="4">
        <v>44</v>
      </c>
      <c r="BS189" s="4">
        <v>110</v>
      </c>
      <c r="BT189" s="10">
        <v>37.293484654730236</v>
      </c>
      <c r="BU189" s="10">
        <v>116.85548433456371</v>
      </c>
      <c r="BV189" s="4">
        <v>17.067247012655557</v>
      </c>
      <c r="BW189" s="10">
        <v>16.87710022294355</v>
      </c>
      <c r="BX189" s="10">
        <v>17.257393802367559</v>
      </c>
      <c r="BY189" s="4">
        <v>1.5630367866750123</v>
      </c>
      <c r="BZ189" s="4">
        <v>1.7256881063802529</v>
      </c>
      <c r="CA189" s="4">
        <v>1.4003854669697717</v>
      </c>
      <c r="CB189" s="4">
        <v>8.5119973788492338</v>
      </c>
      <c r="CD189" s="10">
        <v>3746.1371181480608</v>
      </c>
      <c r="CE189" s="10">
        <v>8.6546411612016385</v>
      </c>
      <c r="CF189" s="10"/>
      <c r="CH189" s="10">
        <v>4488.0158773909752</v>
      </c>
      <c r="CI189" s="10">
        <v>8.3929329231205241</v>
      </c>
      <c r="CJ189" s="10"/>
      <c r="CK189" s="4">
        <v>7.5034979368662862</v>
      </c>
      <c r="CM189" s="10">
        <v>3742.93394116437</v>
      </c>
      <c r="CN189" s="10">
        <v>7.3660765710313933</v>
      </c>
      <c r="CQ189" s="10">
        <v>4884.5128380641081</v>
      </c>
      <c r="CR189" s="10">
        <v>7.6088020094477482</v>
      </c>
      <c r="CT189" s="4">
        <v>0.65642361765882629</v>
      </c>
      <c r="CU189" s="4">
        <v>0.41119792057563448</v>
      </c>
      <c r="CV189" s="4">
        <v>0.24522569708319175</v>
      </c>
      <c r="CW189" s="4">
        <v>0.53125000558793545</v>
      </c>
      <c r="CX189" s="4">
        <v>0.38958333618938923</v>
      </c>
      <c r="CY189" s="4">
        <v>0.14166666939854622</v>
      </c>
      <c r="CZ189" s="4">
        <v>0.78159722972971701</v>
      </c>
      <c r="DA189" s="4">
        <v>0.43281250496187973</v>
      </c>
      <c r="DB189" s="4">
        <v>0.34878472476783728</v>
      </c>
    </row>
    <row r="190" spans="1:106" x14ac:dyDescent="0.25">
      <c r="A190" s="1">
        <f t="shared" si="2"/>
        <v>45113</v>
      </c>
      <c r="B190" s="8">
        <v>28</v>
      </c>
      <c r="C190" s="4">
        <v>6812.5159999999996</v>
      </c>
      <c r="D190" s="4">
        <v>6812.5159999999996</v>
      </c>
      <c r="E190" s="4">
        <v>0</v>
      </c>
      <c r="F190" s="4">
        <v>4286.2150000000001</v>
      </c>
      <c r="H190" s="4">
        <v>2526.3009999999999</v>
      </c>
      <c r="J190" s="4">
        <v>48074.122661220012</v>
      </c>
      <c r="K190" s="4">
        <v>242.93114408583807</v>
      </c>
      <c r="L190" s="4">
        <v>25541.503712695085</v>
      </c>
      <c r="M190" s="4">
        <v>22532.618948524923</v>
      </c>
      <c r="N190" s="4">
        <v>23488.159677187694</v>
      </c>
      <c r="O190" s="4">
        <v>1798.8992593549931</v>
      </c>
      <c r="P190" s="4">
        <v>13462.05839324539</v>
      </c>
      <c r="Q190" s="4">
        <v>10026.101283942306</v>
      </c>
      <c r="R190" s="4">
        <v>22895.132249507566</v>
      </c>
      <c r="S190" s="4">
        <v>48.746847280735643</v>
      </c>
      <c r="T190" s="4">
        <v>1188.3865385902143</v>
      </c>
      <c r="U190" s="4">
        <v>12998.217280117213</v>
      </c>
      <c r="V190" s="4">
        <v>0</v>
      </c>
      <c r="W190" s="4">
        <v>9896.9149693903528</v>
      </c>
      <c r="X190" s="4">
        <v>0</v>
      </c>
      <c r="Y190" s="4">
        <v>12998.217280117213</v>
      </c>
      <c r="Z190" s="4">
        <v>9896.9149693903528</v>
      </c>
      <c r="AA190" s="4">
        <v>266008.75811030442</v>
      </c>
      <c r="AB190" s="4">
        <v>148239.84630913424</v>
      </c>
      <c r="AC190" s="4">
        <v>117768.91180117016</v>
      </c>
      <c r="AD190" s="4">
        <v>13468.014033438121</v>
      </c>
      <c r="AE190" s="4">
        <v>3.9978756575249861</v>
      </c>
      <c r="AF190" s="4">
        <v>1022.3348140847479</v>
      </c>
      <c r="AG190" s="4">
        <v>7801.8493140261489</v>
      </c>
      <c r="AH190" s="4">
        <v>5666.1647194119732</v>
      </c>
      <c r="AI190" s="4">
        <v>11735.621061375698</v>
      </c>
      <c r="AJ190" s="4">
        <v>227.82177215364246</v>
      </c>
      <c r="AK190" s="4">
        <v>5420.4469848110475</v>
      </c>
      <c r="AL190" s="4">
        <v>6315.17407656465</v>
      </c>
      <c r="AM190" s="4">
        <v>925.20212323852422</v>
      </c>
      <c r="AN190" s="4">
        <v>522.34295315077736</v>
      </c>
      <c r="AO190" s="4">
        <v>402.85917008774686</v>
      </c>
      <c r="AP190" s="4">
        <v>77561.953125</v>
      </c>
      <c r="AQ190" s="4">
        <v>127201.60312499999</v>
      </c>
      <c r="AR190" s="4">
        <v>43941.2578125</v>
      </c>
      <c r="AS190" s="4">
        <v>33620.6953125</v>
      </c>
      <c r="AT190" s="4">
        <v>600</v>
      </c>
      <c r="AU190" s="4">
        <v>600</v>
      </c>
      <c r="AV190" s="4">
        <v>600</v>
      </c>
      <c r="AW190" s="4">
        <v>7.0567353766537968</v>
      </c>
      <c r="AX190" s="4">
        <v>3.4477951577930526</v>
      </c>
      <c r="AY190" s="4">
        <v>6.8955903155861051</v>
      </c>
      <c r="AZ190" s="4">
        <v>39.047065446936848</v>
      </c>
      <c r="BA190" s="4">
        <v>1.9769515452790309</v>
      </c>
      <c r="BB190" s="4">
        <v>1.7226559264412293</v>
      </c>
      <c r="BC190" s="4">
        <v>0.13580916701531773</v>
      </c>
      <c r="BD190" s="4">
        <v>18.671751101208422</v>
      </c>
      <c r="BE190" s="4">
        <v>2.0265000462532043</v>
      </c>
      <c r="BF190" s="4">
        <v>0.23199999332427979</v>
      </c>
      <c r="BG190" s="4">
        <v>3.8210000991821289</v>
      </c>
      <c r="BH190" s="4">
        <v>92.917499542236328</v>
      </c>
      <c r="BI190" s="4">
        <v>74.555000305175781</v>
      </c>
      <c r="BJ190" s="4">
        <v>18.362499237060547</v>
      </c>
      <c r="BK190" s="4">
        <v>4.2209999561309814</v>
      </c>
      <c r="BL190" s="4">
        <v>4.2750000953674316</v>
      </c>
      <c r="BM190" s="4">
        <v>4.1669998168945313</v>
      </c>
      <c r="BN190" s="4">
        <v>0.8345000147819519</v>
      </c>
      <c r="BO190" s="4">
        <v>0.83600002527236938</v>
      </c>
      <c r="BP190" s="4">
        <v>0.83300000429153442</v>
      </c>
      <c r="BQ190" s="4">
        <v>45</v>
      </c>
      <c r="BR190" s="4">
        <v>44</v>
      </c>
      <c r="BS190" s="4">
        <v>46</v>
      </c>
      <c r="BT190" s="10">
        <v>37.737777564253271</v>
      </c>
      <c r="BU190" s="10">
        <v>116.99793325538658</v>
      </c>
      <c r="BV190" s="4">
        <v>17.379262062969012</v>
      </c>
      <c r="BW190" s="10">
        <v>17.378122512739026</v>
      </c>
      <c r="BX190" s="10">
        <v>17.380401613198998</v>
      </c>
      <c r="BY190" s="4">
        <v>1.4183191507925748</v>
      </c>
      <c r="BZ190" s="4">
        <v>1.2567756496863867</v>
      </c>
      <c r="CA190" s="4">
        <v>1.5798626518987626</v>
      </c>
      <c r="CB190" s="4">
        <v>8.66644589965912</v>
      </c>
      <c r="CD190" s="10">
        <v>4331.5822683740389</v>
      </c>
      <c r="CE190" s="10">
        <v>8.7755747976558389</v>
      </c>
      <c r="CF190" s="10"/>
      <c r="CH190" s="10">
        <v>3500.3894490625753</v>
      </c>
      <c r="CI190" s="10">
        <v>8.5314035546833686</v>
      </c>
      <c r="CJ190" s="10"/>
      <c r="CK190" s="4">
        <v>7.3891292309180816</v>
      </c>
      <c r="CM190" s="10">
        <v>4417.3513646245883</v>
      </c>
      <c r="CN190" s="10">
        <v>7.3587604071684511</v>
      </c>
      <c r="CQ190" s="10">
        <v>3992.2226816583061</v>
      </c>
      <c r="CR190" s="10">
        <v>7.4227320070479816</v>
      </c>
      <c r="CT190" s="4">
        <v>1.0153645918859788</v>
      </c>
      <c r="CU190" s="4">
        <v>0.56588542174237466</v>
      </c>
      <c r="CV190" s="4">
        <v>0.44947917014360428</v>
      </c>
      <c r="CW190" s="4">
        <v>0.96666667796671391</v>
      </c>
      <c r="CX190" s="4">
        <v>0.52083334202567733</v>
      </c>
      <c r="CY190" s="4">
        <v>0.44583333594103652</v>
      </c>
      <c r="CZ190" s="4">
        <v>1.064062505805244</v>
      </c>
      <c r="DA190" s="4">
        <v>0.610937501459072</v>
      </c>
      <c r="DB190" s="4">
        <v>0.45312500434617203</v>
      </c>
    </row>
    <row r="191" spans="1:106" x14ac:dyDescent="0.25">
      <c r="A191" s="1">
        <f t="shared" si="2"/>
        <v>45114</v>
      </c>
      <c r="B191" s="8">
        <v>28</v>
      </c>
      <c r="C191" s="4">
        <v>6360.13</v>
      </c>
      <c r="D191" s="4">
        <v>6360.13</v>
      </c>
      <c r="E191" s="4">
        <v>0</v>
      </c>
      <c r="F191" s="4">
        <v>2957.69</v>
      </c>
      <c r="H191" s="4">
        <v>3402.44</v>
      </c>
      <c r="J191" s="4">
        <v>42650.542053398196</v>
      </c>
      <c r="K191" s="4">
        <v>242.66657253464646</v>
      </c>
      <c r="L191" s="4">
        <v>20252.796456872664</v>
      </c>
      <c r="M191" s="4">
        <v>22397.745596525532</v>
      </c>
      <c r="N191" s="4">
        <v>22599.953078568127</v>
      </c>
      <c r="O191" s="4">
        <v>1798.3387480104691</v>
      </c>
      <c r="P191" s="4">
        <v>10323.222541465117</v>
      </c>
      <c r="Q191" s="4">
        <v>12276.730537103011</v>
      </c>
      <c r="R191" s="4">
        <v>19926.503416806634</v>
      </c>
      <c r="S191" s="4">
        <v>48.392600380600371</v>
      </c>
      <c r="T191" s="4">
        <v>1189.3660082842164</v>
      </c>
      <c r="U191" s="4">
        <v>9769.0526545669854</v>
      </c>
      <c r="V191" s="4">
        <v>0</v>
      </c>
      <c r="W191" s="4">
        <v>10157.450762239649</v>
      </c>
      <c r="X191" s="4">
        <v>0</v>
      </c>
      <c r="Y191" s="4">
        <v>9769.0526545669854</v>
      </c>
      <c r="Z191" s="4">
        <v>10157.450762239649</v>
      </c>
      <c r="AA191" s="4">
        <v>200515.25187263876</v>
      </c>
      <c r="AB191" s="4">
        <v>101698.99470630506</v>
      </c>
      <c r="AC191" s="4">
        <v>98816.257166333686</v>
      </c>
      <c r="AD191" s="4">
        <v>11473.214713650596</v>
      </c>
      <c r="AE191" s="4">
        <v>4.0009086392988626</v>
      </c>
      <c r="AF191" s="4">
        <v>1022.2909978528035</v>
      </c>
      <c r="AG191" s="4">
        <v>5671.1582387729859</v>
      </c>
      <c r="AH191" s="4">
        <v>5802.0564748776096</v>
      </c>
      <c r="AI191" s="4">
        <v>10505.936726819298</v>
      </c>
      <c r="AJ191" s="4">
        <v>227.66708711562333</v>
      </c>
      <c r="AK191" s="4">
        <v>4736.6384891145317</v>
      </c>
      <c r="AL191" s="4">
        <v>5769.2982377047656</v>
      </c>
      <c r="AM191" s="4">
        <v>802.04712327976722</v>
      </c>
      <c r="AN191" s="4">
        <v>415.78788645286068</v>
      </c>
      <c r="AO191" s="4">
        <v>386.25923682690649</v>
      </c>
      <c r="AP191" s="4">
        <v>68656.27734375</v>
      </c>
      <c r="AQ191" s="4">
        <v>112596.29484374999</v>
      </c>
      <c r="AR191" s="4">
        <v>31301.8984375</v>
      </c>
      <c r="AS191" s="4">
        <v>37354.37890625</v>
      </c>
      <c r="AT191" s="4">
        <v>600</v>
      </c>
      <c r="AU191" s="4">
        <v>600</v>
      </c>
      <c r="AV191" s="4">
        <v>600</v>
      </c>
      <c r="AW191" s="4">
        <v>6.7059230005358685</v>
      </c>
      <c r="AX191" s="4">
        <v>3.5533791099502881</v>
      </c>
      <c r="AY191" s="4">
        <v>7.1067582199005761</v>
      </c>
      <c r="AZ191" s="4">
        <v>31.52691090789634</v>
      </c>
      <c r="BA191" s="4">
        <v>1.803927704881912</v>
      </c>
      <c r="BB191" s="4">
        <v>1.6518430797514041</v>
      </c>
      <c r="BC191" s="4">
        <v>0.12610546062419592</v>
      </c>
      <c r="BD191" s="4">
        <v>17.703458080848975</v>
      </c>
      <c r="BE191" s="4">
        <v>2.0265000462532043</v>
      </c>
      <c r="BF191" s="4">
        <v>0.23199999332427979</v>
      </c>
      <c r="BG191" s="4">
        <v>3.8210000991821289</v>
      </c>
      <c r="BH191" s="4">
        <v>92.917499542236328</v>
      </c>
      <c r="BI191" s="4">
        <v>74.555000305175781</v>
      </c>
      <c r="BJ191" s="4">
        <v>18.362499237060547</v>
      </c>
      <c r="BK191" s="4">
        <v>4.2209999561309814</v>
      </c>
      <c r="BL191" s="4">
        <v>4.2750000953674316</v>
      </c>
      <c r="BM191" s="4">
        <v>4.1669998168945313</v>
      </c>
      <c r="BN191" s="4">
        <v>0.8345000147819519</v>
      </c>
      <c r="BO191" s="4">
        <v>0.83600002527236938</v>
      </c>
      <c r="BP191" s="4">
        <v>0.83300000429153442</v>
      </c>
      <c r="BQ191" s="4">
        <v>45</v>
      </c>
      <c r="BR191" s="4">
        <v>44</v>
      </c>
      <c r="BS191" s="4">
        <v>46</v>
      </c>
      <c r="BT191" s="10">
        <v>38.554285702518648</v>
      </c>
      <c r="BU191" s="10">
        <v>116.00633705718839</v>
      </c>
      <c r="BV191" s="4">
        <v>16.33914459259389</v>
      </c>
      <c r="BW191" s="10">
        <v>16.34052490657098</v>
      </c>
      <c r="BX191" s="10">
        <v>16.337764278616795</v>
      </c>
      <c r="BY191" s="4">
        <v>1.4343992429007466</v>
      </c>
      <c r="BZ191" s="4">
        <v>1.5162903111581116</v>
      </c>
      <c r="CA191" s="4">
        <v>1.3525081746433814</v>
      </c>
      <c r="CB191" s="4">
        <v>8.6442370977562639</v>
      </c>
      <c r="CD191" s="10">
        <v>3275.2462430754904</v>
      </c>
      <c r="CE191" s="10">
        <v>8.8215934404872005</v>
      </c>
      <c r="CF191" s="10"/>
      <c r="CH191" s="10">
        <v>3410.7752337544975</v>
      </c>
      <c r="CI191" s="10">
        <v>8.4739281048134263</v>
      </c>
      <c r="CJ191" s="10"/>
      <c r="CK191" s="4">
        <v>7.3422436826456412</v>
      </c>
      <c r="CM191" s="10">
        <v>3472.1482810209213</v>
      </c>
      <c r="CN191" s="10">
        <v>7.4048460949951629</v>
      </c>
      <c r="CQ191" s="10">
        <v>3872.6770327682498</v>
      </c>
      <c r="CR191" s="10">
        <v>7.2861158783934563</v>
      </c>
      <c r="CT191" s="4">
        <v>0.59583334182389081</v>
      </c>
      <c r="CU191" s="4">
        <v>0.40208333715175593</v>
      </c>
      <c r="CV191" s="4">
        <v>0.19375000467213491</v>
      </c>
      <c r="CW191" s="4">
        <v>0.65833334422980749</v>
      </c>
      <c r="CX191" s="4">
        <v>0.44583333904544514</v>
      </c>
      <c r="CY191" s="4">
        <v>0.21250000518436232</v>
      </c>
      <c r="CZ191" s="4">
        <v>0.53333333941797412</v>
      </c>
      <c r="DA191" s="4">
        <v>0.35833333525806665</v>
      </c>
      <c r="DB191" s="4">
        <v>0.17500000415990749</v>
      </c>
    </row>
    <row r="192" spans="1:106" x14ac:dyDescent="0.25">
      <c r="A192" s="1">
        <f t="shared" si="2"/>
        <v>45115</v>
      </c>
      <c r="B192" s="8">
        <v>28</v>
      </c>
      <c r="C192" s="4">
        <v>6214.4410000000007</v>
      </c>
      <c r="D192" s="4">
        <v>6214.4410000000007</v>
      </c>
      <c r="E192" s="4">
        <v>0</v>
      </c>
      <c r="F192" s="4">
        <v>1732.096</v>
      </c>
      <c r="H192" s="4">
        <v>4482.3450000000003</v>
      </c>
      <c r="J192" s="4">
        <v>38826.89450266122</v>
      </c>
      <c r="K192" s="4">
        <v>242.61477534755298</v>
      </c>
      <c r="L192" s="4">
        <v>12747.807919318646</v>
      </c>
      <c r="M192" s="4">
        <v>26079.086583342574</v>
      </c>
      <c r="N192" s="4">
        <v>20686.406713927026</v>
      </c>
      <c r="O192" s="4">
        <v>1797.662869885602</v>
      </c>
      <c r="P192" s="4">
        <v>7409.4221699567988</v>
      </c>
      <c r="Q192" s="4">
        <v>13276.984543970228</v>
      </c>
      <c r="R192" s="4">
        <v>19434.914823967891</v>
      </c>
      <c r="S192" s="4">
        <v>49.163256014569846</v>
      </c>
      <c r="T192" s="4">
        <v>1190.8648033150557</v>
      </c>
      <c r="U192" s="4">
        <v>6625.2024420043081</v>
      </c>
      <c r="V192" s="4">
        <v>0</v>
      </c>
      <c r="W192" s="4">
        <v>12809.712381963582</v>
      </c>
      <c r="X192" s="4">
        <v>0</v>
      </c>
      <c r="Y192" s="4">
        <v>6625.2024420043081</v>
      </c>
      <c r="Z192" s="4">
        <v>12809.712381963582</v>
      </c>
      <c r="AA192" s="4">
        <v>175898.81264103932</v>
      </c>
      <c r="AB192" s="4">
        <v>63029.373687560554</v>
      </c>
      <c r="AC192" s="4">
        <v>112869.43895347875</v>
      </c>
      <c r="AD192" s="4">
        <v>11835.030797104515</v>
      </c>
      <c r="AE192" s="4">
        <v>3.9996580811261722</v>
      </c>
      <c r="AF192" s="4">
        <v>1022.3465352231068</v>
      </c>
      <c r="AG192" s="4">
        <v>4329.5491100845384</v>
      </c>
      <c r="AH192" s="4">
        <v>7505.4816870199775</v>
      </c>
      <c r="AI192" s="4">
        <v>8619.1520247452499</v>
      </c>
      <c r="AJ192" s="4">
        <v>227.35874360949904</v>
      </c>
      <c r="AK192" s="4">
        <v>3341.6390200572846</v>
      </c>
      <c r="AL192" s="4">
        <v>5277.5130046879649</v>
      </c>
      <c r="AM192" s="4">
        <v>763.10801695560872</v>
      </c>
      <c r="AN192" s="4">
        <v>310.59475690090613</v>
      </c>
      <c r="AO192" s="4">
        <v>452.51326005470253</v>
      </c>
      <c r="AP192" s="4">
        <v>65136.91015625</v>
      </c>
      <c r="AQ192" s="4">
        <v>106824.53265625</v>
      </c>
      <c r="AR192" s="4">
        <v>21810.46484375</v>
      </c>
      <c r="AS192" s="4">
        <v>43326.4453125</v>
      </c>
      <c r="AT192" s="4">
        <v>600</v>
      </c>
      <c r="AU192" s="4">
        <v>600</v>
      </c>
      <c r="AV192" s="4">
        <v>600</v>
      </c>
      <c r="AW192" s="4">
        <v>6.2478498874896742</v>
      </c>
      <c r="AX192" s="4">
        <v>3.3287638765782832</v>
      </c>
      <c r="AY192" s="4">
        <v>6.6575277531565664</v>
      </c>
      <c r="AZ192" s="4">
        <v>28.304848761302793</v>
      </c>
      <c r="BA192" s="4">
        <v>1.9044401253635708</v>
      </c>
      <c r="BB192" s="4">
        <v>1.3869553230524272</v>
      </c>
      <c r="BC192" s="4">
        <v>0.12279592274761457</v>
      </c>
      <c r="BD192" s="4">
        <v>17.189725134770768</v>
      </c>
      <c r="BE192" s="4">
        <v>6.0939998626708984</v>
      </c>
      <c r="BF192" s="4">
        <v>1</v>
      </c>
      <c r="BG192" s="4">
        <v>11.187999725341797</v>
      </c>
      <c r="BH192" s="4">
        <v>89.110996246337891</v>
      </c>
      <c r="BI192" s="4">
        <v>72.227996826171875</v>
      </c>
      <c r="BJ192" s="4">
        <v>16.882999420166016</v>
      </c>
      <c r="BK192" s="4">
        <v>4.2960000038146973</v>
      </c>
      <c r="BL192" s="4">
        <v>4.2960000038146973</v>
      </c>
      <c r="BM192" s="4">
        <v>4.2960000038146973</v>
      </c>
      <c r="BN192" s="4">
        <v>0.5</v>
      </c>
      <c r="BO192" s="4">
        <v>0.5</v>
      </c>
      <c r="BP192" s="4">
        <v>0.5</v>
      </c>
      <c r="BQ192" s="4">
        <v>45</v>
      </c>
      <c r="BR192" s="4">
        <v>44</v>
      </c>
      <c r="BS192" s="4">
        <v>46</v>
      </c>
      <c r="BT192" s="10">
        <v>37.423228739273803</v>
      </c>
      <c r="BU192" s="10">
        <v>117.38877546940206</v>
      </c>
      <c r="BV192" s="4">
        <v>16.302480614018485</v>
      </c>
      <c r="BW192" s="10">
        <v>15.756640747546273</v>
      </c>
      <c r="BX192" s="10">
        <v>16.848320480490699</v>
      </c>
      <c r="BY192" s="4">
        <v>0.91165738646120675</v>
      </c>
      <c r="BZ192" s="4">
        <v>0.8481989538105591</v>
      </c>
      <c r="CA192" s="4">
        <v>0.9751158191118543</v>
      </c>
      <c r="CB192" s="4">
        <v>8.4989836910747325</v>
      </c>
      <c r="CD192" s="10">
        <v>2397.0543394416818</v>
      </c>
      <c r="CE192" s="10">
        <v>8.7368164298167308</v>
      </c>
      <c r="CF192" s="10"/>
      <c r="CH192" s="10">
        <v>3925.3010167585135</v>
      </c>
      <c r="CI192" s="10">
        <v>8.3537469318991029</v>
      </c>
      <c r="CJ192" s="10"/>
      <c r="CK192" s="4">
        <v>7.2512091565560732</v>
      </c>
      <c r="CM192" s="10">
        <v>2699.9655568012745</v>
      </c>
      <c r="CN192" s="10">
        <v>7.3460473578394518</v>
      </c>
      <c r="CQ192" s="10">
        <v>4318.5566384582517</v>
      </c>
      <c r="CR192" s="10">
        <v>7.1919162264474794</v>
      </c>
      <c r="CT192" s="4">
        <v>0.54895834143583966</v>
      </c>
      <c r="CU192" s="4">
        <v>0.39791667150954402</v>
      </c>
      <c r="CV192" s="4">
        <v>0.15104166992629567</v>
      </c>
      <c r="CW192" s="4">
        <v>0.56666667076448596</v>
      </c>
      <c r="CX192" s="4">
        <v>0.4583333358168602</v>
      </c>
      <c r="CY192" s="4">
        <v>0.1083333349476258</v>
      </c>
      <c r="CZ192" s="4">
        <v>0.53125001210719347</v>
      </c>
      <c r="DA192" s="4">
        <v>0.33750000720222789</v>
      </c>
      <c r="DB192" s="4">
        <v>0.19375000490496555</v>
      </c>
    </row>
    <row r="193" spans="1:106" x14ac:dyDescent="0.25">
      <c r="A193" s="1">
        <f t="shared" si="2"/>
        <v>45116</v>
      </c>
      <c r="B193" s="8">
        <v>28</v>
      </c>
      <c r="C193" s="4">
        <v>8370.491</v>
      </c>
      <c r="D193" s="4">
        <v>8370.491</v>
      </c>
      <c r="E193" s="4">
        <v>0</v>
      </c>
      <c r="F193" s="4">
        <v>3912.8620000000001</v>
      </c>
      <c r="H193" s="4">
        <v>4457.6289999999999</v>
      </c>
      <c r="J193" s="4">
        <v>49180.221333486843</v>
      </c>
      <c r="K193" s="4">
        <v>243.60688702211704</v>
      </c>
      <c r="L193" s="4">
        <v>20331.414987236083</v>
      </c>
      <c r="M193" s="4">
        <v>28848.806346250763</v>
      </c>
      <c r="N193" s="4">
        <v>27288.326938844661</v>
      </c>
      <c r="O193" s="4">
        <v>1798.8325930141914</v>
      </c>
      <c r="P193" s="4">
        <v>11341.290488515331</v>
      </c>
      <c r="Q193" s="4">
        <v>15947.036450329329</v>
      </c>
      <c r="R193" s="4">
        <v>22982.922310464368</v>
      </c>
      <c r="S193" s="4">
        <v>46.834672027991317</v>
      </c>
      <c r="T193" s="4">
        <v>1181.0462140198194</v>
      </c>
      <c r="U193" s="4">
        <v>9821.3914253982421</v>
      </c>
      <c r="V193" s="4">
        <v>0</v>
      </c>
      <c r="W193" s="4">
        <v>13161.530885066128</v>
      </c>
      <c r="X193" s="4">
        <v>0</v>
      </c>
      <c r="Y193" s="4">
        <v>9821.3914253982421</v>
      </c>
      <c r="Z193" s="4">
        <v>13161.530885066128</v>
      </c>
      <c r="AA193" s="4">
        <v>245623.99647360662</v>
      </c>
      <c r="AB193" s="4">
        <v>82947.755770218806</v>
      </c>
      <c r="AC193" s="4">
        <v>162676.2407033878</v>
      </c>
      <c r="AD193" s="4">
        <v>14108.939856084857</v>
      </c>
      <c r="AE193" s="4">
        <v>4.0011725654887558</v>
      </c>
      <c r="AF193" s="4">
        <v>1022.2442027134258</v>
      </c>
      <c r="AG193" s="4">
        <v>6455.7723296884787</v>
      </c>
      <c r="AH193" s="4">
        <v>7653.167526396378</v>
      </c>
      <c r="AI193" s="4">
        <v>10201.996625667442</v>
      </c>
      <c r="AJ193" s="4">
        <v>227.89759843349458</v>
      </c>
      <c r="AK193" s="4">
        <v>4858.6432001063686</v>
      </c>
      <c r="AL193" s="4">
        <v>5343.3534255610721</v>
      </c>
      <c r="AM193" s="4">
        <v>910.5833155022242</v>
      </c>
      <c r="AN193" s="4">
        <v>396.78434323403076</v>
      </c>
      <c r="AO193" s="4">
        <v>513.79897226819344</v>
      </c>
      <c r="AP193" s="4">
        <v>83494.4296875</v>
      </c>
      <c r="AQ193" s="4">
        <v>136930.8646875</v>
      </c>
      <c r="AR193" s="4">
        <v>36148.3359375</v>
      </c>
      <c r="AS193" s="4">
        <v>47346.09375</v>
      </c>
      <c r="AT193" s="4">
        <v>600</v>
      </c>
      <c r="AU193" s="4">
        <v>600</v>
      </c>
      <c r="AV193" s="4">
        <v>600</v>
      </c>
      <c r="AW193" s="4">
        <v>5.8754284943961883</v>
      </c>
      <c r="AX193" s="4">
        <v>3.2600628731151686</v>
      </c>
      <c r="AY193" s="4">
        <v>6.5201257462303372</v>
      </c>
      <c r="AZ193" s="4">
        <v>29.344036863979259</v>
      </c>
      <c r="BA193" s="4">
        <v>1.6855570188277913</v>
      </c>
      <c r="BB193" s="4">
        <v>1.2188050409070916</v>
      </c>
      <c r="BC193" s="4">
        <v>0.10878493453994804</v>
      </c>
      <c r="BD193" s="4">
        <v>16.358761354321988</v>
      </c>
      <c r="BE193" s="4">
        <v>6.0939998626708984</v>
      </c>
      <c r="BF193" s="4">
        <v>1</v>
      </c>
      <c r="BG193" s="4">
        <v>11.187999725341797</v>
      </c>
      <c r="BH193" s="4">
        <v>89.110996246337891</v>
      </c>
      <c r="BI193" s="4">
        <v>72.227996826171875</v>
      </c>
      <c r="BJ193" s="4">
        <v>16.882999420166016</v>
      </c>
      <c r="BK193" s="4">
        <v>4.2960000038146973</v>
      </c>
      <c r="BL193" s="4">
        <v>4.2960000038146973</v>
      </c>
      <c r="BM193" s="4">
        <v>4.2960000038146973</v>
      </c>
      <c r="BN193" s="4">
        <v>0.5</v>
      </c>
      <c r="BO193" s="4">
        <v>0.5</v>
      </c>
      <c r="BP193" s="4">
        <v>0.5</v>
      </c>
      <c r="BQ193" s="4">
        <v>45</v>
      </c>
      <c r="BR193" s="4">
        <v>44</v>
      </c>
      <c r="BS193" s="4">
        <v>46</v>
      </c>
      <c r="BT193" s="10">
        <v>37.379176175464259</v>
      </c>
      <c r="BU193" s="10">
        <v>116.08476610790102</v>
      </c>
      <c r="BV193" s="4">
        <v>17.178062746361313</v>
      </c>
      <c r="BW193" s="10">
        <v>16.040252356203961</v>
      </c>
      <c r="BX193" s="10">
        <v>18.315873136518668</v>
      </c>
      <c r="BY193" s="4">
        <v>1.7160624367291382</v>
      </c>
      <c r="BZ193" s="4">
        <v>1.9980035301251773</v>
      </c>
      <c r="CA193" s="4">
        <v>1.434121343333099</v>
      </c>
      <c r="CB193" s="4">
        <v>8.4788464898602669</v>
      </c>
      <c r="CD193" s="10">
        <v>3032.3051314799177</v>
      </c>
      <c r="CE193" s="10">
        <v>8.6538891841496888</v>
      </c>
      <c r="CF193" s="10"/>
      <c r="CH193" s="10">
        <v>4554.9467909047253</v>
      </c>
      <c r="CI193" s="10">
        <v>8.3623176071998273</v>
      </c>
      <c r="CJ193" s="10"/>
      <c r="CK193" s="4">
        <v>7.4611820596705813</v>
      </c>
      <c r="CM193" s="10">
        <v>3208.3757975573481</v>
      </c>
      <c r="CN193" s="10">
        <v>7.2994887283672947</v>
      </c>
      <c r="CQ193" s="10">
        <v>4852.5045051078441</v>
      </c>
      <c r="CR193" s="10">
        <v>7.5680903521273555</v>
      </c>
      <c r="CT193" s="4">
        <v>0.67812500707805157</v>
      </c>
      <c r="CU193" s="4">
        <v>0.44375000552584731</v>
      </c>
      <c r="CV193" s="4">
        <v>0.23437500155220431</v>
      </c>
      <c r="CW193" s="4">
        <v>0.65416667424142361</v>
      </c>
      <c r="CX193" s="4">
        <v>0.49583333792785805</v>
      </c>
      <c r="CY193" s="4">
        <v>0.15833333631356558</v>
      </c>
      <c r="CZ193" s="4">
        <v>0.70208333991467953</v>
      </c>
      <c r="DA193" s="4">
        <v>0.39166667312383652</v>
      </c>
      <c r="DB193" s="4">
        <v>0.31041666679084301</v>
      </c>
    </row>
    <row r="194" spans="1:106" x14ac:dyDescent="0.25">
      <c r="A194" s="1">
        <f t="shared" si="2"/>
        <v>45117</v>
      </c>
      <c r="B194" s="8">
        <v>29</v>
      </c>
      <c r="C194" s="4">
        <v>8556.6529999999984</v>
      </c>
      <c r="D194" s="4">
        <v>8556.6529999999984</v>
      </c>
      <c r="E194" s="4">
        <v>0</v>
      </c>
      <c r="F194" s="4">
        <v>4305.7749999999996</v>
      </c>
      <c r="H194" s="4">
        <v>4250.8779999999997</v>
      </c>
      <c r="J194" s="4">
        <v>54504.226786317289</v>
      </c>
      <c r="K194" s="4">
        <v>242.20957708000495</v>
      </c>
      <c r="L194" s="4">
        <v>25182.489867216464</v>
      </c>
      <c r="M194" s="4">
        <v>29321.736919100822</v>
      </c>
      <c r="N194" s="4">
        <v>30281.07633250883</v>
      </c>
      <c r="O194" s="4">
        <v>1798.2894125401856</v>
      </c>
      <c r="P194" s="4">
        <v>12598.800747516776</v>
      </c>
      <c r="Q194" s="4">
        <v>17682.275584992054</v>
      </c>
      <c r="R194" s="4">
        <v>24007.73299862252</v>
      </c>
      <c r="S194" s="4">
        <v>47.630896841245566</v>
      </c>
      <c r="T194" s="4">
        <v>1185.3653886908758</v>
      </c>
      <c r="U194" s="4">
        <v>10939.370563317181</v>
      </c>
      <c r="V194" s="4">
        <v>0</v>
      </c>
      <c r="W194" s="4">
        <v>13068.362435305338</v>
      </c>
      <c r="X194" s="4">
        <v>0</v>
      </c>
      <c r="Y194" s="4">
        <v>10939.370563317181</v>
      </c>
      <c r="Z194" s="4">
        <v>13068.362435305338</v>
      </c>
      <c r="AA194" s="4">
        <v>292587.0543746638</v>
      </c>
      <c r="AB194" s="4">
        <v>140760.26892394447</v>
      </c>
      <c r="AC194" s="4">
        <v>151826.78545071933</v>
      </c>
      <c r="AD194" s="4">
        <v>15573.697067232679</v>
      </c>
      <c r="AE194" s="4">
        <v>4.0001893344127231</v>
      </c>
      <c r="AF194" s="4">
        <v>1022.2715566566873</v>
      </c>
      <c r="AG194" s="4">
        <v>7819.4871824407919</v>
      </c>
      <c r="AH194" s="4">
        <v>7754.2098847918878</v>
      </c>
      <c r="AI194" s="4">
        <v>10992.150070676489</v>
      </c>
      <c r="AJ194" s="4">
        <v>228.02085124951822</v>
      </c>
      <c r="AK194" s="4">
        <v>5391.0398045356123</v>
      </c>
      <c r="AL194" s="4">
        <v>5601.1102661408768</v>
      </c>
      <c r="AM194" s="4">
        <v>1042.1358397063241</v>
      </c>
      <c r="AN194" s="4">
        <v>535.84355960779942</v>
      </c>
      <c r="AO194" s="4">
        <v>506.29228009852466</v>
      </c>
      <c r="AP194" s="4">
        <v>87262.0234375</v>
      </c>
      <c r="AQ194" s="4">
        <v>143109.71843749998</v>
      </c>
      <c r="AR194" s="4">
        <v>40412.90234375</v>
      </c>
      <c r="AS194" s="4">
        <v>46849.12109375</v>
      </c>
      <c r="AT194" s="4">
        <v>600</v>
      </c>
      <c r="AU194" s="4">
        <v>600</v>
      </c>
      <c r="AV194" s="4">
        <v>600</v>
      </c>
      <c r="AW194" s="4">
        <v>6.3698068375937762</v>
      </c>
      <c r="AX194" s="4">
        <v>3.5388926409086396</v>
      </c>
      <c r="AY194" s="4">
        <v>7.0777852818172793</v>
      </c>
      <c r="AZ194" s="4">
        <v>34.194100704406715</v>
      </c>
      <c r="BA194" s="4">
        <v>1.8200687894241687</v>
      </c>
      <c r="BB194" s="4">
        <v>1.2846319782602487</v>
      </c>
      <c r="BC194" s="4">
        <v>0.12179246250915216</v>
      </c>
      <c r="BD194" s="4">
        <v>16.724964590418708</v>
      </c>
      <c r="BE194" s="4">
        <v>6.0939998626708984</v>
      </c>
      <c r="BF194" s="4">
        <v>1</v>
      </c>
      <c r="BG194" s="4">
        <v>11.187999725341797</v>
      </c>
      <c r="BH194" s="4">
        <v>89.110996246337891</v>
      </c>
      <c r="BI194" s="4">
        <v>72.227996826171875</v>
      </c>
      <c r="BJ194" s="4">
        <v>16.882999420166016</v>
      </c>
      <c r="BK194" s="4">
        <v>4.2960000038146973</v>
      </c>
      <c r="BL194" s="4">
        <v>4.2960000038146973</v>
      </c>
      <c r="BM194" s="4">
        <v>4.2960000038146973</v>
      </c>
      <c r="BN194" s="4">
        <v>0.5</v>
      </c>
      <c r="BO194" s="4">
        <v>0.5</v>
      </c>
      <c r="BP194" s="4">
        <v>0.5</v>
      </c>
      <c r="BQ194" s="4">
        <v>45</v>
      </c>
      <c r="BR194" s="4">
        <v>44</v>
      </c>
      <c r="BS194" s="4">
        <v>46</v>
      </c>
      <c r="BT194" s="10">
        <v>38.485322507748684</v>
      </c>
      <c r="BU194" s="10">
        <v>117.47170912180496</v>
      </c>
      <c r="BV194" s="4">
        <v>17.042794458761154</v>
      </c>
      <c r="BW194" s="10">
        <v>17.221093836634527</v>
      </c>
      <c r="BX194" s="10">
        <v>16.864495080887782</v>
      </c>
      <c r="BY194" s="4">
        <v>1.2177736948303526</v>
      </c>
      <c r="BZ194" s="4">
        <v>1.2321901943045612</v>
      </c>
      <c r="CA194" s="4">
        <v>1.2033571953561437</v>
      </c>
      <c r="CB194" s="4">
        <v>8.4938904168486449</v>
      </c>
      <c r="CD194" s="10">
        <v>4531.00578973148</v>
      </c>
      <c r="CE194" s="10">
        <v>8.5740444435754544</v>
      </c>
      <c r="CF194" s="10"/>
      <c r="CH194" s="10">
        <v>4487.1686755725441</v>
      </c>
      <c r="CI194" s="10">
        <v>8.41295333036323</v>
      </c>
      <c r="CJ194" s="10"/>
      <c r="CK194" s="4">
        <v>7.5287859726563955</v>
      </c>
      <c r="CM194" s="10">
        <v>4462.1394654598944</v>
      </c>
      <c r="CN194" s="10">
        <v>7.409489258492834</v>
      </c>
      <c r="CQ194" s="10">
        <v>4821.1118741231912</v>
      </c>
      <c r="CR194" s="10">
        <v>7.6392000410844876</v>
      </c>
      <c r="CT194" s="4">
        <v>0.71041667119910323</v>
      </c>
      <c r="CU194" s="4">
        <v>0.52916666772216558</v>
      </c>
      <c r="CV194" s="4">
        <v>0.18125000347693762</v>
      </c>
      <c r="CW194" s="4">
        <v>0.72500000490496563</v>
      </c>
      <c r="CX194" s="4">
        <v>0.53333333445092046</v>
      </c>
      <c r="CY194" s="4">
        <v>0.19166667045404515</v>
      </c>
      <c r="CZ194" s="4">
        <v>0.69583333749324083</v>
      </c>
      <c r="DA194" s="4">
        <v>0.52500000099341071</v>
      </c>
      <c r="DB194" s="4">
        <v>0.1708333364998301</v>
      </c>
    </row>
    <row r="195" spans="1:106" x14ac:dyDescent="0.25">
      <c r="A195" s="1">
        <f t="shared" si="2"/>
        <v>45118</v>
      </c>
      <c r="B195" s="8">
        <v>29</v>
      </c>
      <c r="C195" s="4">
        <v>7906.5289999999995</v>
      </c>
      <c r="D195" s="4">
        <v>7906.5289999999995</v>
      </c>
      <c r="E195" s="4">
        <v>0</v>
      </c>
      <c r="F195" s="4">
        <v>4320.0119999999997</v>
      </c>
      <c r="H195" s="4">
        <v>3586.5169999999998</v>
      </c>
      <c r="J195" s="4">
        <v>53127.455574040025</v>
      </c>
      <c r="K195" s="4">
        <v>242.276152698022</v>
      </c>
      <c r="L195" s="4">
        <v>28429.759910129349</v>
      </c>
      <c r="M195" s="4">
        <v>24697.695663910672</v>
      </c>
      <c r="N195" s="4">
        <v>27747.856513802788</v>
      </c>
      <c r="O195" s="4">
        <v>1797.3538926002141</v>
      </c>
      <c r="P195" s="4">
        <v>14310.983840468836</v>
      </c>
      <c r="Q195" s="4">
        <v>13436.872673333952</v>
      </c>
      <c r="R195" s="4">
        <v>23669.404167085107</v>
      </c>
      <c r="S195" s="4">
        <v>48.959931455562256</v>
      </c>
      <c r="T195" s="4">
        <v>1189.4968255944307</v>
      </c>
      <c r="U195" s="4">
        <v>12553.396728473575</v>
      </c>
      <c r="V195" s="4">
        <v>0</v>
      </c>
      <c r="W195" s="4">
        <v>11116.007438611532</v>
      </c>
      <c r="X195" s="4">
        <v>0</v>
      </c>
      <c r="Y195" s="4">
        <v>12553.396728473575</v>
      </c>
      <c r="Z195" s="4">
        <v>11116.007438611532</v>
      </c>
      <c r="AA195" s="4">
        <v>274621.33996695169</v>
      </c>
      <c r="AB195" s="4">
        <v>155633.23557053358</v>
      </c>
      <c r="AC195" s="4">
        <v>118988.10439641813</v>
      </c>
      <c r="AD195" s="4">
        <v>14331.830087437102</v>
      </c>
      <c r="AE195" s="4">
        <v>4.0017126071034985</v>
      </c>
      <c r="AF195" s="4">
        <v>1022.213714037683</v>
      </c>
      <c r="AG195" s="4">
        <v>7747.0240105067232</v>
      </c>
      <c r="AH195" s="4">
        <v>6584.8060769303775</v>
      </c>
      <c r="AI195" s="4">
        <v>11692.894453673462</v>
      </c>
      <c r="AJ195" s="4">
        <v>227.6741136237427</v>
      </c>
      <c r="AK195" s="4">
        <v>6163.0044975350966</v>
      </c>
      <c r="AL195" s="4">
        <v>5529.8899561383651</v>
      </c>
      <c r="AM195" s="4">
        <v>960.61757589114382</v>
      </c>
      <c r="AN195" s="4">
        <v>530.1582346677626</v>
      </c>
      <c r="AO195" s="4">
        <v>430.45934122338116</v>
      </c>
      <c r="AP195" s="4">
        <v>80377.31640625</v>
      </c>
      <c r="AQ195" s="4">
        <v>131818.79890624998</v>
      </c>
      <c r="AR195" s="4">
        <v>44563.875</v>
      </c>
      <c r="AS195" s="4">
        <v>35813.44140625</v>
      </c>
      <c r="AT195" s="4">
        <v>600</v>
      </c>
      <c r="AU195" s="4">
        <v>600</v>
      </c>
      <c r="AV195" s="4">
        <v>600</v>
      </c>
      <c r="AW195" s="4">
        <v>6.7194410561246318</v>
      </c>
      <c r="AX195" s="4">
        <v>3.5094864654012894</v>
      </c>
      <c r="AY195" s="4">
        <v>7.0189729308025788</v>
      </c>
      <c r="AZ195" s="4">
        <v>34.733489242492084</v>
      </c>
      <c r="BA195" s="4">
        <v>1.8126576260502052</v>
      </c>
      <c r="BB195" s="4">
        <v>1.4788909841061055</v>
      </c>
      <c r="BC195" s="4">
        <v>0.12149674982424574</v>
      </c>
      <c r="BD195" s="4">
        <v>16.672145122878824</v>
      </c>
      <c r="BE195" s="4">
        <v>3.9454999566078186</v>
      </c>
      <c r="BF195" s="4">
        <v>0.71899998188018799</v>
      </c>
      <c r="BG195" s="4">
        <v>7.1719999313354492</v>
      </c>
      <c r="BH195" s="4">
        <v>90.677495956420898</v>
      </c>
      <c r="BI195" s="4">
        <v>75.443496704101563</v>
      </c>
      <c r="BJ195" s="4">
        <v>15.233999252319336</v>
      </c>
      <c r="BK195" s="4">
        <v>4.7555000782012939</v>
      </c>
      <c r="BL195" s="4">
        <v>5.2150001525878906</v>
      </c>
      <c r="BM195" s="4">
        <v>4.2960000038146973</v>
      </c>
      <c r="BN195" s="4">
        <v>0.62250000238418579</v>
      </c>
      <c r="BO195" s="4">
        <v>0.74500000476837158</v>
      </c>
      <c r="BP195" s="4">
        <v>0.5</v>
      </c>
      <c r="BQ195" s="4">
        <v>52</v>
      </c>
      <c r="BR195" s="4">
        <v>58</v>
      </c>
      <c r="BS195" s="4">
        <v>46</v>
      </c>
      <c r="BT195" s="10">
        <v>39.572180765452515</v>
      </c>
      <c r="BU195" s="10">
        <v>118.02158511056525</v>
      </c>
      <c r="BV195" s="4">
        <v>17.081758061952257</v>
      </c>
      <c r="BW195" s="10">
        <v>17.451903452537898</v>
      </c>
      <c r="BX195" s="10">
        <v>16.711612671366616</v>
      </c>
      <c r="BY195" s="4">
        <v>1.1753713339287848</v>
      </c>
      <c r="BZ195" s="4">
        <v>1.1442366686486933</v>
      </c>
      <c r="CA195" s="4">
        <v>1.2065059992088765</v>
      </c>
      <c r="CB195" s="4">
        <v>8.5713916953939666</v>
      </c>
      <c r="CD195" s="10">
        <v>4510.0355920007505</v>
      </c>
      <c r="CE195" s="10">
        <v>8.4954520085310445</v>
      </c>
      <c r="CF195" s="10"/>
      <c r="CH195" s="10">
        <v>3671.0802584860344</v>
      </c>
      <c r="CI195" s="10">
        <v>8.6646859484426368</v>
      </c>
      <c r="CJ195" s="10"/>
      <c r="CK195" s="4">
        <v>7.5064245846272453</v>
      </c>
      <c r="CM195" s="10">
        <v>4358.8534304710674</v>
      </c>
      <c r="CN195" s="10">
        <v>7.4510968487788025</v>
      </c>
      <c r="CQ195" s="10">
        <v>4222.3474941649174</v>
      </c>
      <c r="CR195" s="10">
        <v>7.5635410326544301</v>
      </c>
      <c r="CT195" s="4">
        <v>0.81250001086543</v>
      </c>
      <c r="CU195" s="4">
        <v>0.51041667070239782</v>
      </c>
      <c r="CV195" s="4">
        <v>0.30208334016303218</v>
      </c>
      <c r="CW195" s="4">
        <v>0.77916666865348816</v>
      </c>
      <c r="CX195" s="4">
        <v>0.52916666306555271</v>
      </c>
      <c r="CY195" s="4">
        <v>0.25000000558793545</v>
      </c>
      <c r="CZ195" s="4">
        <v>0.84583335307737184</v>
      </c>
      <c r="DA195" s="4">
        <v>0.49166667833924294</v>
      </c>
      <c r="DB195" s="4">
        <v>0.35416667473812896</v>
      </c>
    </row>
    <row r="196" spans="1:106" x14ac:dyDescent="0.25">
      <c r="A196" s="1">
        <f t="shared" si="2"/>
        <v>45119</v>
      </c>
      <c r="B196" s="8">
        <v>29</v>
      </c>
      <c r="C196" s="4">
        <v>8991.3240000000005</v>
      </c>
      <c r="D196" s="4">
        <v>8991.3240000000005</v>
      </c>
      <c r="E196" s="4">
        <v>0</v>
      </c>
      <c r="F196" s="4">
        <v>4396.2569999999996</v>
      </c>
      <c r="H196" s="4">
        <v>4595.067</v>
      </c>
      <c r="J196" s="4">
        <v>58398.446137946194</v>
      </c>
      <c r="K196" s="4">
        <v>243.06542564040524</v>
      </c>
      <c r="L196" s="4">
        <v>29968.577040862867</v>
      </c>
      <c r="M196" s="4">
        <v>28429.869097083327</v>
      </c>
      <c r="N196" s="4">
        <v>27713.456257965867</v>
      </c>
      <c r="O196" s="4">
        <v>1796.7620648749439</v>
      </c>
      <c r="P196" s="4">
        <v>13268.427407761592</v>
      </c>
      <c r="Q196" s="4">
        <v>14445.028850204275</v>
      </c>
      <c r="R196" s="4">
        <v>26799.996657250362</v>
      </c>
      <c r="S196" s="4">
        <v>49.604403632585857</v>
      </c>
      <c r="T196" s="4">
        <v>1190.3170731454759</v>
      </c>
      <c r="U196" s="4">
        <v>14215.790926819296</v>
      </c>
      <c r="V196" s="4">
        <v>0</v>
      </c>
      <c r="W196" s="4">
        <v>12584.205730431064</v>
      </c>
      <c r="X196" s="4">
        <v>0</v>
      </c>
      <c r="Y196" s="4">
        <v>14215.790926819296</v>
      </c>
      <c r="Z196" s="4">
        <v>12584.205730431064</v>
      </c>
      <c r="AA196" s="4">
        <v>296480.60058557324</v>
      </c>
      <c r="AB196" s="4">
        <v>154180.91290813088</v>
      </c>
      <c r="AC196" s="4">
        <v>142299.68767744233</v>
      </c>
      <c r="AD196" s="4">
        <v>15681.868531257031</v>
      </c>
      <c r="AE196" s="4">
        <v>4.0040256877860552</v>
      </c>
      <c r="AF196" s="4">
        <v>1022.3238874101539</v>
      </c>
      <c r="AG196" s="4">
        <v>7960.6383404718654</v>
      </c>
      <c r="AH196" s="4">
        <v>7721.2301907851652</v>
      </c>
      <c r="AI196" s="4">
        <v>11877.261116908478</v>
      </c>
      <c r="AJ196" s="4">
        <v>227.90161574354877</v>
      </c>
      <c r="AK196" s="4">
        <v>6763.036607684613</v>
      </c>
      <c r="AL196" s="4">
        <v>5114.2245092238645</v>
      </c>
      <c r="AM196" s="4">
        <v>1054.3061689076437</v>
      </c>
      <c r="AN196" s="4">
        <v>548.47921529523842</v>
      </c>
      <c r="AO196" s="4">
        <v>505.82695361240525</v>
      </c>
      <c r="AP196" s="4">
        <v>90038.69921875</v>
      </c>
      <c r="AQ196" s="4">
        <v>147663.46671874999</v>
      </c>
      <c r="AR196" s="4">
        <v>47201.6484375</v>
      </c>
      <c r="AS196" s="4">
        <v>42837.05078125</v>
      </c>
      <c r="AT196" s="4">
        <v>600</v>
      </c>
      <c r="AU196" s="4">
        <v>600</v>
      </c>
      <c r="AV196" s="4">
        <v>600</v>
      </c>
      <c r="AW196" s="4">
        <v>6.4949773957590882</v>
      </c>
      <c r="AX196" s="4">
        <v>3.0822442009614899</v>
      </c>
      <c r="AY196" s="4">
        <v>6.1644884019229798</v>
      </c>
      <c r="AZ196" s="4">
        <v>32.974075963181086</v>
      </c>
      <c r="BA196" s="4">
        <v>1.7441111599645425</v>
      </c>
      <c r="BB196" s="4">
        <v>1.3209690938629814</v>
      </c>
      <c r="BC196" s="4">
        <v>0.1172581667513754</v>
      </c>
      <c r="BD196" s="4">
        <v>16.422883517349611</v>
      </c>
      <c r="BE196" s="4">
        <v>1.9259999692440033</v>
      </c>
      <c r="BF196" s="4">
        <v>0.61400002241134644</v>
      </c>
      <c r="BG196" s="4">
        <v>3.2379999160766602</v>
      </c>
      <c r="BH196" s="4">
        <v>92.762493133544922</v>
      </c>
      <c r="BI196" s="4">
        <v>79.408493041992188</v>
      </c>
      <c r="BJ196" s="4">
        <v>13.354000091552734</v>
      </c>
      <c r="BK196" s="4">
        <v>4.5445001125335693</v>
      </c>
      <c r="BL196" s="4">
        <v>5.2150001525878906</v>
      </c>
      <c r="BM196" s="4">
        <v>3.874000072479248</v>
      </c>
      <c r="BN196" s="4">
        <v>0.76800000667572021</v>
      </c>
      <c r="BO196" s="4">
        <v>0.74500000476837158</v>
      </c>
      <c r="BP196" s="4">
        <v>0.79100000858306885</v>
      </c>
      <c r="BQ196" s="4">
        <v>58</v>
      </c>
      <c r="BR196" s="4">
        <v>58</v>
      </c>
      <c r="BS196" s="4">
        <v>58</v>
      </c>
      <c r="BT196" s="10">
        <v>39.911451997328115</v>
      </c>
      <c r="BU196" s="10">
        <v>118.52067726834028</v>
      </c>
      <c r="BV196" s="4">
        <v>16.902076960486013</v>
      </c>
      <c r="BW196" s="10">
        <v>17.222643908166734</v>
      </c>
      <c r="BX196" s="10">
        <v>16.581510012805293</v>
      </c>
      <c r="BY196" s="4">
        <v>1.0526990045588143</v>
      </c>
      <c r="BZ196" s="4">
        <v>1.03962642258976</v>
      </c>
      <c r="CA196" s="4">
        <v>1.0657715865278687</v>
      </c>
      <c r="CB196" s="4">
        <v>8.5106548969155789</v>
      </c>
      <c r="CD196" s="10">
        <v>4478.8358143360965</v>
      </c>
      <c r="CE196" s="10">
        <v>8.4856374206116065</v>
      </c>
      <c r="CF196" s="10"/>
      <c r="CH196" s="10">
        <v>4501.8333520740034</v>
      </c>
      <c r="CI196" s="10">
        <v>8.5355445718749827</v>
      </c>
      <c r="CJ196" s="10"/>
      <c r="CK196" s="4">
        <v>7.3245018344096522</v>
      </c>
      <c r="CM196" s="10">
        <v>4671.8816916138449</v>
      </c>
      <c r="CN196" s="10">
        <v>7.1885101026512466</v>
      </c>
      <c r="CQ196" s="10">
        <v>4920.0892236418777</v>
      </c>
      <c r="CR196" s="10">
        <v>7.4536330864934657</v>
      </c>
      <c r="CT196" s="4">
        <v>0.80121529076455367</v>
      </c>
      <c r="CU196" s="4">
        <v>0.42144097817233866</v>
      </c>
      <c r="CV196" s="4">
        <v>0.379774312592215</v>
      </c>
      <c r="CW196" s="4">
        <v>0.78125001303851604</v>
      </c>
      <c r="CX196" s="4">
        <v>0.39166667312383652</v>
      </c>
      <c r="CY196" s="4">
        <v>0.38958333991467953</v>
      </c>
      <c r="CZ196" s="4">
        <v>0.82118056849059129</v>
      </c>
      <c r="DA196" s="4">
        <v>0.45121528322084081</v>
      </c>
      <c r="DB196" s="4">
        <v>0.36996528526975048</v>
      </c>
    </row>
    <row r="197" spans="1:106" x14ac:dyDescent="0.25">
      <c r="A197" s="1">
        <f t="shared" si="2"/>
        <v>45120</v>
      </c>
      <c r="B197" s="8">
        <v>29</v>
      </c>
      <c r="C197" s="4">
        <v>8927.5580000000009</v>
      </c>
      <c r="D197" s="4">
        <v>8927.5580000000009</v>
      </c>
      <c r="E197" s="4">
        <v>0</v>
      </c>
      <c r="F197" s="4">
        <v>4434.2449999999999</v>
      </c>
      <c r="H197" s="4">
        <v>4493.3130000000001</v>
      </c>
      <c r="J197" s="4">
        <v>58207.971220828556</v>
      </c>
      <c r="K197" s="4">
        <v>242.17064363766664</v>
      </c>
      <c r="L197" s="4">
        <v>28569.659745896486</v>
      </c>
      <c r="M197" s="4">
        <v>29638.31147493207</v>
      </c>
      <c r="N197" s="4">
        <v>25038.236988639968</v>
      </c>
      <c r="O197" s="4">
        <v>1797.1467438829939</v>
      </c>
      <c r="P197" s="4">
        <v>13079.893563017044</v>
      </c>
      <c r="Q197" s="4">
        <v>11958.343425622923</v>
      </c>
      <c r="R197" s="4">
        <v>26511.770894734196</v>
      </c>
      <c r="S197" s="4">
        <v>48.104945437874768</v>
      </c>
      <c r="T197" s="4">
        <v>1186.0881122435421</v>
      </c>
      <c r="U197" s="4">
        <v>13416.219416847629</v>
      </c>
      <c r="V197" s="4">
        <v>0</v>
      </c>
      <c r="W197" s="4">
        <v>13095.551477886569</v>
      </c>
      <c r="X197" s="4">
        <v>0</v>
      </c>
      <c r="Y197" s="4">
        <v>13416.219416847629</v>
      </c>
      <c r="Z197" s="4">
        <v>13095.551477886569</v>
      </c>
      <c r="AA197" s="4">
        <v>301710.33353368082</v>
      </c>
      <c r="AB197" s="4">
        <v>153654.71859555796</v>
      </c>
      <c r="AC197" s="4">
        <v>148055.61493812286</v>
      </c>
      <c r="AD197" s="4">
        <v>16615.379830259921</v>
      </c>
      <c r="AE197" s="4">
        <v>4.2024087738547289</v>
      </c>
      <c r="AF197" s="4">
        <v>1023.5733076630798</v>
      </c>
      <c r="AG197" s="4">
        <v>8139.748550403152</v>
      </c>
      <c r="AH197" s="4">
        <v>8475.6312798567687</v>
      </c>
      <c r="AI197" s="4">
        <v>10831.977096111019</v>
      </c>
      <c r="AJ197" s="4">
        <v>227.8752869465616</v>
      </c>
      <c r="AK197" s="4">
        <v>5725.3206412511609</v>
      </c>
      <c r="AL197" s="4">
        <v>5106.656454859859</v>
      </c>
      <c r="AM197" s="4">
        <v>1051.5787461943141</v>
      </c>
      <c r="AN197" s="4">
        <v>548.99880156015831</v>
      </c>
      <c r="AO197" s="4">
        <v>502.57994463415588</v>
      </c>
      <c r="AP197" s="4">
        <v>91401.07421875</v>
      </c>
      <c r="AQ197" s="4">
        <v>149897.76171875</v>
      </c>
      <c r="AR197" s="4">
        <v>44656.5</v>
      </c>
      <c r="AS197" s="4">
        <v>46744.57421875</v>
      </c>
      <c r="AT197" s="4">
        <v>600</v>
      </c>
      <c r="AU197" s="4">
        <v>600</v>
      </c>
      <c r="AV197" s="4">
        <v>600</v>
      </c>
      <c r="AW197" s="4">
        <v>6.5200328265387411</v>
      </c>
      <c r="AX197" s="4">
        <v>2.8046008761455221</v>
      </c>
      <c r="AY197" s="4">
        <v>5.6092017522910442</v>
      </c>
      <c r="AZ197" s="4">
        <v>33.795393268089747</v>
      </c>
      <c r="BA197" s="4">
        <v>1.8611337871184841</v>
      </c>
      <c r="BB197" s="4">
        <v>1.2133191513413879</v>
      </c>
      <c r="BC197" s="4">
        <v>0.11779018923140169</v>
      </c>
      <c r="BD197" s="4">
        <v>16.790455096315249</v>
      </c>
      <c r="BE197" s="4">
        <v>2.364500105381012</v>
      </c>
      <c r="BF197" s="4">
        <v>0.90900003910064697</v>
      </c>
      <c r="BG197" s="4">
        <v>3.820000171661377</v>
      </c>
      <c r="BH197" s="4">
        <v>92.730998039245605</v>
      </c>
      <c r="BI197" s="4">
        <v>83.905998229980469</v>
      </c>
      <c r="BJ197" s="4">
        <v>8.8249998092651367</v>
      </c>
      <c r="BK197" s="4">
        <v>3.9944999217987061</v>
      </c>
      <c r="BL197" s="4">
        <v>4.1149997711181641</v>
      </c>
      <c r="BM197" s="4">
        <v>3.874000072479248</v>
      </c>
      <c r="BN197" s="4">
        <v>0.9100000262260437</v>
      </c>
      <c r="BO197" s="4">
        <v>1.0290000438690186</v>
      </c>
      <c r="BP197" s="4">
        <v>0.79100000858306885</v>
      </c>
      <c r="BQ197" s="4">
        <v>58</v>
      </c>
      <c r="BR197" s="4">
        <v>58</v>
      </c>
      <c r="BS197" s="4">
        <v>58</v>
      </c>
      <c r="BT197" s="10">
        <v>39.85128942047632</v>
      </c>
      <c r="BU197" s="10">
        <v>119.24226745106036</v>
      </c>
      <c r="BV197" s="4">
        <v>17.457904033689886</v>
      </c>
      <c r="BW197" s="10">
        <v>17.38508714032816</v>
      </c>
      <c r="BX197" s="10">
        <v>17.530720927051615</v>
      </c>
      <c r="BY197" s="4">
        <v>1.0980878998585195</v>
      </c>
      <c r="BZ197" s="4">
        <v>1.0644105399843629</v>
      </c>
      <c r="CA197" s="4">
        <v>1.1317652597326762</v>
      </c>
      <c r="CB197" s="4">
        <v>8.5079897765182668</v>
      </c>
      <c r="CD197" s="10">
        <v>4342.5331177700755</v>
      </c>
      <c r="CE197" s="10">
        <v>8.4614539545338125</v>
      </c>
      <c r="CF197" s="10"/>
      <c r="CH197" s="10">
        <v>4410.6248895909584</v>
      </c>
      <c r="CI197" s="10">
        <v>8.5538071727350857</v>
      </c>
      <c r="CJ197" s="10"/>
      <c r="CK197" s="4">
        <v>7.1015737045304279</v>
      </c>
      <c r="CM197" s="10">
        <v>4728.9692892649146</v>
      </c>
      <c r="CN197" s="10">
        <v>6.9558880581504887</v>
      </c>
      <c r="CQ197" s="10">
        <v>4927.1018843234888</v>
      </c>
      <c r="CR197" s="10">
        <v>7.2414009221914739</v>
      </c>
      <c r="CT197" s="4">
        <v>0.77083334497486544</v>
      </c>
      <c r="CU197" s="4">
        <v>0.48645833879709244</v>
      </c>
      <c r="CV197" s="4">
        <v>0.28437500617777312</v>
      </c>
      <c r="CW197" s="4">
        <v>0.75208334655811382</v>
      </c>
      <c r="CX197" s="4">
        <v>0.49583334041138488</v>
      </c>
      <c r="CY197" s="4">
        <v>0.25625000614672899</v>
      </c>
      <c r="CZ197" s="4">
        <v>0.78958334339161718</v>
      </c>
      <c r="DA197" s="4">
        <v>0.47708333718279999</v>
      </c>
      <c r="DB197" s="4">
        <v>0.31250000620881718</v>
      </c>
    </row>
    <row r="198" spans="1:106" x14ac:dyDescent="0.25">
      <c r="A198" s="1">
        <f t="shared" ref="A198:A261" si="3">A197+1</f>
        <v>45121</v>
      </c>
      <c r="B198" s="8">
        <v>29</v>
      </c>
      <c r="C198" s="4">
        <v>7049.4449999999997</v>
      </c>
      <c r="D198" s="4">
        <v>7049.4449999999997</v>
      </c>
      <c r="E198" s="4">
        <v>0</v>
      </c>
      <c r="F198" s="4">
        <v>2519.203</v>
      </c>
      <c r="H198" s="4">
        <v>4530.2420000000002</v>
      </c>
      <c r="J198" s="4">
        <v>50174.056700895089</v>
      </c>
      <c r="K198" s="4">
        <v>244.99339761177535</v>
      </c>
      <c r="L198" s="4">
        <v>19568.225342359186</v>
      </c>
      <c r="M198" s="4">
        <v>30605.831358535899</v>
      </c>
      <c r="N198" s="4">
        <v>18986.703166860578</v>
      </c>
      <c r="O198" s="4">
        <v>1798.6963958805168</v>
      </c>
      <c r="P198" s="4">
        <v>7529.232614954879</v>
      </c>
      <c r="Q198" s="4">
        <v>11457.470551905699</v>
      </c>
      <c r="R198" s="4">
        <v>22284.293525968911</v>
      </c>
      <c r="S198" s="4">
        <v>49.132961116944855</v>
      </c>
      <c r="T198" s="4">
        <v>1188.4742923931565</v>
      </c>
      <c r="U198" s="4">
        <v>8819.5806502823361</v>
      </c>
      <c r="V198" s="4">
        <v>0</v>
      </c>
      <c r="W198" s="4">
        <v>13464.712875686575</v>
      </c>
      <c r="X198" s="4">
        <v>0</v>
      </c>
      <c r="Y198" s="4">
        <v>8819.5806502823361</v>
      </c>
      <c r="Z198" s="4">
        <v>13464.712875686575</v>
      </c>
      <c r="AA198" s="4">
        <v>259273.86179425998</v>
      </c>
      <c r="AB198" s="4">
        <v>103270.39214262825</v>
      </c>
      <c r="AC198" s="4">
        <v>156003.46965163175</v>
      </c>
      <c r="AD198" s="4">
        <v>14373.43510612614</v>
      </c>
      <c r="AE198" s="4">
        <v>4.0740415765085638</v>
      </c>
      <c r="AF198" s="4">
        <v>1022.5761442443231</v>
      </c>
      <c r="AG198" s="4">
        <v>5941.0573338682716</v>
      </c>
      <c r="AH198" s="4">
        <v>8432.3777722578689</v>
      </c>
      <c r="AI198" s="4">
        <v>11963.170037728383</v>
      </c>
      <c r="AJ198" s="4">
        <v>228.01801764037873</v>
      </c>
      <c r="AK198" s="4">
        <v>6844.6993380292633</v>
      </c>
      <c r="AL198" s="4">
        <v>5118.4706996991199</v>
      </c>
      <c r="AM198" s="4">
        <v>950.64515048383953</v>
      </c>
      <c r="AN198" s="4">
        <v>437.96004569553463</v>
      </c>
      <c r="AO198" s="4">
        <v>512.6851047883049</v>
      </c>
      <c r="AP198" s="4">
        <v>79634.447265625</v>
      </c>
      <c r="AQ198" s="4">
        <v>130600.493515625</v>
      </c>
      <c r="AR198" s="4">
        <v>30831.779296875</v>
      </c>
      <c r="AS198" s="4">
        <v>48802.66796875</v>
      </c>
      <c r="AT198" s="4">
        <v>600</v>
      </c>
      <c r="AU198" s="4">
        <v>600</v>
      </c>
      <c r="AV198" s="4">
        <v>600</v>
      </c>
      <c r="AW198" s="4">
        <v>7.1174477850235149</v>
      </c>
      <c r="AX198" s="4">
        <v>2.6933614159498482</v>
      </c>
      <c r="AY198" s="4">
        <v>5.3867228318996965</v>
      </c>
      <c r="AZ198" s="4">
        <v>36.779329691097665</v>
      </c>
      <c r="BA198" s="4">
        <v>2.0389456341777459</v>
      </c>
      <c r="BB198" s="4">
        <v>1.6970371479922723</v>
      </c>
      <c r="BC198" s="4">
        <v>0.13485389991465138</v>
      </c>
      <c r="BD198" s="4">
        <v>18.526351154683098</v>
      </c>
      <c r="BE198" s="4">
        <v>2.364500105381012</v>
      </c>
      <c r="BF198" s="4">
        <v>0.90900003910064697</v>
      </c>
      <c r="BG198" s="4">
        <v>3.820000171661377</v>
      </c>
      <c r="BH198" s="4">
        <v>92.730998039245605</v>
      </c>
      <c r="BI198" s="4">
        <v>83.905998229980469</v>
      </c>
      <c r="BJ198" s="4">
        <v>8.8249998092651367</v>
      </c>
      <c r="BK198" s="4">
        <v>3.9944999217987061</v>
      </c>
      <c r="BL198" s="4">
        <v>4.1149997711181641</v>
      </c>
      <c r="BM198" s="4">
        <v>3.874000072479248</v>
      </c>
      <c r="BN198" s="4">
        <v>0.9100000262260437</v>
      </c>
      <c r="BO198" s="4">
        <v>1.0290000438690186</v>
      </c>
      <c r="BP198" s="4">
        <v>0.79100000858306885</v>
      </c>
      <c r="BQ198" s="4">
        <v>58</v>
      </c>
      <c r="BR198" s="4">
        <v>58</v>
      </c>
      <c r="BS198" s="4">
        <v>58</v>
      </c>
      <c r="BT198" s="10">
        <v>39.664484097779685</v>
      </c>
      <c r="BU198" s="10">
        <v>119.08664102111324</v>
      </c>
      <c r="BV198" s="4">
        <v>16.905581155263647</v>
      </c>
      <c r="BW198" s="10">
        <v>16.10327572477054</v>
      </c>
      <c r="BX198" s="10">
        <v>17.707886585756754</v>
      </c>
      <c r="BY198" s="4">
        <v>1.4339950174292992</v>
      </c>
      <c r="BZ198" s="4">
        <v>1.6388871818113808</v>
      </c>
      <c r="CA198" s="4">
        <v>1.2291028530472177</v>
      </c>
      <c r="CB198" s="4">
        <v>8.643025398005916</v>
      </c>
      <c r="CD198" s="10">
        <v>3473.5597356880512</v>
      </c>
      <c r="CE198" s="10">
        <v>8.6284407014894633</v>
      </c>
      <c r="CF198" s="10"/>
      <c r="CH198" s="10">
        <v>4545.6607256296711</v>
      </c>
      <c r="CI198" s="10">
        <v>8.6541702716853646</v>
      </c>
      <c r="CJ198" s="10"/>
      <c r="CK198" s="4">
        <v>7.1153298043451931</v>
      </c>
      <c r="CM198" s="10">
        <v>3740.6705378779657</v>
      </c>
      <c r="CN198" s="10">
        <v>6.9800785615809779</v>
      </c>
      <c r="CQ198" s="10">
        <v>5101.5946518032642</v>
      </c>
      <c r="CR198" s="10">
        <v>7.2145008231247116</v>
      </c>
      <c r="CT198" s="4">
        <v>0.60520834204119944</v>
      </c>
      <c r="CU198" s="4">
        <v>0.43333333885918063</v>
      </c>
      <c r="CV198" s="4">
        <v>0.17187500318201879</v>
      </c>
      <c r="CW198" s="4">
        <v>0.64166667296861613</v>
      </c>
      <c r="CX198" s="4">
        <v>0.48541667001942795</v>
      </c>
      <c r="CY198" s="4">
        <v>0.15625000294918814</v>
      </c>
      <c r="CZ198" s="4">
        <v>0.56875001111378276</v>
      </c>
      <c r="DA198" s="4">
        <v>0.3812500076989333</v>
      </c>
      <c r="DB198" s="4">
        <v>0.18750000341484943</v>
      </c>
    </row>
    <row r="199" spans="1:106" x14ac:dyDescent="0.25">
      <c r="A199" s="1">
        <f t="shared" si="3"/>
        <v>45122</v>
      </c>
      <c r="B199" s="8">
        <v>29</v>
      </c>
      <c r="C199" s="4">
        <v>9010.9979999999996</v>
      </c>
      <c r="D199" s="4">
        <v>9010.9979999999996</v>
      </c>
      <c r="E199" s="4">
        <v>0</v>
      </c>
      <c r="F199" s="4">
        <v>4544.335</v>
      </c>
      <c r="H199" s="4">
        <v>4466.6629999999996</v>
      </c>
      <c r="J199" s="4">
        <v>53423.060574728741</v>
      </c>
      <c r="K199" s="4">
        <v>242.49291832603615</v>
      </c>
      <c r="L199" s="4">
        <v>26790.972065452701</v>
      </c>
      <c r="M199" s="4">
        <v>26632.08850927604</v>
      </c>
      <c r="N199" s="4">
        <v>18542.481459966548</v>
      </c>
      <c r="O199" s="4">
        <v>1799.4521982727063</v>
      </c>
      <c r="P199" s="4">
        <v>9090.836899126065</v>
      </c>
      <c r="Q199" s="4">
        <v>9451.6445608404829</v>
      </c>
      <c r="R199" s="4">
        <v>26073.836148515962</v>
      </c>
      <c r="S199" s="4">
        <v>48.579590062574617</v>
      </c>
      <c r="T199" s="4">
        <v>1188.3450423987053</v>
      </c>
      <c r="U199" s="4">
        <v>13010.790961217452</v>
      </c>
      <c r="V199" s="4">
        <v>0</v>
      </c>
      <c r="W199" s="4">
        <v>13063.045187298509</v>
      </c>
      <c r="X199" s="4">
        <v>0</v>
      </c>
      <c r="Y199" s="4">
        <v>13010.790961217452</v>
      </c>
      <c r="Z199" s="4">
        <v>13063.045187298509</v>
      </c>
      <c r="AA199" s="4">
        <v>294725.73554645764</v>
      </c>
      <c r="AB199" s="4">
        <v>152594.30139627546</v>
      </c>
      <c r="AC199" s="4">
        <v>142131.43415018218</v>
      </c>
      <c r="AD199" s="4">
        <v>15557.703305864936</v>
      </c>
      <c r="AE199" s="4">
        <v>4.0013043314629586</v>
      </c>
      <c r="AF199" s="4">
        <v>1022.3827833270763</v>
      </c>
      <c r="AG199" s="4">
        <v>7495.7649263208614</v>
      </c>
      <c r="AH199" s="4">
        <v>8061.9383795440745</v>
      </c>
      <c r="AI199" s="4">
        <v>11732.950758997358</v>
      </c>
      <c r="AJ199" s="4">
        <v>228.12426208407791</v>
      </c>
      <c r="AK199" s="4">
        <v>6832.8269621956824</v>
      </c>
      <c r="AL199" s="4">
        <v>4900.1237968016767</v>
      </c>
      <c r="AM199" s="4">
        <v>1053.2491361378836</v>
      </c>
      <c r="AN199" s="4">
        <v>572.31757274940185</v>
      </c>
      <c r="AO199" s="4">
        <v>480.93156338848178</v>
      </c>
      <c r="AP199" s="4">
        <v>89949.38671875</v>
      </c>
      <c r="AQ199" s="4">
        <v>147516.99421874998</v>
      </c>
      <c r="AR199" s="4">
        <v>43335.8671875</v>
      </c>
      <c r="AS199" s="4">
        <v>46613.51953125</v>
      </c>
      <c r="AT199" s="4">
        <v>600</v>
      </c>
      <c r="AU199" s="4">
        <v>600</v>
      </c>
      <c r="AV199" s="4">
        <v>600</v>
      </c>
      <c r="AW199" s="4">
        <v>5.9286508081267737</v>
      </c>
      <c r="AX199" s="4">
        <v>2.0577611336687176</v>
      </c>
      <c r="AY199" s="4">
        <v>4.1155222673374352</v>
      </c>
      <c r="AZ199" s="4">
        <v>32.707335585520902</v>
      </c>
      <c r="BA199" s="4">
        <v>1.7265238884599616</v>
      </c>
      <c r="BB199" s="4">
        <v>1.3020700658237143</v>
      </c>
      <c r="BC199" s="4">
        <v>0.11688484850822115</v>
      </c>
      <c r="BD199" s="4">
        <v>16.370772051969158</v>
      </c>
      <c r="BE199" s="4">
        <v>2.364500105381012</v>
      </c>
      <c r="BF199" s="4">
        <v>0.90900003910064697</v>
      </c>
      <c r="BG199" s="4">
        <v>3.820000171661377</v>
      </c>
      <c r="BH199" s="4">
        <v>92.730998039245605</v>
      </c>
      <c r="BI199" s="4">
        <v>83.905998229980469</v>
      </c>
      <c r="BJ199" s="4">
        <v>8.8249998092651367</v>
      </c>
      <c r="BK199" s="4">
        <v>3.9944999217987061</v>
      </c>
      <c r="BL199" s="4">
        <v>4.1149997711181641</v>
      </c>
      <c r="BM199" s="4">
        <v>3.874000072479248</v>
      </c>
      <c r="BN199" s="4">
        <v>0.9100000262260437</v>
      </c>
      <c r="BO199" s="4">
        <v>1.0290000438690186</v>
      </c>
      <c r="BP199" s="4">
        <v>0.79100000858306885</v>
      </c>
      <c r="BQ199" s="4">
        <v>58</v>
      </c>
      <c r="BR199" s="4">
        <v>58</v>
      </c>
      <c r="BS199" s="4">
        <v>58</v>
      </c>
      <c r="BT199" s="10">
        <v>40.341247688016274</v>
      </c>
      <c r="BU199" s="10">
        <v>115.95023071146906</v>
      </c>
      <c r="BV199" s="4">
        <v>17.347139310761513</v>
      </c>
      <c r="BW199" s="10">
        <v>17.314641903048599</v>
      </c>
      <c r="BX199" s="10">
        <v>17.379636718474426</v>
      </c>
      <c r="BY199" s="4">
        <v>1.0661838458672048</v>
      </c>
      <c r="BZ199" s="4">
        <v>0.92590457327234121</v>
      </c>
      <c r="CA199" s="4">
        <v>1.2064631184620687</v>
      </c>
      <c r="CB199" s="4">
        <v>8.5819576973809379</v>
      </c>
      <c r="CD199" s="10">
        <v>4577.85126541925</v>
      </c>
      <c r="CE199" s="10">
        <v>8.6974461083261154</v>
      </c>
      <c r="CF199" s="10"/>
      <c r="CH199" s="10">
        <v>4203.7052062441771</v>
      </c>
      <c r="CI199" s="10">
        <v>8.4561903701665262</v>
      </c>
      <c r="CJ199" s="10"/>
      <c r="CK199" s="4">
        <v>7.0516918169045786</v>
      </c>
      <c r="CM199" s="10">
        <v>4957.7554458702934</v>
      </c>
      <c r="CN199" s="10">
        <v>6.8926187124506724</v>
      </c>
      <c r="CQ199" s="10">
        <v>4759.9375541447516</v>
      </c>
      <c r="CR199" s="10">
        <v>7.2173758287066097</v>
      </c>
      <c r="CT199" s="4">
        <v>0.57812500977888703</v>
      </c>
      <c r="CU199" s="4">
        <v>0.37812500726431608</v>
      </c>
      <c r="CV199" s="4">
        <v>0.20000000251457095</v>
      </c>
      <c r="CW199" s="4">
        <v>0.77083334621662902</v>
      </c>
      <c r="CX199" s="4">
        <v>0.42708334202567738</v>
      </c>
      <c r="CY199" s="4">
        <v>0.34375000419095159</v>
      </c>
      <c r="CZ199" s="4">
        <v>0.3854166733411451</v>
      </c>
      <c r="DA199" s="4">
        <v>0.32916667250295478</v>
      </c>
      <c r="DB199" s="4">
        <v>5.6250000838190317E-2</v>
      </c>
    </row>
    <row r="200" spans="1:106" x14ac:dyDescent="0.25">
      <c r="A200" s="1">
        <f t="shared" si="3"/>
        <v>45123</v>
      </c>
      <c r="B200" s="8">
        <v>29</v>
      </c>
      <c r="C200" s="4">
        <v>7208.8220000000001</v>
      </c>
      <c r="D200" s="4">
        <v>7208.8220000000001</v>
      </c>
      <c r="E200" s="4">
        <v>0</v>
      </c>
      <c r="F200" s="4">
        <v>2856.4760000000001</v>
      </c>
      <c r="H200" s="4">
        <v>4352.3459999999995</v>
      </c>
      <c r="J200" s="4">
        <v>52095.728828863837</v>
      </c>
      <c r="K200" s="4">
        <v>241.56379690907795</v>
      </c>
      <c r="L200" s="4">
        <v>24542.916346795417</v>
      </c>
      <c r="M200" s="4">
        <v>27552.812482068421</v>
      </c>
      <c r="N200" s="4">
        <v>17097.200484540081</v>
      </c>
      <c r="O200" s="4">
        <v>1798.9038719205894</v>
      </c>
      <c r="P200" s="4">
        <v>7447.6616678478331</v>
      </c>
      <c r="Q200" s="4">
        <v>9649.5388166922494</v>
      </c>
      <c r="R200" s="4">
        <v>25995.491687735936</v>
      </c>
      <c r="S200" s="4">
        <v>48.335351628892411</v>
      </c>
      <c r="T200" s="4">
        <v>1188.821563703242</v>
      </c>
      <c r="U200" s="4">
        <v>12683.445361980393</v>
      </c>
      <c r="V200" s="4">
        <v>0</v>
      </c>
      <c r="W200" s="4">
        <v>13312.046325755544</v>
      </c>
      <c r="X200" s="4">
        <v>0</v>
      </c>
      <c r="Y200" s="4">
        <v>12683.445361980393</v>
      </c>
      <c r="Z200" s="4">
        <v>13312.046325755544</v>
      </c>
      <c r="AA200" s="4">
        <v>301445.87040580146</v>
      </c>
      <c r="AB200" s="4">
        <v>145310.12051502688</v>
      </c>
      <c r="AC200" s="4">
        <v>156135.7498907746</v>
      </c>
      <c r="AD200" s="4">
        <v>15179.923897543065</v>
      </c>
      <c r="AE200" s="4">
        <v>4.0008934715903495</v>
      </c>
      <c r="AF200" s="4">
        <v>1022.4483302831252</v>
      </c>
      <c r="AG200" s="4">
        <v>6557.217301295057</v>
      </c>
      <c r="AH200" s="4">
        <v>8622.7065962480083</v>
      </c>
      <c r="AI200" s="4">
        <v>13290.06314179919</v>
      </c>
      <c r="AJ200" s="4">
        <v>228.16157698180942</v>
      </c>
      <c r="AK200" s="4">
        <v>7261.8741414132846</v>
      </c>
      <c r="AL200" s="4">
        <v>6028.1890003859053</v>
      </c>
      <c r="AM200" s="4">
        <v>1028.5299785301297</v>
      </c>
      <c r="AN200" s="4">
        <v>518.92924948382483</v>
      </c>
      <c r="AO200" s="4">
        <v>509.60072904630493</v>
      </c>
      <c r="AP200" s="4">
        <v>88553.77734375</v>
      </c>
      <c r="AQ200" s="4">
        <v>145228.19484374998</v>
      </c>
      <c r="AR200" s="4">
        <v>40863.5234375</v>
      </c>
      <c r="AS200" s="4">
        <v>47690.25390625</v>
      </c>
      <c r="AT200" s="4">
        <v>600</v>
      </c>
      <c r="AU200" s="4">
        <v>600</v>
      </c>
      <c r="AV200" s="4">
        <v>600</v>
      </c>
      <c r="AW200" s="4">
        <v>7.2266632230430767</v>
      </c>
      <c r="AX200" s="4">
        <v>2.3717051807549252</v>
      </c>
      <c r="AY200" s="4">
        <v>4.7434103615098504</v>
      </c>
      <c r="AZ200" s="4">
        <v>41.816245484463543</v>
      </c>
      <c r="BA200" s="4">
        <v>2.1057426438803821</v>
      </c>
      <c r="BB200" s="4">
        <v>1.8435832014993836</v>
      </c>
      <c r="BC200" s="4">
        <v>0.14267656747942031</v>
      </c>
      <c r="BD200" s="4">
        <v>20.145898295692415</v>
      </c>
      <c r="BE200" s="4">
        <v>5.784000039100647</v>
      </c>
      <c r="BF200" s="4">
        <v>1.7679998874664307</v>
      </c>
      <c r="BG200" s="4">
        <v>9.8000001907348633</v>
      </c>
      <c r="BH200" s="4">
        <v>90.218003273010254</v>
      </c>
      <c r="BI200" s="4">
        <v>80.8280029296875</v>
      </c>
      <c r="BJ200" s="4">
        <v>9.3900003433227539</v>
      </c>
      <c r="BK200" s="4">
        <v>3.3119999170303345</v>
      </c>
      <c r="BL200" s="4">
        <v>4.1149997711181641</v>
      </c>
      <c r="BM200" s="4">
        <v>2.5090000629425049</v>
      </c>
      <c r="BN200" s="4">
        <v>0.68550002574920654</v>
      </c>
      <c r="BO200" s="4">
        <v>1.0290000438690186</v>
      </c>
      <c r="BP200" s="4">
        <v>0.34200000762939453</v>
      </c>
      <c r="BQ200" s="4">
        <v>63</v>
      </c>
      <c r="BR200" s="4">
        <v>58</v>
      </c>
      <c r="BS200" s="4">
        <v>68</v>
      </c>
      <c r="BT200" s="10">
        <v>40.699128105796689</v>
      </c>
      <c r="BU200" s="10">
        <v>119.19014645686939</v>
      </c>
      <c r="BV200" s="4">
        <v>17.48505303499104</v>
      </c>
      <c r="BW200" s="10">
        <v>17.191207334237376</v>
      </c>
      <c r="BX200" s="10">
        <v>17.778898735744708</v>
      </c>
      <c r="BY200" s="4">
        <v>1.5083881217657333</v>
      </c>
      <c r="BZ200" s="4">
        <v>1.8596528579871754</v>
      </c>
      <c r="CA200" s="4">
        <v>1.1571233855442913</v>
      </c>
      <c r="CB200" s="4">
        <v>8.4975394906745532</v>
      </c>
      <c r="CD200" s="10">
        <v>4138.5855561485932</v>
      </c>
      <c r="CE200" s="10">
        <v>8.5416730446236748</v>
      </c>
      <c r="CF200" s="10"/>
      <c r="CH200" s="10">
        <v>4488.0715970753763</v>
      </c>
      <c r="CI200" s="10">
        <v>8.4568426156437777</v>
      </c>
      <c r="CJ200" s="10"/>
      <c r="CK200" s="4">
        <v>7.0568150406070682</v>
      </c>
      <c r="CM200" s="10">
        <v>4599.9209100186381</v>
      </c>
      <c r="CN200" s="10">
        <v>6.864262629464756</v>
      </c>
      <c r="CQ200" s="10">
        <v>5060.9453822908472</v>
      </c>
      <c r="CR200" s="10">
        <v>7.2318269791645049</v>
      </c>
      <c r="CT200" s="4">
        <v>0.70625000804041815</v>
      </c>
      <c r="CU200" s="4">
        <v>0.39791667096627259</v>
      </c>
      <c r="CV200" s="4">
        <v>0.30833333707414567</v>
      </c>
      <c r="CW200" s="4">
        <v>0.75833334447816014</v>
      </c>
      <c r="CX200" s="4">
        <v>0.33125000555689138</v>
      </c>
      <c r="CY200" s="4">
        <v>0.42708333892126876</v>
      </c>
      <c r="CZ200" s="4">
        <v>0.65416667160267628</v>
      </c>
      <c r="DA200" s="4">
        <v>0.46458333637565374</v>
      </c>
      <c r="DB200" s="4">
        <v>0.18958333522702256</v>
      </c>
    </row>
    <row r="201" spans="1:106" x14ac:dyDescent="0.25">
      <c r="A201" s="1">
        <f t="shared" si="3"/>
        <v>45124</v>
      </c>
      <c r="B201" s="8">
        <v>30</v>
      </c>
      <c r="C201" s="4">
        <v>8171.6329999999998</v>
      </c>
      <c r="D201" s="4">
        <v>8171.6329999999998</v>
      </c>
      <c r="E201" s="4">
        <v>0</v>
      </c>
      <c r="F201" s="4">
        <v>4156.0640000000003</v>
      </c>
      <c r="H201" s="4">
        <v>4015.569</v>
      </c>
      <c r="J201" s="4">
        <v>48559.433160850989</v>
      </c>
      <c r="K201" s="4">
        <v>241.3115493041831</v>
      </c>
      <c r="L201" s="4">
        <v>21464.996179724516</v>
      </c>
      <c r="M201" s="4">
        <v>27094.436981126473</v>
      </c>
      <c r="N201" s="4">
        <v>17117.396769530951</v>
      </c>
      <c r="O201" s="4">
        <v>1798.0133790614232</v>
      </c>
      <c r="P201" s="4">
        <v>7311.4163653264604</v>
      </c>
      <c r="Q201" s="4">
        <v>9805.9804042044907</v>
      </c>
      <c r="R201" s="4">
        <v>23373.634436282453</v>
      </c>
      <c r="S201" s="4">
        <v>48.306932048837041</v>
      </c>
      <c r="T201" s="4">
        <v>1189.7558399441614</v>
      </c>
      <c r="U201" s="4">
        <v>10276.62260165766</v>
      </c>
      <c r="V201" s="4">
        <v>0</v>
      </c>
      <c r="W201" s="4">
        <v>13097.011834624791</v>
      </c>
      <c r="X201" s="4">
        <v>0</v>
      </c>
      <c r="Y201" s="4">
        <v>10276.62260165766</v>
      </c>
      <c r="Z201" s="4">
        <v>13097.011834624791</v>
      </c>
      <c r="AA201" s="4">
        <v>262916.10606198991</v>
      </c>
      <c r="AB201" s="4">
        <v>113716.34832253824</v>
      </c>
      <c r="AC201" s="4">
        <v>149199.75773945166</v>
      </c>
      <c r="AD201" s="4">
        <v>15054.517129611579</v>
      </c>
      <c r="AE201" s="4">
        <v>3.9989870620535184</v>
      </c>
      <c r="AF201" s="4">
        <v>1022.4093805095528</v>
      </c>
      <c r="AG201" s="4">
        <v>6961.5275630230581</v>
      </c>
      <c r="AH201" s="4">
        <v>8092.9895665885206</v>
      </c>
      <c r="AI201" s="4">
        <v>10969.490165822885</v>
      </c>
      <c r="AJ201" s="4">
        <v>227.90084011554717</v>
      </c>
      <c r="AK201" s="4">
        <v>5047.9919179474891</v>
      </c>
      <c r="AL201" s="4">
        <v>5921.4982478753955</v>
      </c>
      <c r="AM201" s="4">
        <v>957.07689021897193</v>
      </c>
      <c r="AN201" s="4">
        <v>471.80706086541159</v>
      </c>
      <c r="AO201" s="4">
        <v>485.26982935356034</v>
      </c>
      <c r="AP201" s="4">
        <v>79933.3125</v>
      </c>
      <c r="AQ201" s="4">
        <v>131090.63249999998</v>
      </c>
      <c r="AR201" s="4">
        <v>36044.703125</v>
      </c>
      <c r="AS201" s="4">
        <v>43888.609375</v>
      </c>
      <c r="AT201" s="4">
        <v>600</v>
      </c>
      <c r="AU201" s="4">
        <v>600</v>
      </c>
      <c r="AV201" s="4">
        <v>600</v>
      </c>
      <c r="AW201" s="4">
        <v>5.9424393093584831</v>
      </c>
      <c r="AX201" s="4">
        <v>2.0947339129805451</v>
      </c>
      <c r="AY201" s="4">
        <v>4.1894678259610902</v>
      </c>
      <c r="AZ201" s="4">
        <v>32.1742430260867</v>
      </c>
      <c r="BA201" s="4">
        <v>1.8422899229091148</v>
      </c>
      <c r="BB201" s="4">
        <v>1.3423865420562677</v>
      </c>
      <c r="BC201" s="4">
        <v>0.11712186416337737</v>
      </c>
      <c r="BD201" s="4">
        <v>16.042158586906677</v>
      </c>
      <c r="BE201" s="4">
        <v>5.784000039100647</v>
      </c>
      <c r="BF201" s="4">
        <v>1.7679998874664307</v>
      </c>
      <c r="BG201" s="4">
        <v>9.8000001907348633</v>
      </c>
      <c r="BH201" s="4">
        <v>90.218003273010254</v>
      </c>
      <c r="BI201" s="4">
        <v>80.8280029296875</v>
      </c>
      <c r="BJ201" s="4">
        <v>9.3900003433227539</v>
      </c>
      <c r="BK201" s="4">
        <v>3.3119999170303345</v>
      </c>
      <c r="BL201" s="4">
        <v>4.1149997711181641</v>
      </c>
      <c r="BM201" s="4">
        <v>2.5090000629425049</v>
      </c>
      <c r="BN201" s="4">
        <v>0.68550002574920654</v>
      </c>
      <c r="BO201" s="4">
        <v>1.0290000438690186</v>
      </c>
      <c r="BP201" s="4">
        <v>0.34200000762939453</v>
      </c>
      <c r="BQ201" s="4">
        <v>63</v>
      </c>
      <c r="BR201" s="4">
        <v>58</v>
      </c>
      <c r="BS201" s="4">
        <v>68</v>
      </c>
      <c r="BT201" s="10">
        <v>40.731327733427328</v>
      </c>
      <c r="BU201" s="10">
        <v>119.03823635917263</v>
      </c>
      <c r="BV201" s="4">
        <v>17.08817198296412</v>
      </c>
      <c r="BW201" s="10">
        <v>16.789969927898493</v>
      </c>
      <c r="BX201" s="10">
        <v>17.386374038029746</v>
      </c>
      <c r="BY201" s="4">
        <v>1.287200109709933</v>
      </c>
      <c r="BZ201" s="4">
        <v>1.3715195838612138</v>
      </c>
      <c r="CA201" s="4">
        <v>1.2028806355586521</v>
      </c>
      <c r="CB201" s="4">
        <v>8.5779566206561348</v>
      </c>
      <c r="CD201" s="10">
        <v>3652.8989475287544</v>
      </c>
      <c r="CE201" s="10">
        <v>8.6734432847648364</v>
      </c>
      <c r="CF201" s="10"/>
      <c r="CH201" s="10">
        <v>4357.4006424632771</v>
      </c>
      <c r="CI201" s="10">
        <v>8.4979081781451153</v>
      </c>
      <c r="CJ201" s="10"/>
      <c r="CK201" s="4">
        <v>7.2108684716433231</v>
      </c>
      <c r="CM201" s="10">
        <v>4076.4309137838859</v>
      </c>
      <c r="CN201" s="10">
        <v>7.1722135533322779</v>
      </c>
      <c r="CQ201" s="10">
        <v>4806.0383584707288</v>
      </c>
      <c r="CR201" s="10">
        <v>7.2436551645949523</v>
      </c>
      <c r="CT201" s="4">
        <v>0.48437501179675257</v>
      </c>
      <c r="CU201" s="4">
        <v>0.33645834199463326</v>
      </c>
      <c r="CV201" s="4">
        <v>0.14791666980211932</v>
      </c>
      <c r="CW201" s="4">
        <v>0.50208334609245253</v>
      </c>
      <c r="CX201" s="4">
        <v>0.33750000906487304</v>
      </c>
      <c r="CY201" s="4">
        <v>0.16458333702757955</v>
      </c>
      <c r="CZ201" s="4">
        <v>0.46666667750105262</v>
      </c>
      <c r="DA201" s="4">
        <v>0.33541667492439348</v>
      </c>
      <c r="DB201" s="4">
        <v>0.13125000257665911</v>
      </c>
    </row>
    <row r="202" spans="1:106" x14ac:dyDescent="0.25">
      <c r="A202" s="1">
        <f t="shared" si="3"/>
        <v>45125</v>
      </c>
      <c r="B202" s="8">
        <v>30</v>
      </c>
      <c r="C202" s="4">
        <v>7088.3379999999997</v>
      </c>
      <c r="D202" s="4">
        <v>7088.3379999999997</v>
      </c>
      <c r="E202" s="4">
        <v>0</v>
      </c>
      <c r="F202" s="4">
        <v>4522.92</v>
      </c>
      <c r="H202" s="4">
        <v>2565.4180000000001</v>
      </c>
      <c r="J202" s="4">
        <v>40038.613555391057</v>
      </c>
      <c r="K202" s="4">
        <v>241.46207997939536</v>
      </c>
      <c r="L202" s="4">
        <v>26375.56284224003</v>
      </c>
      <c r="M202" s="4">
        <v>13663.050713151024</v>
      </c>
      <c r="N202" s="4">
        <v>14440.395223652533</v>
      </c>
      <c r="O202" s="4">
        <v>1797.9588394336988</v>
      </c>
      <c r="P202" s="4">
        <v>9382.6136369304149</v>
      </c>
      <c r="Q202" s="4">
        <v>5057.781586722117</v>
      </c>
      <c r="R202" s="4">
        <v>19956.322283324116</v>
      </c>
      <c r="S202" s="4">
        <v>49.031794091130877</v>
      </c>
      <c r="T202" s="4">
        <v>1191.4510558438487</v>
      </c>
      <c r="U202" s="4">
        <v>13080.918510278978</v>
      </c>
      <c r="V202" s="4">
        <v>0</v>
      </c>
      <c r="W202" s="4">
        <v>6875.4037730451391</v>
      </c>
      <c r="X202" s="4">
        <v>0</v>
      </c>
      <c r="Y202" s="4">
        <v>13080.918510278978</v>
      </c>
      <c r="Z202" s="4">
        <v>6875.4037730451391</v>
      </c>
      <c r="AA202" s="4">
        <v>185580.7535274351</v>
      </c>
      <c r="AB202" s="4">
        <v>139552.98999089678</v>
      </c>
      <c r="AC202" s="4">
        <v>46027.763536538318</v>
      </c>
      <c r="AD202" s="4">
        <v>12082.083964340416</v>
      </c>
      <c r="AE202" s="4">
        <v>4.0009844511946797</v>
      </c>
      <c r="AF202" s="4">
        <v>1022.3905637279746</v>
      </c>
      <c r="AG202" s="4">
        <v>8321.1331943988098</v>
      </c>
      <c r="AH202" s="4">
        <v>3760.9507699416067</v>
      </c>
      <c r="AI202" s="4">
        <v>8463.8856610120674</v>
      </c>
      <c r="AJ202" s="4">
        <v>227.62603398022827</v>
      </c>
      <c r="AK202" s="4">
        <v>5254.651041596142</v>
      </c>
      <c r="AL202" s="4">
        <v>3209.234619415925</v>
      </c>
      <c r="AM202" s="4">
        <v>730.91664757016906</v>
      </c>
      <c r="AN202" s="4">
        <v>544.75368402952972</v>
      </c>
      <c r="AO202" s="4">
        <v>186.16296354063934</v>
      </c>
      <c r="AP202" s="4">
        <v>69049.720703125</v>
      </c>
      <c r="AQ202" s="4">
        <v>113241.54195312499</v>
      </c>
      <c r="AR202" s="4">
        <v>44627.71484375</v>
      </c>
      <c r="AS202" s="4">
        <v>24422.005859375</v>
      </c>
      <c r="AT202" s="4">
        <v>600</v>
      </c>
      <c r="AU202" s="4">
        <v>600</v>
      </c>
      <c r="AV202" s="4">
        <v>600</v>
      </c>
      <c r="AW202" s="4">
        <v>5.6485192375689559</v>
      </c>
      <c r="AX202" s="4">
        <v>2.0372046625954536</v>
      </c>
      <c r="AY202" s="4">
        <v>4.0744093251909073</v>
      </c>
      <c r="AZ202" s="4">
        <v>26.18113774024815</v>
      </c>
      <c r="BA202" s="4">
        <v>1.7045016708204965</v>
      </c>
      <c r="BB202" s="4">
        <v>1.1940578540430871</v>
      </c>
      <c r="BC202" s="4">
        <v>0.10311537733812483</v>
      </c>
      <c r="BD202" s="4">
        <v>15.975753689105259</v>
      </c>
      <c r="BE202" s="4">
        <v>1.6059999763965607</v>
      </c>
      <c r="BF202" s="4">
        <v>0.51399999856948853</v>
      </c>
      <c r="BG202" s="4">
        <v>2.6979999542236328</v>
      </c>
      <c r="BH202" s="4">
        <v>92.795001029968262</v>
      </c>
      <c r="BI202" s="4">
        <v>81.755500793457031</v>
      </c>
      <c r="BJ202" s="4">
        <v>11.03950023651123</v>
      </c>
      <c r="BK202" s="4">
        <v>4.6129999160766602</v>
      </c>
      <c r="BL202" s="4">
        <v>4.1149997711181641</v>
      </c>
      <c r="BM202" s="4">
        <v>5.1110000610351563</v>
      </c>
      <c r="BN202" s="4">
        <v>0.98500001430511475</v>
      </c>
      <c r="BO202" s="4">
        <v>1.0290000438690186</v>
      </c>
      <c r="BP202" s="4">
        <v>0.94099998474121094</v>
      </c>
      <c r="BQ202" s="4">
        <v>63</v>
      </c>
      <c r="BR202" s="4">
        <v>58</v>
      </c>
      <c r="BS202" s="4">
        <v>68</v>
      </c>
      <c r="BT202" s="10">
        <v>40.725415483450881</v>
      </c>
      <c r="BU202" s="10">
        <v>115.57678629193992</v>
      </c>
      <c r="BV202" s="4">
        <v>17.014698959240146</v>
      </c>
      <c r="BW202" s="10">
        <v>17.787344722501935</v>
      </c>
      <c r="BX202" s="10">
        <v>16.242053195978357</v>
      </c>
      <c r="BY202" s="4">
        <v>1.8691098849474419</v>
      </c>
      <c r="BZ202" s="4">
        <v>1.7545886865491334</v>
      </c>
      <c r="CA202" s="4">
        <v>1.9836310833457502</v>
      </c>
      <c r="CB202" s="4">
        <v>8.6917123750161327</v>
      </c>
      <c r="CD202" s="10">
        <v>4151.141656848552</v>
      </c>
      <c r="CE202" s="10">
        <v>8.6960415920847574</v>
      </c>
      <c r="CF202" s="10"/>
      <c r="CH202" s="10">
        <v>1623.9131888819552</v>
      </c>
      <c r="CI202" s="10">
        <v>8.680645777713913</v>
      </c>
      <c r="CJ202" s="10"/>
      <c r="CK202" s="4">
        <v>7.0407828763492235</v>
      </c>
      <c r="CM202" s="10">
        <v>4699.331279162654</v>
      </c>
      <c r="CN202" s="10">
        <v>6.9950663753646944</v>
      </c>
      <c r="CQ202" s="10">
        <v>1813.788932453368</v>
      </c>
      <c r="CR202" s="10">
        <v>7.1592293941366467</v>
      </c>
      <c r="CT202" s="4">
        <v>0.67239584393488872</v>
      </c>
      <c r="CU202" s="4">
        <v>0.49166667244086659</v>
      </c>
      <c r="CV202" s="4">
        <v>0.18072917149402201</v>
      </c>
      <c r="CW202" s="4">
        <v>0.66041667899116874</v>
      </c>
      <c r="CX202" s="4">
        <v>0.46250000720222789</v>
      </c>
      <c r="CY202" s="4">
        <v>0.19791667178894082</v>
      </c>
      <c r="CZ202" s="4">
        <v>0.68437500887860858</v>
      </c>
      <c r="DA202" s="4">
        <v>0.52083333767950535</v>
      </c>
      <c r="DB202" s="4">
        <v>0.16354167119910321</v>
      </c>
    </row>
    <row r="203" spans="1:106" x14ac:dyDescent="0.25">
      <c r="A203" s="1">
        <f t="shared" si="3"/>
        <v>45126</v>
      </c>
      <c r="B203" s="8">
        <v>30</v>
      </c>
      <c r="C203" s="4">
        <v>8450.6139999999996</v>
      </c>
      <c r="D203" s="4">
        <v>8450.6139999999996</v>
      </c>
      <c r="E203" s="4">
        <v>0</v>
      </c>
      <c r="F203" s="4">
        <v>4288.2309999999998</v>
      </c>
      <c r="H203" s="4">
        <v>4162.3829999999998</v>
      </c>
      <c r="J203" s="4">
        <v>57986.121759113463</v>
      </c>
      <c r="K203" s="4">
        <v>241.44648968630781</v>
      </c>
      <c r="L203" s="4">
        <v>27760.093188702802</v>
      </c>
      <c r="M203" s="4">
        <v>30226.028570410657</v>
      </c>
      <c r="N203" s="4">
        <v>16881.884109529936</v>
      </c>
      <c r="O203" s="4">
        <v>1798.9579360621108</v>
      </c>
      <c r="P203" s="4">
        <v>9401.6573489557104</v>
      </c>
      <c r="Q203" s="4">
        <v>7480.2267605742254</v>
      </c>
      <c r="R203" s="4">
        <v>28983.831835474328</v>
      </c>
      <c r="S203" s="4">
        <v>49.116501016611743</v>
      </c>
      <c r="T203" s="4">
        <v>1190.5496767470788</v>
      </c>
      <c r="U203" s="4">
        <v>13423.467900746111</v>
      </c>
      <c r="V203" s="4">
        <v>0</v>
      </c>
      <c r="W203" s="4">
        <v>15560.363934728217</v>
      </c>
      <c r="X203" s="4">
        <v>0</v>
      </c>
      <c r="Y203" s="4">
        <v>13423.467900746111</v>
      </c>
      <c r="Z203" s="4">
        <v>15560.363934728217</v>
      </c>
      <c r="AA203" s="4">
        <v>306601.28737593442</v>
      </c>
      <c r="AB203" s="4">
        <v>147994.7084398595</v>
      </c>
      <c r="AC203" s="4">
        <v>158606.57893607492</v>
      </c>
      <c r="AD203" s="4">
        <v>16273.305122991103</v>
      </c>
      <c r="AE203" s="4">
        <v>3.9973312021067842</v>
      </c>
      <c r="AF203" s="4">
        <v>1021.9525187283333</v>
      </c>
      <c r="AG203" s="4">
        <v>7916.801920587297</v>
      </c>
      <c r="AH203" s="4">
        <v>8356.5032024038064</v>
      </c>
      <c r="AI203" s="4">
        <v>11627.428719704403</v>
      </c>
      <c r="AJ203" s="4">
        <v>227.91330475595262</v>
      </c>
      <c r="AK203" s="4">
        <v>5480.2309927752249</v>
      </c>
      <c r="AL203" s="4">
        <v>6147.1977269291783</v>
      </c>
      <c r="AM203" s="4">
        <v>1087.4966169896193</v>
      </c>
      <c r="AN203" s="4">
        <v>565.46350630620555</v>
      </c>
      <c r="AO203" s="4">
        <v>522.03311068341372</v>
      </c>
      <c r="AP203" s="4">
        <v>96378.71484375</v>
      </c>
      <c r="AQ203" s="4">
        <v>158061.09234375</v>
      </c>
      <c r="AR203" s="4">
        <v>47505.84375</v>
      </c>
      <c r="AS203" s="4">
        <v>48872.87109375</v>
      </c>
      <c r="AT203" s="4">
        <v>600</v>
      </c>
      <c r="AU203" s="4">
        <v>600</v>
      </c>
      <c r="AV203" s="4">
        <v>600</v>
      </c>
      <c r="AW203" s="4">
        <v>6.8617643355989832</v>
      </c>
      <c r="AX203" s="4">
        <v>1.9977109485216029</v>
      </c>
      <c r="AY203" s="4">
        <v>3.9954218970432058</v>
      </c>
      <c r="AZ203" s="4">
        <v>36.281539705391161</v>
      </c>
      <c r="BA203" s="4">
        <v>1.9256949995575592</v>
      </c>
      <c r="BB203" s="4">
        <v>1.3759270888132393</v>
      </c>
      <c r="BC203" s="4">
        <v>0.12868847364104186</v>
      </c>
      <c r="BD203" s="4">
        <v>18.704095624738038</v>
      </c>
      <c r="BE203" s="4">
        <v>1.6059999763965607</v>
      </c>
      <c r="BF203" s="4">
        <v>0.51399999856948853</v>
      </c>
      <c r="BG203" s="4">
        <v>2.6979999542236328</v>
      </c>
      <c r="BH203" s="4">
        <v>92.795001029968262</v>
      </c>
      <c r="BI203" s="4">
        <v>81.755500793457031</v>
      </c>
      <c r="BJ203" s="4">
        <v>11.03950023651123</v>
      </c>
      <c r="BK203" s="4">
        <v>4.6129999160766602</v>
      </c>
      <c r="BL203" s="4">
        <v>4.1149997711181641</v>
      </c>
      <c r="BM203" s="4">
        <v>5.1110000610351563</v>
      </c>
      <c r="BN203" s="4">
        <v>0.98500001430511475</v>
      </c>
      <c r="BO203" s="4">
        <v>1.0290000438690186</v>
      </c>
      <c r="BP203" s="4">
        <v>0.94099998474121094</v>
      </c>
      <c r="BQ203" s="4">
        <v>63</v>
      </c>
      <c r="BR203" s="4">
        <v>58</v>
      </c>
      <c r="BS203" s="4">
        <v>68</v>
      </c>
      <c r="BT203" s="10">
        <v>39.744268594446766</v>
      </c>
      <c r="BU203" s="10">
        <v>116.76160253880877</v>
      </c>
      <c r="BV203" s="4">
        <v>17.227638273722206</v>
      </c>
      <c r="BW203" s="10">
        <v>17.474710345463428</v>
      </c>
      <c r="BX203" s="10">
        <v>16.980566201980981</v>
      </c>
      <c r="BY203" s="4">
        <v>1.5517803700430908</v>
      </c>
      <c r="BZ203" s="4">
        <v>1.3944148842445652</v>
      </c>
      <c r="CA203" s="4">
        <v>1.7091458558416162</v>
      </c>
      <c r="CB203" s="4">
        <v>8.5902501196633505</v>
      </c>
      <c r="CD203" s="10">
        <v>4399.6596892798234</v>
      </c>
      <c r="CE203" s="10">
        <v>8.7621208977238059</v>
      </c>
      <c r="CF203" s="10"/>
      <c r="CH203" s="10">
        <v>4688.5734741355564</v>
      </c>
      <c r="CI203" s="10">
        <v>8.4289701614480936</v>
      </c>
      <c r="CJ203" s="10"/>
      <c r="CK203" s="4">
        <v>7.0401564979340145</v>
      </c>
      <c r="CM203" s="10">
        <v>4916.7868461227417</v>
      </c>
      <c r="CN203" s="10">
        <v>6.9001428937752172</v>
      </c>
      <c r="CQ203" s="10">
        <v>5070.6081057498795</v>
      </c>
      <c r="CR203" s="10">
        <v>7.1759226689432811</v>
      </c>
      <c r="CT203" s="4">
        <v>0.53307292567721265</v>
      </c>
      <c r="CU203" s="4">
        <v>0.39244792350412661</v>
      </c>
      <c r="CV203" s="4">
        <v>0.14062500217308599</v>
      </c>
      <c r="CW203" s="4">
        <v>0.55208334404354298</v>
      </c>
      <c r="CX203" s="4">
        <v>0.38750000918904942</v>
      </c>
      <c r="CY203" s="4">
        <v>0.16458333485449353</v>
      </c>
      <c r="CZ203" s="4">
        <v>0.51406250731088221</v>
      </c>
      <c r="DA203" s="4">
        <v>0.39739583781920373</v>
      </c>
      <c r="DB203" s="4">
        <v>0.11666666949167848</v>
      </c>
    </row>
    <row r="204" spans="1:106" x14ac:dyDescent="0.25">
      <c r="A204" s="1">
        <f t="shared" si="3"/>
        <v>45127</v>
      </c>
      <c r="B204" s="8">
        <v>30</v>
      </c>
      <c r="C204" s="4">
        <v>8432.2810000000009</v>
      </c>
      <c r="D204" s="4">
        <v>8432.2810000000009</v>
      </c>
      <c r="E204" s="4">
        <v>0</v>
      </c>
      <c r="F204" s="4">
        <v>4012.2530000000002</v>
      </c>
      <c r="H204" s="4">
        <v>4420.0280000000002</v>
      </c>
      <c r="J204" s="4">
        <v>53935.396133831251</v>
      </c>
      <c r="K204" s="4">
        <v>240.91053028419014</v>
      </c>
      <c r="L204" s="4">
        <v>26284.009744172752</v>
      </c>
      <c r="M204" s="4">
        <v>27651.386389658503</v>
      </c>
      <c r="N204" s="4">
        <v>16888.266785715758</v>
      </c>
      <c r="O204" s="4">
        <v>1798.755418332009</v>
      </c>
      <c r="P204" s="4">
        <v>9166.0833971122083</v>
      </c>
      <c r="Q204" s="4">
        <v>7722.1833886035474</v>
      </c>
      <c r="R204" s="4">
        <v>25870.058073615219</v>
      </c>
      <c r="S204" s="4">
        <v>49.415663185028244</v>
      </c>
      <c r="T204" s="4">
        <v>1191.6730369146328</v>
      </c>
      <c r="U204" s="4">
        <v>13025.365203992649</v>
      </c>
      <c r="V204" s="4">
        <v>0</v>
      </c>
      <c r="W204" s="4">
        <v>12844.692869622568</v>
      </c>
      <c r="X204" s="4">
        <v>0</v>
      </c>
      <c r="Y204" s="4">
        <v>13025.365203992649</v>
      </c>
      <c r="Z204" s="4">
        <v>12844.692869622568</v>
      </c>
      <c r="AA204" s="4">
        <v>298628.40817207587</v>
      </c>
      <c r="AB204" s="4">
        <v>145426.16875351855</v>
      </c>
      <c r="AC204" s="4">
        <v>153202.23941855732</v>
      </c>
      <c r="AD204" s="4">
        <v>15944.552976282517</v>
      </c>
      <c r="AE204" s="4">
        <v>4.0017192004647146</v>
      </c>
      <c r="AF204" s="4">
        <v>1021.9975535569585</v>
      </c>
      <c r="AG204" s="4">
        <v>7729.5208591266974</v>
      </c>
      <c r="AH204" s="4">
        <v>8215.0321171558189</v>
      </c>
      <c r="AI204" s="4">
        <v>11335.838388413598</v>
      </c>
      <c r="AJ204" s="4">
        <v>228.06965136060009</v>
      </c>
      <c r="AK204" s="4">
        <v>6185.0153432365578</v>
      </c>
      <c r="AL204" s="4">
        <v>5150.8230451770414</v>
      </c>
      <c r="AM204" s="4">
        <v>1035.5668819181824</v>
      </c>
      <c r="AN204" s="4">
        <v>536.55520518093044</v>
      </c>
      <c r="AO204" s="4">
        <v>499.011676737252</v>
      </c>
      <c r="AP204" s="4">
        <v>86309.51171875</v>
      </c>
      <c r="AQ204" s="4">
        <v>141547.59921874999</v>
      </c>
      <c r="AR204" s="4">
        <v>43623.7421875</v>
      </c>
      <c r="AS204" s="4">
        <v>42685.76953125</v>
      </c>
      <c r="AT204" s="4">
        <v>600</v>
      </c>
      <c r="AU204" s="4">
        <v>600</v>
      </c>
      <c r="AV204" s="4">
        <v>600</v>
      </c>
      <c r="AW204" s="4">
        <v>6.3962996648037755</v>
      </c>
      <c r="AX204" s="4">
        <v>2.0028111949442571</v>
      </c>
      <c r="AY204" s="4">
        <v>4.0056223898885142</v>
      </c>
      <c r="AZ204" s="4">
        <v>35.414902346361067</v>
      </c>
      <c r="BA204" s="4">
        <v>1.8908944064224753</v>
      </c>
      <c r="BB204" s="4">
        <v>1.3443383099322233</v>
      </c>
      <c r="BC204" s="4">
        <v>0.12280981645632805</v>
      </c>
      <c r="BD204" s="4">
        <v>16.786394952771378</v>
      </c>
      <c r="BE204" s="4">
        <v>2.312000036239624</v>
      </c>
      <c r="BF204" s="4">
        <v>1.0520000457763672</v>
      </c>
      <c r="BG204" s="4">
        <v>3.5720000267028809</v>
      </c>
      <c r="BH204" s="4">
        <v>92.997002601623535</v>
      </c>
      <c r="BI204" s="4">
        <v>83.571502685546875</v>
      </c>
      <c r="BJ204" s="4">
        <v>9.4254999160766602</v>
      </c>
      <c r="BK204" s="4">
        <v>3.839499831199646</v>
      </c>
      <c r="BL204" s="4">
        <v>4.1149997711181641</v>
      </c>
      <c r="BM204" s="4">
        <v>3.5639998912811279</v>
      </c>
      <c r="BN204" s="4">
        <v>0.85050001740455627</v>
      </c>
      <c r="BO204" s="4">
        <v>1.0290000438690186</v>
      </c>
      <c r="BP204" s="4">
        <v>0.67199999094009399</v>
      </c>
      <c r="BQ204" s="4">
        <v>60</v>
      </c>
      <c r="BR204" s="4">
        <v>58</v>
      </c>
      <c r="BS204" s="4">
        <v>62</v>
      </c>
      <c r="BT204" s="10">
        <v>40.770730757684625</v>
      </c>
      <c r="BU204" s="10">
        <v>117.9765810016513</v>
      </c>
      <c r="BV204" s="4">
        <v>17.225880008494869</v>
      </c>
      <c r="BW204" s="10">
        <v>17.056434303138371</v>
      </c>
      <c r="BX204" s="10">
        <v>17.395325713851367</v>
      </c>
      <c r="BY204" s="4">
        <v>1.3400377570379556</v>
      </c>
      <c r="BZ204" s="4">
        <v>1.4693494928584916</v>
      </c>
      <c r="CA204" s="4">
        <v>1.2107260212174198</v>
      </c>
      <c r="CB204" s="4">
        <v>8.557272497124913</v>
      </c>
      <c r="CD204" s="10">
        <v>4230.1075637641416</v>
      </c>
      <c r="CE204" s="10">
        <v>8.718927625846538</v>
      </c>
      <c r="CF204" s="10"/>
      <c r="CH204" s="10">
        <v>4434.3431089333544</v>
      </c>
      <c r="CI204" s="10">
        <v>8.4030628282003335</v>
      </c>
      <c r="CJ204" s="10"/>
      <c r="CK204" s="4">
        <v>6.9925930739843682</v>
      </c>
      <c r="CM204" s="10">
        <v>4688.5338016425239</v>
      </c>
      <c r="CN204" s="10">
        <v>6.7622364833235036</v>
      </c>
      <c r="CQ204" s="10">
        <v>4774.610424282997</v>
      </c>
      <c r="CR204" s="10">
        <v>7.2187967986383583</v>
      </c>
      <c r="CT204" s="4">
        <v>0.46250000751266873</v>
      </c>
      <c r="CU204" s="4">
        <v>0.34479167219251394</v>
      </c>
      <c r="CV204" s="4">
        <v>0.11770833532015482</v>
      </c>
      <c r="CW204" s="4">
        <v>0.50833334106331063</v>
      </c>
      <c r="CX204" s="4">
        <v>0.37083333854873973</v>
      </c>
      <c r="CY204" s="4">
        <v>0.13750000251457095</v>
      </c>
      <c r="CZ204" s="4">
        <v>0.41666667396202683</v>
      </c>
      <c r="DA204" s="4">
        <v>0.31875000583628815</v>
      </c>
      <c r="DB204" s="4">
        <v>9.7916668125738696E-2</v>
      </c>
    </row>
    <row r="205" spans="1:106" x14ac:dyDescent="0.25">
      <c r="A205" s="1">
        <f t="shared" si="3"/>
        <v>45128</v>
      </c>
      <c r="B205" s="8">
        <v>30</v>
      </c>
      <c r="C205" s="4">
        <v>8115.8550000000005</v>
      </c>
      <c r="D205" s="4">
        <v>8115.8550000000005</v>
      </c>
      <c r="E205" s="4">
        <v>0</v>
      </c>
      <c r="F205" s="4">
        <v>3901.4290000000001</v>
      </c>
      <c r="H205" s="4">
        <v>4214.4260000000004</v>
      </c>
      <c r="J205" s="4">
        <v>54807.88347655056</v>
      </c>
      <c r="K205" s="4">
        <v>241.39673191274528</v>
      </c>
      <c r="L205" s="4">
        <v>26679.014403683654</v>
      </c>
      <c r="M205" s="4">
        <v>28128.869072866903</v>
      </c>
      <c r="N205" s="4">
        <v>17693.123873686178</v>
      </c>
      <c r="O205" s="4">
        <v>1798.5568732930558</v>
      </c>
      <c r="P205" s="4">
        <v>10442.234288774984</v>
      </c>
      <c r="Q205" s="4">
        <v>7250.8895849111932</v>
      </c>
      <c r="R205" s="4">
        <v>24346.708964750724</v>
      </c>
      <c r="S205" s="4">
        <v>49.644104221843868</v>
      </c>
      <c r="T205" s="4">
        <v>1192.6516460918165</v>
      </c>
      <c r="U205" s="4">
        <v>12231.629800528528</v>
      </c>
      <c r="V205" s="4">
        <v>0</v>
      </c>
      <c r="W205" s="4">
        <v>12115.079164222198</v>
      </c>
      <c r="X205" s="4">
        <v>0</v>
      </c>
      <c r="Y205" s="4">
        <v>12231.629800528528</v>
      </c>
      <c r="Z205" s="4">
        <v>12115.079164222198</v>
      </c>
      <c r="AA205" s="4">
        <v>263619.4640875163</v>
      </c>
      <c r="AB205" s="4">
        <v>132329.39547107747</v>
      </c>
      <c r="AC205" s="4">
        <v>131290.06861643886</v>
      </c>
      <c r="AD205" s="4">
        <v>15524.092186055477</v>
      </c>
      <c r="AE205" s="4">
        <v>3.9987317462317731</v>
      </c>
      <c r="AF205" s="4">
        <v>1021.9916261328067</v>
      </c>
      <c r="AG205" s="4">
        <v>7712.757415935891</v>
      </c>
      <c r="AH205" s="4">
        <v>7811.3347701195853</v>
      </c>
      <c r="AI205" s="4">
        <v>11886.699438479438</v>
      </c>
      <c r="AJ205" s="4">
        <v>228.13867478935808</v>
      </c>
      <c r="AK205" s="4">
        <v>7002.227109409203</v>
      </c>
      <c r="AL205" s="4">
        <v>4884.4723290702341</v>
      </c>
      <c r="AM205" s="4">
        <v>958.96285060905871</v>
      </c>
      <c r="AN205" s="4">
        <v>486.0975775994599</v>
      </c>
      <c r="AO205" s="4">
        <v>472.86527300959881</v>
      </c>
      <c r="AP205" s="4">
        <v>86204.73046875</v>
      </c>
      <c r="AQ205" s="4">
        <v>141375.75796875</v>
      </c>
      <c r="AR205" s="4">
        <v>43114.32421875</v>
      </c>
      <c r="AS205" s="4">
        <v>43090.40625</v>
      </c>
      <c r="AT205" s="4">
        <v>600</v>
      </c>
      <c r="AU205" s="4">
        <v>600</v>
      </c>
      <c r="AV205" s="4">
        <v>600</v>
      </c>
      <c r="AW205" s="4">
        <v>6.7531866299423235</v>
      </c>
      <c r="AX205" s="4">
        <v>2.1800689974976359</v>
      </c>
      <c r="AY205" s="4">
        <v>4.3601379949952719</v>
      </c>
      <c r="AZ205" s="4">
        <v>32.482032279718688</v>
      </c>
      <c r="BA205" s="4">
        <v>1.9128104415438023</v>
      </c>
      <c r="BB205" s="4">
        <v>1.4646268863205956</v>
      </c>
      <c r="BC205" s="4">
        <v>0.11815918971064153</v>
      </c>
      <c r="BD205" s="4">
        <v>17.419699830609343</v>
      </c>
      <c r="BE205" s="4">
        <v>3.4904999732971191</v>
      </c>
      <c r="BF205" s="4">
        <v>0.91499996185302734</v>
      </c>
      <c r="BG205" s="4">
        <v>6.0659999847412109</v>
      </c>
      <c r="BH205" s="4">
        <v>91.654998779296875</v>
      </c>
      <c r="BI205" s="4">
        <v>76.599998474121094</v>
      </c>
      <c r="BJ205" s="4">
        <v>15.055000305175781</v>
      </c>
      <c r="BK205" s="4">
        <v>4.0459998846054077</v>
      </c>
      <c r="BL205" s="4">
        <v>4.5279998779296875</v>
      </c>
      <c r="BM205" s="4">
        <v>3.5639998912811279</v>
      </c>
      <c r="BN205" s="4">
        <v>0.80750000476837158</v>
      </c>
      <c r="BO205" s="4">
        <v>0.94300001859664917</v>
      </c>
      <c r="BP205" s="4">
        <v>0.67199999094009399</v>
      </c>
      <c r="BQ205" s="4">
        <v>55</v>
      </c>
      <c r="BR205" s="4">
        <v>48</v>
      </c>
      <c r="BS205" s="4">
        <v>62</v>
      </c>
      <c r="BT205" s="10">
        <v>41.543963477062043</v>
      </c>
      <c r="BU205" s="10">
        <v>117.38991480501078</v>
      </c>
      <c r="BV205" s="4">
        <v>16.968766601481875</v>
      </c>
      <c r="BW205" s="10">
        <v>17.179487963137259</v>
      </c>
      <c r="BX205" s="10">
        <v>16.758045239826494</v>
      </c>
      <c r="BY205" s="4">
        <v>1.1179061670897519</v>
      </c>
      <c r="BZ205" s="4">
        <v>1.3476640854712492</v>
      </c>
      <c r="CA205" s="4">
        <v>0.8881482487082546</v>
      </c>
      <c r="CB205" s="4">
        <v>8.6134699766395091</v>
      </c>
      <c r="CD205" s="10">
        <v>3964.9011475158682</v>
      </c>
      <c r="CE205" s="10">
        <v>8.6940599878643088</v>
      </c>
      <c r="CF205" s="10"/>
      <c r="CH205" s="10">
        <v>4169.8766502515637</v>
      </c>
      <c r="CI205" s="10">
        <v>8.5368414682244573</v>
      </c>
      <c r="CJ205" s="10"/>
      <c r="CK205" s="4">
        <v>7.0163039089981609</v>
      </c>
      <c r="CM205" s="10">
        <v>4447.9033646887319</v>
      </c>
      <c r="CN205" s="10">
        <v>6.8007537855497864</v>
      </c>
      <c r="CQ205" s="10">
        <v>4506.7725706957544</v>
      </c>
      <c r="CR205" s="10">
        <v>7.2290384333846625</v>
      </c>
      <c r="CT205" s="4">
        <v>0.46250000813355052</v>
      </c>
      <c r="CU205" s="4">
        <v>0.33958333948006236</v>
      </c>
      <c r="CV205" s="4">
        <v>0.12291666865348816</v>
      </c>
      <c r="CW205" s="4">
        <v>0.54791667545214295</v>
      </c>
      <c r="CX205" s="4">
        <v>0.39166667312383652</v>
      </c>
      <c r="CY205" s="4">
        <v>0.15625000232830644</v>
      </c>
      <c r="CZ205" s="4">
        <v>0.37708334081495803</v>
      </c>
      <c r="DA205" s="4">
        <v>0.28750000583628815</v>
      </c>
      <c r="DB205" s="4">
        <v>8.9583334978669882E-2</v>
      </c>
    </row>
    <row r="206" spans="1:106" x14ac:dyDescent="0.25">
      <c r="A206" s="1">
        <f t="shared" si="3"/>
        <v>45129</v>
      </c>
      <c r="B206" s="8">
        <v>30</v>
      </c>
      <c r="C206" s="4">
        <v>8257.1790000000001</v>
      </c>
      <c r="D206" s="4">
        <v>8257.1790000000001</v>
      </c>
      <c r="E206" s="4">
        <v>0</v>
      </c>
      <c r="F206" s="4">
        <v>3666.8310000000001</v>
      </c>
      <c r="H206" s="4">
        <v>4590.348</v>
      </c>
      <c r="J206" s="4">
        <v>50823.154964908834</v>
      </c>
      <c r="K206" s="4">
        <v>241.01832092961757</v>
      </c>
      <c r="L206" s="4">
        <v>22086.464773656218</v>
      </c>
      <c r="M206" s="4">
        <v>28736.690191252615</v>
      </c>
      <c r="N206" s="4">
        <v>14373.86945442174</v>
      </c>
      <c r="O206" s="4">
        <v>1798.3209881732462</v>
      </c>
      <c r="P206" s="4">
        <v>7838.2606281755097</v>
      </c>
      <c r="Q206" s="4">
        <v>6535.6088262462308</v>
      </c>
      <c r="R206" s="4">
        <v>24132.234651112878</v>
      </c>
      <c r="S206" s="4">
        <v>50.214452946865201</v>
      </c>
      <c r="T206" s="4">
        <v>1193.0505044537363</v>
      </c>
      <c r="U206" s="4">
        <v>10898.63802454872</v>
      </c>
      <c r="V206" s="4">
        <v>0</v>
      </c>
      <c r="W206" s="4">
        <v>13233.59662656416</v>
      </c>
      <c r="X206" s="4">
        <v>0</v>
      </c>
      <c r="Y206" s="4">
        <v>10898.63802454872</v>
      </c>
      <c r="Z206" s="4">
        <v>13233.59662656416</v>
      </c>
      <c r="AA206" s="4">
        <v>270175.28426875046</v>
      </c>
      <c r="AB206" s="4">
        <v>133122.35450771442</v>
      </c>
      <c r="AC206" s="4">
        <v>137052.92976103601</v>
      </c>
      <c r="AD206" s="4">
        <v>15070.608391900598</v>
      </c>
      <c r="AE206" s="4">
        <v>4.0042701536831888</v>
      </c>
      <c r="AF206" s="4">
        <v>1021.9820167092277</v>
      </c>
      <c r="AG206" s="4">
        <v>6842.9447027800461</v>
      </c>
      <c r="AH206" s="4">
        <v>8227.6636891205526</v>
      </c>
      <c r="AI206" s="4">
        <v>11749.26021711919</v>
      </c>
      <c r="AJ206" s="4">
        <v>228.00874533935828</v>
      </c>
      <c r="AK206" s="4">
        <v>6829.0474308846442</v>
      </c>
      <c r="AL206" s="4">
        <v>4920.2127862345451</v>
      </c>
      <c r="AM206" s="4">
        <v>964.74678958511845</v>
      </c>
      <c r="AN206" s="4">
        <v>468.25142479559065</v>
      </c>
      <c r="AO206" s="4">
        <v>496.49536478952786</v>
      </c>
      <c r="AP206" s="4">
        <v>83182.234375</v>
      </c>
      <c r="AQ206" s="4">
        <v>136418.864375</v>
      </c>
      <c r="AR206" s="4">
        <v>37813.0859375</v>
      </c>
      <c r="AS206" s="4">
        <v>45369.1484375</v>
      </c>
      <c r="AT206" s="4">
        <v>600</v>
      </c>
      <c r="AU206" s="4">
        <v>600</v>
      </c>
      <c r="AV206" s="4">
        <v>600</v>
      </c>
      <c r="AW206" s="4">
        <v>6.1550264279009612</v>
      </c>
      <c r="AX206" s="4">
        <v>1.7407724180887612</v>
      </c>
      <c r="AY206" s="4">
        <v>3.4815448361775223</v>
      </c>
      <c r="AZ206" s="4">
        <v>32.720046915387258</v>
      </c>
      <c r="BA206" s="4">
        <v>1.8251521968823248</v>
      </c>
      <c r="BB206" s="4">
        <v>1.4229145592119523</v>
      </c>
      <c r="BC206" s="4">
        <v>0.11683733507353038</v>
      </c>
      <c r="BD206" s="4">
        <v>16.52124343858841</v>
      </c>
      <c r="BE206" s="4">
        <v>3.7559998631477356</v>
      </c>
      <c r="BF206" s="4">
        <v>0.90299999713897705</v>
      </c>
      <c r="BG206" s="4">
        <v>6.6089997291564941</v>
      </c>
      <c r="BH206" s="4">
        <v>90.38749885559082</v>
      </c>
      <c r="BI206" s="4">
        <v>73.885498046875</v>
      </c>
      <c r="BJ206" s="4">
        <v>16.50200080871582</v>
      </c>
      <c r="BK206" s="4">
        <v>4.6699998378753662</v>
      </c>
      <c r="BL206" s="4">
        <v>4.5279998779296875</v>
      </c>
      <c r="BM206" s="4">
        <v>4.8119997978210449</v>
      </c>
      <c r="BN206" s="4">
        <v>1.1860000193119049</v>
      </c>
      <c r="BO206" s="4">
        <v>0.94300001859664917</v>
      </c>
      <c r="BP206" s="4">
        <v>1.4290000200271606</v>
      </c>
      <c r="BQ206" s="4">
        <v>31</v>
      </c>
      <c r="BR206" s="4">
        <v>48</v>
      </c>
      <c r="BS206" s="4">
        <v>14</v>
      </c>
      <c r="BT206" s="10">
        <v>41.40711548054238</v>
      </c>
      <c r="BU206" s="10">
        <v>117.70551554740572</v>
      </c>
      <c r="BV206" s="4">
        <v>17.04467846887006</v>
      </c>
      <c r="BW206" s="10">
        <v>17.229673446199424</v>
      </c>
      <c r="BX206" s="10">
        <v>16.859683491540697</v>
      </c>
      <c r="BY206" s="4">
        <v>1.286223013637297</v>
      </c>
      <c r="BZ206" s="4">
        <v>1.1288218556471459</v>
      </c>
      <c r="CA206" s="4">
        <v>1.443624171627448</v>
      </c>
      <c r="CB206" s="4">
        <v>8.600459672193594</v>
      </c>
      <c r="CD206" s="10">
        <v>3947.3250240909833</v>
      </c>
      <c r="CE206" s="10">
        <v>8.7340200565683617</v>
      </c>
      <c r="CF206" s="10"/>
      <c r="CH206" s="10">
        <v>4334.9216362857787</v>
      </c>
      <c r="CI206" s="10">
        <v>8.4788412689780195</v>
      </c>
      <c r="CJ206" s="10"/>
      <c r="CK206" s="4">
        <v>7.0051315903431677</v>
      </c>
      <c r="CM206" s="10">
        <v>4427.7366431342234</v>
      </c>
      <c r="CN206" s="10">
        <v>6.7784819546631638</v>
      </c>
      <c r="CQ206" s="10">
        <v>4834.7368705343315</v>
      </c>
      <c r="CR206" s="10">
        <v>7.212701293499002</v>
      </c>
      <c r="CT206" s="4">
        <v>0.38229167267369729</v>
      </c>
      <c r="CU206" s="4">
        <v>0.31666667185102904</v>
      </c>
      <c r="CV206" s="4">
        <v>6.562500082266827E-2</v>
      </c>
      <c r="CW206" s="4">
        <v>0.4583333395421505</v>
      </c>
      <c r="CX206" s="4">
        <v>0.38333333842456341</v>
      </c>
      <c r="CY206" s="4">
        <v>7.500000111758709E-2</v>
      </c>
      <c r="CZ206" s="4">
        <v>0.30625000580524409</v>
      </c>
      <c r="DA206" s="4">
        <v>0.25000000527749461</v>
      </c>
      <c r="DB206" s="4">
        <v>5.6250000527749457E-2</v>
      </c>
    </row>
    <row r="207" spans="1:106" x14ac:dyDescent="0.25">
      <c r="A207" s="1">
        <f t="shared" si="3"/>
        <v>45130</v>
      </c>
      <c r="B207" s="8">
        <v>30</v>
      </c>
      <c r="C207" s="4">
        <v>8587.7039999999997</v>
      </c>
      <c r="D207" s="4">
        <v>8587.7039999999997</v>
      </c>
      <c r="E207" s="4">
        <v>0</v>
      </c>
      <c r="F207" s="4">
        <v>4064.444</v>
      </c>
      <c r="H207" s="4">
        <v>4523.26</v>
      </c>
      <c r="J207" s="4">
        <v>54266.88144697166</v>
      </c>
      <c r="K207" s="4">
        <v>240.545041431942</v>
      </c>
      <c r="L207" s="4">
        <v>25006.466327079121</v>
      </c>
      <c r="M207" s="4">
        <v>29260.415119892543</v>
      </c>
      <c r="N207" s="4">
        <v>17519.186880522717</v>
      </c>
      <c r="O207" s="4">
        <v>1797.5480198530945</v>
      </c>
      <c r="P207" s="4">
        <v>10977.465250422663</v>
      </c>
      <c r="Q207" s="4">
        <v>6541.7216301000526</v>
      </c>
      <c r="R207" s="4">
        <v>25051.567515444032</v>
      </c>
      <c r="S207" s="4">
        <v>50.304391963568364</v>
      </c>
      <c r="T207" s="4">
        <v>1193.0929224035463</v>
      </c>
      <c r="U207" s="4">
        <v>11673.526471611722</v>
      </c>
      <c r="V207" s="4">
        <v>0</v>
      </c>
      <c r="W207" s="4">
        <v>13378.041043832311</v>
      </c>
      <c r="X207" s="4">
        <v>0</v>
      </c>
      <c r="Y207" s="4">
        <v>11673.526471611722</v>
      </c>
      <c r="Z207" s="4">
        <v>13378.041043832311</v>
      </c>
      <c r="AA207" s="4">
        <v>267279.93993619725</v>
      </c>
      <c r="AB207" s="4">
        <v>131509.11144034614</v>
      </c>
      <c r="AC207" s="4">
        <v>135770.82849585114</v>
      </c>
      <c r="AD207" s="4">
        <v>15572.976522276131</v>
      </c>
      <c r="AE207" s="4">
        <v>3.9979797260906</v>
      </c>
      <c r="AF207" s="4">
        <v>1021.9983871496499</v>
      </c>
      <c r="AG207" s="4">
        <v>7330.9158039536733</v>
      </c>
      <c r="AH207" s="4">
        <v>8242.0607183224565</v>
      </c>
      <c r="AI207" s="4">
        <v>12415.819524875489</v>
      </c>
      <c r="AJ207" s="4">
        <v>228.04513017000974</v>
      </c>
      <c r="AK207" s="4">
        <v>7417.6950444039294</v>
      </c>
      <c r="AL207" s="4">
        <v>4998.1244804715607</v>
      </c>
      <c r="AM207" s="4">
        <v>942.36113093031622</v>
      </c>
      <c r="AN207" s="4">
        <v>457.64967064177989</v>
      </c>
      <c r="AO207" s="4">
        <v>484.71146028853633</v>
      </c>
      <c r="AP207" s="4">
        <v>87293.06640625</v>
      </c>
      <c r="AQ207" s="4">
        <v>143160.62890625</v>
      </c>
      <c r="AR207" s="4">
        <v>40738.23046875</v>
      </c>
      <c r="AS207" s="4">
        <v>46554.8359375</v>
      </c>
      <c r="AT207" s="4">
        <v>600</v>
      </c>
      <c r="AU207" s="4">
        <v>600</v>
      </c>
      <c r="AV207" s="4">
        <v>600</v>
      </c>
      <c r="AW207" s="4">
        <v>6.3191373907358317</v>
      </c>
      <c r="AX207" s="4">
        <v>2.0400315242028273</v>
      </c>
      <c r="AY207" s="4">
        <v>4.0800630484056546</v>
      </c>
      <c r="AZ207" s="4">
        <v>31.123562239243139</v>
      </c>
      <c r="BA207" s="4">
        <v>1.8134039694749762</v>
      </c>
      <c r="BB207" s="4">
        <v>1.4457670554173141</v>
      </c>
      <c r="BC207" s="4">
        <v>0.10973376946041878</v>
      </c>
      <c r="BD207" s="4">
        <v>16.670419579697903</v>
      </c>
      <c r="BE207" s="4">
        <v>3.1610000133514404</v>
      </c>
      <c r="BF207" s="4">
        <v>2.4089999198913574</v>
      </c>
      <c r="BG207" s="4">
        <v>3.9130001068115234</v>
      </c>
      <c r="BH207" s="4">
        <v>91.346500396728516</v>
      </c>
      <c r="BI207" s="4">
        <v>74.944000244140625</v>
      </c>
      <c r="BJ207" s="4">
        <v>16.402500152587891</v>
      </c>
      <c r="BK207" s="4">
        <v>4.40149986743927</v>
      </c>
      <c r="BL207" s="4">
        <v>3.9909999370574951</v>
      </c>
      <c r="BM207" s="4">
        <v>4.8119997978210449</v>
      </c>
      <c r="BN207" s="4">
        <v>1.0910000205039978</v>
      </c>
      <c r="BO207" s="4">
        <v>0.75300002098083496</v>
      </c>
      <c r="BP207" s="4">
        <v>1.4290000200271606</v>
      </c>
      <c r="BQ207" s="4">
        <v>32</v>
      </c>
      <c r="BR207" s="4">
        <v>50</v>
      </c>
      <c r="BS207" s="4">
        <v>14</v>
      </c>
      <c r="BT207" s="10">
        <v>40.778141140012657</v>
      </c>
      <c r="BU207" s="10">
        <v>117.71813952370461</v>
      </c>
      <c r="BV207" s="4">
        <v>17.327988415668791</v>
      </c>
      <c r="BW207" s="10">
        <v>17.247273696839887</v>
      </c>
      <c r="BX207" s="10">
        <v>17.408703134497696</v>
      </c>
      <c r="BY207" s="4">
        <v>1.2012873756219917</v>
      </c>
      <c r="BZ207" s="4">
        <v>1.4237908973240092</v>
      </c>
      <c r="CA207" s="4">
        <v>0.97878385391997413</v>
      </c>
      <c r="CB207" s="4">
        <v>8.5825855623004728</v>
      </c>
      <c r="CD207" s="10">
        <v>3908.3561198054535</v>
      </c>
      <c r="CE207" s="10">
        <v>8.6719589686452867</v>
      </c>
      <c r="CF207" s="10"/>
      <c r="CH207" s="10">
        <v>4249.2164497696913</v>
      </c>
      <c r="CI207" s="10">
        <v>8.5003814421374386</v>
      </c>
      <c r="CJ207" s="10"/>
      <c r="CK207" s="4">
        <v>7.0072822779464632</v>
      </c>
      <c r="CM207" s="10">
        <v>4376.3144417826334</v>
      </c>
      <c r="CN207" s="10">
        <v>6.7552441104146546</v>
      </c>
      <c r="CQ207" s="10">
        <v>4756.223360194952</v>
      </c>
      <c r="CR207" s="10">
        <v>7.2391886012871476</v>
      </c>
      <c r="CT207" s="4">
        <v>0.38645834079943597</v>
      </c>
      <c r="CU207" s="4">
        <v>0.29687500597598654</v>
      </c>
      <c r="CV207" s="4">
        <v>8.9583334823449462E-2</v>
      </c>
      <c r="CW207" s="4">
        <v>0.44583334152897203</v>
      </c>
      <c r="CX207" s="4">
        <v>0.32916667281339568</v>
      </c>
      <c r="CY207" s="4">
        <v>0.11666666871557634</v>
      </c>
      <c r="CZ207" s="4">
        <v>0.32708334006989997</v>
      </c>
      <c r="DA207" s="4">
        <v>0.2645833391385774</v>
      </c>
      <c r="DB207" s="4">
        <v>6.2500000931322575E-2</v>
      </c>
    </row>
    <row r="208" spans="1:106" x14ac:dyDescent="0.25">
      <c r="A208" s="1">
        <f t="shared" si="3"/>
        <v>45131</v>
      </c>
      <c r="B208" s="8">
        <v>31</v>
      </c>
      <c r="C208" s="4">
        <v>8526.2559999999994</v>
      </c>
      <c r="D208" s="4">
        <v>8526.2559999999994</v>
      </c>
      <c r="E208" s="4">
        <v>0</v>
      </c>
      <c r="F208" s="4">
        <v>4055.422</v>
      </c>
      <c r="H208" s="4">
        <v>4470.8339999999998</v>
      </c>
      <c r="J208" s="4">
        <v>55958.765439473907</v>
      </c>
      <c r="K208" s="4">
        <v>242.01540275716599</v>
      </c>
      <c r="L208" s="4">
        <v>25889.396354283599</v>
      </c>
      <c r="M208" s="4">
        <v>30069.369085190308</v>
      </c>
      <c r="N208" s="4">
        <v>18403.111260740014</v>
      </c>
      <c r="O208" s="4">
        <v>1796.7430324025777</v>
      </c>
      <c r="P208" s="4">
        <v>10723.127476350124</v>
      </c>
      <c r="Q208" s="4">
        <v>7679.9837843898886</v>
      </c>
      <c r="R208" s="4">
        <v>26359.375386416777</v>
      </c>
      <c r="S208" s="4">
        <v>50.07098352084428</v>
      </c>
      <c r="T208" s="4">
        <v>1191.8877485442758</v>
      </c>
      <c r="U208" s="4">
        <v>11894.30376486629</v>
      </c>
      <c r="V208" s="4">
        <v>0</v>
      </c>
      <c r="W208" s="4">
        <v>14465.071621550487</v>
      </c>
      <c r="X208" s="4">
        <v>0</v>
      </c>
      <c r="Y208" s="4">
        <v>11894.30376486629</v>
      </c>
      <c r="Z208" s="4">
        <v>14465.071621550487</v>
      </c>
      <c r="AA208" s="4">
        <v>283026.99159394123</v>
      </c>
      <c r="AB208" s="4">
        <v>144890.91085339957</v>
      </c>
      <c r="AC208" s="4">
        <v>138136.08074054169</v>
      </c>
      <c r="AD208" s="4">
        <v>16216.21313342899</v>
      </c>
      <c r="AE208" s="4">
        <v>4.0009844162829244</v>
      </c>
      <c r="AF208" s="4">
        <v>1022.0412996966816</v>
      </c>
      <c r="AG208" s="4">
        <v>7834.8926883727654</v>
      </c>
      <c r="AH208" s="4">
        <v>8381.3204450562243</v>
      </c>
      <c r="AI208" s="4">
        <v>12807.416202788771</v>
      </c>
      <c r="AJ208" s="4">
        <v>228.07284942724087</v>
      </c>
      <c r="AK208" s="4">
        <v>7645.2610679484333</v>
      </c>
      <c r="AL208" s="4">
        <v>5162.1551348403373</v>
      </c>
      <c r="AM208" s="4">
        <v>972.06834903602771</v>
      </c>
      <c r="AN208" s="4">
        <v>483.90060546759872</v>
      </c>
      <c r="AO208" s="4">
        <v>488.16774356842899</v>
      </c>
      <c r="AP208" s="4">
        <v>91289.7265625</v>
      </c>
      <c r="AQ208" s="4">
        <v>149715.15156249999</v>
      </c>
      <c r="AR208" s="4">
        <v>42698.64453125</v>
      </c>
      <c r="AS208" s="4">
        <v>48591.08203125</v>
      </c>
      <c r="AT208" s="4">
        <v>600</v>
      </c>
      <c r="AU208" s="4">
        <v>600</v>
      </c>
      <c r="AV208" s="4">
        <v>600</v>
      </c>
      <c r="AW208" s="4">
        <v>6.5631111052112336</v>
      </c>
      <c r="AX208" s="4">
        <v>2.1584047277890805</v>
      </c>
      <c r="AY208" s="4">
        <v>4.3168094555781611</v>
      </c>
      <c r="AZ208" s="4">
        <v>33.194756478569403</v>
      </c>
      <c r="BA208" s="4">
        <v>1.9019148772250083</v>
      </c>
      <c r="BB208" s="4">
        <v>1.5021149028118288</v>
      </c>
      <c r="BC208" s="4">
        <v>0.11400881571419247</v>
      </c>
      <c r="BD208" s="4">
        <v>17.559307574450028</v>
      </c>
      <c r="BE208" s="4">
        <v>3.7305000424385071</v>
      </c>
      <c r="BF208" s="4">
        <v>1.8830000162124634</v>
      </c>
      <c r="BG208" s="4">
        <v>5.5780000686645508</v>
      </c>
      <c r="BH208" s="4">
        <v>91.288497924804688</v>
      </c>
      <c r="BI208" s="4">
        <v>74.824996948242188</v>
      </c>
      <c r="BJ208" s="4">
        <v>16.4635009765625</v>
      </c>
      <c r="BK208" s="4">
        <v>4.1420000791549683</v>
      </c>
      <c r="BL208" s="4">
        <v>3.9909999370574951</v>
      </c>
      <c r="BM208" s="4">
        <v>4.2930002212524414</v>
      </c>
      <c r="BN208" s="4">
        <v>0.83950001001358032</v>
      </c>
      <c r="BO208" s="4">
        <v>0.75300002098083496</v>
      </c>
      <c r="BP208" s="4">
        <v>0.92599999904632568</v>
      </c>
      <c r="BQ208" s="4">
        <v>49</v>
      </c>
      <c r="BR208" s="4">
        <v>50</v>
      </c>
      <c r="BS208" s="4">
        <v>48</v>
      </c>
      <c r="BT208" s="10">
        <v>40.724067055120116</v>
      </c>
      <c r="BU208" s="10">
        <v>116.75520894859477</v>
      </c>
      <c r="BV208" s="4">
        <v>17.655643274975802</v>
      </c>
      <c r="BW208" s="10">
        <v>17.577611600465609</v>
      </c>
      <c r="BX208" s="10">
        <v>17.733674949485991</v>
      </c>
      <c r="BY208" s="4">
        <v>1.2983248836487649</v>
      </c>
      <c r="BZ208" s="4">
        <v>1.3062459688609769</v>
      </c>
      <c r="CA208" s="4">
        <v>1.2904037984365531</v>
      </c>
      <c r="CB208" s="4">
        <v>8.5898354059017255</v>
      </c>
      <c r="CD208" s="10">
        <v>4101.5618124096836</v>
      </c>
      <c r="CE208" s="10">
        <v>8.6948173501375035</v>
      </c>
      <c r="CF208" s="10"/>
      <c r="CH208" s="10">
        <v>4278.7782991481126</v>
      </c>
      <c r="CI208" s="10">
        <v>8.4892015559180223</v>
      </c>
      <c r="CJ208" s="10"/>
      <c r="CK208" s="4">
        <v>7.027749923836117</v>
      </c>
      <c r="CM208" s="10">
        <v>4590.4731301795109</v>
      </c>
      <c r="CN208" s="10">
        <v>6.7926316834689207</v>
      </c>
      <c r="CQ208" s="10">
        <v>4777.8422099581785</v>
      </c>
      <c r="CR208" s="10">
        <v>7.2536477072688079</v>
      </c>
      <c r="CT208" s="4">
        <v>0.38645833955767256</v>
      </c>
      <c r="CU208" s="4">
        <v>0.27604167078000807</v>
      </c>
      <c r="CV208" s="4">
        <v>0.11041666877766451</v>
      </c>
      <c r="CW208" s="4">
        <v>0.47291667402411502</v>
      </c>
      <c r="CX208" s="4">
        <v>0.31666667076448601</v>
      </c>
      <c r="CY208" s="4">
        <v>0.15625000325962901</v>
      </c>
      <c r="CZ208" s="4">
        <v>0.30000000509123009</v>
      </c>
      <c r="DA208" s="4">
        <v>0.23541667079553008</v>
      </c>
      <c r="DB208" s="4">
        <v>6.4583334295699998E-2</v>
      </c>
    </row>
    <row r="209" spans="1:106" x14ac:dyDescent="0.25">
      <c r="A209" s="1">
        <f t="shared" si="3"/>
        <v>45132</v>
      </c>
      <c r="B209" s="8">
        <v>31</v>
      </c>
      <c r="C209" s="4">
        <v>5812.2559999999994</v>
      </c>
      <c r="D209" s="4">
        <v>5812.2559999999994</v>
      </c>
      <c r="E209" s="4">
        <v>0</v>
      </c>
      <c r="F209" s="4">
        <v>3970.0309999999999</v>
      </c>
      <c r="H209" s="4">
        <v>1842.2249999999999</v>
      </c>
      <c r="J209" s="4">
        <v>41628.652206249011</v>
      </c>
      <c r="K209" s="4">
        <v>244.36519621661924</v>
      </c>
      <c r="L209" s="4">
        <v>24947.586461931322</v>
      </c>
      <c r="M209" s="4">
        <v>16681.06574431769</v>
      </c>
      <c r="N209" s="4">
        <v>11718.183867676549</v>
      </c>
      <c r="O209" s="4">
        <v>1796.3004761140567</v>
      </c>
      <c r="P209" s="4">
        <v>8236.5481392965776</v>
      </c>
      <c r="Q209" s="4">
        <v>3481.6357283799712</v>
      </c>
      <c r="R209" s="4">
        <v>18993.794731154117</v>
      </c>
      <c r="S209" s="4">
        <v>49.253812857431647</v>
      </c>
      <c r="T209" s="4">
        <v>1191.554820745662</v>
      </c>
      <c r="U209" s="4">
        <v>11209.894816120219</v>
      </c>
      <c r="V209" s="4">
        <v>0</v>
      </c>
      <c r="W209" s="4">
        <v>7783.8999150338987</v>
      </c>
      <c r="X209" s="4">
        <v>0</v>
      </c>
      <c r="Y209" s="4">
        <v>11209.894816120219</v>
      </c>
      <c r="Z209" s="4">
        <v>7783.8999150338987</v>
      </c>
      <c r="AA209" s="4">
        <v>236840.2735215525</v>
      </c>
      <c r="AB209" s="4">
        <v>144912.96158360262</v>
      </c>
      <c r="AC209" s="4">
        <v>91927.311937949882</v>
      </c>
      <c r="AD209" s="4">
        <v>13351.192485462698</v>
      </c>
      <c r="AE209" s="4">
        <v>3.9984639307647418</v>
      </c>
      <c r="AF209" s="4">
        <v>1022.0545810035518</v>
      </c>
      <c r="AG209" s="4">
        <v>8488.3611290445315</v>
      </c>
      <c r="AH209" s="4">
        <v>4862.8313564181663</v>
      </c>
      <c r="AI209" s="4">
        <v>10884.880306944604</v>
      </c>
      <c r="AJ209" s="4">
        <v>227.8337924616425</v>
      </c>
      <c r="AK209" s="4">
        <v>7233.1733521930691</v>
      </c>
      <c r="AL209" s="4">
        <v>3651.7069547515348</v>
      </c>
      <c r="AM209" s="4">
        <v>809.48084864233704</v>
      </c>
      <c r="AN209" s="4">
        <v>490.10079935580666</v>
      </c>
      <c r="AO209" s="4">
        <v>319.38004928653038</v>
      </c>
      <c r="AP209" s="4">
        <v>68788.48046875</v>
      </c>
      <c r="AQ209" s="4">
        <v>112813.10796874999</v>
      </c>
      <c r="AR209" s="4">
        <v>41622.1328125</v>
      </c>
      <c r="AS209" s="4">
        <v>27166.34765625</v>
      </c>
      <c r="AT209" s="4">
        <v>600</v>
      </c>
      <c r="AU209" s="4">
        <v>600</v>
      </c>
      <c r="AV209" s="4">
        <v>600</v>
      </c>
      <c r="AW209" s="4">
        <v>7.1622193183247633</v>
      </c>
      <c r="AX209" s="4">
        <v>2.0161162666745152</v>
      </c>
      <c r="AY209" s="4">
        <v>4.0322325333490303</v>
      </c>
      <c r="AZ209" s="4">
        <v>40.748424281647701</v>
      </c>
      <c r="BA209" s="4">
        <v>2.2970757801209545</v>
      </c>
      <c r="BB209" s="4">
        <v>1.8727461947554624</v>
      </c>
      <c r="BC209" s="4">
        <v>0.13927136874947302</v>
      </c>
      <c r="BD209" s="4">
        <v>19.409521529807016</v>
      </c>
      <c r="BE209" s="4">
        <v>3.419999897480011</v>
      </c>
      <c r="BF209" s="4">
        <v>1.5149999856948853</v>
      </c>
      <c r="BG209" s="4">
        <v>5.3249998092651367</v>
      </c>
      <c r="BH209" s="4">
        <v>92.124499320983887</v>
      </c>
      <c r="BI209" s="4">
        <v>76.209999084472656</v>
      </c>
      <c r="BJ209" s="4">
        <v>15.91450023651123</v>
      </c>
      <c r="BK209" s="4">
        <v>3.7090001106262207</v>
      </c>
      <c r="BL209" s="4">
        <v>3.125</v>
      </c>
      <c r="BM209" s="4">
        <v>4.2930002212524414</v>
      </c>
      <c r="BN209" s="4">
        <v>0.74700000882148743</v>
      </c>
      <c r="BO209" s="4">
        <v>0.56800001859664917</v>
      </c>
      <c r="BP209" s="4">
        <v>0.92599999904632568</v>
      </c>
      <c r="BQ209" s="4">
        <v>37</v>
      </c>
      <c r="BR209" s="4">
        <v>26</v>
      </c>
      <c r="BS209" s="4">
        <v>48</v>
      </c>
      <c r="BT209" s="10">
        <v>41.490474993815525</v>
      </c>
      <c r="BU209" s="10">
        <v>117.96332704461287</v>
      </c>
      <c r="BV209" s="4">
        <v>16.227716679969035</v>
      </c>
      <c r="BW209" s="10">
        <v>17.113905626132073</v>
      </c>
      <c r="BX209" s="10">
        <v>15.341527733805995</v>
      </c>
      <c r="BY209" s="4">
        <v>3.2908679809906132</v>
      </c>
      <c r="BZ209" s="4">
        <v>1.7943208725155941</v>
      </c>
      <c r="CA209" s="4">
        <v>4.7874150894656324</v>
      </c>
      <c r="CB209" s="4">
        <v>8.6219290181132493</v>
      </c>
      <c r="CD209" s="10">
        <v>4143.2212503385445</v>
      </c>
      <c r="CE209" s="10">
        <v>8.6774144646793641</v>
      </c>
      <c r="CF209" s="10"/>
      <c r="CH209" s="10">
        <v>2748.381785876084</v>
      </c>
      <c r="CI209" s="10">
        <v>8.5382839865246094</v>
      </c>
      <c r="CJ209" s="10"/>
      <c r="CK209" s="4">
        <v>6.9615407428339502</v>
      </c>
      <c r="CM209" s="10">
        <v>4639.6266174542461</v>
      </c>
      <c r="CN209" s="10">
        <v>6.7395621581098455</v>
      </c>
      <c r="CQ209" s="10">
        <v>3136.6852907758371</v>
      </c>
      <c r="CR209" s="10">
        <v>7.2898802652015382</v>
      </c>
      <c r="CT209" s="4">
        <v>0.36666667337218917</v>
      </c>
      <c r="CU209" s="4">
        <v>0.29375000499809778</v>
      </c>
      <c r="CV209" s="4">
        <v>7.2916668374091387E-2</v>
      </c>
      <c r="CW209" s="4">
        <v>0.46250000999619562</v>
      </c>
      <c r="CX209" s="4">
        <v>0.32916667343427736</v>
      </c>
      <c r="CY209" s="4">
        <v>0.13333333656191826</v>
      </c>
      <c r="CZ209" s="4">
        <v>0.27083333674818277</v>
      </c>
      <c r="DA209" s="4">
        <v>0.25833333656191826</v>
      </c>
      <c r="DB209" s="4">
        <v>1.2500000186264515E-2</v>
      </c>
    </row>
    <row r="210" spans="1:106" x14ac:dyDescent="0.25">
      <c r="A210" s="1">
        <f t="shared" si="3"/>
        <v>45133</v>
      </c>
      <c r="B210" s="8">
        <v>31</v>
      </c>
      <c r="C210" s="4">
        <v>8167.24</v>
      </c>
      <c r="D210" s="4">
        <v>8167.24</v>
      </c>
      <c r="E210" s="4">
        <v>0</v>
      </c>
      <c r="F210" s="4">
        <v>4320.5020000000004</v>
      </c>
      <c r="H210" s="4">
        <v>3846.7379999999998</v>
      </c>
      <c r="J210" s="4">
        <v>47640.298001833551</v>
      </c>
      <c r="K210" s="4">
        <v>241.54261080375255</v>
      </c>
      <c r="L210" s="4">
        <v>25115.736424207989</v>
      </c>
      <c r="M210" s="4">
        <v>22524.561577625565</v>
      </c>
      <c r="N210" s="4">
        <v>15715.545557612633</v>
      </c>
      <c r="O210" s="4">
        <v>1796.1677164659245</v>
      </c>
      <c r="P210" s="4">
        <v>8316.8555911088279</v>
      </c>
      <c r="Q210" s="4">
        <v>7398.6899665038045</v>
      </c>
      <c r="R210" s="4">
        <v>22584.498353979823</v>
      </c>
      <c r="S210" s="4">
        <v>49.89232458573656</v>
      </c>
      <c r="T210" s="4">
        <v>1191.0834795015801</v>
      </c>
      <c r="U210" s="4">
        <v>11440.230553861624</v>
      </c>
      <c r="V210" s="4">
        <v>0</v>
      </c>
      <c r="W210" s="4">
        <v>11144.267800118199</v>
      </c>
      <c r="X210" s="4">
        <v>0</v>
      </c>
      <c r="Y210" s="4">
        <v>11440.230553861624</v>
      </c>
      <c r="Z210" s="4">
        <v>11144.267800118199</v>
      </c>
      <c r="AA210" s="4">
        <v>239533.34880926769</v>
      </c>
      <c r="AB210" s="4">
        <v>151514.15096875461</v>
      </c>
      <c r="AC210" s="4">
        <v>88019.197840513094</v>
      </c>
      <c r="AD210" s="4">
        <v>14536.916969914833</v>
      </c>
      <c r="AE210" s="4">
        <v>3.9993230670081008</v>
      </c>
      <c r="AF210" s="4">
        <v>1022.0070512756971</v>
      </c>
      <c r="AG210" s="4">
        <v>7847.0212535730807</v>
      </c>
      <c r="AH210" s="4">
        <v>6689.8957163417535</v>
      </c>
      <c r="AI210" s="4">
        <v>11704.135153551648</v>
      </c>
      <c r="AJ210" s="4">
        <v>228.19406168142953</v>
      </c>
      <c r="AK210" s="4">
        <v>6906.0623975638709</v>
      </c>
      <c r="AL210" s="4">
        <v>4798.0727559877769</v>
      </c>
      <c r="AM210" s="4">
        <v>826.87764823573571</v>
      </c>
      <c r="AN210" s="4">
        <v>494.72436074507613</v>
      </c>
      <c r="AO210" s="4">
        <v>332.15328749065958</v>
      </c>
      <c r="AP210" s="4">
        <v>79035.8046875</v>
      </c>
      <c r="AQ210" s="4">
        <v>129618.71968749999</v>
      </c>
      <c r="AR210" s="4">
        <v>41958.734375</v>
      </c>
      <c r="AS210" s="4">
        <v>37077.0703125</v>
      </c>
      <c r="AT210" s="4">
        <v>600</v>
      </c>
      <c r="AU210" s="4">
        <v>600</v>
      </c>
      <c r="AV210" s="4">
        <v>600</v>
      </c>
      <c r="AW210" s="4">
        <v>5.8330963706017638</v>
      </c>
      <c r="AX210" s="4">
        <v>1.9242174293412013</v>
      </c>
      <c r="AY210" s="4">
        <v>3.8484348586824026</v>
      </c>
      <c r="AZ210" s="4">
        <v>29.328555155630017</v>
      </c>
      <c r="BA210" s="4">
        <v>1.7799056927327754</v>
      </c>
      <c r="BB210" s="4">
        <v>1.4330587999803666</v>
      </c>
      <c r="BC210" s="4">
        <v>0.10124321658672156</v>
      </c>
      <c r="BD210" s="4">
        <v>15.87056578323889</v>
      </c>
      <c r="BE210" s="4">
        <v>1.831000030040741</v>
      </c>
      <c r="BF210" s="4">
        <v>1.5149999856948853</v>
      </c>
      <c r="BG210" s="4">
        <v>2.1470000743865967</v>
      </c>
      <c r="BH210" s="4">
        <v>93.07349681854248</v>
      </c>
      <c r="BI210" s="4">
        <v>78.068496704101563</v>
      </c>
      <c r="BJ210" s="4">
        <v>15.005000114440918</v>
      </c>
      <c r="BK210" s="4">
        <v>4.2439999580383301</v>
      </c>
      <c r="BL210" s="4">
        <v>3.125</v>
      </c>
      <c r="BM210" s="4">
        <v>5.3629999160766602</v>
      </c>
      <c r="BN210" s="4">
        <v>0.85200002789497375</v>
      </c>
      <c r="BO210" s="4">
        <v>0.56800001859664917</v>
      </c>
      <c r="BP210" s="4">
        <v>1.1360000371932983</v>
      </c>
      <c r="BQ210" s="4">
        <v>37</v>
      </c>
      <c r="BR210" s="4">
        <v>26</v>
      </c>
      <c r="BS210" s="4">
        <v>48</v>
      </c>
      <c r="BT210" s="10">
        <v>41.841194419239066</v>
      </c>
      <c r="BU210" s="10">
        <v>116.54436424040379</v>
      </c>
      <c r="BV210" s="4">
        <v>16.014331220760319</v>
      </c>
      <c r="BW210" s="10">
        <v>17.490726623534691</v>
      </c>
      <c r="BX210" s="10">
        <v>14.537935817985943</v>
      </c>
      <c r="BY210" s="4">
        <v>2.8601209721738683</v>
      </c>
      <c r="BZ210" s="4">
        <v>1.3512063017174911</v>
      </c>
      <c r="CA210" s="4">
        <v>4.3690356426302452</v>
      </c>
      <c r="CB210" s="4">
        <v>8.5214356510221538</v>
      </c>
      <c r="CD210" s="10">
        <v>4212.599229936437</v>
      </c>
      <c r="CE210" s="10">
        <v>8.6638932783541449</v>
      </c>
      <c r="CF210" s="10"/>
      <c r="CH210" s="10">
        <v>2876.4627369605332</v>
      </c>
      <c r="CI210" s="10">
        <v>8.3128054874930957</v>
      </c>
      <c r="CJ210" s="10"/>
      <c r="CK210" s="4">
        <v>6.8839268644125822</v>
      </c>
      <c r="CM210" s="10">
        <v>4777.1618065219454</v>
      </c>
      <c r="CN210" s="10">
        <v>6.7154752543868241</v>
      </c>
      <c r="CQ210" s="10">
        <v>3235.6559497860817</v>
      </c>
      <c r="CR210" s="10">
        <v>7.1326308706946415</v>
      </c>
      <c r="CT210" s="4">
        <v>0.73828125853712367</v>
      </c>
      <c r="CU210" s="4">
        <v>0.54557292217699194</v>
      </c>
      <c r="CV210" s="4">
        <v>0.19270833636013168</v>
      </c>
      <c r="CW210" s="4">
        <v>0.53541667728374409</v>
      </c>
      <c r="CX210" s="4">
        <v>0.35000000676761073</v>
      </c>
      <c r="CY210" s="4">
        <v>0.18541667051613331</v>
      </c>
      <c r="CZ210" s="4">
        <v>0.94114583979050315</v>
      </c>
      <c r="DA210" s="4">
        <v>0.74114583758637309</v>
      </c>
      <c r="DB210" s="4">
        <v>0.20000000220413008</v>
      </c>
    </row>
    <row r="211" spans="1:106" x14ac:dyDescent="0.25">
      <c r="A211" s="1">
        <f t="shared" si="3"/>
        <v>45134</v>
      </c>
      <c r="B211" s="8">
        <v>31</v>
      </c>
      <c r="C211" s="4">
        <v>9058.2870000000003</v>
      </c>
      <c r="D211" s="4">
        <v>9058.2870000000003</v>
      </c>
      <c r="E211" s="4">
        <v>0</v>
      </c>
      <c r="F211" s="4">
        <v>4516.3040000000001</v>
      </c>
      <c r="H211" s="4">
        <v>4541.9830000000002</v>
      </c>
      <c r="J211" s="4">
        <v>59011.051863070679</v>
      </c>
      <c r="K211" s="4">
        <v>240.70225719916957</v>
      </c>
      <c r="L211" s="4">
        <v>27543.657772301838</v>
      </c>
      <c r="M211" s="4">
        <v>31467.394090768845</v>
      </c>
      <c r="N211" s="4">
        <v>15236.297574922166</v>
      </c>
      <c r="O211" s="4">
        <v>1795.9447103021434</v>
      </c>
      <c r="P211" s="4">
        <v>9207.0518714505706</v>
      </c>
      <c r="Q211" s="4">
        <v>6029.2457034715944</v>
      </c>
      <c r="R211" s="4">
        <v>26155.432568464876</v>
      </c>
      <c r="S211" s="4">
        <v>49.272159559901361</v>
      </c>
      <c r="T211" s="4">
        <v>1190.0271299930214</v>
      </c>
      <c r="U211" s="4">
        <v>12476.823067662415</v>
      </c>
      <c r="V211" s="4">
        <v>0</v>
      </c>
      <c r="W211" s="4">
        <v>13678.60950080246</v>
      </c>
      <c r="X211" s="4">
        <v>0</v>
      </c>
      <c r="Y211" s="4">
        <v>12476.823067662415</v>
      </c>
      <c r="Z211" s="4">
        <v>13678.60950080246</v>
      </c>
      <c r="AA211" s="4">
        <v>289545.2395179756</v>
      </c>
      <c r="AB211" s="4">
        <v>138526.12505171259</v>
      </c>
      <c r="AC211" s="4">
        <v>151019.11446626298</v>
      </c>
      <c r="AD211" s="4">
        <v>16453.006062967273</v>
      </c>
      <c r="AE211" s="4">
        <v>4.0033564655010849</v>
      </c>
      <c r="AF211" s="4">
        <v>1022.0410178289969</v>
      </c>
      <c r="AG211" s="4">
        <v>7751.7064851359373</v>
      </c>
      <c r="AH211" s="4">
        <v>8701.299577831338</v>
      </c>
      <c r="AI211" s="4">
        <v>12297.309973645608</v>
      </c>
      <c r="AJ211" s="4">
        <v>227.92013835465465</v>
      </c>
      <c r="AK211" s="4">
        <v>6579.1417036733083</v>
      </c>
      <c r="AL211" s="4">
        <v>5718.1682699722996</v>
      </c>
      <c r="AM211" s="4">
        <v>969.27981707244271</v>
      </c>
      <c r="AN211" s="4">
        <v>472.90367882973203</v>
      </c>
      <c r="AO211" s="4">
        <v>496.37613824271074</v>
      </c>
      <c r="AP211" s="4">
        <v>94891.83203125</v>
      </c>
      <c r="AQ211" s="4">
        <v>155622.60453124999</v>
      </c>
      <c r="AR211" s="4">
        <v>44914.9296875</v>
      </c>
      <c r="AS211" s="4">
        <v>49976.90234375</v>
      </c>
      <c r="AT211" s="4">
        <v>600</v>
      </c>
      <c r="AU211" s="4">
        <v>600</v>
      </c>
      <c r="AV211" s="4">
        <v>600</v>
      </c>
      <c r="AW211" s="4">
        <v>6.5145928654138112</v>
      </c>
      <c r="AX211" s="4">
        <v>1.6820285750409725</v>
      </c>
      <c r="AY211" s="4">
        <v>3.3640571500819449</v>
      </c>
      <c r="AZ211" s="4">
        <v>31.964679361337922</v>
      </c>
      <c r="BA211" s="4">
        <v>1.8163485063972109</v>
      </c>
      <c r="BB211" s="4">
        <v>1.3575756623350097</v>
      </c>
      <c r="BC211" s="4">
        <v>0.10700475896518212</v>
      </c>
      <c r="BD211" s="4">
        <v>17.180136214634178</v>
      </c>
      <c r="BE211" s="4">
        <v>1.3519999980926514</v>
      </c>
      <c r="BF211" s="4">
        <v>0</v>
      </c>
      <c r="BG211" s="4">
        <v>2.7039999961853027</v>
      </c>
      <c r="BH211" s="4">
        <v>93.023000717163086</v>
      </c>
      <c r="BI211" s="4">
        <v>77.796501159667969</v>
      </c>
      <c r="BJ211" s="4">
        <v>15.226499557495117</v>
      </c>
      <c r="BK211" s="4">
        <v>4.6424999237060547</v>
      </c>
      <c r="BL211" s="4">
        <v>3.9219999313354492</v>
      </c>
      <c r="BM211" s="4">
        <v>5.3629999160766602</v>
      </c>
      <c r="BN211" s="4">
        <v>0.9830000102519989</v>
      </c>
      <c r="BO211" s="4">
        <v>0.82999998331069946</v>
      </c>
      <c r="BP211" s="4">
        <v>1.1360000371932983</v>
      </c>
      <c r="BQ211" s="4">
        <v>67</v>
      </c>
      <c r="BR211" s="4">
        <v>86</v>
      </c>
      <c r="BS211" s="4">
        <v>48</v>
      </c>
      <c r="BT211" s="10">
        <v>42.607821927885269</v>
      </c>
      <c r="BU211" s="10">
        <v>117.11799509659853</v>
      </c>
      <c r="BV211" s="4">
        <v>17.219222760925419</v>
      </c>
      <c r="BW211" s="10">
        <v>17.039122866310276</v>
      </c>
      <c r="BX211" s="10">
        <v>17.399322655540558</v>
      </c>
      <c r="BY211" s="4">
        <v>0.94670152830677334</v>
      </c>
      <c r="BZ211" s="4">
        <v>0.83147876192559456</v>
      </c>
      <c r="CA211" s="4">
        <v>1.0619242946879521</v>
      </c>
      <c r="CB211" s="4">
        <v>8.4270109276267195</v>
      </c>
      <c r="CD211" s="10">
        <v>3993.805530202791</v>
      </c>
      <c r="CE211" s="10">
        <v>8.6822064296996313</v>
      </c>
      <c r="CF211" s="10"/>
      <c r="CH211" s="10">
        <v>4345.5274720390407</v>
      </c>
      <c r="CI211" s="10">
        <v>8.1924706528224185</v>
      </c>
      <c r="CJ211" s="10"/>
      <c r="CK211" s="4">
        <v>6.9209340922792473</v>
      </c>
      <c r="CM211" s="10">
        <v>4535.5874442912918</v>
      </c>
      <c r="CN211" s="10">
        <v>6.6990280269729467</v>
      </c>
      <c r="CQ211" s="10">
        <v>4842.0146367844636</v>
      </c>
      <c r="CR211" s="10">
        <v>7.1287968186678086</v>
      </c>
      <c r="CT211" s="4">
        <v>0.58333334546639692</v>
      </c>
      <c r="CU211" s="4">
        <v>0.41006945244347059</v>
      </c>
      <c r="CV211" s="4">
        <v>0.17326389302292633</v>
      </c>
      <c r="CW211" s="4">
        <v>0.5604166782771548</v>
      </c>
      <c r="CX211" s="4">
        <v>0.34166667299966019</v>
      </c>
      <c r="CY211" s="4">
        <v>0.21875000527749458</v>
      </c>
      <c r="CZ211" s="4">
        <v>0.60625001265563894</v>
      </c>
      <c r="DA211" s="4">
        <v>0.47847223188728094</v>
      </c>
      <c r="DB211" s="4">
        <v>0.12777778076835805</v>
      </c>
    </row>
    <row r="212" spans="1:106" x14ac:dyDescent="0.25">
      <c r="A212" s="1">
        <f t="shared" si="3"/>
        <v>45135</v>
      </c>
      <c r="B212" s="8">
        <v>31</v>
      </c>
      <c r="C212" s="4">
        <v>7930.3329999999996</v>
      </c>
      <c r="D212" s="4">
        <v>7930.3329999999996</v>
      </c>
      <c r="E212" s="4">
        <v>0</v>
      </c>
      <c r="F212" s="4">
        <v>4346.5879999999997</v>
      </c>
      <c r="H212" s="4">
        <v>3583.7449999999999</v>
      </c>
      <c r="J212" s="4">
        <v>58617.251922463853</v>
      </c>
      <c r="K212" s="4">
        <v>240.44676095852489</v>
      </c>
      <c r="L212" s="4">
        <v>30184.483776978588</v>
      </c>
      <c r="M212" s="4">
        <v>28432.768145485261</v>
      </c>
      <c r="N212" s="4">
        <v>13123.436730820409</v>
      </c>
      <c r="O212" s="4">
        <v>1795.9322447984525</v>
      </c>
      <c r="P212" s="4">
        <v>7878.8606565958553</v>
      </c>
      <c r="Q212" s="4">
        <v>5244.5760742245548</v>
      </c>
      <c r="R212" s="4">
        <v>24444.482534509385</v>
      </c>
      <c r="S212" s="4">
        <v>49.374154546884995</v>
      </c>
      <c r="T212" s="4">
        <v>1189.2202436115465</v>
      </c>
      <c r="U212" s="4">
        <v>12761.582762622018</v>
      </c>
      <c r="V212" s="4">
        <v>0</v>
      </c>
      <c r="W212" s="4">
        <v>11682.899771887367</v>
      </c>
      <c r="X212" s="4">
        <v>0</v>
      </c>
      <c r="Y212" s="4">
        <v>12761.582762622018</v>
      </c>
      <c r="Z212" s="4">
        <v>11682.899771887367</v>
      </c>
      <c r="AA212" s="4">
        <v>303924.43300196459</v>
      </c>
      <c r="AB212" s="4">
        <v>161402.83101011487</v>
      </c>
      <c r="AC212" s="4">
        <v>142521.60199184969</v>
      </c>
      <c r="AD212" s="4">
        <v>15845.621767076624</v>
      </c>
      <c r="AE212" s="4">
        <v>4.0053124560631685</v>
      </c>
      <c r="AF212" s="4">
        <v>1022.0090265162662</v>
      </c>
      <c r="AG212" s="4">
        <v>8099.4927904179367</v>
      </c>
      <c r="AH212" s="4">
        <v>7746.128976658686</v>
      </c>
      <c r="AI212" s="4">
        <v>13280.641398523883</v>
      </c>
      <c r="AJ212" s="4">
        <v>227.83736177294344</v>
      </c>
      <c r="AK212" s="4">
        <v>7417.236504085804</v>
      </c>
      <c r="AL212" s="4">
        <v>5863.4048944380784</v>
      </c>
      <c r="AM212" s="4">
        <v>1002.576458169438</v>
      </c>
      <c r="AN212" s="4">
        <v>524.48929812184099</v>
      </c>
      <c r="AO212" s="4">
        <v>478.08716004759697</v>
      </c>
      <c r="AP212" s="4">
        <v>92745.01171875</v>
      </c>
      <c r="AQ212" s="4">
        <v>152101.81921875</v>
      </c>
      <c r="AR212" s="4">
        <v>48490.81640625</v>
      </c>
      <c r="AS212" s="4">
        <v>44254.1953125</v>
      </c>
      <c r="AT212" s="4">
        <v>600</v>
      </c>
      <c r="AU212" s="4">
        <v>600</v>
      </c>
      <c r="AV212" s="4">
        <v>600</v>
      </c>
      <c r="AW212" s="4">
        <v>7.3915246588590735</v>
      </c>
      <c r="AX212" s="4">
        <v>1.6548405635451133</v>
      </c>
      <c r="AY212" s="4">
        <v>3.3096811270902267</v>
      </c>
      <c r="AZ212" s="4">
        <v>38.324296470522057</v>
      </c>
      <c r="BA212" s="4">
        <v>1.998102950667598</v>
      </c>
      <c r="BB212" s="4">
        <v>1.6746637749668121</v>
      </c>
      <c r="BC212" s="4">
        <v>0.12642299613010424</v>
      </c>
      <c r="BD212" s="4">
        <v>19.179751874070107</v>
      </c>
      <c r="BE212" s="4">
        <v>2.8394998908042908</v>
      </c>
      <c r="BF212" s="4">
        <v>0.53100001811981201</v>
      </c>
      <c r="BG212" s="4">
        <v>5.1479997634887695</v>
      </c>
      <c r="BH212" s="4">
        <v>92.994006156921387</v>
      </c>
      <c r="BI212" s="4">
        <v>80.287506103515625</v>
      </c>
      <c r="BJ212" s="4">
        <v>12.706500053405762</v>
      </c>
      <c r="BK212" s="4">
        <v>3.4865000247955322</v>
      </c>
      <c r="BL212" s="4">
        <v>3.9219999313354492</v>
      </c>
      <c r="BM212" s="4">
        <v>3.0510001182556152</v>
      </c>
      <c r="BN212" s="4">
        <v>0.68050000071525574</v>
      </c>
      <c r="BO212" s="4">
        <v>0.82999998331069946</v>
      </c>
      <c r="BP212" s="4">
        <v>0.53100001811981201</v>
      </c>
      <c r="BQ212" s="4">
        <v>74</v>
      </c>
      <c r="BR212" s="4">
        <v>86</v>
      </c>
      <c r="BS212" s="4">
        <v>62</v>
      </c>
      <c r="BT212" s="10">
        <v>42.523727418590724</v>
      </c>
      <c r="BU212" s="10">
        <v>115.7970316335478</v>
      </c>
      <c r="BV212" s="4">
        <v>17.607316759813713</v>
      </c>
      <c r="BW212" s="10">
        <v>17.92166900406281</v>
      </c>
      <c r="BX212" s="10">
        <v>17.29296451556462</v>
      </c>
      <c r="BY212" s="4">
        <v>0.61015597323965576</v>
      </c>
      <c r="BZ212" s="4">
        <v>0.53554903255429864</v>
      </c>
      <c r="CA212" s="4">
        <v>0.68476291392501276</v>
      </c>
      <c r="CB212" s="4">
        <v>8.4612806401424923</v>
      </c>
      <c r="CD212" s="10">
        <v>4421.5771484621855</v>
      </c>
      <c r="CE212" s="10">
        <v>8.8200887006971005</v>
      </c>
      <c r="CF212" s="10"/>
      <c r="CH212" s="10">
        <v>4268.1775208252002</v>
      </c>
      <c r="CI212" s="10">
        <v>8.0895769062908638</v>
      </c>
      <c r="CJ212" s="10"/>
      <c r="CK212" s="4">
        <v>6.9608091285346365</v>
      </c>
      <c r="CM212" s="10">
        <v>5098.2690192997306</v>
      </c>
      <c r="CN212" s="10">
        <v>6.7642308611234707</v>
      </c>
      <c r="CQ212" s="10">
        <v>4753.4114469176266</v>
      </c>
      <c r="CR212" s="10">
        <v>7.1716490488322684</v>
      </c>
      <c r="CT212" s="4">
        <v>0.67187501303851604</v>
      </c>
      <c r="CU212" s="4">
        <v>0.43020834323639667</v>
      </c>
      <c r="CV212" s="4">
        <v>0.24166666980211934</v>
      </c>
      <c r="CW212" s="4">
        <v>0.5958333474894365</v>
      </c>
      <c r="CX212" s="4">
        <v>0.33333334202567738</v>
      </c>
      <c r="CY212" s="4">
        <v>0.26250000546375912</v>
      </c>
      <c r="CZ212" s="4">
        <v>0.74791667858759558</v>
      </c>
      <c r="DA212" s="4">
        <v>0.52708334444711602</v>
      </c>
      <c r="DB212" s="4">
        <v>0.22083333414047956</v>
      </c>
    </row>
    <row r="213" spans="1:106" x14ac:dyDescent="0.25">
      <c r="A213" s="1">
        <f t="shared" si="3"/>
        <v>45136</v>
      </c>
      <c r="B213" s="8">
        <v>31</v>
      </c>
      <c r="C213" s="4">
        <v>8928.6620000000003</v>
      </c>
      <c r="D213" s="4">
        <v>8928.6620000000003</v>
      </c>
      <c r="E213" s="4">
        <v>0</v>
      </c>
      <c r="F213" s="4">
        <v>4566.3530000000001</v>
      </c>
      <c r="H213" s="4">
        <v>4362.3090000000002</v>
      </c>
      <c r="J213" s="4">
        <v>56687.671811991997</v>
      </c>
      <c r="K213" s="4">
        <v>240.36205405441208</v>
      </c>
      <c r="L213" s="4">
        <v>32026.660972921138</v>
      </c>
      <c r="M213" s="4">
        <v>24661.010839070863</v>
      </c>
      <c r="N213" s="4">
        <v>13277.046377547595</v>
      </c>
      <c r="O213" s="4">
        <v>1797.1745649152231</v>
      </c>
      <c r="P213" s="4">
        <v>6707.5569190561282</v>
      </c>
      <c r="Q213" s="4">
        <v>6569.4894584914655</v>
      </c>
      <c r="R213" s="4">
        <v>26867.298848026774</v>
      </c>
      <c r="S213" s="4">
        <v>49.082655118852855</v>
      </c>
      <c r="T213" s="4">
        <v>1186.6965707510678</v>
      </c>
      <c r="U213" s="4">
        <v>15250.82943356646</v>
      </c>
      <c r="V213" s="4">
        <v>0</v>
      </c>
      <c r="W213" s="4">
        <v>11616.469414460316</v>
      </c>
      <c r="X213" s="4">
        <v>0</v>
      </c>
      <c r="Y213" s="4">
        <v>15250.82943356646</v>
      </c>
      <c r="Z213" s="4">
        <v>11616.469414460316</v>
      </c>
      <c r="AA213" s="4">
        <v>281786.1260293923</v>
      </c>
      <c r="AB213" s="4">
        <v>165661.07131617537</v>
      </c>
      <c r="AC213" s="4">
        <v>116125.05471321692</v>
      </c>
      <c r="AD213" s="4">
        <v>15610.35633769105</v>
      </c>
      <c r="AE213" s="4">
        <v>4.0003419496306609</v>
      </c>
      <c r="AF213" s="4">
        <v>1022.0298243800149</v>
      </c>
      <c r="AG213" s="4">
        <v>8101.7807933787708</v>
      </c>
      <c r="AH213" s="4">
        <v>7508.5755443122798</v>
      </c>
      <c r="AI213" s="4">
        <v>12168.936873637278</v>
      </c>
      <c r="AJ213" s="4">
        <v>228.12885675412636</v>
      </c>
      <c r="AK213" s="4">
        <v>6953.3245390434395</v>
      </c>
      <c r="AL213" s="4">
        <v>5215.6123345938395</v>
      </c>
      <c r="AM213" s="4">
        <v>947.72664295496247</v>
      </c>
      <c r="AN213" s="4">
        <v>523.22646612859091</v>
      </c>
      <c r="AO213" s="4">
        <v>424.5001768263715</v>
      </c>
      <c r="AP213" s="4">
        <v>93787.62890625</v>
      </c>
      <c r="AQ213" s="4">
        <v>153811.71140624999</v>
      </c>
      <c r="AR213" s="4">
        <v>52924.87109375</v>
      </c>
      <c r="AS213" s="4">
        <v>40862.7578125</v>
      </c>
      <c r="AT213" s="4">
        <v>600</v>
      </c>
      <c r="AU213" s="4">
        <v>600</v>
      </c>
      <c r="AV213" s="4">
        <v>600</v>
      </c>
      <c r="AW213" s="4">
        <v>6.3489548391452155</v>
      </c>
      <c r="AX213" s="4">
        <v>1.4870141100141985</v>
      </c>
      <c r="AY213" s="4">
        <v>2.974028220028397</v>
      </c>
      <c r="AZ213" s="4">
        <v>31.559725973431661</v>
      </c>
      <c r="BA213" s="4">
        <v>1.748342174638378</v>
      </c>
      <c r="BB213" s="4">
        <v>1.3629071045177068</v>
      </c>
      <c r="BC213" s="4">
        <v>0.10614430728310272</v>
      </c>
      <c r="BD213" s="4">
        <v>17.226736929480587</v>
      </c>
      <c r="BE213" s="4">
        <v>4.0235000848770142</v>
      </c>
      <c r="BF213" s="4">
        <v>1.2190001010894775</v>
      </c>
      <c r="BG213" s="4">
        <v>6.8280000686645508</v>
      </c>
      <c r="BH213" s="4">
        <v>91.995500564575195</v>
      </c>
      <c r="BI213" s="4">
        <v>79.527000427246094</v>
      </c>
      <c r="BJ213" s="4">
        <v>12.468500137329102</v>
      </c>
      <c r="BK213" s="4">
        <v>3.3090000152587891</v>
      </c>
      <c r="BL213" s="4">
        <v>3.5669999122619629</v>
      </c>
      <c r="BM213" s="4">
        <v>3.0510001182556152</v>
      </c>
      <c r="BN213" s="4">
        <v>0.67250001430511475</v>
      </c>
      <c r="BO213" s="4">
        <v>0.81400001049041748</v>
      </c>
      <c r="BP213" s="4">
        <v>0.53100001811981201</v>
      </c>
      <c r="BQ213" s="4">
        <v>60</v>
      </c>
      <c r="BR213" s="4">
        <v>58</v>
      </c>
      <c r="BS213" s="4">
        <v>62</v>
      </c>
      <c r="BT213" s="10">
        <v>42.433039271025557</v>
      </c>
      <c r="BU213" s="10">
        <v>116.14259117397795</v>
      </c>
      <c r="BV213" s="4">
        <v>17.617061956204751</v>
      </c>
      <c r="BW213" s="10">
        <v>17.903574909236696</v>
      </c>
      <c r="BX213" s="10">
        <v>17.330549003172806</v>
      </c>
      <c r="BY213" s="4">
        <v>0.56841561070878466</v>
      </c>
      <c r="BZ213" s="4">
        <v>0.38749309847098695</v>
      </c>
      <c r="CA213" s="4">
        <v>0.74933812294658242</v>
      </c>
      <c r="CB213" s="4">
        <v>8.4696433883612166</v>
      </c>
      <c r="CD213" s="10">
        <v>4438.2395388482873</v>
      </c>
      <c r="CE213" s="10">
        <v>8.6785792206099224</v>
      </c>
      <c r="CF213" s="10"/>
      <c r="CH213" s="10">
        <v>3714.0358342840914</v>
      </c>
      <c r="CI213" s="10">
        <v>8.2199669411906129</v>
      </c>
      <c r="CJ213" s="10"/>
      <c r="CK213" s="4">
        <v>6.9643573109193513</v>
      </c>
      <c r="CM213" s="10">
        <v>5078.7719797299233</v>
      </c>
      <c r="CN213" s="10">
        <v>6.7751934987454119</v>
      </c>
      <c r="CQ213" s="10">
        <v>4103.3008364040779</v>
      </c>
      <c r="CR213" s="10">
        <v>7.1984907335347454</v>
      </c>
      <c r="CT213" s="4">
        <v>0.4489583432829628</v>
      </c>
      <c r="CU213" s="4">
        <v>0.30833334056660533</v>
      </c>
      <c r="CV213" s="4">
        <v>0.1406250027163575</v>
      </c>
      <c r="CW213" s="4">
        <v>0.45625000990306336</v>
      </c>
      <c r="CX213" s="4">
        <v>0.27500000627090532</v>
      </c>
      <c r="CY213" s="4">
        <v>0.18125000363215804</v>
      </c>
      <c r="CZ213" s="4">
        <v>0.4416666766628623</v>
      </c>
      <c r="DA213" s="4">
        <v>0.34166667486230534</v>
      </c>
      <c r="DB213" s="4">
        <v>0.10000000180055697</v>
      </c>
    </row>
    <row r="214" spans="1:106" x14ac:dyDescent="0.25">
      <c r="A214" s="1">
        <f t="shared" si="3"/>
        <v>45137</v>
      </c>
      <c r="B214" s="8">
        <v>31</v>
      </c>
      <c r="C214" s="4">
        <v>9003.09</v>
      </c>
      <c r="D214" s="4">
        <v>9003.09</v>
      </c>
      <c r="E214" s="4">
        <v>0</v>
      </c>
      <c r="F214" s="4">
        <v>4413.9269999999997</v>
      </c>
      <c r="H214" s="4">
        <v>4589.1629999999996</v>
      </c>
      <c r="J214" s="4">
        <v>61762.176387178151</v>
      </c>
      <c r="K214" s="4">
        <v>240.20711944694455</v>
      </c>
      <c r="L214" s="4">
        <v>31026.87432965976</v>
      </c>
      <c r="M214" s="4">
        <v>30735.302057518391</v>
      </c>
      <c r="N214" s="4">
        <v>12962.104189390673</v>
      </c>
      <c r="O214" s="4">
        <v>1797.8548125034079</v>
      </c>
      <c r="P214" s="4">
        <v>6476.1238236713416</v>
      </c>
      <c r="Q214" s="4">
        <v>6485.9803657193315</v>
      </c>
      <c r="R214" s="4">
        <v>28978.487423383165</v>
      </c>
      <c r="S214" s="4">
        <v>48.633419401785638</v>
      </c>
      <c r="T214" s="4">
        <v>1186.3653467187721</v>
      </c>
      <c r="U214" s="4">
        <v>15010.491447699258</v>
      </c>
      <c r="V214" s="4">
        <v>0</v>
      </c>
      <c r="W214" s="4">
        <v>13967.995975683907</v>
      </c>
      <c r="X214" s="4">
        <v>0</v>
      </c>
      <c r="Y214" s="4">
        <v>15010.491447699258</v>
      </c>
      <c r="Z214" s="4">
        <v>13967.995975683907</v>
      </c>
      <c r="AA214" s="4">
        <v>294012.05258437211</v>
      </c>
      <c r="AB214" s="4">
        <v>153170.54317217018</v>
      </c>
      <c r="AC214" s="4">
        <v>140841.50941220191</v>
      </c>
      <c r="AD214" s="4">
        <v>17003.951745758153</v>
      </c>
      <c r="AE214" s="4">
        <v>4.0012160885718311</v>
      </c>
      <c r="AF214" s="4">
        <v>1022.0612861332207</v>
      </c>
      <c r="AG214" s="4">
        <v>8445.3284511606671</v>
      </c>
      <c r="AH214" s="4">
        <v>8558.623294597488</v>
      </c>
      <c r="AI214" s="4">
        <v>12594.01732358459</v>
      </c>
      <c r="AJ214" s="4">
        <v>227.97489996194838</v>
      </c>
      <c r="AK214" s="4">
        <v>7080.148609797996</v>
      </c>
      <c r="AL214" s="4">
        <v>5513.8687137865945</v>
      </c>
      <c r="AM214" s="4">
        <v>1036.1847309072791</v>
      </c>
      <c r="AN214" s="4">
        <v>515.5242474273573</v>
      </c>
      <c r="AO214" s="4">
        <v>520.66048347992182</v>
      </c>
      <c r="AP214" s="4">
        <v>102293.41015625</v>
      </c>
      <c r="AQ214" s="4">
        <v>167761.19265625</v>
      </c>
      <c r="AR214" s="4">
        <v>52259.5546875</v>
      </c>
      <c r="AS214" s="4">
        <v>50033.85546875</v>
      </c>
      <c r="AT214" s="4">
        <v>600</v>
      </c>
      <c r="AU214" s="4">
        <v>600</v>
      </c>
      <c r="AV214" s="4">
        <v>600</v>
      </c>
      <c r="AW214" s="4">
        <v>6.860108739019398</v>
      </c>
      <c r="AX214" s="4">
        <v>1.4397394882635488</v>
      </c>
      <c r="AY214" s="4">
        <v>2.8794789765270976</v>
      </c>
      <c r="AZ214" s="4">
        <v>32.656793676878948</v>
      </c>
      <c r="BA214" s="4">
        <v>1.8886795251139501</v>
      </c>
      <c r="BB214" s="4">
        <v>1.3988549846313421</v>
      </c>
      <c r="BC214" s="4">
        <v>0.11509212180565552</v>
      </c>
      <c r="BD214" s="4">
        <v>18.633734935033416</v>
      </c>
      <c r="BE214" s="4">
        <v>5.1479999125003815</v>
      </c>
      <c r="BF214" s="4">
        <v>0.68800002336502075</v>
      </c>
      <c r="BG214" s="4">
        <v>9.6079998016357422</v>
      </c>
      <c r="BH214" s="4">
        <v>90.466000556945801</v>
      </c>
      <c r="BI214" s="4">
        <v>75.589500427246094</v>
      </c>
      <c r="BJ214" s="4">
        <v>14.876500129699707</v>
      </c>
      <c r="BK214" s="4">
        <v>3.6604999303817749</v>
      </c>
      <c r="BL214" s="4">
        <v>3.5669999122619629</v>
      </c>
      <c r="BM214" s="4">
        <v>3.7539999485015869</v>
      </c>
      <c r="BN214" s="4">
        <v>0.72550001740455627</v>
      </c>
      <c r="BO214" s="4">
        <v>0.81400001049041748</v>
      </c>
      <c r="BP214" s="4">
        <v>0.63700002431869507</v>
      </c>
      <c r="BQ214" s="4">
        <v>63</v>
      </c>
      <c r="BR214" s="4">
        <v>58</v>
      </c>
      <c r="BS214" s="4">
        <v>68</v>
      </c>
      <c r="BT214" s="10">
        <v>42.375659400008757</v>
      </c>
      <c r="BU214" s="10">
        <v>116.70039351041154</v>
      </c>
      <c r="BV214" s="4">
        <v>17.388935346923493</v>
      </c>
      <c r="BW214" s="10">
        <v>17.248503323859637</v>
      </c>
      <c r="BX214" s="10">
        <v>17.529367369987348</v>
      </c>
      <c r="BY214" s="4">
        <v>0.4645653113386119</v>
      </c>
      <c r="BZ214" s="4">
        <v>0.37963665287846948</v>
      </c>
      <c r="CA214" s="4">
        <v>0.54949396979875431</v>
      </c>
      <c r="CB214" s="4">
        <v>8.3621382105467212</v>
      </c>
      <c r="CD214" s="10">
        <v>4429.4489487518822</v>
      </c>
      <c r="CE214" s="10">
        <v>8.5945277038534904</v>
      </c>
      <c r="CF214" s="10"/>
      <c r="CH214" s="10">
        <v>4576.5741065415014</v>
      </c>
      <c r="CI214" s="10">
        <v>8.1372194453600404</v>
      </c>
      <c r="CJ214" s="10"/>
      <c r="CK214" s="4">
        <v>6.9956674930948379</v>
      </c>
      <c r="CM214" s="10">
        <v>4949.6744416300453</v>
      </c>
      <c r="CN214" s="10">
        <v>6.8152638352551165</v>
      </c>
      <c r="CQ214" s="10">
        <v>5080.2109513293353</v>
      </c>
      <c r="CR214" s="10">
        <v>7.1714356615706363</v>
      </c>
      <c r="CT214" s="4">
        <v>0.5104166731083144</v>
      </c>
      <c r="CU214" s="4">
        <v>0.33854166992629564</v>
      </c>
      <c r="CV214" s="4">
        <v>0.17187500318201882</v>
      </c>
      <c r="CW214" s="4">
        <v>0.4479166713232795</v>
      </c>
      <c r="CX214" s="4">
        <v>0.28541666952272254</v>
      </c>
      <c r="CY214" s="4">
        <v>0.16250000180055699</v>
      </c>
      <c r="CZ214" s="4">
        <v>0.57291667489334941</v>
      </c>
      <c r="DA214" s="4">
        <v>0.39166667032986879</v>
      </c>
      <c r="DB214" s="4">
        <v>0.18125000456348062</v>
      </c>
    </row>
    <row r="215" spans="1:106" x14ac:dyDescent="0.25">
      <c r="A215" s="1">
        <f t="shared" si="3"/>
        <v>45138</v>
      </c>
      <c r="B215" s="8">
        <v>32</v>
      </c>
      <c r="C215" s="4">
        <v>8862.9160000000011</v>
      </c>
      <c r="D215" s="4">
        <v>8862.9160000000011</v>
      </c>
      <c r="E215" s="4">
        <v>0</v>
      </c>
      <c r="F215" s="4">
        <v>4452.1930000000002</v>
      </c>
      <c r="H215" s="4">
        <v>4410.723</v>
      </c>
      <c r="J215" s="4">
        <v>63520.97953444365</v>
      </c>
      <c r="K215" s="4">
        <v>240.1490640948499</v>
      </c>
      <c r="L215" s="4">
        <v>31016.041731131674</v>
      </c>
      <c r="M215" s="4">
        <v>32504.937803311976</v>
      </c>
      <c r="N215" s="4">
        <v>16547.99735746079</v>
      </c>
      <c r="O215" s="4">
        <v>1797.9392590821058</v>
      </c>
      <c r="P215" s="4">
        <v>8558.6101825611022</v>
      </c>
      <c r="Q215" s="4">
        <v>7989.3871748996889</v>
      </c>
      <c r="R215" s="4">
        <v>28668.039410020203</v>
      </c>
      <c r="S215" s="4">
        <v>48.661257058247728</v>
      </c>
      <c r="T215" s="4">
        <v>1186.7519555164836</v>
      </c>
      <c r="U215" s="4">
        <v>14895.384331240144</v>
      </c>
      <c r="V215" s="4">
        <v>0</v>
      </c>
      <c r="W215" s="4">
        <v>13772.655078780059</v>
      </c>
      <c r="X215" s="4">
        <v>0</v>
      </c>
      <c r="Y215" s="4">
        <v>14895.384331240144</v>
      </c>
      <c r="Z215" s="4">
        <v>13772.655078780059</v>
      </c>
      <c r="AA215" s="4">
        <v>304656.51092121843</v>
      </c>
      <c r="AB215" s="4">
        <v>150091.20714263798</v>
      </c>
      <c r="AC215" s="4">
        <v>154565.30377858042</v>
      </c>
      <c r="AD215" s="4">
        <v>16968.090841477733</v>
      </c>
      <c r="AE215" s="4">
        <v>4.0013461396371435</v>
      </c>
      <c r="AF215" s="4">
        <v>1022.0570704579816</v>
      </c>
      <c r="AG215" s="4">
        <v>8298.3705955410405</v>
      </c>
      <c r="AH215" s="4">
        <v>8669.7202459366927</v>
      </c>
      <c r="AI215" s="4">
        <v>12065.138376666288</v>
      </c>
      <c r="AJ215" s="4">
        <v>227.86691397039979</v>
      </c>
      <c r="AK215" s="4">
        <v>6790.6932694263041</v>
      </c>
      <c r="AL215" s="4">
        <v>5274.4451072399834</v>
      </c>
      <c r="AM215" s="4">
        <v>1044.8893118987435</v>
      </c>
      <c r="AN215" s="4">
        <v>523.04807895273802</v>
      </c>
      <c r="AO215" s="4">
        <v>521.84123294600533</v>
      </c>
      <c r="AP215" s="4">
        <v>100670.44921875</v>
      </c>
      <c r="AQ215" s="4">
        <v>165099.53671874999</v>
      </c>
      <c r="AR215" s="4">
        <v>50512.9375</v>
      </c>
      <c r="AS215" s="4">
        <v>50157.51171875</v>
      </c>
      <c r="AT215" s="4">
        <v>600</v>
      </c>
      <c r="AU215" s="4">
        <v>600</v>
      </c>
      <c r="AV215" s="4">
        <v>600</v>
      </c>
      <c r="AW215" s="4">
        <v>7.1670519651143758</v>
      </c>
      <c r="AX215" s="4">
        <v>1.867105291019433</v>
      </c>
      <c r="AY215" s="4">
        <v>3.734210582038866</v>
      </c>
      <c r="AZ215" s="4">
        <v>34.374297457091821</v>
      </c>
      <c r="BA215" s="4">
        <v>1.9145043055217641</v>
      </c>
      <c r="BB215" s="4">
        <v>1.3613057346663655</v>
      </c>
      <c r="BC215" s="4">
        <v>0.11789452950910777</v>
      </c>
      <c r="BD215" s="4">
        <v>18.628128340463789</v>
      </c>
      <c r="BE215" s="4">
        <v>5.6210002899169922</v>
      </c>
      <c r="BF215" s="4">
        <v>0</v>
      </c>
      <c r="BG215" s="4">
        <v>11.242000579833984</v>
      </c>
      <c r="BH215" s="4">
        <v>90.064506530761719</v>
      </c>
      <c r="BI215" s="4">
        <v>74.274505615234375</v>
      </c>
      <c r="BJ215" s="4">
        <v>15.790000915527344</v>
      </c>
      <c r="BK215" s="4">
        <v>3.7354999780654907</v>
      </c>
      <c r="BL215" s="4">
        <v>3.7170000076293945</v>
      </c>
      <c r="BM215" s="4">
        <v>3.7539999485015869</v>
      </c>
      <c r="BN215" s="4">
        <v>0.57850000262260437</v>
      </c>
      <c r="BO215" s="4">
        <v>0.51999998092651367</v>
      </c>
      <c r="BP215" s="4">
        <v>0.63700002431869507</v>
      </c>
      <c r="BQ215" s="4">
        <v>64</v>
      </c>
      <c r="BR215" s="4">
        <v>60</v>
      </c>
      <c r="BS215" s="4">
        <v>68</v>
      </c>
      <c r="BT215" s="10">
        <v>42.333927865123215</v>
      </c>
      <c r="BU215" s="10">
        <v>114.40795301287929</v>
      </c>
      <c r="BV215" s="4">
        <v>17.397299766330807</v>
      </c>
      <c r="BW215" s="10">
        <v>17.223347947895526</v>
      </c>
      <c r="BX215" s="10">
        <v>17.571251584766088</v>
      </c>
      <c r="BY215" s="4">
        <v>0.51491752096064336</v>
      </c>
      <c r="BZ215" s="4">
        <v>0.45450253512113181</v>
      </c>
      <c r="CA215" s="4">
        <v>0.57533250680015491</v>
      </c>
      <c r="CB215" s="4">
        <v>8.2608470700951955</v>
      </c>
      <c r="CD215" s="10">
        <v>4436.0035653059176</v>
      </c>
      <c r="CE215" s="10">
        <v>8.4093880526216473</v>
      </c>
      <c r="CF215" s="10"/>
      <c r="CH215" s="10">
        <v>4581.6166153571276</v>
      </c>
      <c r="CI215" s="10">
        <v>8.1170270206670718</v>
      </c>
      <c r="CJ215" s="10"/>
      <c r="CK215" s="4">
        <v>7.0687733271289224</v>
      </c>
      <c r="CM215" s="10">
        <v>4961.6868631829157</v>
      </c>
      <c r="CN215" s="10">
        <v>6.9242624501131518</v>
      </c>
      <c r="CQ215" s="10">
        <v>5006.0596685122764</v>
      </c>
      <c r="CR215" s="10">
        <v>7.2120032859298915</v>
      </c>
      <c r="CT215" s="4">
        <v>0.60000000711685675</v>
      </c>
      <c r="CU215" s="4">
        <v>0.43411458920066559</v>
      </c>
      <c r="CV215" s="4">
        <v>0.16588541791619113</v>
      </c>
      <c r="CW215" s="4">
        <v>0.53750000987201929</v>
      </c>
      <c r="CX215" s="4">
        <v>0.40000000844399136</v>
      </c>
      <c r="CY215" s="4">
        <v>0.13750000142802796</v>
      </c>
      <c r="CZ215" s="4">
        <v>0.66250000436169409</v>
      </c>
      <c r="DA215" s="4">
        <v>0.46822916995733976</v>
      </c>
      <c r="DB215" s="4">
        <v>0.1942708344043543</v>
      </c>
    </row>
    <row r="216" spans="1:106" x14ac:dyDescent="0.25">
      <c r="A216" s="1">
        <f t="shared" si="3"/>
        <v>45139</v>
      </c>
      <c r="B216" s="8">
        <v>32</v>
      </c>
      <c r="C216" s="4">
        <v>8856.6579999999994</v>
      </c>
      <c r="D216" s="4">
        <v>8856.6579999999994</v>
      </c>
      <c r="E216" s="4">
        <v>0</v>
      </c>
      <c r="F216" s="4">
        <v>4410.5429999999997</v>
      </c>
      <c r="H216" s="4">
        <v>4446.1149999999998</v>
      </c>
      <c r="J216" s="4">
        <v>61458.987912875673</v>
      </c>
      <c r="K216" s="4">
        <v>240.15067799818212</v>
      </c>
      <c r="L216" s="4">
        <v>29949.27303836084</v>
      </c>
      <c r="M216" s="4">
        <v>31509.714874514837</v>
      </c>
      <c r="N216" s="4">
        <v>17519.449922510743</v>
      </c>
      <c r="O216" s="4">
        <v>1797.6778138448813</v>
      </c>
      <c r="P216" s="4">
        <v>9050.7942373129208</v>
      </c>
      <c r="Q216" s="4">
        <v>8468.6556851978203</v>
      </c>
      <c r="R216" s="4">
        <v>26981.30946624939</v>
      </c>
      <c r="S216" s="4">
        <v>48.894548901416563</v>
      </c>
      <c r="T216" s="4">
        <v>1189.0685605414058</v>
      </c>
      <c r="U216" s="4">
        <v>13489.634535418183</v>
      </c>
      <c r="V216" s="4">
        <v>0</v>
      </c>
      <c r="W216" s="4">
        <v>13491.674930831208</v>
      </c>
      <c r="X216" s="4">
        <v>0</v>
      </c>
      <c r="Y216" s="4">
        <v>13489.634535418183</v>
      </c>
      <c r="Z216" s="4">
        <v>13491.674930831208</v>
      </c>
      <c r="AA216" s="4">
        <v>294221.41505174944</v>
      </c>
      <c r="AB216" s="4">
        <v>148762.80569788718</v>
      </c>
      <c r="AC216" s="4">
        <v>145458.6093538623</v>
      </c>
      <c r="AD216" s="4">
        <v>17077.707624156803</v>
      </c>
      <c r="AE216" s="4">
        <v>3.9941060722851525</v>
      </c>
      <c r="AF216" s="4">
        <v>1022.0676230972991</v>
      </c>
      <c r="AG216" s="4">
        <v>8137.6732991072759</v>
      </c>
      <c r="AH216" s="4">
        <v>8940.0343250495262</v>
      </c>
      <c r="AI216" s="4">
        <v>11680.585635307223</v>
      </c>
      <c r="AJ216" s="4">
        <v>227.88181081913135</v>
      </c>
      <c r="AK216" s="4">
        <v>6735.9614633907468</v>
      </c>
      <c r="AL216" s="4">
        <v>4944.6241719164773</v>
      </c>
      <c r="AM216" s="4">
        <v>1023.4489134233202</v>
      </c>
      <c r="AN216" s="4">
        <v>516.95751923230716</v>
      </c>
      <c r="AO216" s="4">
        <v>506.49139419101294</v>
      </c>
      <c r="AP216" s="4">
        <v>97314.9921875</v>
      </c>
      <c r="AQ216" s="4">
        <v>159596.5871875</v>
      </c>
      <c r="AR216" s="4">
        <v>47952.40625</v>
      </c>
      <c r="AS216" s="4">
        <v>49362.5859375</v>
      </c>
      <c r="AT216" s="4">
        <v>600</v>
      </c>
      <c r="AU216" s="4">
        <v>600</v>
      </c>
      <c r="AV216" s="4">
        <v>600</v>
      </c>
      <c r="AW216" s="4">
        <v>6.9392978607591802</v>
      </c>
      <c r="AX216" s="4">
        <v>1.9781106962141639</v>
      </c>
      <c r="AY216" s="4">
        <v>3.9562213924283278</v>
      </c>
      <c r="AZ216" s="4">
        <v>33.220365407781294</v>
      </c>
      <c r="BA216" s="4">
        <v>1.9282338353989512</v>
      </c>
      <c r="BB216" s="4">
        <v>1.3188479938264777</v>
      </c>
      <c r="BC216" s="4">
        <v>0.11555700958796425</v>
      </c>
      <c r="BD216" s="4">
        <v>18.019955968436403</v>
      </c>
      <c r="BE216" s="4">
        <v>3.5680000782012939</v>
      </c>
      <c r="BF216" s="4">
        <v>0</v>
      </c>
      <c r="BG216" s="4">
        <v>7.1360001564025879</v>
      </c>
      <c r="BH216" s="4">
        <v>91.463001251220703</v>
      </c>
      <c r="BI216" s="4">
        <v>75.214500427246094</v>
      </c>
      <c r="BJ216" s="4">
        <v>16.248500823974609</v>
      </c>
      <c r="BK216" s="4">
        <v>4.2330000400543213</v>
      </c>
      <c r="BL216" s="4">
        <v>3.7170000076293945</v>
      </c>
      <c r="BM216" s="4">
        <v>4.749000072479248</v>
      </c>
      <c r="BN216" s="4">
        <v>0.73499998450279236</v>
      </c>
      <c r="BO216" s="4">
        <v>0.51999998092651367</v>
      </c>
      <c r="BP216" s="4">
        <v>0.94999998807907104</v>
      </c>
      <c r="BQ216" s="4">
        <v>58</v>
      </c>
      <c r="BR216" s="4">
        <v>60</v>
      </c>
      <c r="BS216" s="4">
        <v>56</v>
      </c>
      <c r="BT216" s="10">
        <v>42.252689933723296</v>
      </c>
      <c r="BU216" s="10">
        <v>115.91674254238103</v>
      </c>
      <c r="BV216" s="4">
        <v>17.264986039190379</v>
      </c>
      <c r="BW216" s="10">
        <v>17.207726679389122</v>
      </c>
      <c r="BX216" s="10">
        <v>17.322245398991637</v>
      </c>
      <c r="BY216" s="4">
        <v>0.47285763152851323</v>
      </c>
      <c r="BZ216" s="4">
        <v>0.41034061620254197</v>
      </c>
      <c r="CA216" s="4">
        <v>0.53537464685448455</v>
      </c>
      <c r="CB216" s="4">
        <v>8.3821297877358294</v>
      </c>
      <c r="CD216" s="10">
        <v>4485.526107967753</v>
      </c>
      <c r="CE216" s="10">
        <v>8.4947897784735478</v>
      </c>
      <c r="CF216" s="10"/>
      <c r="CH216" s="10">
        <v>4406.7617010029471</v>
      </c>
      <c r="CI216" s="10">
        <v>8.2674561647753642</v>
      </c>
      <c r="CJ216" s="10"/>
      <c r="CK216" s="4">
        <v>7.0814898257455052</v>
      </c>
      <c r="CM216" s="10">
        <v>4942.2235480668805</v>
      </c>
      <c r="CN216" s="10">
        <v>6.9372718379323119</v>
      </c>
      <c r="CQ216" s="10">
        <v>4778.5668265884224</v>
      </c>
      <c r="CR216" s="10">
        <v>7.2306470022150959</v>
      </c>
      <c r="CT216" s="4">
        <v>0.88586806741465496</v>
      </c>
      <c r="CU216" s="4">
        <v>0.50532986689876347</v>
      </c>
      <c r="CV216" s="4">
        <v>0.38053820051589154</v>
      </c>
      <c r="CW216" s="4">
        <v>0.57694445330804833</v>
      </c>
      <c r="CX216" s="4">
        <v>0.43982639614906577</v>
      </c>
      <c r="CY216" s="4">
        <v>0.13711805715898259</v>
      </c>
      <c r="CZ216" s="4">
        <v>1.1947916815212616</v>
      </c>
      <c r="DA216" s="4">
        <v>0.57083333764846123</v>
      </c>
      <c r="DB216" s="4">
        <v>0.62395834387280047</v>
      </c>
    </row>
    <row r="217" spans="1:106" x14ac:dyDescent="0.25">
      <c r="A217" s="1">
        <f t="shared" si="3"/>
        <v>45140</v>
      </c>
      <c r="B217" s="8">
        <v>32</v>
      </c>
      <c r="C217" s="4">
        <v>8985.7119999999995</v>
      </c>
      <c r="D217" s="4">
        <v>8985.7119999999995</v>
      </c>
      <c r="E217" s="4">
        <v>0</v>
      </c>
      <c r="F217" s="4">
        <v>4480.8040000000001</v>
      </c>
      <c r="H217" s="4">
        <v>4504.9080000000004</v>
      </c>
      <c r="J217" s="4">
        <v>62311.963162608838</v>
      </c>
      <c r="K217" s="4">
        <v>240.26357422585664</v>
      </c>
      <c r="L217" s="4">
        <v>30749.224687291575</v>
      </c>
      <c r="M217" s="4">
        <v>31562.738475317263</v>
      </c>
      <c r="N217" s="4">
        <v>18993.127336896505</v>
      </c>
      <c r="O217" s="4">
        <v>1797.1090979211274</v>
      </c>
      <c r="P217" s="4">
        <v>10042.150464253426</v>
      </c>
      <c r="Q217" s="4">
        <v>8950.9768726430793</v>
      </c>
      <c r="R217" s="4">
        <v>26993.3942803174</v>
      </c>
      <c r="S217" s="4">
        <v>49.09736890496999</v>
      </c>
      <c r="T217" s="4">
        <v>1190.8874301612816</v>
      </c>
      <c r="U217" s="4">
        <v>13731.463930275368</v>
      </c>
      <c r="V217" s="4">
        <v>0</v>
      </c>
      <c r="W217" s="4">
        <v>13261.930350042032</v>
      </c>
      <c r="X217" s="4">
        <v>0</v>
      </c>
      <c r="Y217" s="4">
        <v>13731.463930275368</v>
      </c>
      <c r="Z217" s="4">
        <v>13261.930350042032</v>
      </c>
      <c r="AA217" s="4">
        <v>298918.75913267327</v>
      </c>
      <c r="AB217" s="4">
        <v>146518.98892129192</v>
      </c>
      <c r="AC217" s="4">
        <v>152399.77021138134</v>
      </c>
      <c r="AD217" s="4">
        <v>17384.263548697563</v>
      </c>
      <c r="AE217" s="4">
        <v>3.9917486834810445</v>
      </c>
      <c r="AF217" s="4">
        <v>1022.0473743672931</v>
      </c>
      <c r="AG217" s="4">
        <v>8274.9158468531696</v>
      </c>
      <c r="AH217" s="4">
        <v>9109.3477018443955</v>
      </c>
      <c r="AI217" s="4">
        <v>10385.254775145531</v>
      </c>
      <c r="AJ217" s="4">
        <v>227.95114741272397</v>
      </c>
      <c r="AK217" s="4">
        <v>6820.7861244414471</v>
      </c>
      <c r="AL217" s="4">
        <v>3564.4686507040847</v>
      </c>
      <c r="AM217" s="4">
        <v>1043.5209123984778</v>
      </c>
      <c r="AN217" s="4">
        <v>520.98606196905371</v>
      </c>
      <c r="AO217" s="4">
        <v>522.53485042942418</v>
      </c>
      <c r="AP217" s="4">
        <v>96206.234375</v>
      </c>
      <c r="AQ217" s="4">
        <v>157778.22437499999</v>
      </c>
      <c r="AR217" s="4">
        <v>48113.22265625</v>
      </c>
      <c r="AS217" s="4">
        <v>48093.01171875</v>
      </c>
      <c r="AT217" s="4">
        <v>600</v>
      </c>
      <c r="AU217" s="4">
        <v>600</v>
      </c>
      <c r="AV217" s="4">
        <v>600</v>
      </c>
      <c r="AW217" s="4">
        <v>6.9345604624996708</v>
      </c>
      <c r="AX217" s="4">
        <v>2.1137031029813227</v>
      </c>
      <c r="AY217" s="4">
        <v>4.2274062059626454</v>
      </c>
      <c r="AZ217" s="4">
        <v>33.26600709355845</v>
      </c>
      <c r="BA217" s="4">
        <v>1.9346562129631535</v>
      </c>
      <c r="BB217" s="4">
        <v>1.1557520177750558</v>
      </c>
      <c r="BC217" s="4">
        <v>0.11613113266911713</v>
      </c>
      <c r="BD217" s="4">
        <v>17.558789373062478</v>
      </c>
      <c r="BE217" s="4">
        <v>3.9530000686645508</v>
      </c>
      <c r="BF217" s="4">
        <v>0</v>
      </c>
      <c r="BG217" s="4">
        <v>7.9060001373291016</v>
      </c>
      <c r="BH217" s="4">
        <v>91.081005096435547</v>
      </c>
      <c r="BI217" s="4">
        <v>73.923004150390625</v>
      </c>
      <c r="BJ217" s="4">
        <v>17.158000946044922</v>
      </c>
      <c r="BK217" s="4">
        <v>4.2309999465942383</v>
      </c>
      <c r="BL217" s="4">
        <v>3.7170000076293945</v>
      </c>
      <c r="BM217" s="4">
        <v>4.744999885559082</v>
      </c>
      <c r="BN217" s="4">
        <v>0.73449999094009399</v>
      </c>
      <c r="BO217" s="4">
        <v>0.51999998092651367</v>
      </c>
      <c r="BP217" s="4">
        <v>0.94900000095367432</v>
      </c>
      <c r="BQ217" s="4">
        <v>58</v>
      </c>
      <c r="BR217" s="4">
        <v>60</v>
      </c>
      <c r="BS217" s="4">
        <v>56</v>
      </c>
      <c r="BT217" s="10">
        <v>42.52288077152091</v>
      </c>
      <c r="BU217" s="10">
        <v>115.59482363791879</v>
      </c>
      <c r="BV217" s="4">
        <v>17.16550783014408</v>
      </c>
      <c r="BW217" s="10">
        <v>16.953000661752842</v>
      </c>
      <c r="BX217" s="10">
        <v>17.378014998535317</v>
      </c>
      <c r="BY217" s="4">
        <v>0.6147508001565406</v>
      </c>
      <c r="BZ217" s="4">
        <v>0.67827940134309073</v>
      </c>
      <c r="CA217" s="4">
        <v>0.55122219896999047</v>
      </c>
      <c r="CB217" s="4">
        <v>8.4116720686820674</v>
      </c>
      <c r="CD217" s="10">
        <v>4503.5336032512387</v>
      </c>
      <c r="CE217" s="10">
        <v>8.4436836938342861</v>
      </c>
      <c r="CF217" s="10"/>
      <c r="CH217" s="10">
        <v>4612.2837640353591</v>
      </c>
      <c r="CI217" s="10">
        <v>8.3804152256639011</v>
      </c>
      <c r="CJ217" s="10"/>
      <c r="CK217" s="4">
        <v>6.9565635220745081</v>
      </c>
      <c r="CM217" s="10">
        <v>4964.2365754501907</v>
      </c>
      <c r="CN217" s="10">
        <v>6.6911959204239606</v>
      </c>
      <c r="CQ217" s="10">
        <v>5028.3718564784467</v>
      </c>
      <c r="CR217" s="10">
        <v>7.2185464445101086</v>
      </c>
      <c r="CT217" s="4">
        <v>0.67965278665069495</v>
      </c>
      <c r="CU217" s="4">
        <v>0.31111111802359426</v>
      </c>
      <c r="CV217" s="4">
        <v>0.36854166862710069</v>
      </c>
      <c r="CW217" s="4">
        <v>0.74472223329357801</v>
      </c>
      <c r="CX217" s="4">
        <v>0.33541667368263006</v>
      </c>
      <c r="CY217" s="4">
        <v>0.40930555961094794</v>
      </c>
      <c r="CZ217" s="4">
        <v>0.61458334000781178</v>
      </c>
      <c r="DA217" s="4">
        <v>0.2868055623645584</v>
      </c>
      <c r="DB217" s="4">
        <v>0.32777777764325339</v>
      </c>
    </row>
    <row r="218" spans="1:106" x14ac:dyDescent="0.25">
      <c r="A218" s="1">
        <f t="shared" si="3"/>
        <v>45141</v>
      </c>
      <c r="B218" s="8">
        <v>32</v>
      </c>
      <c r="C218" s="4">
        <v>8890.5829999999987</v>
      </c>
      <c r="D218" s="4">
        <v>8890.5829999999987</v>
      </c>
      <c r="E218" s="4">
        <v>0</v>
      </c>
      <c r="F218" s="4">
        <v>4491.857</v>
      </c>
      <c r="H218" s="4">
        <v>4398.7259999999997</v>
      </c>
      <c r="J218" s="4">
        <v>64469.789123274379</v>
      </c>
      <c r="K218" s="4">
        <v>240.01374608600051</v>
      </c>
      <c r="L218" s="4">
        <v>32361.548181321796</v>
      </c>
      <c r="M218" s="4">
        <v>32108.240941952583</v>
      </c>
      <c r="N218" s="4">
        <v>20489.073071363353</v>
      </c>
      <c r="O218" s="4">
        <v>1796.4190592494431</v>
      </c>
      <c r="P218" s="4">
        <v>10560.109395366486</v>
      </c>
      <c r="Q218" s="4">
        <v>9928.9636759968689</v>
      </c>
      <c r="R218" s="4">
        <v>28776.147878760094</v>
      </c>
      <c r="S218" s="4">
        <v>49.783904604576129</v>
      </c>
      <c r="T218" s="4">
        <v>1192.36486952723</v>
      </c>
      <c r="U218" s="4">
        <v>14718.895202633816</v>
      </c>
      <c r="V218" s="4">
        <v>0</v>
      </c>
      <c r="W218" s="4">
        <v>14057.25267612628</v>
      </c>
      <c r="X218" s="4">
        <v>0</v>
      </c>
      <c r="Y218" s="4">
        <v>14718.895202633816</v>
      </c>
      <c r="Z218" s="4">
        <v>14057.25267612628</v>
      </c>
      <c r="AA218" s="4">
        <v>274533.18127075629</v>
      </c>
      <c r="AB218" s="4">
        <v>139932.26094420487</v>
      </c>
      <c r="AC218" s="4">
        <v>134600.92032655139</v>
      </c>
      <c r="AD218" s="4">
        <v>16633.253620199517</v>
      </c>
      <c r="AE218" s="4">
        <v>3.994617600310602</v>
      </c>
      <c r="AF218" s="4">
        <v>1022.045827974457</v>
      </c>
      <c r="AG218" s="4">
        <v>8227.0577875136642</v>
      </c>
      <c r="AH218" s="4">
        <v>8406.1958326858548</v>
      </c>
      <c r="AI218" s="4">
        <v>10368.538272498394</v>
      </c>
      <c r="AJ218" s="4">
        <v>227.85614626248679</v>
      </c>
      <c r="AK218" s="4">
        <v>6789.3122696693945</v>
      </c>
      <c r="AL218" s="4">
        <v>3579.2260028289993</v>
      </c>
      <c r="AM218" s="4">
        <v>1056.1607008942865</v>
      </c>
      <c r="AN218" s="4">
        <v>522.68935695525738</v>
      </c>
      <c r="AO218" s="4">
        <v>533.471343939029</v>
      </c>
      <c r="AP218" s="4">
        <v>96999.79296875</v>
      </c>
      <c r="AQ218" s="4">
        <v>159079.66046874999</v>
      </c>
      <c r="AR218" s="4">
        <v>49731.9375</v>
      </c>
      <c r="AS218" s="4">
        <v>47267.85546875</v>
      </c>
      <c r="AT218" s="4">
        <v>600</v>
      </c>
      <c r="AU218" s="4">
        <v>600</v>
      </c>
      <c r="AV218" s="4">
        <v>600</v>
      </c>
      <c r="AW218" s="4">
        <v>7.2514692369751668</v>
      </c>
      <c r="AX218" s="4">
        <v>2.3045814961024891</v>
      </c>
      <c r="AY218" s="4">
        <v>4.6091629922049782</v>
      </c>
      <c r="AZ218" s="4">
        <v>30.879097722922818</v>
      </c>
      <c r="BA218" s="4">
        <v>1.8708844650794576</v>
      </c>
      <c r="BB218" s="4">
        <v>1.1662382852168858</v>
      </c>
      <c r="BC218" s="4">
        <v>0.1187954379250817</v>
      </c>
      <c r="BD218" s="4">
        <v>17.893051610760512</v>
      </c>
      <c r="BE218" s="4">
        <v>2.2094998359680176</v>
      </c>
      <c r="BF218" s="4">
        <v>0</v>
      </c>
      <c r="BG218" s="4">
        <v>4.4189996719360352</v>
      </c>
      <c r="BH218" s="4">
        <v>91.845500946044922</v>
      </c>
      <c r="BI218" s="4">
        <v>74.435501098632813</v>
      </c>
      <c r="BJ218" s="4">
        <v>17.409999847412109</v>
      </c>
      <c r="BK218" s="4">
        <v>5.0739998817443848</v>
      </c>
      <c r="BL218" s="4">
        <v>5.4029998779296875</v>
      </c>
      <c r="BM218" s="4">
        <v>4.744999885559082</v>
      </c>
      <c r="BN218" s="4">
        <v>0.87099999189376831</v>
      </c>
      <c r="BO218" s="4">
        <v>0.7929999828338623</v>
      </c>
      <c r="BP218" s="4">
        <v>0.94900000095367432</v>
      </c>
      <c r="BQ218" s="4">
        <v>53</v>
      </c>
      <c r="BR218" s="4">
        <v>50</v>
      </c>
      <c r="BS218" s="4">
        <v>56</v>
      </c>
      <c r="BT218" s="10">
        <v>42.847049071448161</v>
      </c>
      <c r="BU218" s="10">
        <v>115.18657049658887</v>
      </c>
      <c r="BV218" s="4">
        <v>17.148167495782729</v>
      </c>
      <c r="BW218" s="10">
        <v>17.1166515400785</v>
      </c>
      <c r="BX218" s="10">
        <v>17.179683451486959</v>
      </c>
      <c r="BY218" s="4">
        <v>0.43739882621715681</v>
      </c>
      <c r="BZ218" s="4">
        <v>0.44077155979143445</v>
      </c>
      <c r="CA218" s="4">
        <v>0.43402609264287917</v>
      </c>
      <c r="CB218" s="4">
        <v>8.3896741347026147</v>
      </c>
      <c r="CD218" s="10">
        <v>4493.2698927659349</v>
      </c>
      <c r="CE218" s="10">
        <v>8.4158816267390133</v>
      </c>
      <c r="CF218" s="10"/>
      <c r="CH218" s="10">
        <v>4698.3754632198879</v>
      </c>
      <c r="CI218" s="10">
        <v>8.3646107195171133</v>
      </c>
      <c r="CJ218" s="10"/>
      <c r="CK218" s="4">
        <v>6.9311969196293566</v>
      </c>
      <c r="CM218" s="10">
        <v>4977.6276516045464</v>
      </c>
      <c r="CN218" s="10">
        <v>6.6347175611555853</v>
      </c>
      <c r="CQ218" s="10">
        <v>5106.0418148830513</v>
      </c>
      <c r="CR218" s="10">
        <v>7.2202199841423562</v>
      </c>
      <c r="CT218" s="4">
        <v>0.64184029157687394</v>
      </c>
      <c r="CU218" s="4">
        <v>0.36961806486878135</v>
      </c>
      <c r="CV218" s="4">
        <v>0.2722222267080926</v>
      </c>
      <c r="CW218" s="4">
        <v>0.825000017338122</v>
      </c>
      <c r="CX218" s="4">
        <v>0.41770834444711608</v>
      </c>
      <c r="CY218" s="4">
        <v>0.40729167289100587</v>
      </c>
      <c r="CZ218" s="4">
        <v>0.45868056581562594</v>
      </c>
      <c r="DA218" s="4">
        <v>0.32152778529044657</v>
      </c>
      <c r="DB218" s="4">
        <v>0.13715278052517937</v>
      </c>
    </row>
    <row r="219" spans="1:106" x14ac:dyDescent="0.25">
      <c r="A219" s="1">
        <f t="shared" si="3"/>
        <v>45142</v>
      </c>
      <c r="B219" s="8">
        <v>32</v>
      </c>
      <c r="C219" s="4">
        <v>8888.9579999999987</v>
      </c>
      <c r="D219" s="4">
        <v>8888.9579999999987</v>
      </c>
      <c r="E219" s="4">
        <v>0</v>
      </c>
      <c r="F219" s="4">
        <v>4375.5249999999996</v>
      </c>
      <c r="H219" s="4">
        <v>4513.433</v>
      </c>
      <c r="J219" s="4">
        <v>62865.231080756334</v>
      </c>
      <c r="K219" s="4">
        <v>239.48676469008834</v>
      </c>
      <c r="L219" s="4">
        <v>29710.555896698635</v>
      </c>
      <c r="M219" s="4">
        <v>33154.675184057698</v>
      </c>
      <c r="N219" s="4">
        <v>17767.702500626347</v>
      </c>
      <c r="O219" s="4">
        <v>1796.5015025030928</v>
      </c>
      <c r="P219" s="4">
        <v>8998.2139422209311</v>
      </c>
      <c r="Q219" s="4">
        <v>8769.4885584054155</v>
      </c>
      <c r="R219" s="4">
        <v>27154.411432777651</v>
      </c>
      <c r="S219" s="4">
        <v>49.744313640831152</v>
      </c>
      <c r="T219" s="4">
        <v>1190.2745563874491</v>
      </c>
      <c r="U219" s="4">
        <v>13258.672707081629</v>
      </c>
      <c r="V219" s="4">
        <v>0</v>
      </c>
      <c r="W219" s="4">
        <v>13895.738725696023</v>
      </c>
      <c r="X219" s="4">
        <v>0</v>
      </c>
      <c r="Y219" s="4">
        <v>13258.672707081629</v>
      </c>
      <c r="Z219" s="4">
        <v>13895.738725696023</v>
      </c>
      <c r="AA219" s="4">
        <v>299082.17662763729</v>
      </c>
      <c r="AB219" s="4">
        <v>146948.8780529479</v>
      </c>
      <c r="AC219" s="4">
        <v>152133.2985746894</v>
      </c>
      <c r="AD219" s="4">
        <v>16051.990109881808</v>
      </c>
      <c r="AE219" s="4">
        <v>4.0001636616799976</v>
      </c>
      <c r="AF219" s="4">
        <v>1022.0247599614679</v>
      </c>
      <c r="AG219" s="4">
        <v>8098.9327418737021</v>
      </c>
      <c r="AH219" s="4">
        <v>7953.0573680081052</v>
      </c>
      <c r="AI219" s="4">
        <v>10805.778713979462</v>
      </c>
      <c r="AJ219" s="4">
        <v>227.96491283937738</v>
      </c>
      <c r="AK219" s="4">
        <v>6695.889003991495</v>
      </c>
      <c r="AL219" s="4">
        <v>4109.8897099879669</v>
      </c>
      <c r="AM219" s="4">
        <v>1056.263292288178</v>
      </c>
      <c r="AN219" s="4">
        <v>523.2769069404178</v>
      </c>
      <c r="AO219" s="4">
        <v>532.98638534776012</v>
      </c>
      <c r="AP219" s="4">
        <v>95005.25390625</v>
      </c>
      <c r="AQ219" s="4">
        <v>155808.61640624999</v>
      </c>
      <c r="AR219" s="4">
        <v>45247.6328125</v>
      </c>
      <c r="AS219" s="4">
        <v>49757.62109375</v>
      </c>
      <c r="AT219" s="4">
        <v>600</v>
      </c>
      <c r="AU219" s="4">
        <v>600</v>
      </c>
      <c r="AV219" s="4">
        <v>600</v>
      </c>
      <c r="AW219" s="4">
        <v>7.0722835095808012</v>
      </c>
      <c r="AX219" s="4">
        <v>1.998850990254015</v>
      </c>
      <c r="AY219" s="4">
        <v>3.9977019805080301</v>
      </c>
      <c r="AZ219" s="4">
        <v>33.646483269201781</v>
      </c>
      <c r="BA219" s="4">
        <v>1.8058348469957684</v>
      </c>
      <c r="BB219" s="4">
        <v>1.2156406537166069</v>
      </c>
      <c r="BC219" s="4">
        <v>0.11882869648930484</v>
      </c>
      <c r="BD219" s="4">
        <v>17.528333062913561</v>
      </c>
      <c r="BE219" s="4">
        <v>2.3439999893307686</v>
      </c>
      <c r="BF219" s="4">
        <v>0.1679999977350235</v>
      </c>
      <c r="BG219" s="4">
        <v>4.5199999809265137</v>
      </c>
      <c r="BH219" s="4">
        <v>92.085504531860352</v>
      </c>
      <c r="BI219" s="4">
        <v>75.645004272460938</v>
      </c>
      <c r="BJ219" s="4">
        <v>16.440500259399414</v>
      </c>
      <c r="BK219" s="4">
        <v>4.7969999313354492</v>
      </c>
      <c r="BL219" s="4">
        <v>5.4029998779296875</v>
      </c>
      <c r="BM219" s="4">
        <v>4.1909999847412109</v>
      </c>
      <c r="BN219" s="4">
        <v>0.773499995470047</v>
      </c>
      <c r="BO219" s="4">
        <v>0.7929999828338623</v>
      </c>
      <c r="BP219" s="4">
        <v>0.75400000810623169</v>
      </c>
      <c r="BQ219" s="4">
        <v>50</v>
      </c>
      <c r="BR219" s="4">
        <v>50</v>
      </c>
      <c r="BS219" s="4">
        <v>50</v>
      </c>
      <c r="BT219" s="10">
        <v>42.442058113367437</v>
      </c>
      <c r="BU219" s="10">
        <v>116.67824013450502</v>
      </c>
      <c r="BV219" s="4">
        <v>17.109946069358674</v>
      </c>
      <c r="BW219" s="10">
        <v>16.887663248523516</v>
      </c>
      <c r="BX219" s="10">
        <v>17.332228890193832</v>
      </c>
      <c r="BY219" s="4">
        <v>0.61164670259782927</v>
      </c>
      <c r="BZ219" s="4">
        <v>0.76236331102121213</v>
      </c>
      <c r="CA219" s="4">
        <v>0.46093009417444647</v>
      </c>
      <c r="CB219" s="4">
        <v>8.3716817176451688</v>
      </c>
      <c r="CD219" s="10">
        <v>4405.5407976594261</v>
      </c>
      <c r="CE219" s="10">
        <v>8.4860442543105989</v>
      </c>
      <c r="CF219" s="10"/>
      <c r="CH219" s="10">
        <v>4689.2815106542066</v>
      </c>
      <c r="CI219" s="10">
        <v>8.2642390700116977</v>
      </c>
      <c r="CJ219" s="10"/>
      <c r="CK219" s="4">
        <v>6.9674493760471581</v>
      </c>
      <c r="CM219" s="10">
        <v>4900.887774598863</v>
      </c>
      <c r="CN219" s="10">
        <v>6.6834597906962836</v>
      </c>
      <c r="CQ219" s="10">
        <v>5110.575281552834</v>
      </c>
      <c r="CR219" s="10">
        <v>7.2397868351945398</v>
      </c>
      <c r="CT219" s="4">
        <v>0.69583334308117628</v>
      </c>
      <c r="CU219" s="4">
        <v>0.45000000608464086</v>
      </c>
      <c r="CV219" s="4">
        <v>0.24583333699653545</v>
      </c>
      <c r="CW219" s="4">
        <v>0.95416667607302474</v>
      </c>
      <c r="CX219" s="4">
        <v>0.55625000347693765</v>
      </c>
      <c r="CY219" s="4">
        <v>0.39791667259608704</v>
      </c>
      <c r="CZ219" s="4">
        <v>0.43750001008932787</v>
      </c>
      <c r="DA219" s="4">
        <v>0.34375000869234401</v>
      </c>
      <c r="DB219" s="4">
        <v>9.3750001396983862E-2</v>
      </c>
    </row>
    <row r="220" spans="1:106" x14ac:dyDescent="0.25">
      <c r="A220" s="1">
        <f t="shared" si="3"/>
        <v>45143</v>
      </c>
      <c r="B220" s="8">
        <v>32</v>
      </c>
      <c r="C220" s="4">
        <v>8641.7360000000008</v>
      </c>
      <c r="D220" s="4">
        <v>8641.7360000000008</v>
      </c>
      <c r="E220" s="4">
        <v>0</v>
      </c>
      <c r="F220" s="4">
        <v>4384.8519999999999</v>
      </c>
      <c r="H220" s="4">
        <v>4256.884</v>
      </c>
      <c r="J220" s="4">
        <v>60944.701043901878</v>
      </c>
      <c r="K220" s="4">
        <v>239.37518773607323</v>
      </c>
      <c r="L220" s="4">
        <v>29677.299957336741</v>
      </c>
      <c r="M220" s="4">
        <v>31267.401086565133</v>
      </c>
      <c r="N220" s="4">
        <v>18081.047057189113</v>
      </c>
      <c r="O220" s="4">
        <v>1795.7548495244334</v>
      </c>
      <c r="P220" s="4">
        <v>9591.4178119921125</v>
      </c>
      <c r="Q220" s="4">
        <v>8489.6292451969985</v>
      </c>
      <c r="R220" s="4">
        <v>26905.366300368682</v>
      </c>
      <c r="S220" s="4">
        <v>49.759222876130309</v>
      </c>
      <c r="T220" s="4">
        <v>1189.4729670087004</v>
      </c>
      <c r="U220" s="4">
        <v>13513.720234644676</v>
      </c>
      <c r="V220" s="4">
        <v>0</v>
      </c>
      <c r="W220" s="4">
        <v>13391.646065724006</v>
      </c>
      <c r="X220" s="4">
        <v>0</v>
      </c>
      <c r="Y220" s="4">
        <v>13513.720234644676</v>
      </c>
      <c r="Z220" s="4">
        <v>13391.646065724006</v>
      </c>
      <c r="AA220" s="4">
        <v>315291.88233554177</v>
      </c>
      <c r="AB220" s="4">
        <v>164137.73472939516</v>
      </c>
      <c r="AC220" s="4">
        <v>151154.14760614661</v>
      </c>
      <c r="AD220" s="4">
        <v>15966.310775225968</v>
      </c>
      <c r="AE220" s="4">
        <v>3.9824570029687285</v>
      </c>
      <c r="AF220" s="4">
        <v>1021.9548933078581</v>
      </c>
      <c r="AG220" s="4">
        <v>8059.4807589040693</v>
      </c>
      <c r="AH220" s="4">
        <v>7906.8300163218992</v>
      </c>
      <c r="AI220" s="4">
        <v>11674.087684354357</v>
      </c>
      <c r="AJ220" s="4">
        <v>227.91094369146558</v>
      </c>
      <c r="AK220" s="4">
        <v>6806.9609366507466</v>
      </c>
      <c r="AL220" s="4">
        <v>4867.1267477036108</v>
      </c>
      <c r="AM220" s="4">
        <v>1044.9678641976286</v>
      </c>
      <c r="AN220" s="4">
        <v>524.05123563558323</v>
      </c>
      <c r="AO220" s="4">
        <v>520.91662856204539</v>
      </c>
      <c r="AP220" s="4">
        <v>94673.35546875</v>
      </c>
      <c r="AQ220" s="4">
        <v>155264.30296874998</v>
      </c>
      <c r="AR220" s="4">
        <v>46206.4140625</v>
      </c>
      <c r="AS220" s="4">
        <v>48466.94140625</v>
      </c>
      <c r="AT220" s="4">
        <v>600</v>
      </c>
      <c r="AU220" s="4">
        <v>600</v>
      </c>
      <c r="AV220" s="4">
        <v>600</v>
      </c>
      <c r="AW220" s="4">
        <v>7.0523678395060756</v>
      </c>
      <c r="AX220" s="4">
        <v>2.0922933837818132</v>
      </c>
      <c r="AY220" s="4">
        <v>4.1845867675636264</v>
      </c>
      <c r="AZ220" s="4">
        <v>36.484785271795126</v>
      </c>
      <c r="BA220" s="4">
        <v>1.8475814090161937</v>
      </c>
      <c r="BB220" s="4">
        <v>1.3508961260045849</v>
      </c>
      <c r="BC220" s="4">
        <v>0.12092105847686489</v>
      </c>
      <c r="BD220" s="4">
        <v>17.966795441187969</v>
      </c>
      <c r="BE220" s="4">
        <v>2.4329999759793282</v>
      </c>
      <c r="BF220" s="4">
        <v>0.1679999977350235</v>
      </c>
      <c r="BG220" s="4">
        <v>4.6979999542236328</v>
      </c>
      <c r="BH220" s="4">
        <v>92.36099910736084</v>
      </c>
      <c r="BI220" s="4">
        <v>76.647499084472656</v>
      </c>
      <c r="BJ220" s="4">
        <v>15.713500022888184</v>
      </c>
      <c r="BK220" s="4">
        <v>4.3954999446868896</v>
      </c>
      <c r="BL220" s="4">
        <v>4.5999999046325684</v>
      </c>
      <c r="BM220" s="4">
        <v>4.1909999847412109</v>
      </c>
      <c r="BN220" s="4">
        <v>0.81049999594688416</v>
      </c>
      <c r="BO220" s="4">
        <v>0.86699998378753662</v>
      </c>
      <c r="BP220" s="4">
        <v>0.75400000810623169</v>
      </c>
      <c r="BQ220" s="4">
        <v>53</v>
      </c>
      <c r="BR220" s="4">
        <v>56</v>
      </c>
      <c r="BS220" s="4">
        <v>50</v>
      </c>
      <c r="BT220" s="10">
        <v>42.694944690965436</v>
      </c>
      <c r="BU220" s="10">
        <v>115.49569322272212</v>
      </c>
      <c r="BV220" s="4">
        <v>17.354284532412336</v>
      </c>
      <c r="BW220" s="10">
        <v>17.480664280951022</v>
      </c>
      <c r="BX220" s="10">
        <v>17.227904783873647</v>
      </c>
      <c r="BY220" s="4">
        <v>0.49277148852359098</v>
      </c>
      <c r="BZ220" s="4">
        <v>0.71191858502185856</v>
      </c>
      <c r="CA220" s="4">
        <v>0.27362439202532335</v>
      </c>
      <c r="CB220" s="4">
        <v>8.3360485795490522</v>
      </c>
      <c r="CD220" s="10">
        <v>4667.4035471667576</v>
      </c>
      <c r="CE220" s="10">
        <v>8.4831487497503062</v>
      </c>
      <c r="CF220" s="10"/>
      <c r="CH220" s="10">
        <v>4586.3228696458118</v>
      </c>
      <c r="CI220" s="10">
        <v>8.1863478550906379</v>
      </c>
      <c r="CJ220" s="10"/>
      <c r="CK220" s="4">
        <v>6.9737236646188991</v>
      </c>
      <c r="CM220" s="10">
        <v>4992.4477398229528</v>
      </c>
      <c r="CN220" s="10">
        <v>6.7382797584271934</v>
      </c>
      <c r="CQ220" s="10">
        <v>4996.2450742837418</v>
      </c>
      <c r="CR220" s="10">
        <v>7.2089886245729264</v>
      </c>
      <c r="CT220" s="4">
        <v>0.58645834447816014</v>
      </c>
      <c r="CU220" s="4">
        <v>0.42187500838190317</v>
      </c>
      <c r="CV220" s="4">
        <v>0.16458333609625697</v>
      </c>
      <c r="CW220" s="4">
        <v>0.67500001145526767</v>
      </c>
      <c r="CX220" s="4">
        <v>0.47708334152897197</v>
      </c>
      <c r="CY220" s="4">
        <v>0.19791666992629567</v>
      </c>
      <c r="CZ220" s="4">
        <v>0.49791667750105262</v>
      </c>
      <c r="DA220" s="4">
        <v>0.36666667523483437</v>
      </c>
      <c r="DB220" s="4">
        <v>0.13125000226621827</v>
      </c>
    </row>
    <row r="221" spans="1:106" x14ac:dyDescent="0.25">
      <c r="A221" s="1">
        <f t="shared" si="3"/>
        <v>45144</v>
      </c>
      <c r="B221" s="8">
        <v>32</v>
      </c>
      <c r="C221" s="4">
        <v>6429.1859999999997</v>
      </c>
      <c r="D221" s="4">
        <v>6429.1859999999997</v>
      </c>
      <c r="E221" s="4">
        <v>0</v>
      </c>
      <c r="F221" s="4">
        <v>4455.4989999999998</v>
      </c>
      <c r="H221" s="4">
        <v>1973.6869999999999</v>
      </c>
      <c r="J221" s="4">
        <v>51222.824537676861</v>
      </c>
      <c r="K221" s="4">
        <v>239.58663362041051</v>
      </c>
      <c r="L221" s="4">
        <v>26864.19320076015</v>
      </c>
      <c r="M221" s="4">
        <v>24358.631336916715</v>
      </c>
      <c r="N221" s="4">
        <v>15811.331951489301</v>
      </c>
      <c r="O221" s="4">
        <v>1795.4532937558909</v>
      </c>
      <c r="P221" s="4">
        <v>9491.34069791408</v>
      </c>
      <c r="Q221" s="4">
        <v>6319.9912535752219</v>
      </c>
      <c r="R221" s="4">
        <v>20009.709490640405</v>
      </c>
      <c r="S221" s="4">
        <v>48.174946391468382</v>
      </c>
      <c r="T221" s="4">
        <v>1182.6312750035067</v>
      </c>
      <c r="U221" s="4">
        <v>10303.979654536286</v>
      </c>
      <c r="V221" s="4">
        <v>0</v>
      </c>
      <c r="W221" s="4">
        <v>9705.7298361041194</v>
      </c>
      <c r="X221" s="4">
        <v>0</v>
      </c>
      <c r="Y221" s="4">
        <v>10303.979654536286</v>
      </c>
      <c r="Z221" s="4">
        <v>9705.7298361041194</v>
      </c>
      <c r="AA221" s="4">
        <v>247992.30199976417</v>
      </c>
      <c r="AB221" s="4">
        <v>136351.50629225984</v>
      </c>
      <c r="AC221" s="4">
        <v>111640.79570750431</v>
      </c>
      <c r="AD221" s="4">
        <v>13240.756852595692</v>
      </c>
      <c r="AE221" s="4">
        <v>4.0009523448589004</v>
      </c>
      <c r="AF221" s="4">
        <v>1021.9855823176232</v>
      </c>
      <c r="AG221" s="4">
        <v>6823.1018002750516</v>
      </c>
      <c r="AH221" s="4">
        <v>6417.6550523206415</v>
      </c>
      <c r="AI221" s="4">
        <v>12238.903918642076</v>
      </c>
      <c r="AJ221" s="4">
        <v>229.98739445359618</v>
      </c>
      <c r="AK221" s="4">
        <v>6379.574244388562</v>
      </c>
      <c r="AL221" s="4">
        <v>5859.329674253514</v>
      </c>
      <c r="AM221" s="4">
        <v>878.9996160341243</v>
      </c>
      <c r="AN221" s="4">
        <v>470.09869423137764</v>
      </c>
      <c r="AO221" s="4">
        <v>408.90092180274661</v>
      </c>
      <c r="AP221" s="4">
        <v>84409.9765625</v>
      </c>
      <c r="AQ221" s="4">
        <v>138432.36156249998</v>
      </c>
      <c r="AR221" s="4">
        <v>43368.640625</v>
      </c>
      <c r="AS221" s="4">
        <v>41041.3359375</v>
      </c>
      <c r="AT221" s="4">
        <v>600</v>
      </c>
      <c r="AU221" s="4">
        <v>600</v>
      </c>
      <c r="AV221" s="4">
        <v>600</v>
      </c>
      <c r="AW221" s="4">
        <v>7.967233260583356</v>
      </c>
      <c r="AX221" s="4">
        <v>2.4593054161894372</v>
      </c>
      <c r="AY221" s="4">
        <v>4.9186108323788744</v>
      </c>
      <c r="AZ221" s="4">
        <v>38.572892742528239</v>
      </c>
      <c r="BA221" s="4">
        <v>2.0594764022374985</v>
      </c>
      <c r="BB221" s="4">
        <v>1.9036475097535017</v>
      </c>
      <c r="BC221" s="4">
        <v>0.13672020315388672</v>
      </c>
      <c r="BD221" s="4">
        <v>21.531864463479511</v>
      </c>
      <c r="BE221" s="4">
        <v>4.33800008893013</v>
      </c>
      <c r="BF221" s="4">
        <v>0.52700001001358032</v>
      </c>
      <c r="BG221" s="4">
        <v>8.1490001678466797</v>
      </c>
      <c r="BH221" s="4">
        <v>90.821495056152344</v>
      </c>
      <c r="BI221" s="4">
        <v>73.848495483398438</v>
      </c>
      <c r="BJ221" s="4">
        <v>16.972999572753906</v>
      </c>
      <c r="BK221" s="4">
        <v>4.0559999942779541</v>
      </c>
      <c r="BL221" s="4">
        <v>4.5999999046325684</v>
      </c>
      <c r="BM221" s="4">
        <v>3.5120000839233398</v>
      </c>
      <c r="BN221" s="4">
        <v>0.78450000286102295</v>
      </c>
      <c r="BO221" s="4">
        <v>0.86699998378753662</v>
      </c>
      <c r="BP221" s="4">
        <v>0.70200002193450928</v>
      </c>
      <c r="BQ221" s="4">
        <v>62</v>
      </c>
      <c r="BR221" s="4">
        <v>56</v>
      </c>
      <c r="BS221" s="4">
        <v>68</v>
      </c>
      <c r="BT221" s="10">
        <v>43.21556602276857</v>
      </c>
      <c r="BU221" s="10">
        <v>114.2631498109521</v>
      </c>
      <c r="BV221" s="4">
        <v>16.917147941484494</v>
      </c>
      <c r="BW221" s="10">
        <v>16.862001131000341</v>
      </c>
      <c r="BX221" s="10">
        <v>16.972294751968647</v>
      </c>
      <c r="BY221" s="4">
        <v>0.47557273932340449</v>
      </c>
      <c r="BZ221" s="4">
        <v>0.52445343848754122</v>
      </c>
      <c r="CA221" s="4">
        <v>0.42669204015926782</v>
      </c>
      <c r="CB221" s="4">
        <v>8.4851189325171443</v>
      </c>
      <c r="CD221" s="10">
        <v>4116.9646059660172</v>
      </c>
      <c r="CE221" s="10">
        <v>8.6285951475243472</v>
      </c>
      <c r="CF221" s="10"/>
      <c r="CH221" s="10">
        <v>3504.8518555300384</v>
      </c>
      <c r="CI221" s="10">
        <v>8.3165849906186775</v>
      </c>
      <c r="CJ221" s="10"/>
      <c r="CK221" s="4">
        <v>7.1240279799886741</v>
      </c>
      <c r="CM221" s="10">
        <v>4374.0306191708123</v>
      </c>
      <c r="CN221" s="10">
        <v>6.8471413629894595</v>
      </c>
      <c r="CQ221" s="10">
        <v>3812.4183677368674</v>
      </c>
      <c r="CR221" s="10">
        <v>7.4417031205352568</v>
      </c>
      <c r="CT221" s="4">
        <v>0.86458333767950535</v>
      </c>
      <c r="CU221" s="4">
        <v>0.45208333929379785</v>
      </c>
      <c r="CV221" s="4">
        <v>0.4124999983857075</v>
      </c>
      <c r="CW221" s="4">
        <v>1.3208333320605257</v>
      </c>
      <c r="CX221" s="4">
        <v>0.5937500037252903</v>
      </c>
      <c r="CY221" s="4">
        <v>0.72708332833523548</v>
      </c>
      <c r="CZ221" s="4">
        <v>0.40833334329848492</v>
      </c>
      <c r="DA221" s="4">
        <v>0.31041667486230534</v>
      </c>
      <c r="DB221" s="4">
        <v>9.7916668436179563E-2</v>
      </c>
    </row>
    <row r="222" spans="1:106" x14ac:dyDescent="0.25">
      <c r="A222" s="1">
        <f t="shared" si="3"/>
        <v>45145</v>
      </c>
      <c r="B222" s="8">
        <v>33</v>
      </c>
      <c r="C222" s="4">
        <v>8045.42</v>
      </c>
      <c r="D222" s="4">
        <v>8045.42</v>
      </c>
      <c r="E222" s="4">
        <v>0</v>
      </c>
      <c r="F222" s="4">
        <v>4355.1549999999997</v>
      </c>
      <c r="H222" s="4">
        <v>3690.2649999999999</v>
      </c>
      <c r="J222" s="4">
        <v>43088.263399735559</v>
      </c>
      <c r="K222" s="4">
        <v>239.72686308701125</v>
      </c>
      <c r="L222" s="4">
        <v>24019.972621604502</v>
      </c>
      <c r="M222" s="4">
        <v>19068.290778131057</v>
      </c>
      <c r="N222" s="4">
        <v>16149.253733227501</v>
      </c>
      <c r="O222" s="4">
        <v>1794.645862847219</v>
      </c>
      <c r="P222" s="4">
        <v>10085.282332624225</v>
      </c>
      <c r="Q222" s="4">
        <v>6063.9714006032755</v>
      </c>
      <c r="R222" s="4">
        <v>19734.241818714439</v>
      </c>
      <c r="S222" s="4">
        <v>49.313042809923893</v>
      </c>
      <c r="T222" s="4">
        <v>1187.4412721560886</v>
      </c>
      <c r="U222" s="4">
        <v>10812.287147885379</v>
      </c>
      <c r="V222" s="4">
        <v>0</v>
      </c>
      <c r="W222" s="4">
        <v>8921.95467082906</v>
      </c>
      <c r="X222" s="4">
        <v>0</v>
      </c>
      <c r="Y222" s="4">
        <v>10812.287147885379</v>
      </c>
      <c r="Z222" s="4">
        <v>8921.95467082906</v>
      </c>
      <c r="AA222" s="4">
        <v>172765.6305891909</v>
      </c>
      <c r="AB222" s="4">
        <v>83740.986829320827</v>
      </c>
      <c r="AC222" s="4">
        <v>89024.643759870072</v>
      </c>
      <c r="AD222" s="4">
        <v>12471.479854273843</v>
      </c>
      <c r="AE222" s="4">
        <v>4.0043152651483975</v>
      </c>
      <c r="AF222" s="4">
        <v>1021.9567946479872</v>
      </c>
      <c r="AG222" s="4">
        <v>6913.4340145385531</v>
      </c>
      <c r="AH222" s="4">
        <v>5558.0458397352886</v>
      </c>
      <c r="AI222" s="4">
        <v>12981.116790626716</v>
      </c>
      <c r="AJ222" s="4">
        <v>227.82853375779257</v>
      </c>
      <c r="AK222" s="4">
        <v>8524.1374963751823</v>
      </c>
      <c r="AL222" s="4">
        <v>4456.9792942515342</v>
      </c>
      <c r="AM222" s="4">
        <v>739.61876337722765</v>
      </c>
      <c r="AN222" s="4">
        <v>385.6536136483881</v>
      </c>
      <c r="AO222" s="4">
        <v>353.96514972883955</v>
      </c>
      <c r="AP222" s="4">
        <v>68718.08984375</v>
      </c>
      <c r="AQ222" s="4">
        <v>112697.66734375</v>
      </c>
      <c r="AR222" s="4">
        <v>36291.7890625</v>
      </c>
      <c r="AS222" s="4">
        <v>32426.30078125</v>
      </c>
      <c r="AT222" s="4">
        <v>600</v>
      </c>
      <c r="AU222" s="4">
        <v>600</v>
      </c>
      <c r="AV222" s="4">
        <v>600</v>
      </c>
      <c r="AW222" s="4">
        <v>5.3556263563288873</v>
      </c>
      <c r="AX222" s="4">
        <v>2.0072604951919852</v>
      </c>
      <c r="AY222" s="4">
        <v>4.0145209903839705</v>
      </c>
      <c r="AZ222" s="4">
        <v>21.47378640135517</v>
      </c>
      <c r="BA222" s="4">
        <v>1.5501340954572718</v>
      </c>
      <c r="BB222" s="4">
        <v>1.6134790714004634</v>
      </c>
      <c r="BC222" s="4">
        <v>9.1930410516446334E-2</v>
      </c>
      <c r="BD222" s="4">
        <v>14.007679815814463</v>
      </c>
      <c r="BE222" s="4">
        <v>4.33800008893013</v>
      </c>
      <c r="BF222" s="4">
        <v>0.52700001001358032</v>
      </c>
      <c r="BG222" s="4">
        <v>8.1490001678466797</v>
      </c>
      <c r="BH222" s="4">
        <v>90.821495056152344</v>
      </c>
      <c r="BI222" s="4">
        <v>73.848495483398438</v>
      </c>
      <c r="BJ222" s="4">
        <v>16.972999572753906</v>
      </c>
      <c r="BK222" s="4">
        <v>4.0559999942779541</v>
      </c>
      <c r="BL222" s="4">
        <v>4.5999999046325684</v>
      </c>
      <c r="BM222" s="4">
        <v>3.5120000839233398</v>
      </c>
      <c r="BN222" s="4">
        <v>0.78450000286102295</v>
      </c>
      <c r="BO222" s="4">
        <v>0.86699998378753662</v>
      </c>
      <c r="BP222" s="4">
        <v>0.70200002193450928</v>
      </c>
      <c r="BQ222" s="4">
        <v>62</v>
      </c>
      <c r="BR222" s="4">
        <v>56</v>
      </c>
      <c r="BS222" s="4">
        <v>68</v>
      </c>
      <c r="BT222" s="10">
        <v>42.605318186176639</v>
      </c>
      <c r="BU222" s="10">
        <v>113.82105009905459</v>
      </c>
      <c r="BV222" s="4">
        <v>15.870626343386594</v>
      </c>
      <c r="BW222" s="10">
        <v>15.427986942744917</v>
      </c>
      <c r="BX222" s="10">
        <v>16.313265744028268</v>
      </c>
      <c r="BY222" s="4">
        <v>1.2060245634259907</v>
      </c>
      <c r="BZ222" s="4">
        <v>1.9069588899001726</v>
      </c>
      <c r="CA222" s="4">
        <v>0.50509023695180888</v>
      </c>
      <c r="CB222" s="4">
        <v>8.7132009852928292</v>
      </c>
      <c r="CD222" s="10">
        <v>3196.7223834938259</v>
      </c>
      <c r="CE222" s="10">
        <v>8.7941976825100383</v>
      </c>
      <c r="CF222" s="10"/>
      <c r="CH222" s="10">
        <v>3078.5093225643527</v>
      </c>
      <c r="CI222" s="10">
        <v>8.6290940595526653</v>
      </c>
      <c r="CJ222" s="10"/>
      <c r="CK222" s="4">
        <v>7.0381823043149341</v>
      </c>
      <c r="CM222" s="10">
        <v>3499.260300343276</v>
      </c>
      <c r="CN222" s="10">
        <v>6.8071308526560728</v>
      </c>
      <c r="CQ222" s="10">
        <v>3298.3120483909934</v>
      </c>
      <c r="CR222" s="10">
        <v>7.2833104669219093</v>
      </c>
      <c r="CT222" s="4">
        <v>1.0627430660688939</v>
      </c>
      <c r="CU222" s="4">
        <v>0.61657986938436005</v>
      </c>
      <c r="CV222" s="4">
        <v>0.44616319668453391</v>
      </c>
      <c r="CW222" s="4">
        <v>1.2239236197123926</v>
      </c>
      <c r="CX222" s="4">
        <v>0.668576397953762</v>
      </c>
      <c r="CY222" s="4">
        <v>0.55534722175863049</v>
      </c>
      <c r="CZ222" s="4">
        <v>0.90156251242539531</v>
      </c>
      <c r="DA222" s="4">
        <v>0.56458334081495798</v>
      </c>
      <c r="DB222" s="4">
        <v>0.33697917161043733</v>
      </c>
    </row>
    <row r="223" spans="1:106" x14ac:dyDescent="0.25">
      <c r="A223" s="1">
        <f t="shared" si="3"/>
        <v>45146</v>
      </c>
      <c r="B223" s="8">
        <v>33</v>
      </c>
      <c r="C223" s="4">
        <v>6323.5290000000005</v>
      </c>
      <c r="D223" s="4">
        <v>6323.5290000000005</v>
      </c>
      <c r="E223" s="4">
        <v>0</v>
      </c>
      <c r="F223" s="4">
        <v>1873.018</v>
      </c>
      <c r="H223" s="4">
        <v>4450.5110000000004</v>
      </c>
      <c r="J223" s="4">
        <v>52217.703929540148</v>
      </c>
      <c r="K223" s="4">
        <v>240.68877887212258</v>
      </c>
      <c r="L223" s="4">
        <v>20292.348785507595</v>
      </c>
      <c r="M223" s="4">
        <v>31925.355144032554</v>
      </c>
      <c r="N223" s="4">
        <v>17657.291112894385</v>
      </c>
      <c r="O223" s="4">
        <v>1795.8755264753611</v>
      </c>
      <c r="P223" s="4">
        <v>7519.3868072512569</v>
      </c>
      <c r="Q223" s="4">
        <v>10137.904305643129</v>
      </c>
      <c r="R223" s="4">
        <v>23003.606747772174</v>
      </c>
      <c r="S223" s="4">
        <v>47.112764696085272</v>
      </c>
      <c r="T223" s="4">
        <v>1180.8476853435848</v>
      </c>
      <c r="U223" s="4">
        <v>8867.4745344639596</v>
      </c>
      <c r="V223" s="4">
        <v>0</v>
      </c>
      <c r="W223" s="4">
        <v>14136.132213308212</v>
      </c>
      <c r="X223" s="4">
        <v>0</v>
      </c>
      <c r="Y223" s="4">
        <v>8867.4745344639596</v>
      </c>
      <c r="Z223" s="4">
        <v>14136.132213308212</v>
      </c>
      <c r="AA223" s="4">
        <v>238229.51496265206</v>
      </c>
      <c r="AB223" s="4">
        <v>96271.713383009395</v>
      </c>
      <c r="AC223" s="4">
        <v>141957.80157964266</v>
      </c>
      <c r="AD223" s="4">
        <v>14747.163485141393</v>
      </c>
      <c r="AE223" s="4">
        <v>4.003356183430129</v>
      </c>
      <c r="AF223" s="4">
        <v>1022.0342211533388</v>
      </c>
      <c r="AG223" s="4">
        <v>6323.7310871935551</v>
      </c>
      <c r="AH223" s="4">
        <v>8423.4323979478377</v>
      </c>
      <c r="AI223" s="4">
        <v>9946.8712550250002</v>
      </c>
      <c r="AJ223" s="4">
        <v>227.48476907058998</v>
      </c>
      <c r="AK223" s="4">
        <v>5312.1325247066416</v>
      </c>
      <c r="AL223" s="4">
        <v>4634.7387303183586</v>
      </c>
      <c r="AM223" s="4">
        <v>938.86730553352299</v>
      </c>
      <c r="AN223" s="4">
        <v>416.88774269838996</v>
      </c>
      <c r="AO223" s="4">
        <v>521.97956283513304</v>
      </c>
      <c r="AP223" s="4">
        <v>84831.1015625</v>
      </c>
      <c r="AQ223" s="4">
        <v>139123.0065625</v>
      </c>
      <c r="AR223" s="4">
        <v>33398.984375</v>
      </c>
      <c r="AS223" s="4">
        <v>51432.1171875</v>
      </c>
      <c r="AT223" s="4">
        <v>600</v>
      </c>
      <c r="AU223" s="4">
        <v>600</v>
      </c>
      <c r="AV223" s="4">
        <v>600</v>
      </c>
      <c r="AW223" s="4">
        <v>8.2576839498229777</v>
      </c>
      <c r="AX223" s="4">
        <v>2.7923159857248039</v>
      </c>
      <c r="AY223" s="4">
        <v>5.5846319714496078</v>
      </c>
      <c r="AZ223" s="4">
        <v>37.673507144926837</v>
      </c>
      <c r="BA223" s="4">
        <v>2.3321097262527606</v>
      </c>
      <c r="BB223" s="4">
        <v>1.5729936962454034</v>
      </c>
      <c r="BC223" s="4">
        <v>0.14847204868255098</v>
      </c>
      <c r="BD223" s="4">
        <v>22.000848982032025</v>
      </c>
      <c r="BE223" s="4">
        <v>4.33800008893013</v>
      </c>
      <c r="BF223" s="4">
        <v>0.52700001001358032</v>
      </c>
      <c r="BG223" s="4">
        <v>8.1490001678466797</v>
      </c>
      <c r="BH223" s="4">
        <v>90.821495056152344</v>
      </c>
      <c r="BI223" s="4">
        <v>73.848495483398438</v>
      </c>
      <c r="BJ223" s="4">
        <v>16.972999572753906</v>
      </c>
      <c r="BK223" s="4">
        <v>4.0559999942779541</v>
      </c>
      <c r="BL223" s="4">
        <v>4.5999999046325684</v>
      </c>
      <c r="BM223" s="4">
        <v>3.5120000839233398</v>
      </c>
      <c r="BN223" s="4">
        <v>0.78450000286102295</v>
      </c>
      <c r="BO223" s="4">
        <v>0.86699998378753662</v>
      </c>
      <c r="BP223" s="4">
        <v>0.70200002193450928</v>
      </c>
      <c r="BQ223" s="4">
        <v>62</v>
      </c>
      <c r="BR223" s="4">
        <v>56</v>
      </c>
      <c r="BS223" s="4">
        <v>68</v>
      </c>
      <c r="BT223" s="10">
        <v>41.927580667959653</v>
      </c>
      <c r="BU223" s="10">
        <v>115.20388173712018</v>
      </c>
      <c r="BV223" s="4">
        <v>16.400661524655643</v>
      </c>
      <c r="BW223" s="10">
        <v>15.525444212787681</v>
      </c>
      <c r="BX223" s="10">
        <v>17.275878836523603</v>
      </c>
      <c r="BY223" s="4">
        <v>0.76770242318019899</v>
      </c>
      <c r="BZ223" s="4">
        <v>1.1289927248668072</v>
      </c>
      <c r="CA223" s="4">
        <v>0.40641212149359079</v>
      </c>
      <c r="CB223" s="4">
        <v>8.4849749313587992</v>
      </c>
      <c r="CD223" s="10">
        <v>3545.6349546857869</v>
      </c>
      <c r="CE223" s="10">
        <v>8.5009516325789267</v>
      </c>
      <c r="CF223" s="10"/>
      <c r="CH223" s="10">
        <v>4598.8128550091287</v>
      </c>
      <c r="CI223" s="10">
        <v>8.4726570675768542</v>
      </c>
      <c r="CJ223" s="10"/>
      <c r="CK223" s="4">
        <v>7.0012702413389372</v>
      </c>
      <c r="CM223" s="10">
        <v>3854.9593370143743</v>
      </c>
      <c r="CN223" s="10">
        <v>6.8132267687861381</v>
      </c>
      <c r="CQ223" s="10">
        <v>5029.5149688547053</v>
      </c>
      <c r="CR223" s="10">
        <v>7.1453994356590584</v>
      </c>
      <c r="CT223" s="4">
        <v>0.77291668190931284</v>
      </c>
      <c r="CU223" s="4">
        <v>0.53750001080334187</v>
      </c>
      <c r="CV223" s="4">
        <v>0.23541667110597092</v>
      </c>
      <c r="CW223" s="4">
        <v>0.7354166847653687</v>
      </c>
      <c r="CX223" s="4">
        <v>0.59791668256123864</v>
      </c>
      <c r="CY223" s="4">
        <v>0.13750000220413008</v>
      </c>
      <c r="CZ223" s="4">
        <v>0.81041667905325698</v>
      </c>
      <c r="DA223" s="4">
        <v>0.47708333904544514</v>
      </c>
      <c r="DB223" s="4">
        <v>0.33333334000781178</v>
      </c>
    </row>
    <row r="224" spans="1:106" x14ac:dyDescent="0.25">
      <c r="A224" s="1">
        <f t="shared" si="3"/>
        <v>45147</v>
      </c>
      <c r="B224" s="8">
        <v>33</v>
      </c>
      <c r="C224" s="4">
        <v>6879.4489999999996</v>
      </c>
      <c r="D224" s="4">
        <v>6879.4489999999996</v>
      </c>
      <c r="E224" s="4">
        <v>0</v>
      </c>
      <c r="F224" s="4">
        <v>2518.3209999999999</v>
      </c>
      <c r="H224" s="4">
        <v>4361.1279999999997</v>
      </c>
      <c r="J224" s="4">
        <v>47062.131505826437</v>
      </c>
      <c r="K224" s="4">
        <v>240.98847436812366</v>
      </c>
      <c r="L224" s="4">
        <v>15177.333334220408</v>
      </c>
      <c r="M224" s="4">
        <v>31884.798171606028</v>
      </c>
      <c r="N224" s="4">
        <v>19418.995090999259</v>
      </c>
      <c r="O224" s="4">
        <v>1796.3408169572617</v>
      </c>
      <c r="P224" s="4">
        <v>7659.8419164203588</v>
      </c>
      <c r="Q224" s="4">
        <v>11759.1531745789</v>
      </c>
      <c r="R224" s="4">
        <v>20756.753766481954</v>
      </c>
      <c r="S224" s="4">
        <v>48.611746928504154</v>
      </c>
      <c r="T224" s="4">
        <v>1186.9041139491862</v>
      </c>
      <c r="U224" s="4">
        <v>6885.9644752037211</v>
      </c>
      <c r="V224" s="4">
        <v>0</v>
      </c>
      <c r="W224" s="4">
        <v>13870.789291278232</v>
      </c>
      <c r="X224" s="4">
        <v>0</v>
      </c>
      <c r="Y224" s="4">
        <v>6885.9644752037211</v>
      </c>
      <c r="Z224" s="4">
        <v>13870.789291278232</v>
      </c>
      <c r="AA224" s="4">
        <v>222756.6418009022</v>
      </c>
      <c r="AB224" s="4">
        <v>68641.665937087833</v>
      </c>
      <c r="AC224" s="4">
        <v>154114.97586381438</v>
      </c>
      <c r="AD224" s="4">
        <v>12751.150826287736</v>
      </c>
      <c r="AE224" s="4">
        <v>4.0007499083240763</v>
      </c>
      <c r="AF224" s="4">
        <v>1022.0065847717354</v>
      </c>
      <c r="AG224" s="4">
        <v>4870.8512153935089</v>
      </c>
      <c r="AH224" s="4">
        <v>7880.2996108942261</v>
      </c>
      <c r="AI224" s="4">
        <v>6287.1985147016148</v>
      </c>
      <c r="AJ224" s="4">
        <v>227.27272992990635</v>
      </c>
      <c r="AK224" s="4">
        <v>3434.6024077028628</v>
      </c>
      <c r="AL224" s="4">
        <v>2852.596106998752</v>
      </c>
      <c r="AM224" s="4">
        <v>847.41265808143544</v>
      </c>
      <c r="AN224" s="4">
        <v>335.3974756069349</v>
      </c>
      <c r="AO224" s="4">
        <v>512.01518247450053</v>
      </c>
      <c r="AP224" s="4">
        <v>76476.57421875</v>
      </c>
      <c r="AQ224" s="4">
        <v>125421.58171874999</v>
      </c>
      <c r="AR224" s="4">
        <v>25465.44140625</v>
      </c>
      <c r="AS224" s="4">
        <v>51011.1328125</v>
      </c>
      <c r="AT224" s="4">
        <v>600</v>
      </c>
      <c r="AU224" s="4">
        <v>600</v>
      </c>
      <c r="AV224" s="4">
        <v>600</v>
      </c>
      <c r="AW224" s="4">
        <v>6.8409739654769499</v>
      </c>
      <c r="AX224" s="4">
        <v>2.8227544227741581</v>
      </c>
      <c r="AY224" s="4">
        <v>5.6455088455483162</v>
      </c>
      <c r="AZ224" s="4">
        <v>32.380012091215768</v>
      </c>
      <c r="BA224" s="4">
        <v>1.8535133883960382</v>
      </c>
      <c r="BB224" s="4">
        <v>0.91391018593227669</v>
      </c>
      <c r="BC224" s="4">
        <v>0.12318030965582207</v>
      </c>
      <c r="BD224" s="4">
        <v>18.231341161007226</v>
      </c>
      <c r="BE224" s="4">
        <v>6.8044998645782471</v>
      </c>
      <c r="BF224" s="4">
        <v>1.0269999504089355</v>
      </c>
      <c r="BG224" s="4">
        <v>12.581999778747559</v>
      </c>
      <c r="BH224" s="4">
        <v>88.588497161865234</v>
      </c>
      <c r="BI224" s="4">
        <v>71.781997680664063</v>
      </c>
      <c r="BJ224" s="4">
        <v>16.806499481201172</v>
      </c>
      <c r="BK224" s="4">
        <v>4.0060000419616699</v>
      </c>
      <c r="BL224" s="4">
        <v>4.5</v>
      </c>
      <c r="BM224" s="4">
        <v>3.5120000839233398</v>
      </c>
      <c r="BN224" s="4">
        <v>0.60100001096725464</v>
      </c>
      <c r="BO224" s="4">
        <v>0.5</v>
      </c>
      <c r="BP224" s="4">
        <v>0.70200002193450928</v>
      </c>
      <c r="BQ224" s="4">
        <v>62</v>
      </c>
      <c r="BR224" s="4">
        <v>56</v>
      </c>
      <c r="BS224" s="4">
        <v>68</v>
      </c>
      <c r="BT224" s="10">
        <v>41.242530449972712</v>
      </c>
      <c r="BU224" s="10">
        <v>115.03794331226325</v>
      </c>
      <c r="BV224" s="4">
        <v>16.675750609307929</v>
      </c>
      <c r="BW224" s="10">
        <v>15.278318706480441</v>
      </c>
      <c r="BX224" s="10">
        <v>18.073182512135418</v>
      </c>
      <c r="BY224" s="4">
        <v>0.41691470089862775</v>
      </c>
      <c r="BZ224" s="4">
        <v>0.54378642016046819</v>
      </c>
      <c r="CA224" s="4">
        <v>0.29004298163678732</v>
      </c>
      <c r="CB224" s="4">
        <v>8.2153809980706125</v>
      </c>
      <c r="CD224" s="10">
        <v>2804.2237225761078</v>
      </c>
      <c r="CE224" s="10">
        <v>7.9817976524330456</v>
      </c>
      <c r="CF224" s="10"/>
      <c r="CH224" s="10">
        <v>4505.4121741000044</v>
      </c>
      <c r="CI224" s="10">
        <v>8.3607661334864201</v>
      </c>
      <c r="CJ224" s="10"/>
      <c r="CK224" s="4">
        <v>7.009264571439247</v>
      </c>
      <c r="CM224" s="10">
        <v>2976.8275998139557</v>
      </c>
      <c r="CN224" s="10">
        <v>6.7727283694102596</v>
      </c>
      <c r="CQ224" s="10">
        <v>4910.6145408943339</v>
      </c>
      <c r="CR224" s="10">
        <v>7.1526534464346812</v>
      </c>
      <c r="CT224" s="4">
        <v>0.51666667615063488</v>
      </c>
      <c r="CU224" s="4">
        <v>0.40000000766788923</v>
      </c>
      <c r="CV224" s="4">
        <v>0.11666666848274569</v>
      </c>
      <c r="CW224" s="4">
        <v>0.58958334320535266</v>
      </c>
      <c r="CX224" s="4">
        <v>0.46458334103226662</v>
      </c>
      <c r="CY224" s="4">
        <v>0.12500000217308602</v>
      </c>
      <c r="CZ224" s="4">
        <v>0.44375000909591716</v>
      </c>
      <c r="DA224" s="4">
        <v>0.3354166743035118</v>
      </c>
      <c r="DB224" s="4">
        <v>0.10833333479240537</v>
      </c>
    </row>
    <row r="225" spans="1:106" x14ac:dyDescent="0.25">
      <c r="A225" s="1">
        <f t="shared" si="3"/>
        <v>45148</v>
      </c>
      <c r="B225" s="8">
        <v>33</v>
      </c>
      <c r="C225" s="4">
        <v>8839.3060000000005</v>
      </c>
      <c r="D225" s="4">
        <v>8839.3060000000005</v>
      </c>
      <c r="E225" s="4">
        <v>0</v>
      </c>
      <c r="F225" s="4">
        <v>4299.3459999999995</v>
      </c>
      <c r="H225" s="4">
        <v>4539.96</v>
      </c>
      <c r="J225" s="4">
        <v>54922.624883688564</v>
      </c>
      <c r="K225" s="4">
        <v>241.22506454616121</v>
      </c>
      <c r="L225" s="4">
        <v>24909.730318360802</v>
      </c>
      <c r="M225" s="4">
        <v>30012.894565327766</v>
      </c>
      <c r="N225" s="4">
        <v>24878.257685691809</v>
      </c>
      <c r="O225" s="4">
        <v>1796.0259655216903</v>
      </c>
      <c r="P225" s="4">
        <v>12773.952015370904</v>
      </c>
      <c r="Q225" s="4">
        <v>12104.305670320908</v>
      </c>
      <c r="R225" s="4">
        <v>23707.437060778189</v>
      </c>
      <c r="S225" s="4">
        <v>49.609610592335692</v>
      </c>
      <c r="T225" s="4">
        <v>1190.4067604898512</v>
      </c>
      <c r="U225" s="4">
        <v>10794.421228289611</v>
      </c>
      <c r="V225" s="4">
        <v>0</v>
      </c>
      <c r="W225" s="4">
        <v>12913.015832488576</v>
      </c>
      <c r="X225" s="4">
        <v>0</v>
      </c>
      <c r="Y225" s="4">
        <v>10794.421228289611</v>
      </c>
      <c r="Z225" s="4">
        <v>12913.015832488576</v>
      </c>
      <c r="AA225" s="4">
        <v>269105.59613478289</v>
      </c>
      <c r="AB225" s="4">
        <v>128769.72838782126</v>
      </c>
      <c r="AC225" s="4">
        <v>140335.86774696159</v>
      </c>
      <c r="AD225" s="4">
        <v>15022.734566058309</v>
      </c>
      <c r="AE225" s="4">
        <v>3.9938884412385218</v>
      </c>
      <c r="AF225" s="4">
        <v>1022.0160340516751</v>
      </c>
      <c r="AG225" s="4">
        <v>7818.8284813642258</v>
      </c>
      <c r="AH225" s="4">
        <v>7203.9060846940838</v>
      </c>
      <c r="AI225" s="4">
        <v>6766.2856566508444</v>
      </c>
      <c r="AJ225" s="4">
        <v>227.44149199326833</v>
      </c>
      <c r="AK225" s="4">
        <v>5218.5399975462497</v>
      </c>
      <c r="AL225" s="4">
        <v>1547.7456591045946</v>
      </c>
      <c r="AM225" s="4">
        <v>979.74761912865984</v>
      </c>
      <c r="AN225" s="4">
        <v>481.23200450611796</v>
      </c>
      <c r="AO225" s="4">
        <v>498.51561462254193</v>
      </c>
      <c r="AP225" s="4">
        <v>86662.78125</v>
      </c>
      <c r="AQ225" s="4">
        <v>142126.96124999999</v>
      </c>
      <c r="AR225" s="4">
        <v>39912</v>
      </c>
      <c r="AS225" s="4">
        <v>46750.78125</v>
      </c>
      <c r="AT225" s="4">
        <v>600</v>
      </c>
      <c r="AU225" s="4">
        <v>600</v>
      </c>
      <c r="AV225" s="4">
        <v>600</v>
      </c>
      <c r="AW225" s="4">
        <v>6.2134544141461516</v>
      </c>
      <c r="AX225" s="4">
        <v>2.8145035012581086</v>
      </c>
      <c r="AY225" s="4">
        <v>5.6290070025162171</v>
      </c>
      <c r="AZ225" s="4">
        <v>30.444199593812328</v>
      </c>
      <c r="BA225" s="4">
        <v>1.6995377879279558</v>
      </c>
      <c r="BB225" s="4">
        <v>0.76547702462736822</v>
      </c>
      <c r="BC225" s="4">
        <v>0.11083988031737557</v>
      </c>
      <c r="BD225" s="4">
        <v>16.078972857145118</v>
      </c>
      <c r="BE225" s="4">
        <v>6.5529999732971191</v>
      </c>
      <c r="BF225" s="4">
        <v>1.4010000228881836</v>
      </c>
      <c r="BG225" s="4">
        <v>11.704999923706055</v>
      </c>
      <c r="BH225" s="4">
        <v>87.993997573852539</v>
      </c>
      <c r="BI225" s="4">
        <v>72.135498046875</v>
      </c>
      <c r="BJ225" s="4">
        <v>15.858499526977539</v>
      </c>
      <c r="BK225" s="4">
        <v>4.9024999141693115</v>
      </c>
      <c r="BL225" s="4">
        <v>4.5</v>
      </c>
      <c r="BM225" s="4">
        <v>5.304999828338623</v>
      </c>
      <c r="BN225" s="4">
        <v>0.55050000548362732</v>
      </c>
      <c r="BO225" s="4">
        <v>0.5</v>
      </c>
      <c r="BP225" s="4">
        <v>0.60100001096725464</v>
      </c>
      <c r="BQ225" s="4">
        <v>62</v>
      </c>
      <c r="BR225" s="4">
        <v>56</v>
      </c>
      <c r="BS225" s="4">
        <v>68</v>
      </c>
      <c r="BT225" s="10">
        <v>41.204134666159881</v>
      </c>
      <c r="BU225" s="10">
        <v>116.11299124654499</v>
      </c>
      <c r="BV225" s="4">
        <v>17.092081988884342</v>
      </c>
      <c r="BW225" s="10">
        <v>17.151629313892787</v>
      </c>
      <c r="BX225" s="10">
        <v>17.032534663875897</v>
      </c>
      <c r="BY225" s="4">
        <v>0.50736104686487127</v>
      </c>
      <c r="BZ225" s="4">
        <v>0.55438803389897917</v>
      </c>
      <c r="CA225" s="4">
        <v>0.46033405983076336</v>
      </c>
      <c r="CB225" s="4">
        <v>8.4803169136399337</v>
      </c>
      <c r="CD225" s="10">
        <v>4204.5623234206532</v>
      </c>
      <c r="CE225" s="10">
        <v>8.4191227222418412</v>
      </c>
      <c r="CF225" s="10"/>
      <c r="CH225" s="10">
        <v>4402.3595827227509</v>
      </c>
      <c r="CI225" s="10">
        <v>8.5387616605375705</v>
      </c>
      <c r="CJ225" s="10"/>
      <c r="CK225" s="4">
        <v>7.0455247448623499</v>
      </c>
      <c r="CM225" s="10">
        <v>4633.2429884865842</v>
      </c>
      <c r="CN225" s="10">
        <v>6.8702416244844846</v>
      </c>
      <c r="CQ225" s="10">
        <v>4713.0306646133822</v>
      </c>
      <c r="CR225" s="10">
        <v>7.2178404682860196</v>
      </c>
      <c r="CT225" s="4">
        <v>0.55416667500200378</v>
      </c>
      <c r="CU225" s="4">
        <v>0.39895833935588598</v>
      </c>
      <c r="CV225" s="4">
        <v>0.15520833564611772</v>
      </c>
      <c r="CW225" s="4">
        <v>0.82500001338000106</v>
      </c>
      <c r="CX225" s="4">
        <v>0.55208334264655912</v>
      </c>
      <c r="CY225" s="4">
        <v>0.27291667073344189</v>
      </c>
      <c r="CZ225" s="4">
        <v>0.28333333662400639</v>
      </c>
      <c r="DA225" s="4">
        <v>0.24583333606521288</v>
      </c>
      <c r="DB225" s="4">
        <v>3.7500000558793545E-2</v>
      </c>
    </row>
    <row r="226" spans="1:106" x14ac:dyDescent="0.25">
      <c r="A226" s="1">
        <f t="shared" si="3"/>
        <v>45149</v>
      </c>
      <c r="B226" s="8">
        <v>33</v>
      </c>
      <c r="C226" s="4">
        <v>7779.7669999999998</v>
      </c>
      <c r="D226" s="4">
        <v>7779.7669999999998</v>
      </c>
      <c r="E226" s="4">
        <v>0</v>
      </c>
      <c r="F226" s="4">
        <v>3353.5720000000001</v>
      </c>
      <c r="H226" s="4">
        <v>4426.1949999999997</v>
      </c>
      <c r="J226" s="4">
        <v>49341.828262723255</v>
      </c>
      <c r="K226" s="4">
        <v>240.83264966260884</v>
      </c>
      <c r="L226" s="4">
        <v>21120.016463251886</v>
      </c>
      <c r="M226" s="4">
        <v>28221.811799471365</v>
      </c>
      <c r="N226" s="4">
        <v>20720.042495759491</v>
      </c>
      <c r="O226" s="4">
        <v>1795.0169021507445</v>
      </c>
      <c r="P226" s="4">
        <v>9753.4750625494416</v>
      </c>
      <c r="Q226" s="4">
        <v>10966.56743321005</v>
      </c>
      <c r="R226" s="4">
        <v>21336.946778612328</v>
      </c>
      <c r="S226" s="4">
        <v>49.643486603125119</v>
      </c>
      <c r="T226" s="4">
        <v>1189.0385161904728</v>
      </c>
      <c r="U226" s="4">
        <v>8824.6480599477036</v>
      </c>
      <c r="V226" s="4">
        <v>0</v>
      </c>
      <c r="W226" s="4">
        <v>12512.298718664626</v>
      </c>
      <c r="X226" s="4">
        <v>0</v>
      </c>
      <c r="Y226" s="4">
        <v>8824.6480599477036</v>
      </c>
      <c r="Z226" s="4">
        <v>12512.298718664626</v>
      </c>
      <c r="AA226" s="4">
        <v>258687.64229535332</v>
      </c>
      <c r="AB226" s="4">
        <v>113838.35849061658</v>
      </c>
      <c r="AC226" s="4">
        <v>144849.28380473674</v>
      </c>
      <c r="AD226" s="4">
        <v>13836.378953511001</v>
      </c>
      <c r="AE226" s="4">
        <v>3.9965259307471444</v>
      </c>
      <c r="AF226" s="4">
        <v>1021.9777473283663</v>
      </c>
      <c r="AG226" s="4">
        <v>6009.8130890443599</v>
      </c>
      <c r="AH226" s="4">
        <v>7826.565864466641</v>
      </c>
      <c r="AI226" s="4">
        <v>5810.2938600334792</v>
      </c>
      <c r="AJ226" s="4">
        <v>227.02164373768701</v>
      </c>
      <c r="AK226" s="4">
        <v>4585.7308041067254</v>
      </c>
      <c r="AL226" s="4">
        <v>1224.5630559267536</v>
      </c>
      <c r="AM226" s="4">
        <v>944.49408178976387</v>
      </c>
      <c r="AN226" s="4">
        <v>431.86746853397386</v>
      </c>
      <c r="AO226" s="4">
        <v>512.62661325579006</v>
      </c>
      <c r="AP226" s="4">
        <v>73823.712890625</v>
      </c>
      <c r="AQ226" s="4">
        <v>121070.88914062499</v>
      </c>
      <c r="AR226" s="4">
        <v>32031.681640625</v>
      </c>
      <c r="AS226" s="4">
        <v>41792.03125</v>
      </c>
      <c r="AT226" s="4">
        <v>600</v>
      </c>
      <c r="AU226" s="4">
        <v>600</v>
      </c>
      <c r="AV226" s="4">
        <v>600</v>
      </c>
      <c r="AW226" s="4">
        <v>6.3423272525672374</v>
      </c>
      <c r="AX226" s="4">
        <v>2.6633242995271571</v>
      </c>
      <c r="AY226" s="4">
        <v>5.3266485990543142</v>
      </c>
      <c r="AZ226" s="4">
        <v>33.251335457135582</v>
      </c>
      <c r="BA226" s="4">
        <v>1.7785081421475735</v>
      </c>
      <c r="BB226" s="4">
        <v>0.74684677060810167</v>
      </c>
      <c r="BC226" s="4">
        <v>0.12140390345748965</v>
      </c>
      <c r="BD226" s="4">
        <v>15.562277011718345</v>
      </c>
      <c r="BE226" s="4">
        <v>7.0700000524520874</v>
      </c>
      <c r="BF226" s="4">
        <v>1.2980000972747803</v>
      </c>
      <c r="BG226" s="4">
        <v>12.842000007629395</v>
      </c>
      <c r="BH226" s="4">
        <v>87.645500183105469</v>
      </c>
      <c r="BI226" s="4">
        <v>71.400001525878906</v>
      </c>
      <c r="BJ226" s="4">
        <v>16.245498657226563</v>
      </c>
      <c r="BK226" s="4">
        <v>4.7854998111724854</v>
      </c>
      <c r="BL226" s="4">
        <v>4.2659997940063477</v>
      </c>
      <c r="BM226" s="4">
        <v>5.304999828338623</v>
      </c>
      <c r="BN226" s="4">
        <v>0.49900001287460327</v>
      </c>
      <c r="BO226" s="4">
        <v>0.3970000147819519</v>
      </c>
      <c r="BP226" s="4">
        <v>0.60100001096725464</v>
      </c>
      <c r="BQ226" s="4">
        <v>62</v>
      </c>
      <c r="BR226" s="4">
        <v>56</v>
      </c>
      <c r="BS226" s="4">
        <v>68</v>
      </c>
      <c r="BT226" s="10">
        <v>42.240021583361681</v>
      </c>
      <c r="BU226" s="10">
        <v>114.52252726065316</v>
      </c>
      <c r="BV226" s="4">
        <v>17.164494344167135</v>
      </c>
      <c r="BW226" s="10">
        <v>17.151436449112715</v>
      </c>
      <c r="BX226" s="10">
        <v>17.177552239221555</v>
      </c>
      <c r="BY226" s="4">
        <v>0.75610621409607748</v>
      </c>
      <c r="BZ226" s="4">
        <v>0.74245591581169856</v>
      </c>
      <c r="CA226" s="4">
        <v>0.7697565123804565</v>
      </c>
      <c r="CB226" s="4">
        <v>8.3757837445379373</v>
      </c>
      <c r="CD226" s="10">
        <v>3799.4702639293223</v>
      </c>
      <c r="CE226" s="10">
        <v>8.5182911321109938</v>
      </c>
      <c r="CF226" s="10"/>
      <c r="CH226" s="10">
        <v>4494.5711020056533</v>
      </c>
      <c r="CI226" s="10">
        <v>8.2553156132778795</v>
      </c>
      <c r="CJ226" s="10"/>
      <c r="CK226" s="4">
        <v>7.0138166755053266</v>
      </c>
      <c r="CM226" s="10">
        <v>4096.2959433148226</v>
      </c>
      <c r="CN226" s="10">
        <v>6.7238119153566656</v>
      </c>
      <c r="CQ226" s="10">
        <v>4883.2752729365975</v>
      </c>
      <c r="CR226" s="10">
        <v>7.2570848216044448</v>
      </c>
      <c r="CT226" s="4">
        <v>0.46250000766788923</v>
      </c>
      <c r="CU226" s="4">
        <v>0.33750000658134616</v>
      </c>
      <c r="CV226" s="4">
        <v>0.12500000108654299</v>
      </c>
      <c r="CW226" s="4">
        <v>0.66041667805984616</v>
      </c>
      <c r="CX226" s="4">
        <v>0.4500000098099311</v>
      </c>
      <c r="CY226" s="4">
        <v>0.21041666824991503</v>
      </c>
      <c r="CZ226" s="4">
        <v>0.26458333727593225</v>
      </c>
      <c r="DA226" s="4">
        <v>0.22500000335276127</v>
      </c>
      <c r="DB226" s="4">
        <v>3.9583333923170962E-2</v>
      </c>
    </row>
    <row r="227" spans="1:106" x14ac:dyDescent="0.25">
      <c r="A227" s="1">
        <f t="shared" si="3"/>
        <v>45150</v>
      </c>
      <c r="B227" s="8">
        <v>33</v>
      </c>
      <c r="C227" s="4">
        <v>7911.84</v>
      </c>
      <c r="D227" s="4">
        <v>7911.84</v>
      </c>
      <c r="E227" s="4">
        <v>0</v>
      </c>
      <c r="F227" s="4">
        <v>3447.5279999999998</v>
      </c>
      <c r="H227" s="4">
        <v>4464.3119999999999</v>
      </c>
      <c r="J227" s="4">
        <v>54117.93752316563</v>
      </c>
      <c r="K227" s="4">
        <v>240.78695344701359</v>
      </c>
      <c r="L227" s="4">
        <v>22680.625352157298</v>
      </c>
      <c r="M227" s="4">
        <v>31437.312171008329</v>
      </c>
      <c r="N227" s="4">
        <v>23642.549847811737</v>
      </c>
      <c r="O227" s="4">
        <v>1795.3064094439901</v>
      </c>
      <c r="P227" s="4">
        <v>10714.523685001224</v>
      </c>
      <c r="Q227" s="4">
        <v>12928.026162810513</v>
      </c>
      <c r="R227" s="4">
        <v>22477.289695458825</v>
      </c>
      <c r="S227" s="4">
        <v>49.615963476516391</v>
      </c>
      <c r="T227" s="4">
        <v>1189.803367219688</v>
      </c>
      <c r="U227" s="4">
        <v>9251.7426999148192</v>
      </c>
      <c r="V227" s="4">
        <v>0</v>
      </c>
      <c r="W227" s="4">
        <v>13225.546995544006</v>
      </c>
      <c r="X227" s="4">
        <v>0</v>
      </c>
      <c r="Y227" s="4">
        <v>9251.7426999148192</v>
      </c>
      <c r="Z227" s="4">
        <v>13225.546995544006</v>
      </c>
      <c r="AA227" s="4">
        <v>255387.47164218445</v>
      </c>
      <c r="AB227" s="4">
        <v>100684.74495835855</v>
      </c>
      <c r="AC227" s="4">
        <v>154702.72668382589</v>
      </c>
      <c r="AD227" s="4">
        <v>14503.297324027695</v>
      </c>
      <c r="AE227" s="4">
        <v>3.9991450286440631</v>
      </c>
      <c r="AF227" s="4">
        <v>1022.0238196089254</v>
      </c>
      <c r="AG227" s="4">
        <v>6356.9206821690177</v>
      </c>
      <c r="AH227" s="4">
        <v>8146.3766418586783</v>
      </c>
      <c r="AI227" s="4">
        <v>7254.7601161562443</v>
      </c>
      <c r="AJ227" s="4">
        <v>227.04944077906785</v>
      </c>
      <c r="AK227" s="4">
        <v>5956.9742521603994</v>
      </c>
      <c r="AL227" s="4">
        <v>1297.7858639958451</v>
      </c>
      <c r="AM227" s="4">
        <v>939.34912663161356</v>
      </c>
      <c r="AN227" s="4">
        <v>416.39921947256948</v>
      </c>
      <c r="AO227" s="4">
        <v>522.94990715904407</v>
      </c>
      <c r="AP227" s="4">
        <v>79391.98828125</v>
      </c>
      <c r="AQ227" s="4">
        <v>130202.86078125</v>
      </c>
      <c r="AR227" s="4">
        <v>34291.57421875</v>
      </c>
      <c r="AS227" s="4">
        <v>45100.4140625</v>
      </c>
      <c r="AT227" s="4">
        <v>600</v>
      </c>
      <c r="AU227" s="4">
        <v>600</v>
      </c>
      <c r="AV227" s="4">
        <v>600</v>
      </c>
      <c r="AW227" s="4">
        <v>6.8401203162811219</v>
      </c>
      <c r="AX227" s="4">
        <v>2.9882492375745384</v>
      </c>
      <c r="AY227" s="4">
        <v>5.9764984751490768</v>
      </c>
      <c r="AZ227" s="4">
        <v>32.279150190370942</v>
      </c>
      <c r="BA227" s="4">
        <v>1.8331130715519646</v>
      </c>
      <c r="BB227" s="4">
        <v>0.91694980133018922</v>
      </c>
      <c r="BC227" s="4">
        <v>0.11872701250677636</v>
      </c>
      <c r="BD227" s="4">
        <v>16.456710547894041</v>
      </c>
      <c r="BE227" s="4">
        <v>6.2284998893737793</v>
      </c>
      <c r="BF227" s="4">
        <v>1.1180000305175781</v>
      </c>
      <c r="BG227" s="4">
        <v>11.33899974822998</v>
      </c>
      <c r="BH227" s="4">
        <v>89.277502059936523</v>
      </c>
      <c r="BI227" s="4">
        <v>74.233001708984375</v>
      </c>
      <c r="BJ227" s="4">
        <v>15.044500350952148</v>
      </c>
      <c r="BK227" s="4">
        <v>3.9869998693466187</v>
      </c>
      <c r="BL227" s="4">
        <v>4.2659997940063477</v>
      </c>
      <c r="BM227" s="4">
        <v>3.7079999446868896</v>
      </c>
      <c r="BN227" s="4">
        <v>0.50749999284744263</v>
      </c>
      <c r="BO227" s="4">
        <v>0.3970000147819519</v>
      </c>
      <c r="BP227" s="4">
        <v>0.61799997091293335</v>
      </c>
      <c r="BQ227" s="4">
        <v>49</v>
      </c>
      <c r="BR227" s="4">
        <v>56</v>
      </c>
      <c r="BS227" s="4">
        <v>42</v>
      </c>
      <c r="BT227" s="10">
        <v>41.842650175399811</v>
      </c>
      <c r="BU227" s="10">
        <v>112.57703211910911</v>
      </c>
      <c r="BV227" s="4">
        <v>17.05687457094038</v>
      </c>
      <c r="BW227" s="10">
        <v>16.382847956860505</v>
      </c>
      <c r="BX227" s="10">
        <v>17.730901185020251</v>
      </c>
      <c r="BY227" s="4">
        <v>0.63500196102210138</v>
      </c>
      <c r="BZ227" s="4">
        <v>1.0436746746066667</v>
      </c>
      <c r="CA227" s="4">
        <v>0.22632924743753594</v>
      </c>
      <c r="CB227" s="4">
        <v>8.2585987843167938</v>
      </c>
      <c r="CD227" s="10">
        <v>3524.1241675681695</v>
      </c>
      <c r="CE227" s="10">
        <v>8.2058086372734387</v>
      </c>
      <c r="CF227" s="10"/>
      <c r="CH227" s="10">
        <v>4596.2941780466672</v>
      </c>
      <c r="CI227" s="10">
        <v>8.2990746602721543</v>
      </c>
      <c r="CJ227" s="10"/>
      <c r="CK227" s="4">
        <v>6.8681259034766748</v>
      </c>
      <c r="CM227" s="10">
        <v>3906.4807575918126</v>
      </c>
      <c r="CN227" s="10">
        <v>6.6176421324352068</v>
      </c>
      <c r="CQ227" s="10">
        <v>5025.1103886646697</v>
      </c>
      <c r="CR227" s="10">
        <v>7.062849990308635</v>
      </c>
      <c r="CT227" s="4">
        <v>0.49791667835476494</v>
      </c>
      <c r="CU227" s="4">
        <v>0.38437500984097517</v>
      </c>
      <c r="CV227" s="4">
        <v>0.11354166851378977</v>
      </c>
      <c r="CW227" s="4">
        <v>0.67291668243706226</v>
      </c>
      <c r="CX227" s="4">
        <v>0.50208334624767303</v>
      </c>
      <c r="CY227" s="4">
        <v>0.17083333618938923</v>
      </c>
      <c r="CZ227" s="4">
        <v>0.32291667427246767</v>
      </c>
      <c r="DA227" s="4">
        <v>0.26666667343427736</v>
      </c>
      <c r="DB227" s="4">
        <v>5.6250000838190317E-2</v>
      </c>
    </row>
    <row r="228" spans="1:106" x14ac:dyDescent="0.25">
      <c r="A228" s="1">
        <f t="shared" si="3"/>
        <v>45151</v>
      </c>
      <c r="B228" s="8">
        <v>33</v>
      </c>
      <c r="C228" s="4">
        <v>7701.4860000000008</v>
      </c>
      <c r="D228" s="4">
        <v>7701.4860000000008</v>
      </c>
      <c r="E228" s="4">
        <v>0</v>
      </c>
      <c r="F228" s="4">
        <v>3342.5120000000002</v>
      </c>
      <c r="H228" s="4">
        <v>4358.9740000000002</v>
      </c>
      <c r="J228" s="4">
        <v>52440.431310550935</v>
      </c>
      <c r="K228" s="4">
        <v>241.81011172816667</v>
      </c>
      <c r="L228" s="4">
        <v>26956.196232260336</v>
      </c>
      <c r="M228" s="4">
        <v>25484.235078290603</v>
      </c>
      <c r="N228" s="4">
        <v>20647.439870035669</v>
      </c>
      <c r="O228" s="4">
        <v>1796.4332683163184</v>
      </c>
      <c r="P228" s="4">
        <v>11206.541040254919</v>
      </c>
      <c r="Q228" s="4">
        <v>9440.8988297807518</v>
      </c>
      <c r="R228" s="4">
        <v>25254.149508246875</v>
      </c>
      <c r="S228" s="4">
        <v>48.784719037301151</v>
      </c>
      <c r="T228" s="4">
        <v>1185.5378908525349</v>
      </c>
      <c r="U228" s="4">
        <v>12372.360449200569</v>
      </c>
      <c r="V228" s="4">
        <v>0</v>
      </c>
      <c r="W228" s="4">
        <v>12881.789059046307</v>
      </c>
      <c r="X228" s="4">
        <v>0</v>
      </c>
      <c r="Y228" s="4">
        <v>12372.360449200569</v>
      </c>
      <c r="Z228" s="4">
        <v>12881.789059046307</v>
      </c>
      <c r="AA228" s="4">
        <v>246111.60512931563</v>
      </c>
      <c r="AB228" s="4">
        <v>135007.34750669444</v>
      </c>
      <c r="AC228" s="4">
        <v>111104.25762262118</v>
      </c>
      <c r="AD228" s="4">
        <v>14121.147705317702</v>
      </c>
      <c r="AE228" s="4">
        <v>4.0012438261953749</v>
      </c>
      <c r="AF228" s="4">
        <v>1022.0446476124858</v>
      </c>
      <c r="AG228" s="4">
        <v>7272.1101930036166</v>
      </c>
      <c r="AH228" s="4">
        <v>6849.0375123140857</v>
      </c>
      <c r="AI228" s="4">
        <v>7430.1288936296578</v>
      </c>
      <c r="AJ228" s="4">
        <v>227.35527003429553</v>
      </c>
      <c r="AK228" s="4">
        <v>6245.3903707810623</v>
      </c>
      <c r="AL228" s="4">
        <v>1184.7385228485957</v>
      </c>
      <c r="AM228" s="4">
        <v>834.7834572447249</v>
      </c>
      <c r="AN228" s="4">
        <v>475.01411961730332</v>
      </c>
      <c r="AO228" s="4">
        <v>359.76933762742158</v>
      </c>
      <c r="AP228" s="4">
        <v>83142.87890625</v>
      </c>
      <c r="AQ228" s="4">
        <v>136354.32140625</v>
      </c>
      <c r="AR228" s="4">
        <v>42178.37890625</v>
      </c>
      <c r="AS228" s="4">
        <v>40964.5</v>
      </c>
      <c r="AT228" s="4">
        <v>600</v>
      </c>
      <c r="AU228" s="4">
        <v>600</v>
      </c>
      <c r="AV228" s="4">
        <v>600</v>
      </c>
      <c r="AW228" s="4">
        <v>6.8091315507878516</v>
      </c>
      <c r="AX228" s="4">
        <v>2.6809683053420685</v>
      </c>
      <c r="AY228" s="4">
        <v>5.3619366106841371</v>
      </c>
      <c r="AZ228" s="4">
        <v>31.956378954570017</v>
      </c>
      <c r="BA228" s="4">
        <v>1.8335614328608403</v>
      </c>
      <c r="BB228" s="4">
        <v>0.96476561713280484</v>
      </c>
      <c r="BC228" s="4">
        <v>0.10839251765759554</v>
      </c>
      <c r="BD228" s="4">
        <v>17.704936606552291</v>
      </c>
      <c r="BE228" s="4">
        <v>6.2284998893737793</v>
      </c>
      <c r="BF228" s="4">
        <v>1.1180000305175781</v>
      </c>
      <c r="BG228" s="4">
        <v>11.33899974822998</v>
      </c>
      <c r="BH228" s="4">
        <v>89.277502059936523</v>
      </c>
      <c r="BI228" s="4">
        <v>74.233001708984375</v>
      </c>
      <c r="BJ228" s="4">
        <v>15.044500350952148</v>
      </c>
      <c r="BK228" s="4">
        <v>3.9869998693466187</v>
      </c>
      <c r="BL228" s="4">
        <v>4.2659997940063477</v>
      </c>
      <c r="BM228" s="4">
        <v>3.7079999446868896</v>
      </c>
      <c r="BN228" s="4">
        <v>0.50749999284744263</v>
      </c>
      <c r="BO228" s="4">
        <v>0.3970000147819519</v>
      </c>
      <c r="BP228" s="4">
        <v>0.61799997091293335</v>
      </c>
      <c r="BQ228" s="4">
        <v>49</v>
      </c>
      <c r="BR228" s="4">
        <v>56</v>
      </c>
      <c r="BS228" s="4">
        <v>42</v>
      </c>
      <c r="BT228" s="10">
        <v>41.667759451469792</v>
      </c>
      <c r="BU228" s="10">
        <v>113.28562786992913</v>
      </c>
      <c r="BV228" s="4">
        <v>17.181398308702089</v>
      </c>
      <c r="BW228" s="10">
        <v>17.358747493569499</v>
      </c>
      <c r="BX228" s="10">
        <v>17.00404912383468</v>
      </c>
      <c r="BY228" s="4">
        <v>0.64934642706809975</v>
      </c>
      <c r="BZ228" s="4">
        <v>0.76215985008892706</v>
      </c>
      <c r="CA228" s="4">
        <v>0.53653300404727244</v>
      </c>
      <c r="CB228" s="4">
        <v>8.3431930845152511</v>
      </c>
      <c r="CD228" s="10">
        <v>3994.078774679173</v>
      </c>
      <c r="CE228" s="10">
        <v>8.4727583658077883</v>
      </c>
      <c r="CF228" s="10"/>
      <c r="CH228" s="10">
        <v>3398.6152775642881</v>
      </c>
      <c r="CI228" s="10">
        <v>8.1909269709124377</v>
      </c>
      <c r="CJ228" s="10"/>
      <c r="CK228" s="4">
        <v>6.8568666248766066</v>
      </c>
      <c r="CM228" s="10">
        <v>4450.9030873192678</v>
      </c>
      <c r="CN228" s="10">
        <v>6.7690031322169677</v>
      </c>
      <c r="CQ228" s="10">
        <v>3819.5775687789433</v>
      </c>
      <c r="CR228" s="10">
        <v>6.9592527876654042</v>
      </c>
      <c r="CT228" s="4">
        <v>0.5000000089251746</v>
      </c>
      <c r="CU228" s="4">
        <v>0.37083333994572359</v>
      </c>
      <c r="CV228" s="4">
        <v>0.12916666897945106</v>
      </c>
      <c r="CW228" s="4">
        <v>0.65833334407458699</v>
      </c>
      <c r="CX228" s="4">
        <v>0.46458334041138488</v>
      </c>
      <c r="CY228" s="4">
        <v>0.19375000366320214</v>
      </c>
      <c r="CZ228" s="4">
        <v>0.34166667377576232</v>
      </c>
      <c r="DA228" s="4">
        <v>0.27708333948006231</v>
      </c>
      <c r="DB228" s="4">
        <v>6.4583334295699998E-2</v>
      </c>
    </row>
    <row r="229" spans="1:106" x14ac:dyDescent="0.25">
      <c r="A229" s="1">
        <f t="shared" si="3"/>
        <v>45152</v>
      </c>
      <c r="B229" s="8">
        <v>34</v>
      </c>
      <c r="C229" s="4">
        <v>8637.8580000000002</v>
      </c>
      <c r="D229" s="4">
        <v>8637.8580000000002</v>
      </c>
      <c r="E229" s="4">
        <v>0</v>
      </c>
      <c r="F229" s="4">
        <v>4130.2839999999997</v>
      </c>
      <c r="H229" s="4">
        <v>4507.5739999999996</v>
      </c>
      <c r="J229" s="4">
        <v>56414.625960899473</v>
      </c>
      <c r="K229" s="4">
        <v>241.39928279624661</v>
      </c>
      <c r="L229" s="4">
        <v>28896.046818732386</v>
      </c>
      <c r="M229" s="4">
        <v>27518.579142167084</v>
      </c>
      <c r="N229" s="4">
        <v>22815.403877333447</v>
      </c>
      <c r="O229" s="4">
        <v>1797.1456634880487</v>
      </c>
      <c r="P229" s="4">
        <v>11860.809214049312</v>
      </c>
      <c r="Q229" s="4">
        <v>10954.594663284133</v>
      </c>
      <c r="R229" s="4">
        <v>25956.679789256974</v>
      </c>
      <c r="S229" s="4">
        <v>48.987327644419729</v>
      </c>
      <c r="T229" s="4">
        <v>1189.1041406252655</v>
      </c>
      <c r="U229" s="4">
        <v>13363.72044501679</v>
      </c>
      <c r="V229" s="4">
        <v>0</v>
      </c>
      <c r="W229" s="4">
        <v>12592.959344240186</v>
      </c>
      <c r="X229" s="4">
        <v>0</v>
      </c>
      <c r="Y229" s="4">
        <v>13363.72044501679</v>
      </c>
      <c r="Z229" s="4">
        <v>12592.959344240186</v>
      </c>
      <c r="AA229" s="4">
        <v>327603.59723716398</v>
      </c>
      <c r="AB229" s="4">
        <v>167884.54733318003</v>
      </c>
      <c r="AC229" s="4">
        <v>159719.04990398395</v>
      </c>
      <c r="AD229" s="4">
        <v>15051.244025287057</v>
      </c>
      <c r="AE229" s="4">
        <v>3.9097890418968881</v>
      </c>
      <c r="AF229" s="4">
        <v>1021.5845562965745</v>
      </c>
      <c r="AG229" s="4">
        <v>7652.7068471170342</v>
      </c>
      <c r="AH229" s="4">
        <v>7398.5371781700223</v>
      </c>
      <c r="AI229" s="4">
        <v>7326.2744267201815</v>
      </c>
      <c r="AJ229" s="4">
        <v>227.36143597885413</v>
      </c>
      <c r="AK229" s="4">
        <v>6094.4144829883253</v>
      </c>
      <c r="AL229" s="4">
        <v>1231.859943731856</v>
      </c>
      <c r="AM229" s="4">
        <v>1040.4095194036663</v>
      </c>
      <c r="AN229" s="4">
        <v>513.37164906935323</v>
      </c>
      <c r="AO229" s="4">
        <v>527.0378703343132</v>
      </c>
      <c r="AP229" s="4">
        <v>88971.875</v>
      </c>
      <c r="AQ229" s="4">
        <v>145913.875</v>
      </c>
      <c r="AR229" s="4">
        <v>46446.36328125</v>
      </c>
      <c r="AS229" s="4">
        <v>42525.51171875</v>
      </c>
      <c r="AT229" s="4">
        <v>600</v>
      </c>
      <c r="AU229" s="4">
        <v>600</v>
      </c>
      <c r="AV229" s="4">
        <v>600</v>
      </c>
      <c r="AW229" s="4">
        <v>6.5310897633301535</v>
      </c>
      <c r="AX229" s="4">
        <v>2.641326573941531</v>
      </c>
      <c r="AY229" s="4">
        <v>5.2826531478830621</v>
      </c>
      <c r="AZ229" s="4">
        <v>37.926485621454297</v>
      </c>
      <c r="BA229" s="4">
        <v>1.7424741209321868</v>
      </c>
      <c r="BB229" s="4">
        <v>0.84815870169666852</v>
      </c>
      <c r="BC229" s="4">
        <v>0.12044762942429318</v>
      </c>
      <c r="BD229" s="4">
        <v>16.892367876387873</v>
      </c>
      <c r="BE229" s="4">
        <v>5.6480001211166382</v>
      </c>
      <c r="BF229" s="4">
        <v>0.84500002861022949</v>
      </c>
      <c r="BG229" s="4">
        <v>10.451000213623047</v>
      </c>
      <c r="BH229" s="4">
        <v>89.854504585266113</v>
      </c>
      <c r="BI229" s="4">
        <v>74.686004638671875</v>
      </c>
      <c r="BJ229" s="4">
        <v>15.168499946594238</v>
      </c>
      <c r="BK229" s="4">
        <v>3.9624998569488525</v>
      </c>
      <c r="BL229" s="4">
        <v>4.2659997940063477</v>
      </c>
      <c r="BM229" s="4">
        <v>3.6589999198913574</v>
      </c>
      <c r="BN229" s="4">
        <v>0.53450000286102295</v>
      </c>
      <c r="BO229" s="4">
        <v>0.3970000147819519</v>
      </c>
      <c r="BP229" s="4">
        <v>0.67199999094009399</v>
      </c>
      <c r="BQ229" s="4">
        <v>76</v>
      </c>
      <c r="BR229" s="4">
        <v>56</v>
      </c>
      <c r="BS229" s="4">
        <v>96</v>
      </c>
      <c r="BT229" s="10">
        <v>41.285094561875091</v>
      </c>
      <c r="BU229" s="10">
        <v>114.16120533019891</v>
      </c>
      <c r="BV229" s="4">
        <v>17.580199695257125</v>
      </c>
      <c r="BW229" s="10">
        <v>17.566616287739187</v>
      </c>
      <c r="BX229" s="10">
        <v>17.593783102775063</v>
      </c>
      <c r="BY229" s="4">
        <v>0.50337186482246954</v>
      </c>
      <c r="BZ229" s="4">
        <v>0.60685527844450737</v>
      </c>
      <c r="CA229" s="4">
        <v>0.3998884512004317</v>
      </c>
      <c r="CB229" s="4">
        <v>8.2733649645169667</v>
      </c>
      <c r="CD229" s="10">
        <v>4400.8249505233944</v>
      </c>
      <c r="CE229" s="10">
        <v>8.5646693998911019</v>
      </c>
      <c r="CF229" s="10"/>
      <c r="CH229" s="10">
        <v>4632.1448758184142</v>
      </c>
      <c r="CI229" s="10">
        <v>7.9966076821432965</v>
      </c>
      <c r="CJ229" s="10"/>
      <c r="CK229" s="4">
        <v>6.9526496477768234</v>
      </c>
      <c r="CM229" s="10">
        <v>4898.895923911201</v>
      </c>
      <c r="CN229" s="10">
        <v>6.7627480063362571</v>
      </c>
      <c r="CQ229" s="10">
        <v>5080.2170907074733</v>
      </c>
      <c r="CR229" s="10">
        <v>7.135773392409491</v>
      </c>
      <c r="CT229" s="4">
        <v>0.79001736488296759</v>
      </c>
      <c r="CU229" s="4">
        <v>0.56710069838704336</v>
      </c>
      <c r="CV229" s="4">
        <v>0.22291666649592418</v>
      </c>
      <c r="CW229" s="4">
        <v>0.84375000636403763</v>
      </c>
      <c r="CX229" s="4">
        <v>0.63541666915019357</v>
      </c>
      <c r="CY229" s="4">
        <v>0.20833333721384406</v>
      </c>
      <c r="CZ229" s="4">
        <v>0.73628472340189743</v>
      </c>
      <c r="DA229" s="4">
        <v>0.49878472762389314</v>
      </c>
      <c r="DB229" s="4">
        <v>0.23749999577800432</v>
      </c>
    </row>
    <row r="230" spans="1:106" x14ac:dyDescent="0.25">
      <c r="A230" s="1">
        <f t="shared" si="3"/>
        <v>45153</v>
      </c>
      <c r="B230" s="8">
        <v>34</v>
      </c>
      <c r="C230" s="4">
        <v>6504.8099999999995</v>
      </c>
      <c r="D230" s="4">
        <v>6504.8099999999995</v>
      </c>
      <c r="E230" s="4">
        <v>0</v>
      </c>
      <c r="F230" s="4">
        <v>2076.52</v>
      </c>
      <c r="H230" s="4">
        <v>4428.29</v>
      </c>
      <c r="J230" s="4">
        <v>50498.633535522094</v>
      </c>
      <c r="K230" s="4">
        <v>241.44865511292363</v>
      </c>
      <c r="L230" s="4">
        <v>19261.45545527685</v>
      </c>
      <c r="M230" s="4">
        <v>31237.178080245241</v>
      </c>
      <c r="N230" s="4">
        <v>20691.080983154192</v>
      </c>
      <c r="O230" s="4">
        <v>1796.8224040492587</v>
      </c>
      <c r="P230" s="4">
        <v>9024.5418885712261</v>
      </c>
      <c r="Q230" s="4">
        <v>11666.539094582966</v>
      </c>
      <c r="R230" s="4">
        <v>21797.291372455984</v>
      </c>
      <c r="S230" s="4">
        <v>49.973368241184893</v>
      </c>
      <c r="T230" s="4">
        <v>1193.3227831386187</v>
      </c>
      <c r="U230" s="4">
        <v>8491.6663574803315</v>
      </c>
      <c r="V230" s="4">
        <v>0</v>
      </c>
      <c r="W230" s="4">
        <v>13305.625014975651</v>
      </c>
      <c r="X230" s="4">
        <v>0</v>
      </c>
      <c r="Y230" s="4">
        <v>8491.6663574803315</v>
      </c>
      <c r="Z230" s="4">
        <v>13305.625014975651</v>
      </c>
      <c r="AA230" s="4">
        <v>277962.93427076464</v>
      </c>
      <c r="AB230" s="4">
        <v>114899.56139110157</v>
      </c>
      <c r="AC230" s="4">
        <v>163063.37287966307</v>
      </c>
      <c r="AD230" s="4">
        <v>13837.682658844016</v>
      </c>
      <c r="AE230" s="4">
        <v>4.0021605558653102</v>
      </c>
      <c r="AF230" s="4">
        <v>1022.0440227462054</v>
      </c>
      <c r="AG230" s="4">
        <v>5699.5640842772627</v>
      </c>
      <c r="AH230" s="4">
        <v>8138.1185745667526</v>
      </c>
      <c r="AI230" s="4">
        <v>7397.3730774920932</v>
      </c>
      <c r="AJ230" s="4">
        <v>227.39432543542651</v>
      </c>
      <c r="AK230" s="4">
        <v>5527.9947143303498</v>
      </c>
      <c r="AL230" s="4">
        <v>1869.378363161743</v>
      </c>
      <c r="AM230" s="4">
        <v>913.37854270942444</v>
      </c>
      <c r="AN230" s="4">
        <v>390.74134212084402</v>
      </c>
      <c r="AO230" s="4">
        <v>522.63720058858041</v>
      </c>
      <c r="AP230" s="4">
        <v>75810.791015625</v>
      </c>
      <c r="AQ230" s="4">
        <v>124329.69726562499</v>
      </c>
      <c r="AR230" s="4">
        <v>30573.845703125</v>
      </c>
      <c r="AS230" s="4">
        <v>45236.9453125</v>
      </c>
      <c r="AT230" s="4">
        <v>600</v>
      </c>
      <c r="AU230" s="4">
        <v>600</v>
      </c>
      <c r="AV230" s="4">
        <v>600</v>
      </c>
      <c r="AW230" s="4">
        <v>7.7632757198937554</v>
      </c>
      <c r="AX230" s="4">
        <v>3.1808893700437357</v>
      </c>
      <c r="AY230" s="4">
        <v>6.3617787400874715</v>
      </c>
      <c r="AZ230" s="4">
        <v>42.731906738362021</v>
      </c>
      <c r="BA230" s="4">
        <v>2.1273000531674282</v>
      </c>
      <c r="BB230" s="4">
        <v>1.1372158568032109</v>
      </c>
      <c r="BC230" s="4">
        <v>0.14041586805908621</v>
      </c>
      <c r="BD230" s="4">
        <v>19.113501741884082</v>
      </c>
      <c r="BE230" s="4">
        <v>2.4495000243186951</v>
      </c>
      <c r="BF230" s="4">
        <v>0.80099999904632568</v>
      </c>
      <c r="BG230" s="4">
        <v>4.0980000495910645</v>
      </c>
      <c r="BH230" s="4">
        <v>92.734002113342285</v>
      </c>
      <c r="BI230" s="4">
        <v>77.961502075195313</v>
      </c>
      <c r="BJ230" s="4">
        <v>14.772500038146973</v>
      </c>
      <c r="BK230" s="4">
        <v>4.0555000305175781</v>
      </c>
      <c r="BL230" s="4">
        <v>4.4520001411437988</v>
      </c>
      <c r="BM230" s="4">
        <v>3.6589999198913574</v>
      </c>
      <c r="BN230" s="4">
        <v>0.75999999046325684</v>
      </c>
      <c r="BO230" s="4">
        <v>0.84799998998641968</v>
      </c>
      <c r="BP230" s="4">
        <v>0.67199999094009399</v>
      </c>
      <c r="BQ230" s="4">
        <v>87</v>
      </c>
      <c r="BR230" s="4">
        <v>78</v>
      </c>
      <c r="BS230" s="4">
        <v>96</v>
      </c>
      <c r="BT230" s="10">
        <v>41.246078645064088</v>
      </c>
      <c r="BU230" s="10">
        <v>114.09959766223798</v>
      </c>
      <c r="BV230" s="4">
        <v>17.372854592383462</v>
      </c>
      <c r="BW230" s="10">
        <v>16.789689944557569</v>
      </c>
      <c r="BX230" s="10">
        <v>17.956019240209351</v>
      </c>
      <c r="BY230" s="4">
        <v>0.46989867130914487</v>
      </c>
      <c r="BZ230" s="4">
        <v>0.66153358521597971</v>
      </c>
      <c r="CA230" s="4">
        <v>0.27826375740230996</v>
      </c>
      <c r="CB230" s="4">
        <v>8.3227884692985512</v>
      </c>
      <c r="CD230" s="10">
        <v>3429.5282432722588</v>
      </c>
      <c r="CE230" s="10">
        <v>8.7388361681922326</v>
      </c>
      <c r="CF230" s="10"/>
      <c r="CH230" s="10">
        <v>4599.9399373256192</v>
      </c>
      <c r="CI230" s="10">
        <v>8.0126002161158638</v>
      </c>
      <c r="CJ230" s="10"/>
      <c r="CK230" s="4">
        <v>6.9476550513368824</v>
      </c>
      <c r="CM230" s="10">
        <v>3731.9965758245962</v>
      </c>
      <c r="CN230" s="10">
        <v>6.6497480513103939</v>
      </c>
      <c r="CQ230" s="10">
        <v>5029.4710999723293</v>
      </c>
      <c r="CR230" s="10">
        <v>7.1687096874832452</v>
      </c>
      <c r="CT230" s="4">
        <v>0.87500001276688022</v>
      </c>
      <c r="CU230" s="4">
        <v>0.63281251086543</v>
      </c>
      <c r="CV230" s="4">
        <v>0.24218750190145028</v>
      </c>
      <c r="CW230" s="4">
        <v>0.94166668209557725</v>
      </c>
      <c r="CX230" s="4">
        <v>0.79791667933265364</v>
      </c>
      <c r="CY230" s="4">
        <v>0.14375000276292363</v>
      </c>
      <c r="CZ230" s="4">
        <v>0.8083333434381833</v>
      </c>
      <c r="DA230" s="4">
        <v>0.46770834239820641</v>
      </c>
      <c r="DB230" s="4">
        <v>0.34062500103997689</v>
      </c>
    </row>
    <row r="231" spans="1:106" x14ac:dyDescent="0.25">
      <c r="A231" s="1">
        <f t="shared" si="3"/>
        <v>45154</v>
      </c>
      <c r="B231" s="8">
        <v>34</v>
      </c>
      <c r="C231" s="4">
        <v>3356.7620000000002</v>
      </c>
      <c r="D231" s="4">
        <v>3356.7620000000002</v>
      </c>
      <c r="E231" s="4">
        <v>0</v>
      </c>
      <c r="F231" s="4">
        <v>1030.2460000000001</v>
      </c>
      <c r="H231" s="4">
        <v>2326.5160000000001</v>
      </c>
      <c r="J231" s="4">
        <v>25560.259192970967</v>
      </c>
      <c r="K231" s="4">
        <v>242.63897426630513</v>
      </c>
      <c r="L231" s="4">
        <v>7251.6795128252979</v>
      </c>
      <c r="M231" s="4">
        <v>18308.579680145667</v>
      </c>
      <c r="N231" s="4">
        <v>8661.9707779428245</v>
      </c>
      <c r="O231" s="4">
        <v>1797.0320196014288</v>
      </c>
      <c r="P231" s="4">
        <v>3501.7756221842351</v>
      </c>
      <c r="Q231" s="4">
        <v>5160.195155758589</v>
      </c>
      <c r="R231" s="4">
        <v>11686.381754414871</v>
      </c>
      <c r="S231" s="4">
        <v>49.159174523345094</v>
      </c>
      <c r="T231" s="4">
        <v>1190.5777078345945</v>
      </c>
      <c r="U231" s="4">
        <v>3235.0900519882412</v>
      </c>
      <c r="V231" s="4">
        <v>0</v>
      </c>
      <c r="W231" s="4">
        <v>8451.2917024266299</v>
      </c>
      <c r="X231" s="4">
        <v>0</v>
      </c>
      <c r="Y231" s="4">
        <v>3235.0900519882412</v>
      </c>
      <c r="Z231" s="4">
        <v>8451.2917024266299</v>
      </c>
      <c r="AA231" s="4">
        <v>108078.53322234401</v>
      </c>
      <c r="AB231" s="4">
        <v>29046.844032411464</v>
      </c>
      <c r="AC231" s="4">
        <v>79031.689189932542</v>
      </c>
      <c r="AD231" s="4">
        <v>6210.3957001947028</v>
      </c>
      <c r="AE231" s="4">
        <v>3.6888884940204427</v>
      </c>
      <c r="AF231" s="4">
        <v>1020.4965426741782</v>
      </c>
      <c r="AG231" s="4">
        <v>2187.7717398777386</v>
      </c>
      <c r="AH231" s="4">
        <v>4022.6239603169643</v>
      </c>
      <c r="AI231" s="4">
        <v>3628.2816408911081</v>
      </c>
      <c r="AJ231" s="4">
        <v>253.24067073521792</v>
      </c>
      <c r="AK231" s="4">
        <v>2639.6241005216307</v>
      </c>
      <c r="AL231" s="4">
        <v>988.65754036947726</v>
      </c>
      <c r="AM231" s="4">
        <v>488.13773338603585</v>
      </c>
      <c r="AN231" s="4">
        <v>188.83867170066827</v>
      </c>
      <c r="AO231" s="4">
        <v>299.29906168536758</v>
      </c>
      <c r="AP231" s="4">
        <v>39528.1142578125</v>
      </c>
      <c r="AQ231" s="4">
        <v>64826.107382812494</v>
      </c>
      <c r="AR231" s="4">
        <v>11686.9345703125</v>
      </c>
      <c r="AS231" s="4">
        <v>27841.1796875</v>
      </c>
      <c r="AT231" s="4">
        <v>600</v>
      </c>
      <c r="AU231" s="4">
        <v>600</v>
      </c>
      <c r="AV231" s="4">
        <v>600</v>
      </c>
      <c r="AW231" s="4">
        <v>7.6145580750053075</v>
      </c>
      <c r="AX231" s="4">
        <v>2.5804542526228622</v>
      </c>
      <c r="AY231" s="4">
        <v>5.1609085052457244</v>
      </c>
      <c r="AZ231" s="4">
        <v>32.197258316897056</v>
      </c>
      <c r="BA231" s="4">
        <v>1.8501149918268565</v>
      </c>
      <c r="BB231" s="4">
        <v>1.0808873673174053</v>
      </c>
      <c r="BC231" s="4">
        <v>0.14541922644084859</v>
      </c>
      <c r="BD231" s="4">
        <v>19.31209522236384</v>
      </c>
      <c r="BE231" s="4">
        <v>2.0879999399185181</v>
      </c>
      <c r="BF231" s="4">
        <v>1.187999963760376</v>
      </c>
      <c r="BG231" s="4">
        <v>2.9879999160766602</v>
      </c>
      <c r="BH231" s="4">
        <v>92.921998977661133</v>
      </c>
      <c r="BI231" s="4">
        <v>78.246498107910156</v>
      </c>
      <c r="BJ231" s="4">
        <v>14.675500869750977</v>
      </c>
      <c r="BK231" s="4">
        <v>4.2310001850128174</v>
      </c>
      <c r="BL231" s="4">
        <v>4.4520001411437988</v>
      </c>
      <c r="BM231" s="4">
        <v>4.0100002288818359</v>
      </c>
      <c r="BN231" s="4">
        <v>0.75799998641014099</v>
      </c>
      <c r="BO231" s="4">
        <v>0.84799998998641968</v>
      </c>
      <c r="BP231" s="4">
        <v>0.6679999828338623</v>
      </c>
      <c r="BQ231" s="4">
        <v>76</v>
      </c>
      <c r="BR231" s="4">
        <v>78</v>
      </c>
      <c r="BS231" s="4">
        <v>74</v>
      </c>
      <c r="BT231" s="10">
        <v>40.991971536706515</v>
      </c>
      <c r="BU231" s="10">
        <v>111.71592294369962</v>
      </c>
      <c r="BV231" s="4">
        <v>16.889722159424867</v>
      </c>
      <c r="BW231" s="10">
        <v>15.908642083279512</v>
      </c>
      <c r="BX231" s="10">
        <v>17.870802235570221</v>
      </c>
      <c r="BY231" s="4">
        <v>0.50978023947010054</v>
      </c>
      <c r="BZ231" s="4">
        <v>0.51082586429993537</v>
      </c>
      <c r="CA231" s="4">
        <v>0.50873461464026559</v>
      </c>
      <c r="CB231" s="4">
        <v>8.4794980098162167</v>
      </c>
      <c r="CD231" s="10">
        <v>1149.240451187459</v>
      </c>
      <c r="CE231" s="10">
        <v>9.0465127998499728</v>
      </c>
      <c r="CF231" s="10"/>
      <c r="CH231" s="10">
        <v>2227.287481539151</v>
      </c>
      <c r="CI231" s="10">
        <v>8.1869285330291213</v>
      </c>
      <c r="CJ231" s="10"/>
      <c r="CK231" s="4">
        <v>7.2520626674667232</v>
      </c>
      <c r="CM231" s="10">
        <v>1354.4493996155848</v>
      </c>
      <c r="CN231" s="10">
        <v>6.8670108349536108</v>
      </c>
      <c r="CQ231" s="10">
        <v>2570.0313371544812</v>
      </c>
      <c r="CR231" s="10">
        <v>7.4549914083846076</v>
      </c>
      <c r="CT231" s="4">
        <v>0.89375001611188054</v>
      </c>
      <c r="CU231" s="4">
        <v>0.62708334159106016</v>
      </c>
      <c r="CV231" s="4">
        <v>0.26666667452082038</v>
      </c>
      <c r="CW231" s="4">
        <v>0.76666668367882573</v>
      </c>
      <c r="CX231" s="4">
        <v>0.55000001130004728</v>
      </c>
      <c r="CY231" s="4">
        <v>0.21666667237877846</v>
      </c>
      <c r="CZ231" s="4">
        <v>1.0208333485449352</v>
      </c>
      <c r="DA231" s="4">
        <v>0.70416667188207305</v>
      </c>
      <c r="DB231" s="4">
        <v>0.3166666766628623</v>
      </c>
    </row>
    <row r="232" spans="1:106" x14ac:dyDescent="0.25">
      <c r="A232" s="1">
        <f t="shared" si="3"/>
        <v>45155</v>
      </c>
      <c r="B232" s="8">
        <v>34</v>
      </c>
      <c r="C232" s="4">
        <v>7960.4989999999998</v>
      </c>
      <c r="D232" s="4">
        <v>7960.4989999999998</v>
      </c>
      <c r="E232" s="4">
        <v>0</v>
      </c>
      <c r="F232" s="4">
        <v>3981.569</v>
      </c>
      <c r="H232" s="4">
        <v>3978.93</v>
      </c>
      <c r="J232" s="4">
        <v>48942.87053945013</v>
      </c>
      <c r="K232" s="4">
        <v>243.94593833212267</v>
      </c>
      <c r="L232" s="4">
        <v>23161.075305202496</v>
      </c>
      <c r="M232" s="4">
        <v>25781.795234247631</v>
      </c>
      <c r="N232" s="4">
        <v>22169.688637175459</v>
      </c>
      <c r="O232" s="4">
        <v>1796.0470598220058</v>
      </c>
      <c r="P232" s="4">
        <v>12692.457648133483</v>
      </c>
      <c r="Q232" s="4">
        <v>9477.2309890419747</v>
      </c>
      <c r="R232" s="4">
        <v>23893.940519908152</v>
      </c>
      <c r="S232" s="4">
        <v>49.219940240879055</v>
      </c>
      <c r="T232" s="4">
        <v>1190.5680338728946</v>
      </c>
      <c r="U232" s="4">
        <v>11786.062933736779</v>
      </c>
      <c r="V232" s="4">
        <v>0</v>
      </c>
      <c r="W232" s="4">
        <v>12107.877586171375</v>
      </c>
      <c r="X232" s="4">
        <v>0</v>
      </c>
      <c r="Y232" s="4">
        <v>11786.062933736779</v>
      </c>
      <c r="Z232" s="4">
        <v>12107.877586171375</v>
      </c>
      <c r="AA232" s="4">
        <v>255241.30622760585</v>
      </c>
      <c r="AB232" s="4">
        <v>113709.06178269409</v>
      </c>
      <c r="AC232" s="4">
        <v>141532.24444491175</v>
      </c>
      <c r="AD232" s="4">
        <v>13985.651177719388</v>
      </c>
      <c r="AE232" s="4">
        <v>3.9918142203669622</v>
      </c>
      <c r="AF232" s="4">
        <v>1022.042324418162</v>
      </c>
      <c r="AG232" s="4">
        <v>6706.1482851697483</v>
      </c>
      <c r="AH232" s="4">
        <v>7279.5028925496399</v>
      </c>
      <c r="AI232" s="4">
        <v>10434.012507398602</v>
      </c>
      <c r="AJ232" s="4">
        <v>227.56525467819637</v>
      </c>
      <c r="AK232" s="4">
        <v>7127.1103643962697</v>
      </c>
      <c r="AL232" s="4">
        <v>3306.9021430023331</v>
      </c>
      <c r="AM232" s="4">
        <v>831.54000592488171</v>
      </c>
      <c r="AN232" s="4">
        <v>386.36012305296509</v>
      </c>
      <c r="AO232" s="4">
        <v>445.17988287191662</v>
      </c>
      <c r="AP232" s="4">
        <v>88365.03125</v>
      </c>
      <c r="AQ232" s="4">
        <v>144918.65125</v>
      </c>
      <c r="AR232" s="4">
        <v>39735.0390625</v>
      </c>
      <c r="AS232" s="4">
        <v>48629.9921875</v>
      </c>
      <c r="AT232" s="4">
        <v>600</v>
      </c>
      <c r="AU232" s="4">
        <v>600</v>
      </c>
      <c r="AV232" s="4">
        <v>600</v>
      </c>
      <c r="AW232" s="4">
        <v>6.1482164044553151</v>
      </c>
      <c r="AX232" s="4">
        <v>2.7849621785236653</v>
      </c>
      <c r="AY232" s="4">
        <v>5.5699243570473307</v>
      </c>
      <c r="AZ232" s="4">
        <v>32.063480722452937</v>
      </c>
      <c r="BA232" s="4">
        <v>1.7568812178381517</v>
      </c>
      <c r="BB232" s="4">
        <v>1.3107234241721031</v>
      </c>
      <c r="BC232" s="4">
        <v>0.10445827653830266</v>
      </c>
      <c r="BD232" s="4">
        <v>18.204719484293634</v>
      </c>
      <c r="BE232" s="4">
        <v>2.0879999399185181</v>
      </c>
      <c r="BF232" s="4">
        <v>1.187999963760376</v>
      </c>
      <c r="BG232" s="4">
        <v>2.9879999160766602</v>
      </c>
      <c r="BH232" s="4">
        <v>92.921998977661133</v>
      </c>
      <c r="BI232" s="4">
        <v>78.246498107910156</v>
      </c>
      <c r="BJ232" s="4">
        <v>14.675500869750977</v>
      </c>
      <c r="BK232" s="4">
        <v>4.2310001850128174</v>
      </c>
      <c r="BL232" s="4">
        <v>4.4520001411437988</v>
      </c>
      <c r="BM232" s="4">
        <v>4.0100002288818359</v>
      </c>
      <c r="BN232" s="4">
        <v>0.75799998641014099</v>
      </c>
      <c r="BO232" s="4">
        <v>0.84799998998641968</v>
      </c>
      <c r="BP232" s="4">
        <v>0.6679999828338623</v>
      </c>
      <c r="BQ232" s="4">
        <v>76</v>
      </c>
      <c r="BR232" s="4">
        <v>78</v>
      </c>
      <c r="BS232" s="4">
        <v>74</v>
      </c>
      <c r="BT232" s="10">
        <v>37.947387857131332</v>
      </c>
      <c r="BU232" s="10">
        <v>94.920477184267327</v>
      </c>
      <c r="BV232" s="4">
        <v>16.92772217683218</v>
      </c>
      <c r="BW232" s="10">
        <v>16.584901599906107</v>
      </c>
      <c r="BX232" s="10">
        <v>17.270542753758253</v>
      </c>
      <c r="BY232" s="4">
        <v>2.5366580817889752</v>
      </c>
      <c r="BZ232" s="4">
        <v>3.2534683654168552</v>
      </c>
      <c r="CA232" s="4">
        <v>1.8198477981610952</v>
      </c>
      <c r="CB232" s="4">
        <v>8.3924846116162151</v>
      </c>
      <c r="CD232" s="10">
        <v>3352.6451336347986</v>
      </c>
      <c r="CE232" s="10">
        <v>8.5007654801675141</v>
      </c>
      <c r="CF232" s="10"/>
      <c r="CH232" s="10">
        <v>3904.9047893738266</v>
      </c>
      <c r="CI232" s="10">
        <v>8.2995176004864835</v>
      </c>
      <c r="CJ232" s="10"/>
      <c r="CK232" s="4">
        <v>7.0046285594072017</v>
      </c>
      <c r="CM232" s="10">
        <v>3786.7623512654491</v>
      </c>
      <c r="CN232" s="10">
        <v>6.8074755818262327</v>
      </c>
      <c r="CQ232" s="10">
        <v>4200.2674757828672</v>
      </c>
      <c r="CR232" s="10">
        <v>7.1823723524508436</v>
      </c>
      <c r="CT232" s="4">
        <v>0.86401041966164482</v>
      </c>
      <c r="CU232" s="4">
        <v>0.65781249875823655</v>
      </c>
      <c r="CV232" s="4">
        <v>0.20619792090340827</v>
      </c>
      <c r="CW232" s="4">
        <v>0.75000000046566129</v>
      </c>
      <c r="CX232" s="4">
        <v>0.6041666641831398</v>
      </c>
      <c r="CY232" s="4">
        <v>0.14583333628252149</v>
      </c>
      <c r="CZ232" s="4">
        <v>0.97802083885762836</v>
      </c>
      <c r="DA232" s="4">
        <v>0.7114583333333333</v>
      </c>
      <c r="DB232" s="4">
        <v>0.26656250552429506</v>
      </c>
    </row>
    <row r="233" spans="1:106" x14ac:dyDescent="0.25">
      <c r="A233" s="1">
        <f t="shared" si="3"/>
        <v>45156</v>
      </c>
      <c r="B233" s="8">
        <v>34</v>
      </c>
      <c r="C233" s="4">
        <v>7482.2659999999996</v>
      </c>
      <c r="D233" s="4">
        <v>7482.2659999999996</v>
      </c>
      <c r="E233" s="4">
        <v>0</v>
      </c>
      <c r="F233" s="4">
        <v>3031.6579999999999</v>
      </c>
      <c r="H233" s="4">
        <v>4450.6080000000002</v>
      </c>
      <c r="J233" s="4">
        <v>51177.086650192083</v>
      </c>
      <c r="K233" s="4">
        <v>240.72496128391879</v>
      </c>
      <c r="L233" s="4">
        <v>23125.956187987376</v>
      </c>
      <c r="M233" s="4">
        <v>28051.130462204706</v>
      </c>
      <c r="N233" s="4">
        <v>20947.137333142178</v>
      </c>
      <c r="O233" s="4">
        <v>1795.0024490347807</v>
      </c>
      <c r="P233" s="4">
        <v>10217.245751709052</v>
      </c>
      <c r="Q233" s="4">
        <v>10729.891581433125</v>
      </c>
      <c r="R233" s="4">
        <v>24053.450441525601</v>
      </c>
      <c r="S233" s="4">
        <v>49.025806943125858</v>
      </c>
      <c r="T233" s="4">
        <v>1188.6437143146982</v>
      </c>
      <c r="U233" s="4">
        <v>10552.355524723909</v>
      </c>
      <c r="V233" s="4">
        <v>0</v>
      </c>
      <c r="W233" s="4">
        <v>13501.09491680169</v>
      </c>
      <c r="X233" s="4">
        <v>0</v>
      </c>
      <c r="Y233" s="4">
        <v>10552.355524723909</v>
      </c>
      <c r="Z233" s="4">
        <v>13501.09491680169</v>
      </c>
      <c r="AA233" s="4">
        <v>277458.70210920635</v>
      </c>
      <c r="AB233" s="4">
        <v>118718.34191539348</v>
      </c>
      <c r="AC233" s="4">
        <v>158740.36019381287</v>
      </c>
      <c r="AD233" s="4">
        <v>14536.765315593699</v>
      </c>
      <c r="AE233" s="4">
        <v>3.9706420007284717</v>
      </c>
      <c r="AF233" s="4">
        <v>1021.9349286378841</v>
      </c>
      <c r="AG233" s="4">
        <v>6666.3341823688834</v>
      </c>
      <c r="AH233" s="4">
        <v>7870.4311332248153</v>
      </c>
      <c r="AI233" s="4">
        <v>8233.357701826324</v>
      </c>
      <c r="AJ233" s="4">
        <v>227.45202328885043</v>
      </c>
      <c r="AK233" s="4">
        <v>5968.2797657119609</v>
      </c>
      <c r="AL233" s="4">
        <v>2265.0779361143623</v>
      </c>
      <c r="AM233" s="4">
        <v>948.61835648868589</v>
      </c>
      <c r="AN233" s="4">
        <v>451.85828317329947</v>
      </c>
      <c r="AO233" s="4">
        <v>496.76007331538642</v>
      </c>
      <c r="AP233" s="4">
        <v>81346.11328125</v>
      </c>
      <c r="AQ233" s="4">
        <v>133407.62578124998</v>
      </c>
      <c r="AR233" s="4">
        <v>36659.59765625</v>
      </c>
      <c r="AS233" s="4">
        <v>44686.515625</v>
      </c>
      <c r="AT233" s="4">
        <v>600</v>
      </c>
      <c r="AU233" s="4">
        <v>600</v>
      </c>
      <c r="AV233" s="4">
        <v>600</v>
      </c>
      <c r="AW233" s="4">
        <v>6.8397844516877759</v>
      </c>
      <c r="AX233" s="4">
        <v>2.799571324133916</v>
      </c>
      <c r="AY233" s="4">
        <v>5.5991426482678319</v>
      </c>
      <c r="AZ233" s="4">
        <v>37.082175654969546</v>
      </c>
      <c r="BA233" s="4">
        <v>1.9428292599586408</v>
      </c>
      <c r="BB233" s="4">
        <v>1.1003829190015866</v>
      </c>
      <c r="BC233" s="4">
        <v>0.12678222833680144</v>
      </c>
      <c r="BD233" s="4">
        <v>17.829842694880131</v>
      </c>
      <c r="BE233" s="4">
        <v>2.815500020980835</v>
      </c>
      <c r="BF233" s="4">
        <v>1.0339999198913574</v>
      </c>
      <c r="BG233" s="4">
        <v>4.5970001220703125</v>
      </c>
      <c r="BH233" s="4">
        <v>92.880501747131348</v>
      </c>
      <c r="BI233" s="4">
        <v>79.261001586914063</v>
      </c>
      <c r="BJ233" s="4">
        <v>13.619500160217285</v>
      </c>
      <c r="BK233" s="4">
        <v>3.6365001201629639</v>
      </c>
      <c r="BL233" s="4">
        <v>4.4520001411437988</v>
      </c>
      <c r="BM233" s="4">
        <v>2.8210000991821289</v>
      </c>
      <c r="BN233" s="4">
        <v>0.66699999570846558</v>
      </c>
      <c r="BO233" s="4">
        <v>0.84799998998641968</v>
      </c>
      <c r="BP233" s="4">
        <v>0.48600000143051147</v>
      </c>
      <c r="BQ233" s="4">
        <v>76</v>
      </c>
      <c r="BR233" s="4">
        <v>78</v>
      </c>
      <c r="BS233" s="4">
        <v>74</v>
      </c>
      <c r="BT233" s="10">
        <v>40.797202519158425</v>
      </c>
      <c r="BU233" s="10">
        <v>113.9353488492912</v>
      </c>
      <c r="BV233" s="4">
        <v>16.91094781825112</v>
      </c>
      <c r="BW233" s="10">
        <v>16.880779392901395</v>
      </c>
      <c r="BX233" s="10">
        <v>16.941116243600845</v>
      </c>
      <c r="BY233" s="4">
        <v>0.4739234882773361</v>
      </c>
      <c r="BZ233" s="4">
        <v>0.55045594403787357</v>
      </c>
      <c r="CA233" s="4">
        <v>0.39739103251679858</v>
      </c>
      <c r="CB233" s="4">
        <v>8.3112852087223548</v>
      </c>
      <c r="CD233" s="10">
        <v>3827.5623328501165</v>
      </c>
      <c r="CE233" s="10">
        <v>8.3442162441119514</v>
      </c>
      <c r="CF233" s="10"/>
      <c r="CH233" s="10">
        <v>4381.3264273466584</v>
      </c>
      <c r="CI233" s="10">
        <v>8.2825163888845417</v>
      </c>
      <c r="CJ233" s="10"/>
      <c r="CK233" s="4">
        <v>7.0328193515113853</v>
      </c>
      <c r="CM233" s="10">
        <v>4188.0841025712753</v>
      </c>
      <c r="CN233" s="10">
        <v>6.8233242130001575</v>
      </c>
      <c r="CQ233" s="10">
        <v>4716.1055140926219</v>
      </c>
      <c r="CR233" s="10">
        <v>7.2188591372080912</v>
      </c>
      <c r="CT233" s="4">
        <v>0.75104167933265364</v>
      </c>
      <c r="CU233" s="4">
        <v>0.48854167355845374</v>
      </c>
      <c r="CV233" s="4">
        <v>0.26250000577419996</v>
      </c>
      <c r="CW233" s="4">
        <v>0.81041668386509014</v>
      </c>
      <c r="CX233" s="4">
        <v>0.47291667573153973</v>
      </c>
      <c r="CY233" s="4">
        <v>0.33750000813355047</v>
      </c>
      <c r="CZ233" s="4">
        <v>0.69166667480021715</v>
      </c>
      <c r="DA233" s="4">
        <v>0.50416667138536775</v>
      </c>
      <c r="DB233" s="4">
        <v>0.18750000341484943</v>
      </c>
    </row>
    <row r="234" spans="1:106" x14ac:dyDescent="0.25">
      <c r="A234" s="1">
        <f t="shared" si="3"/>
        <v>45157</v>
      </c>
      <c r="B234" s="8">
        <v>34</v>
      </c>
      <c r="C234" s="4">
        <v>8510.6849999999995</v>
      </c>
      <c r="D234" s="4">
        <v>8510.6849999999995</v>
      </c>
      <c r="E234" s="4">
        <v>0</v>
      </c>
      <c r="F234" s="4">
        <v>4099.2309999999998</v>
      </c>
      <c r="H234" s="4">
        <v>4411.4539999999997</v>
      </c>
      <c r="J234" s="4">
        <v>52360.442885957338</v>
      </c>
      <c r="K234" s="4">
        <v>240.90077035738659</v>
      </c>
      <c r="L234" s="4">
        <v>25023.52236474436</v>
      </c>
      <c r="M234" s="4">
        <v>27336.920521212982</v>
      </c>
      <c r="N234" s="4">
        <v>21264.053145354628</v>
      </c>
      <c r="O234" s="4">
        <v>1796.0038355495585</v>
      </c>
      <c r="P234" s="4">
        <v>10951.652939077499</v>
      </c>
      <c r="Q234" s="4">
        <v>10312.400206277131</v>
      </c>
      <c r="R234" s="4">
        <v>23251.026553759402</v>
      </c>
      <c r="S234" s="4">
        <v>47.618178735397947</v>
      </c>
      <c r="T234" s="4">
        <v>1182.6642983640716</v>
      </c>
      <c r="U234" s="4">
        <v>11100.327153951643</v>
      </c>
      <c r="V234" s="4">
        <v>0</v>
      </c>
      <c r="W234" s="4">
        <v>12150.69939980776</v>
      </c>
      <c r="X234" s="4">
        <v>0</v>
      </c>
      <c r="Y234" s="4">
        <v>11100.327153951643</v>
      </c>
      <c r="Z234" s="4">
        <v>12150.69939980776</v>
      </c>
      <c r="AA234" s="4">
        <v>295524.12703617208</v>
      </c>
      <c r="AB234" s="4">
        <v>133777.55503968251</v>
      </c>
      <c r="AC234" s="4">
        <v>161746.5719964896</v>
      </c>
      <c r="AD234" s="4">
        <v>14854.428692248102</v>
      </c>
      <c r="AE234" s="4">
        <v>4.0011746383563267</v>
      </c>
      <c r="AF234" s="4">
        <v>1022.0920367751291</v>
      </c>
      <c r="AG234" s="4">
        <v>7238.2108605525664</v>
      </c>
      <c r="AH234" s="4">
        <v>7616.217831695536</v>
      </c>
      <c r="AI234" s="4">
        <v>8386.9797199857658</v>
      </c>
      <c r="AJ234" s="4">
        <v>227.59698801570468</v>
      </c>
      <c r="AK234" s="4">
        <v>6036.922983520356</v>
      </c>
      <c r="AL234" s="4">
        <v>2350.0567364654094</v>
      </c>
      <c r="AM234" s="4">
        <v>980.9345014702169</v>
      </c>
      <c r="AN234" s="4">
        <v>470.14260967320337</v>
      </c>
      <c r="AO234" s="4">
        <v>510.79189179701359</v>
      </c>
      <c r="AP234" s="4">
        <v>84166.05859375</v>
      </c>
      <c r="AQ234" s="4">
        <v>138032.33609375</v>
      </c>
      <c r="AR234" s="4">
        <v>40491.265625</v>
      </c>
      <c r="AS234" s="4">
        <v>43674.79296875</v>
      </c>
      <c r="AT234" s="4">
        <v>600</v>
      </c>
      <c r="AU234" s="4">
        <v>600</v>
      </c>
      <c r="AV234" s="4">
        <v>600</v>
      </c>
      <c r="AW234" s="4">
        <v>6.1523182782534356</v>
      </c>
      <c r="AX234" s="4">
        <v>2.4985125339916388</v>
      </c>
      <c r="AY234" s="4">
        <v>4.9970250679832775</v>
      </c>
      <c r="AZ234" s="4">
        <v>34.723894379379814</v>
      </c>
      <c r="BA234" s="4">
        <v>1.7453857935346102</v>
      </c>
      <c r="BB234" s="4">
        <v>0.98546470936073494</v>
      </c>
      <c r="BC234" s="4">
        <v>0.11525917143804723</v>
      </c>
      <c r="BD234" s="4">
        <v>16.218710490841808</v>
      </c>
      <c r="BE234" s="4">
        <v>4.0480000972747803</v>
      </c>
      <c r="BF234" s="4">
        <v>2.2610001564025879</v>
      </c>
      <c r="BG234" s="4">
        <v>5.8350000381469727</v>
      </c>
      <c r="BH234" s="4">
        <v>92.542499542236328</v>
      </c>
      <c r="BI234" s="4">
        <v>79.785499572753906</v>
      </c>
      <c r="BJ234" s="4">
        <v>12.756999969482422</v>
      </c>
      <c r="BK234" s="4">
        <v>2.8590000867843628</v>
      </c>
      <c r="BL234" s="4">
        <v>2.8970000743865967</v>
      </c>
      <c r="BM234" s="4">
        <v>2.8210000991821289</v>
      </c>
      <c r="BN234" s="4">
        <v>0.55050000548362732</v>
      </c>
      <c r="BO234" s="4">
        <v>0.61500000953674316</v>
      </c>
      <c r="BP234" s="4">
        <v>0.48600000143051147</v>
      </c>
      <c r="BQ234" s="4">
        <v>70</v>
      </c>
      <c r="BR234" s="4">
        <v>66</v>
      </c>
      <c r="BS234" s="4">
        <v>74</v>
      </c>
      <c r="BT234" s="10">
        <v>42.223290517912531</v>
      </c>
      <c r="BU234" s="10">
        <v>117.53517238721601</v>
      </c>
      <c r="BV234" s="4">
        <v>17.636252318408204</v>
      </c>
      <c r="BW234" s="10">
        <v>17.706343048982045</v>
      </c>
      <c r="BX234" s="10">
        <v>17.566161587834358</v>
      </c>
      <c r="BY234" s="4">
        <v>0.52365192806970862</v>
      </c>
      <c r="BZ234" s="4">
        <v>0.71204921902001539</v>
      </c>
      <c r="CA234" s="4">
        <v>0.33525463711940179</v>
      </c>
      <c r="CB234" s="4">
        <v>8.2101521877189185</v>
      </c>
      <c r="CD234" s="10">
        <v>3977.6661136620955</v>
      </c>
      <c r="CE234" s="10">
        <v>8.2436888038244636</v>
      </c>
      <c r="CF234" s="10"/>
      <c r="CH234" s="10">
        <v>4489.9989311543604</v>
      </c>
      <c r="CI234" s="10">
        <v>8.1804422783190933</v>
      </c>
      <c r="CJ234" s="10"/>
      <c r="CK234" s="4">
        <v>7.0315523398023752</v>
      </c>
      <c r="CM234" s="10">
        <v>4333.934449475606</v>
      </c>
      <c r="CN234" s="10">
        <v>6.8152503811805722</v>
      </c>
      <c r="CQ234" s="10">
        <v>4867.9606480232733</v>
      </c>
      <c r="CR234" s="10">
        <v>7.2241254885480926</v>
      </c>
      <c r="CT234" s="4">
        <v>0.91302084312256837</v>
      </c>
      <c r="CU234" s="4">
        <v>0.61545139367485213</v>
      </c>
      <c r="CV234" s="4">
        <v>0.29756944944771629</v>
      </c>
      <c r="CW234" s="4">
        <v>0.75902778986427522</v>
      </c>
      <c r="CX234" s="4">
        <v>0.55243056370980215</v>
      </c>
      <c r="CY234" s="4">
        <v>0.2065972261544731</v>
      </c>
      <c r="CZ234" s="4">
        <v>1.0670138963808615</v>
      </c>
      <c r="DA234" s="4">
        <v>0.67847222363990212</v>
      </c>
      <c r="DB234" s="4">
        <v>0.38854167274095947</v>
      </c>
    </row>
    <row r="235" spans="1:106" x14ac:dyDescent="0.25">
      <c r="A235" s="1">
        <f t="shared" si="3"/>
        <v>45158</v>
      </c>
      <c r="B235" s="8">
        <v>34</v>
      </c>
      <c r="C235" s="4">
        <v>8466.3270000000011</v>
      </c>
      <c r="D235" s="4">
        <v>8466.3270000000011</v>
      </c>
      <c r="E235" s="4">
        <v>0</v>
      </c>
      <c r="F235" s="4">
        <v>4136.1289999999999</v>
      </c>
      <c r="H235" s="4">
        <v>4330.1980000000003</v>
      </c>
      <c r="J235" s="4">
        <v>49878.115455267893</v>
      </c>
      <c r="K235" s="4">
        <v>241.60102178079231</v>
      </c>
      <c r="L235" s="4">
        <v>22748.632561899016</v>
      </c>
      <c r="M235" s="4">
        <v>27129.482893368873</v>
      </c>
      <c r="N235" s="4">
        <v>18959.853916525219</v>
      </c>
      <c r="O235" s="4">
        <v>1795.8214236475756</v>
      </c>
      <c r="P235" s="4">
        <v>9686.866365160342</v>
      </c>
      <c r="Q235" s="4">
        <v>9272.9875513648767</v>
      </c>
      <c r="R235" s="4">
        <v>23018.215775764707</v>
      </c>
      <c r="S235" s="4">
        <v>48.350723128365303</v>
      </c>
      <c r="T235" s="4">
        <v>1185.6997849945171</v>
      </c>
      <c r="U235" s="4">
        <v>10411.099206681747</v>
      </c>
      <c r="V235" s="4">
        <v>0</v>
      </c>
      <c r="W235" s="4">
        <v>12607.116569082962</v>
      </c>
      <c r="X235" s="4">
        <v>0</v>
      </c>
      <c r="Y235" s="4">
        <v>10411.099206681747</v>
      </c>
      <c r="Z235" s="4">
        <v>12607.116569082962</v>
      </c>
      <c r="AA235" s="4">
        <v>265017.17326229636</v>
      </c>
      <c r="AB235" s="4">
        <v>122060.83187331236</v>
      </c>
      <c r="AC235" s="4">
        <v>142956.341388984</v>
      </c>
      <c r="AD235" s="4">
        <v>14442.277423871295</v>
      </c>
      <c r="AE235" s="4">
        <v>3.9994664081175393</v>
      </c>
      <c r="AF235" s="4">
        <v>1022.0928484425219</v>
      </c>
      <c r="AG235" s="4">
        <v>6724.6755020967184</v>
      </c>
      <c r="AH235" s="4">
        <v>7717.6019217745761</v>
      </c>
      <c r="AI235" s="4">
        <v>8018.513141011359</v>
      </c>
      <c r="AJ235" s="4">
        <v>229.95578677221582</v>
      </c>
      <c r="AK235" s="4">
        <v>5671.692790147109</v>
      </c>
      <c r="AL235" s="4">
        <v>2346.82035086425</v>
      </c>
      <c r="AM235" s="4">
        <v>896.06809404333444</v>
      </c>
      <c r="AN235" s="4">
        <v>424.87272046487004</v>
      </c>
      <c r="AO235" s="4">
        <v>471.19537357846434</v>
      </c>
      <c r="AP235" s="4">
        <v>78659.10546875</v>
      </c>
      <c r="AQ235" s="4">
        <v>129000.93296875</v>
      </c>
      <c r="AR235" s="4">
        <v>37081.953125</v>
      </c>
      <c r="AS235" s="4">
        <v>41577.15234375</v>
      </c>
      <c r="AT235" s="4">
        <v>600</v>
      </c>
      <c r="AU235" s="4">
        <v>600</v>
      </c>
      <c r="AV235" s="4">
        <v>600</v>
      </c>
      <c r="AW235" s="4">
        <v>5.8913523485766479</v>
      </c>
      <c r="AX235" s="4">
        <v>2.2394426669942251</v>
      </c>
      <c r="AY235" s="4">
        <v>4.4788853339884502</v>
      </c>
      <c r="AZ235" s="4">
        <v>31.302496733506317</v>
      </c>
      <c r="BA235" s="4">
        <v>1.7058492335426323</v>
      </c>
      <c r="BB235" s="4">
        <v>0.94710647734387743</v>
      </c>
      <c r="BC235" s="4">
        <v>0.10583906032017595</v>
      </c>
      <c r="BD235" s="4">
        <v>15.236941942916921</v>
      </c>
      <c r="BE235" s="4">
        <v>4.2939999103546143</v>
      </c>
      <c r="BF235" s="4">
        <v>2.9289999008178711</v>
      </c>
      <c r="BG235" s="4">
        <v>5.6589999198913574</v>
      </c>
      <c r="BH235" s="4">
        <v>91.767496109008789</v>
      </c>
      <c r="BI235" s="4">
        <v>78.035995483398438</v>
      </c>
      <c r="BJ235" s="4">
        <v>13.731500625610352</v>
      </c>
      <c r="BK235" s="4">
        <v>3.1945000886917114</v>
      </c>
      <c r="BL235" s="4">
        <v>2.8970000743865967</v>
      </c>
      <c r="BM235" s="4">
        <v>3.4920001029968262</v>
      </c>
      <c r="BN235" s="4">
        <v>0.74400001764297485</v>
      </c>
      <c r="BO235" s="4">
        <v>0.61500000953674316</v>
      </c>
      <c r="BP235" s="4">
        <v>0.87300002574920654</v>
      </c>
      <c r="BQ235" s="4">
        <v>61</v>
      </c>
      <c r="BR235" s="4">
        <v>66</v>
      </c>
      <c r="BS235" s="4">
        <v>56</v>
      </c>
      <c r="BT235" s="10">
        <v>42.117168238020987</v>
      </c>
      <c r="BU235" s="10">
        <v>117.00160422756106</v>
      </c>
      <c r="BV235" s="4">
        <v>17.500379931209263</v>
      </c>
      <c r="BW235" s="10">
        <v>17.402579052293742</v>
      </c>
      <c r="BX235" s="10">
        <v>17.598180810124784</v>
      </c>
      <c r="BY235" s="4">
        <v>0.44865646338575116</v>
      </c>
      <c r="BZ235" s="4">
        <v>0.58255395325945258</v>
      </c>
      <c r="CA235" s="4">
        <v>0.31475897351204979</v>
      </c>
      <c r="CB235" s="4">
        <v>8.3038859802569291</v>
      </c>
      <c r="CD235" s="10">
        <v>3650.5933416305115</v>
      </c>
      <c r="CE235" s="10">
        <v>8.3742049496422926</v>
      </c>
      <c r="CF235" s="10"/>
      <c r="CH235" s="10">
        <v>4080.5920685382262</v>
      </c>
      <c r="CI235" s="10">
        <v>8.2409769814849732</v>
      </c>
      <c r="CJ235" s="10"/>
      <c r="CK235" s="4">
        <v>7.0832706803668444</v>
      </c>
      <c r="CM235" s="10">
        <v>3968.2370591636159</v>
      </c>
      <c r="CN235" s="10">
        <v>6.9051860469083612</v>
      </c>
      <c r="CQ235" s="10">
        <v>4446.2637528420919</v>
      </c>
      <c r="CR235" s="10">
        <v>7.2422090793104079</v>
      </c>
      <c r="CT235" s="4">
        <v>0.65416667540557683</v>
      </c>
      <c r="CU235" s="4">
        <v>0.47395833907648921</v>
      </c>
      <c r="CV235" s="4">
        <v>0.18020833632908762</v>
      </c>
      <c r="CW235" s="4">
        <v>0.67708334109435475</v>
      </c>
      <c r="CX235" s="4">
        <v>0.53541667200624943</v>
      </c>
      <c r="CY235" s="4">
        <v>0.14166666908810535</v>
      </c>
      <c r="CZ235" s="4">
        <v>0.6312500097167989</v>
      </c>
      <c r="DA235" s="4">
        <v>0.41250000614672899</v>
      </c>
      <c r="DB235" s="4">
        <v>0.21875000357006988</v>
      </c>
    </row>
    <row r="236" spans="1:106" x14ac:dyDescent="0.25">
      <c r="A236" s="1">
        <f t="shared" si="3"/>
        <v>45159</v>
      </c>
      <c r="B236" s="8">
        <v>35</v>
      </c>
      <c r="C236" s="4">
        <v>7094.027</v>
      </c>
      <c r="D236" s="4">
        <v>7094.027</v>
      </c>
      <c r="E236" s="4">
        <v>0</v>
      </c>
      <c r="F236" s="4">
        <v>3259.5340000000001</v>
      </c>
      <c r="H236" s="4">
        <v>3834.4929999999999</v>
      </c>
      <c r="J236" s="4">
        <v>44530.765813471553</v>
      </c>
      <c r="K236" s="4">
        <v>241.48017071972532</v>
      </c>
      <c r="L236" s="4">
        <v>22423.495674624271</v>
      </c>
      <c r="M236" s="4">
        <v>22107.270138847281</v>
      </c>
      <c r="N236" s="4">
        <v>15932.394366947578</v>
      </c>
      <c r="O236" s="4">
        <v>1795.33612450544</v>
      </c>
      <c r="P236" s="4">
        <v>8378.8465216805107</v>
      </c>
      <c r="Q236" s="4">
        <v>7553.5478452670659</v>
      </c>
      <c r="R236" s="4">
        <v>21724.385706100838</v>
      </c>
      <c r="S236" s="4">
        <v>48.437652568484189</v>
      </c>
      <c r="T236" s="4">
        <v>1187.1679213123377</v>
      </c>
      <c r="U236" s="4">
        <v>10572.731219952086</v>
      </c>
      <c r="V236" s="4">
        <v>0</v>
      </c>
      <c r="W236" s="4">
        <v>11151.654486148751</v>
      </c>
      <c r="X236" s="4">
        <v>0</v>
      </c>
      <c r="Y236" s="4">
        <v>10572.731219952086</v>
      </c>
      <c r="Z236" s="4">
        <v>11151.654486148751</v>
      </c>
      <c r="AA236" s="4">
        <v>194475.84094648398</v>
      </c>
      <c r="AB236" s="4">
        <v>103558.60688858082</v>
      </c>
      <c r="AC236" s="4">
        <v>90917.234057903159</v>
      </c>
      <c r="AD236" s="4">
        <v>12513.427313582199</v>
      </c>
      <c r="AE236" s="4">
        <v>4.0002462356776451</v>
      </c>
      <c r="AF236" s="4">
        <v>1022.084103072228</v>
      </c>
      <c r="AG236" s="4">
        <v>6078.3341895042304</v>
      </c>
      <c r="AH236" s="4">
        <v>6435.0931240779682</v>
      </c>
      <c r="AI236" s="4">
        <v>10795.8294777429</v>
      </c>
      <c r="AJ236" s="4">
        <v>227.92279609062052</v>
      </c>
      <c r="AK236" s="4">
        <v>7058.4580154132809</v>
      </c>
      <c r="AL236" s="4">
        <v>3737.3714623296191</v>
      </c>
      <c r="AM236" s="4">
        <v>800.04948171818774</v>
      </c>
      <c r="AN236" s="4">
        <v>387.24002955416165</v>
      </c>
      <c r="AO236" s="4">
        <v>412.80945216402608</v>
      </c>
      <c r="AP236" s="4">
        <v>72584.1171875</v>
      </c>
      <c r="AQ236" s="4">
        <v>119037.95218749999</v>
      </c>
      <c r="AR236" s="4">
        <v>35158.80859375</v>
      </c>
      <c r="AS236" s="4">
        <v>37425.30859375</v>
      </c>
      <c r="AT236" s="4">
        <v>600</v>
      </c>
      <c r="AU236" s="4">
        <v>600</v>
      </c>
      <c r="AV236" s="4">
        <v>600</v>
      </c>
      <c r="AW236" s="4">
        <v>6.2772196685284047</v>
      </c>
      <c r="AX236" s="4">
        <v>2.2458885999373246</v>
      </c>
      <c r="AY236" s="4">
        <v>4.4917771998746492</v>
      </c>
      <c r="AZ236" s="4">
        <v>27.414026045641492</v>
      </c>
      <c r="BA236" s="4">
        <v>1.7639384955233746</v>
      </c>
      <c r="BB236" s="4">
        <v>1.5218196206108181</v>
      </c>
      <c r="BC236" s="4">
        <v>0.11277790198968622</v>
      </c>
      <c r="BD236" s="4">
        <v>16.780025250467752</v>
      </c>
      <c r="BE236" s="4">
        <v>4.9024999141693115</v>
      </c>
      <c r="BF236" s="4">
        <v>3.7839999198913574</v>
      </c>
      <c r="BG236" s="4">
        <v>6.0209999084472656</v>
      </c>
      <c r="BH236" s="4">
        <v>91.413003921508789</v>
      </c>
      <c r="BI236" s="4">
        <v>78.222503662109375</v>
      </c>
      <c r="BJ236" s="4">
        <v>13.190500259399414</v>
      </c>
      <c r="BK236" s="4">
        <v>3.0040000677108765</v>
      </c>
      <c r="BL236" s="4">
        <v>2.5160000324249268</v>
      </c>
      <c r="BM236" s="4">
        <v>3.4920001029968262</v>
      </c>
      <c r="BN236" s="4">
        <v>0.68000000715255737</v>
      </c>
      <c r="BO236" s="4">
        <v>0.4869999885559082</v>
      </c>
      <c r="BP236" s="4">
        <v>0.87300002574920654</v>
      </c>
      <c r="BQ236" s="4">
        <v>59</v>
      </c>
      <c r="BR236" s="4">
        <v>62</v>
      </c>
      <c r="BS236" s="4">
        <v>56</v>
      </c>
      <c r="BT236" s="10">
        <v>42.184802386393443</v>
      </c>
      <c r="BU236" s="10">
        <v>115.33797416636098</v>
      </c>
      <c r="BV236" s="4">
        <v>16.372597748742059</v>
      </c>
      <c r="BW236" s="10">
        <v>16.340528064458457</v>
      </c>
      <c r="BX236" s="10">
        <v>16.404667433025661</v>
      </c>
      <c r="BY236" s="4">
        <v>2.0279221503274503</v>
      </c>
      <c r="BZ236" s="4">
        <v>2.5872692984516612</v>
      </c>
      <c r="CA236" s="4">
        <v>1.4685750022032389</v>
      </c>
      <c r="CB236" s="4">
        <v>8.2828529251326728</v>
      </c>
      <c r="CD236" s="10">
        <v>3180.905809576946</v>
      </c>
      <c r="CE236" s="10">
        <v>8.4232720067081921</v>
      </c>
      <c r="CF236" s="10"/>
      <c r="CH236" s="10">
        <v>3553.050492760764</v>
      </c>
      <c r="CI236" s="10">
        <v>8.1571412660191633</v>
      </c>
      <c r="CJ236" s="10"/>
      <c r="CK236" s="4">
        <v>7.1699809473030252</v>
      </c>
      <c r="CM236" s="10">
        <v>3328.9801548135997</v>
      </c>
      <c r="CN236" s="10">
        <v>7.0583974285133149</v>
      </c>
      <c r="CQ236" s="10">
        <v>3877.05571094691</v>
      </c>
      <c r="CR236" s="10">
        <v>7.2657905892966648</v>
      </c>
      <c r="CT236" s="4">
        <v>0.57916667560736346</v>
      </c>
      <c r="CU236" s="4">
        <v>0.45625000602255261</v>
      </c>
      <c r="CV236" s="4">
        <v>0.12291666958481073</v>
      </c>
      <c r="CW236" s="4">
        <v>0.56875000987201929</v>
      </c>
      <c r="CX236" s="4">
        <v>0.45625000757475692</v>
      </c>
      <c r="CY236" s="4">
        <v>0.11250000229726236</v>
      </c>
      <c r="CZ236" s="4">
        <v>0.58958334134270751</v>
      </c>
      <c r="DA236" s="4">
        <v>0.45625000447034836</v>
      </c>
      <c r="DB236" s="4">
        <v>0.13333333687235913</v>
      </c>
    </row>
    <row r="237" spans="1:106" x14ac:dyDescent="0.25">
      <c r="A237" s="1">
        <f t="shared" si="3"/>
        <v>45160</v>
      </c>
      <c r="B237" s="8">
        <v>35</v>
      </c>
      <c r="C237" s="4">
        <v>7966.7359999999999</v>
      </c>
      <c r="D237" s="4">
        <v>7966.7359999999999</v>
      </c>
      <c r="E237" s="4">
        <v>0</v>
      </c>
      <c r="F237" s="4">
        <v>4088.3339999999998</v>
      </c>
      <c r="H237" s="4">
        <v>3878.402</v>
      </c>
      <c r="J237" s="4">
        <v>59107.018196453879</v>
      </c>
      <c r="K237" s="4">
        <v>241.11642141281456</v>
      </c>
      <c r="L237" s="4">
        <v>27816.454348802821</v>
      </c>
      <c r="M237" s="4">
        <v>31290.563847651054</v>
      </c>
      <c r="N237" s="4">
        <v>24575.819181325962</v>
      </c>
      <c r="O237" s="4">
        <v>1794.9327764257155</v>
      </c>
      <c r="P237" s="4">
        <v>12095.033082311296</v>
      </c>
      <c r="Q237" s="4">
        <v>12480.786099014666</v>
      </c>
      <c r="R237" s="4">
        <v>26683.922379464893</v>
      </c>
      <c r="S237" s="4">
        <v>49.91435953099576</v>
      </c>
      <c r="T237" s="4">
        <v>1191.2545948057955</v>
      </c>
      <c r="U237" s="4">
        <v>13382.281663390153</v>
      </c>
      <c r="V237" s="4">
        <v>0</v>
      </c>
      <c r="W237" s="4">
        <v>13301.64071607474</v>
      </c>
      <c r="X237" s="4">
        <v>0</v>
      </c>
      <c r="Y237" s="4">
        <v>13382.281663390153</v>
      </c>
      <c r="Z237" s="4">
        <v>13301.64071607474</v>
      </c>
      <c r="AA237" s="4">
        <v>293457.81795840629</v>
      </c>
      <c r="AB237" s="4">
        <v>158222.65053908253</v>
      </c>
      <c r="AC237" s="4">
        <v>135235.16741932378</v>
      </c>
      <c r="AD237" s="4">
        <v>16504.691056252188</v>
      </c>
      <c r="AE237" s="4">
        <v>3.9999840972531535</v>
      </c>
      <c r="AF237" s="4">
        <v>1022.0920128810008</v>
      </c>
      <c r="AG237" s="4">
        <v>8332.5446656837739</v>
      </c>
      <c r="AH237" s="4">
        <v>8172.1463905684159</v>
      </c>
      <c r="AI237" s="4">
        <v>11164.670413998063</v>
      </c>
      <c r="AJ237" s="4">
        <v>227.87665264500512</v>
      </c>
      <c r="AK237" s="4">
        <v>7353.7165260920765</v>
      </c>
      <c r="AL237" s="4">
        <v>3810.953887905986</v>
      </c>
      <c r="AM237" s="4">
        <v>1045.4872233522242</v>
      </c>
      <c r="AN237" s="4">
        <v>516.62088152805643</v>
      </c>
      <c r="AO237" s="4">
        <v>528.86634182416788</v>
      </c>
      <c r="AP237" s="4">
        <v>93057.80078125</v>
      </c>
      <c r="AQ237" s="4">
        <v>152614.79328124999</v>
      </c>
      <c r="AR237" s="4">
        <v>47875.921875</v>
      </c>
      <c r="AS237" s="4">
        <v>45181.87890625</v>
      </c>
      <c r="AT237" s="4">
        <v>600</v>
      </c>
      <c r="AU237" s="4">
        <v>600</v>
      </c>
      <c r="AV237" s="4">
        <v>600</v>
      </c>
      <c r="AW237" s="4">
        <v>7.4192264180027907</v>
      </c>
      <c r="AX237" s="4">
        <v>3.0848040127507628</v>
      </c>
      <c r="AY237" s="4">
        <v>6.1696080255015255</v>
      </c>
      <c r="AZ237" s="4">
        <v>36.83538879139541</v>
      </c>
      <c r="BA237" s="4">
        <v>2.0717005127635946</v>
      </c>
      <c r="BB237" s="4">
        <v>1.4014108681394819</v>
      </c>
      <c r="BC237" s="4">
        <v>0.13123156376114686</v>
      </c>
      <c r="BD237" s="4">
        <v>19.156501895035809</v>
      </c>
      <c r="BE237" s="4">
        <v>3.6820001602172852</v>
      </c>
      <c r="BF237" s="4">
        <v>3.1059999465942383</v>
      </c>
      <c r="BG237" s="4">
        <v>4.258000373840332</v>
      </c>
      <c r="BH237" s="4">
        <v>91.58549690246582</v>
      </c>
      <c r="BI237" s="4">
        <v>77.402496337890625</v>
      </c>
      <c r="BJ237" s="4">
        <v>14.183000564575195</v>
      </c>
      <c r="BK237" s="4">
        <v>3.8585001230239868</v>
      </c>
      <c r="BL237" s="4">
        <v>2.5160000324249268</v>
      </c>
      <c r="BM237" s="4">
        <v>5.2010002136230469</v>
      </c>
      <c r="BN237" s="4">
        <v>0.87250000238418579</v>
      </c>
      <c r="BO237" s="4">
        <v>0.4869999885559082</v>
      </c>
      <c r="BP237" s="4">
        <v>1.2580000162124634</v>
      </c>
      <c r="BQ237" s="4">
        <v>51</v>
      </c>
      <c r="BR237" s="4">
        <v>62</v>
      </c>
      <c r="BS237" s="4">
        <v>40</v>
      </c>
      <c r="BT237" s="10">
        <v>41.023274282613784</v>
      </c>
      <c r="BU237" s="10">
        <v>115.38005759926688</v>
      </c>
      <c r="BV237" s="4">
        <v>17.022494698950538</v>
      </c>
      <c r="BW237" s="10">
        <v>16.945244987077182</v>
      </c>
      <c r="BX237" s="10">
        <v>17.099744410823892</v>
      </c>
      <c r="BY237" s="4">
        <v>0.65998043235733794</v>
      </c>
      <c r="BZ237" s="4">
        <v>0.7826801351616548</v>
      </c>
      <c r="CA237" s="4">
        <v>0.53728072955302109</v>
      </c>
      <c r="CB237" s="4">
        <v>7.9865473471916406</v>
      </c>
      <c r="CD237" s="10">
        <v>4672.3191181050224</v>
      </c>
      <c r="CE237" s="10">
        <v>7.9707685502721137</v>
      </c>
      <c r="CF237" s="10"/>
      <c r="CH237" s="10">
        <v>4683.072449399644</v>
      </c>
      <c r="CI237" s="10">
        <v>8.0022899126343905</v>
      </c>
      <c r="CJ237" s="10"/>
      <c r="CK237" s="4">
        <v>7.0950565079044292</v>
      </c>
      <c r="CM237" s="10">
        <v>4719.1121779232262</v>
      </c>
      <c r="CN237" s="10">
        <v>7.2294904725759999</v>
      </c>
      <c r="CQ237" s="10">
        <v>5034.3370739715647</v>
      </c>
      <c r="CR237" s="10">
        <v>6.9690401227306751</v>
      </c>
      <c r="CT237" s="4">
        <v>1.265416669134154</v>
      </c>
      <c r="CU237" s="4">
        <v>0.97440972201940079</v>
      </c>
      <c r="CV237" s="4">
        <v>0.29100694711475322</v>
      </c>
      <c r="CW237" s="4">
        <v>1.6558333373369856</v>
      </c>
      <c r="CX237" s="4">
        <v>1.2988194449080361</v>
      </c>
      <c r="CY237" s="4">
        <v>0.35701389242894949</v>
      </c>
      <c r="CZ237" s="4">
        <v>0.87500000093132257</v>
      </c>
      <c r="DA237" s="4">
        <v>0.64999999913076556</v>
      </c>
      <c r="DB237" s="4">
        <v>0.22500000180055699</v>
      </c>
    </row>
    <row r="238" spans="1:106" x14ac:dyDescent="0.25">
      <c r="A238" s="1">
        <f t="shared" si="3"/>
        <v>45161</v>
      </c>
      <c r="B238" s="8">
        <v>35</v>
      </c>
      <c r="C238" s="4">
        <v>8331.6970000000001</v>
      </c>
      <c r="D238" s="4">
        <v>8331.6970000000001</v>
      </c>
      <c r="E238" s="4">
        <v>0</v>
      </c>
      <c r="F238" s="4">
        <v>4308.6530000000002</v>
      </c>
      <c r="H238" s="4">
        <v>4023.0439999999999</v>
      </c>
      <c r="J238" s="4">
        <v>54022.069711159449</v>
      </c>
      <c r="K238" s="4">
        <v>251.14364016693037</v>
      </c>
      <c r="L238" s="4">
        <v>26701.624932946492</v>
      </c>
      <c r="M238" s="4">
        <v>27320.444778212961</v>
      </c>
      <c r="N238" s="4">
        <v>23532.549700968459</v>
      </c>
      <c r="O238" s="4">
        <v>1793.3261940108659</v>
      </c>
      <c r="P238" s="4">
        <v>11796.959860189556</v>
      </c>
      <c r="Q238" s="4">
        <v>11735.589840778903</v>
      </c>
      <c r="R238" s="4">
        <v>23583.12289251537</v>
      </c>
      <c r="S238" s="4">
        <v>48.875621465845832</v>
      </c>
      <c r="T238" s="4">
        <v>1185.3911575583172</v>
      </c>
      <c r="U238" s="4">
        <v>11902.579019250132</v>
      </c>
      <c r="V238" s="4">
        <v>0</v>
      </c>
      <c r="W238" s="4">
        <v>11680.543873265236</v>
      </c>
      <c r="X238" s="4">
        <v>0</v>
      </c>
      <c r="Y238" s="4">
        <v>11902.579019250132</v>
      </c>
      <c r="Z238" s="4">
        <v>11680.543873265236</v>
      </c>
      <c r="AA238" s="4">
        <v>220153.32456824754</v>
      </c>
      <c r="AB238" s="4">
        <v>106377.15019280306</v>
      </c>
      <c r="AC238" s="4">
        <v>113776.17437544446</v>
      </c>
      <c r="AD238" s="4">
        <v>13313.255300591041</v>
      </c>
      <c r="AE238" s="4">
        <v>3.9580869181809715</v>
      </c>
      <c r="AF238" s="4">
        <v>1021.8497169331513</v>
      </c>
      <c r="AG238" s="4">
        <v>6990.2825244899777</v>
      </c>
      <c r="AH238" s="4">
        <v>6322.9727761010636</v>
      </c>
      <c r="AI238" s="4">
        <v>9252.5224327593241</v>
      </c>
      <c r="AJ238" s="4">
        <v>229.49767821779957</v>
      </c>
      <c r="AK238" s="4">
        <v>6319.448214274259</v>
      </c>
      <c r="AL238" s="4">
        <v>2933.0742184850656</v>
      </c>
      <c r="AM238" s="4">
        <v>813.07346628457742</v>
      </c>
      <c r="AN238" s="4">
        <v>401.91363773791647</v>
      </c>
      <c r="AO238" s="4">
        <v>411.15982854666095</v>
      </c>
      <c r="AP238" s="4">
        <v>88519.609375</v>
      </c>
      <c r="AQ238" s="4">
        <v>145172.15937499999</v>
      </c>
      <c r="AR238" s="4">
        <v>46513.30078125</v>
      </c>
      <c r="AS238" s="4">
        <v>42006.30859375</v>
      </c>
      <c r="AT238" s="4">
        <v>600</v>
      </c>
      <c r="AU238" s="4">
        <v>600</v>
      </c>
      <c r="AV238" s="4">
        <v>600</v>
      </c>
      <c r="AW238" s="4">
        <v>6.4839215481743331</v>
      </c>
      <c r="AX238" s="4">
        <v>2.8244605751947605</v>
      </c>
      <c r="AY238" s="4">
        <v>5.6489211503895209</v>
      </c>
      <c r="AZ238" s="4">
        <v>26.42358748382803</v>
      </c>
      <c r="BA238" s="4">
        <v>1.5979044005790226</v>
      </c>
      <c r="BB238" s="4">
        <v>1.1105207537863324</v>
      </c>
      <c r="BC238" s="4">
        <v>9.7587978329574082E-2</v>
      </c>
      <c r="BD238" s="4">
        <v>17.424080517450406</v>
      </c>
      <c r="BE238" s="4">
        <v>2.593500018119812</v>
      </c>
      <c r="BF238" s="4">
        <v>2.3650000095367432</v>
      </c>
      <c r="BG238" s="4">
        <v>2.8220000267028809</v>
      </c>
      <c r="BH238" s="4">
        <v>92.82500171661377</v>
      </c>
      <c r="BI238" s="4">
        <v>78.983001708984375</v>
      </c>
      <c r="BJ238" s="4">
        <v>13.842000007629395</v>
      </c>
      <c r="BK238" s="4">
        <v>3.5850000977516174</v>
      </c>
      <c r="BL238" s="4">
        <v>1.968999981880188</v>
      </c>
      <c r="BM238" s="4">
        <v>5.2010002136230469</v>
      </c>
      <c r="BN238" s="4">
        <v>0.99549999833106995</v>
      </c>
      <c r="BO238" s="4">
        <v>0.73299998044967651</v>
      </c>
      <c r="BP238" s="4">
        <v>1.2580000162124634</v>
      </c>
      <c r="BQ238" s="4">
        <v>59</v>
      </c>
      <c r="BR238" s="4">
        <v>78</v>
      </c>
      <c r="BS238" s="4">
        <v>40</v>
      </c>
      <c r="BT238" s="10">
        <v>41.505729174544719</v>
      </c>
      <c r="BU238" s="10">
        <v>111.78049673730582</v>
      </c>
      <c r="BV238" s="4">
        <v>17.181661306222281</v>
      </c>
      <c r="BW238" s="10">
        <v>16.545880111334501</v>
      </c>
      <c r="BX238" s="10">
        <v>17.817442501110058</v>
      </c>
      <c r="BY238" s="4">
        <v>1.6598768884949839</v>
      </c>
      <c r="BZ238" s="4">
        <v>1.9660837580550081</v>
      </c>
      <c r="CA238" s="4">
        <v>1.3536700189349598</v>
      </c>
      <c r="CB238" s="4">
        <v>8.1292909525490877</v>
      </c>
      <c r="CD238" s="10">
        <v>3527.7408900403043</v>
      </c>
      <c r="CE238" s="10">
        <v>8.1907593922036774</v>
      </c>
      <c r="CF238" s="10"/>
      <c r="CH238" s="10">
        <v>3558.2428716714617</v>
      </c>
      <c r="CI238" s="10">
        <v>8.0683494328617034</v>
      </c>
      <c r="CJ238" s="10"/>
      <c r="CK238" s="4">
        <v>7.0278872660223115</v>
      </c>
      <c r="CM238" s="10">
        <v>3622.3782282480061</v>
      </c>
      <c r="CN238" s="10">
        <v>7.3385352612387376</v>
      </c>
      <c r="CQ238" s="10">
        <v>4009.9351134100357</v>
      </c>
      <c r="CR238" s="10">
        <v>6.747263140520209</v>
      </c>
      <c r="CT238" s="4">
        <v>0.92500000307336439</v>
      </c>
      <c r="CU238" s="4">
        <v>0.68020833066354192</v>
      </c>
      <c r="CV238" s="4">
        <v>0.24479167240982252</v>
      </c>
      <c r="CW238" s="4">
        <v>1.0125000059294202</v>
      </c>
      <c r="CX238" s="4">
        <v>0.74999999875823653</v>
      </c>
      <c r="CY238" s="4">
        <v>0.26250000717118382</v>
      </c>
      <c r="CZ238" s="4">
        <v>0.83750000021730853</v>
      </c>
      <c r="DA238" s="4">
        <v>0.6104166625688473</v>
      </c>
      <c r="DB238" s="4">
        <v>0.22708333764846125</v>
      </c>
    </row>
    <row r="239" spans="1:106" x14ac:dyDescent="0.25">
      <c r="A239" s="1">
        <f t="shared" si="3"/>
        <v>45162</v>
      </c>
      <c r="B239" s="8">
        <v>35</v>
      </c>
      <c r="C239" s="4">
        <v>8711.8870000000006</v>
      </c>
      <c r="D239" s="4">
        <v>8711.8870000000006</v>
      </c>
      <c r="E239" s="4">
        <v>0</v>
      </c>
      <c r="F239" s="4">
        <v>4241.6940000000004</v>
      </c>
      <c r="H239" s="4">
        <v>4470.1930000000002</v>
      </c>
      <c r="J239" s="4">
        <v>62294.238666286328</v>
      </c>
      <c r="K239" s="4">
        <v>251.2013461319857</v>
      </c>
      <c r="L239" s="4">
        <v>31448.935152316204</v>
      </c>
      <c r="M239" s="4">
        <v>30845.303513970128</v>
      </c>
      <c r="N239" s="4">
        <v>24910.327058723087</v>
      </c>
      <c r="O239" s="4">
        <v>1792.6091256190923</v>
      </c>
      <c r="P239" s="4">
        <v>12818.570773027819</v>
      </c>
      <c r="Q239" s="4">
        <v>12091.75628569527</v>
      </c>
      <c r="R239" s="4">
        <v>29772.474066298011</v>
      </c>
      <c r="S239" s="4">
        <v>49.619187962736447</v>
      </c>
      <c r="T239" s="4">
        <v>1188.5387142955033</v>
      </c>
      <c r="U239" s="4">
        <v>14030.232190009514</v>
      </c>
      <c r="V239" s="4">
        <v>0</v>
      </c>
      <c r="W239" s="4">
        <v>15742.241876288497</v>
      </c>
      <c r="X239" s="4">
        <v>0</v>
      </c>
      <c r="Y239" s="4">
        <v>14030.232190009514</v>
      </c>
      <c r="Z239" s="4">
        <v>15742.241876288497</v>
      </c>
      <c r="AA239" s="4">
        <v>315549.57282537513</v>
      </c>
      <c r="AB239" s="4">
        <v>157448.17745702097</v>
      </c>
      <c r="AC239" s="4">
        <v>158101.39536835419</v>
      </c>
      <c r="AD239" s="4">
        <v>15529.586127884626</v>
      </c>
      <c r="AE239" s="4">
        <v>3.9958547886099574</v>
      </c>
      <c r="AF239" s="4">
        <v>1022.087499428872</v>
      </c>
      <c r="AG239" s="4">
        <v>7435.9476679913096</v>
      </c>
      <c r="AH239" s="4">
        <v>8093.6384598933164</v>
      </c>
      <c r="AI239" s="4">
        <v>10707.009967569487</v>
      </c>
      <c r="AJ239" s="4">
        <v>227.72883984574565</v>
      </c>
      <c r="AK239" s="4">
        <v>7083.9161730195819</v>
      </c>
      <c r="AL239" s="4">
        <v>3623.0937945499059</v>
      </c>
      <c r="AM239" s="4">
        <v>1063.3632826232702</v>
      </c>
      <c r="AN239" s="4">
        <v>518.31546449899042</v>
      </c>
      <c r="AO239" s="4">
        <v>545.04781812427962</v>
      </c>
      <c r="AP239" s="4">
        <v>99944.7265625</v>
      </c>
      <c r="AQ239" s="4">
        <v>163909.3515625</v>
      </c>
      <c r="AR239" s="4">
        <v>50124.0703125</v>
      </c>
      <c r="AS239" s="4">
        <v>49820.65625</v>
      </c>
      <c r="AT239" s="4">
        <v>600</v>
      </c>
      <c r="AU239" s="4">
        <v>600</v>
      </c>
      <c r="AV239" s="4">
        <v>600</v>
      </c>
      <c r="AW239" s="4">
        <v>7.1504874507998464</v>
      </c>
      <c r="AX239" s="4">
        <v>2.8593491925139851</v>
      </c>
      <c r="AY239" s="4">
        <v>5.7186983850279702</v>
      </c>
      <c r="AZ239" s="4">
        <v>36.220576876786296</v>
      </c>
      <c r="BA239" s="4">
        <v>1.7825743295206451</v>
      </c>
      <c r="BB239" s="4">
        <v>1.2290115755139486</v>
      </c>
      <c r="BC239" s="4">
        <v>0.12205889293826586</v>
      </c>
      <c r="BD239" s="4">
        <v>18.814448759780745</v>
      </c>
      <c r="BE239" s="4">
        <v>3.9060001373291016</v>
      </c>
      <c r="BF239" s="4">
        <v>3.7100000381469727</v>
      </c>
      <c r="BG239" s="4">
        <v>4.1020002365112305</v>
      </c>
      <c r="BH239" s="4">
        <v>92.858997344970703</v>
      </c>
      <c r="BI239" s="4">
        <v>79.837997436523438</v>
      </c>
      <c r="BJ239" s="4">
        <v>13.020999908447266</v>
      </c>
      <c r="BK239" s="4">
        <v>2.6934999823570251</v>
      </c>
      <c r="BL239" s="4">
        <v>1.968999981880188</v>
      </c>
      <c r="BM239" s="4">
        <v>3.4179999828338623</v>
      </c>
      <c r="BN239" s="4">
        <v>0.54199999570846558</v>
      </c>
      <c r="BO239" s="4">
        <v>0.73299998044967651</v>
      </c>
      <c r="BP239" s="4">
        <v>0.35100001096725464</v>
      </c>
      <c r="BQ239" s="4">
        <v>77</v>
      </c>
      <c r="BR239" s="4">
        <v>78</v>
      </c>
      <c r="BS239" s="4">
        <v>76</v>
      </c>
      <c r="BT239" s="10">
        <v>41.049263605432479</v>
      </c>
      <c r="BU239" s="10">
        <v>115.62628881805136</v>
      </c>
      <c r="BV239" s="4">
        <v>17.810414333304873</v>
      </c>
      <c r="BW239" s="10">
        <v>17.893836613650674</v>
      </c>
      <c r="BX239" s="10">
        <v>17.726992052959073</v>
      </c>
      <c r="BY239" s="4">
        <v>0.66655942460083806</v>
      </c>
      <c r="BZ239" s="4">
        <v>0.81507903012840688</v>
      </c>
      <c r="CA239" s="4">
        <v>0.51803981907326924</v>
      </c>
      <c r="CB239" s="4">
        <v>8.1279023787410516</v>
      </c>
      <c r="CD239" s="10">
        <v>4667.2504171562641</v>
      </c>
      <c r="CE239" s="10">
        <v>8.1843013670776212</v>
      </c>
      <c r="CF239" s="10"/>
      <c r="CH239" s="10">
        <v>4796.4377582986244</v>
      </c>
      <c r="CI239" s="10">
        <v>8.0730224417741585</v>
      </c>
      <c r="CJ239" s="10"/>
      <c r="CK239" s="4">
        <v>6.8735998142120609</v>
      </c>
      <c r="CM239" s="10">
        <v>4799.3841695856163</v>
      </c>
      <c r="CN239" s="10">
        <v>7.1039315021067253</v>
      </c>
      <c r="CQ239" s="10">
        <v>5310.9097937224242</v>
      </c>
      <c r="CR239" s="10">
        <v>6.6654527547492455</v>
      </c>
      <c r="CT239" s="4">
        <v>1.0776388834178863</v>
      </c>
      <c r="CU239" s="4">
        <v>0.83059027159793519</v>
      </c>
      <c r="CV239" s="4">
        <v>0.24704861181995108</v>
      </c>
      <c r="CW239" s="4">
        <v>1.117777772485796</v>
      </c>
      <c r="CX239" s="4">
        <v>0.83618055014974546</v>
      </c>
      <c r="CY239" s="4">
        <v>0.28159722233605056</v>
      </c>
      <c r="CZ239" s="4">
        <v>1.0374999943499765</v>
      </c>
      <c r="DA239" s="4">
        <v>0.82499999304612481</v>
      </c>
      <c r="DB239" s="4">
        <v>0.2125000013038516</v>
      </c>
    </row>
    <row r="240" spans="1:106" x14ac:dyDescent="0.25">
      <c r="A240" s="1">
        <f t="shared" si="3"/>
        <v>45163</v>
      </c>
      <c r="B240" s="8">
        <v>35</v>
      </c>
      <c r="C240" s="4">
        <v>8329.1929999999993</v>
      </c>
      <c r="D240" s="4">
        <v>8329.1929999999993</v>
      </c>
      <c r="E240" s="4">
        <v>0</v>
      </c>
      <c r="F240" s="4">
        <v>4139.1090000000004</v>
      </c>
      <c r="H240" s="4">
        <v>4190.0839999999998</v>
      </c>
      <c r="J240" s="4">
        <v>56273.086888205413</v>
      </c>
      <c r="K240" s="4">
        <v>256.19388222786426</v>
      </c>
      <c r="L240" s="4">
        <v>30470.371535397662</v>
      </c>
      <c r="M240" s="4">
        <v>25802.715352807751</v>
      </c>
      <c r="N240" s="4">
        <v>24885.738850871916</v>
      </c>
      <c r="O240" s="4">
        <v>1793.5018102284082</v>
      </c>
      <c r="P240" s="4">
        <v>11860.201416728578</v>
      </c>
      <c r="Q240" s="4">
        <v>13025.537434143336</v>
      </c>
      <c r="R240" s="4">
        <v>27010.060669993894</v>
      </c>
      <c r="S240" s="4">
        <v>48.43052457147045</v>
      </c>
      <c r="T240" s="4">
        <v>1184.3620885059099</v>
      </c>
      <c r="U240" s="4">
        <v>13675.850491889254</v>
      </c>
      <c r="V240" s="4">
        <v>0</v>
      </c>
      <c r="W240" s="4">
        <v>13334.210178104642</v>
      </c>
      <c r="X240" s="4">
        <v>0</v>
      </c>
      <c r="Y240" s="4">
        <v>13675.850491889254</v>
      </c>
      <c r="Z240" s="4">
        <v>13334.210178104642</v>
      </c>
      <c r="AA240" s="4">
        <v>240990.23471506761</v>
      </c>
      <c r="AB240" s="4">
        <v>120983.6620294723</v>
      </c>
      <c r="AC240" s="4">
        <v>120006.5726855953</v>
      </c>
      <c r="AD240" s="4">
        <v>14571.622970038858</v>
      </c>
      <c r="AE240" s="4">
        <v>3.947098481758248</v>
      </c>
      <c r="AF240" s="4">
        <v>1021.7843904904607</v>
      </c>
      <c r="AG240" s="4">
        <v>6829.0622937579064</v>
      </c>
      <c r="AH240" s="4">
        <v>7742.5606762809502</v>
      </c>
      <c r="AI240" s="4">
        <v>9775.493174955147</v>
      </c>
      <c r="AJ240" s="4">
        <v>227.57220676651707</v>
      </c>
      <c r="AK240" s="4">
        <v>6486.6203728499522</v>
      </c>
      <c r="AL240" s="4">
        <v>3288.8728021051938</v>
      </c>
      <c r="AM240" s="4">
        <v>941.05641575420657</v>
      </c>
      <c r="AN240" s="4">
        <v>472.08990242784438</v>
      </c>
      <c r="AO240" s="4">
        <v>468.96651332636219</v>
      </c>
      <c r="AP240" s="4">
        <v>89563.04296875</v>
      </c>
      <c r="AQ240" s="4">
        <v>146883.39046875</v>
      </c>
      <c r="AR240" s="4">
        <v>48404.046875</v>
      </c>
      <c r="AS240" s="4">
        <v>41158.99609375</v>
      </c>
      <c r="AT240" s="4">
        <v>600.07291666666674</v>
      </c>
      <c r="AU240" s="4">
        <v>600.14583333333337</v>
      </c>
      <c r="AV240" s="4">
        <v>600</v>
      </c>
      <c r="AW240" s="4">
        <v>6.7561271407932821</v>
      </c>
      <c r="AX240" s="4">
        <v>2.9877731072952587</v>
      </c>
      <c r="AY240" s="4">
        <v>5.9755462145905174</v>
      </c>
      <c r="AZ240" s="4">
        <v>28.933203338554843</v>
      </c>
      <c r="BA240" s="4">
        <v>1.7494639600785884</v>
      </c>
      <c r="BB240" s="4">
        <v>1.1736422934316864</v>
      </c>
      <c r="BC240" s="4">
        <v>0.11298290431668551</v>
      </c>
      <c r="BD240" s="4">
        <v>17.634768514638814</v>
      </c>
      <c r="BE240" s="4">
        <v>3.9060001373291016</v>
      </c>
      <c r="BF240" s="4">
        <v>3.7100000381469727</v>
      </c>
      <c r="BG240" s="4">
        <v>4.1020002365112305</v>
      </c>
      <c r="BH240" s="4">
        <v>92.858997344970703</v>
      </c>
      <c r="BI240" s="4">
        <v>79.837997436523438</v>
      </c>
      <c r="BJ240" s="4">
        <v>13.020999908447266</v>
      </c>
      <c r="BK240" s="4">
        <v>2.6934999823570251</v>
      </c>
      <c r="BL240" s="4">
        <v>1.968999981880188</v>
      </c>
      <c r="BM240" s="4">
        <v>3.4179999828338623</v>
      </c>
      <c r="BN240" s="4">
        <v>0.54199999570846558</v>
      </c>
      <c r="BO240" s="4">
        <v>0.73299998044967651</v>
      </c>
      <c r="BP240" s="4">
        <v>0.35100001096725464</v>
      </c>
      <c r="BQ240" s="4">
        <v>77</v>
      </c>
      <c r="BR240" s="4">
        <v>78</v>
      </c>
      <c r="BS240" s="4">
        <v>76</v>
      </c>
      <c r="BT240" s="10">
        <v>40.22625891958419</v>
      </c>
      <c r="BU240" s="10">
        <v>116.88188714864539</v>
      </c>
      <c r="BV240" s="4">
        <v>17.650590194463732</v>
      </c>
      <c r="BW240" s="10">
        <v>17.710965360734196</v>
      </c>
      <c r="BX240" s="10">
        <v>17.590215028193263</v>
      </c>
      <c r="BY240" s="4">
        <v>0.62889772187511206</v>
      </c>
      <c r="BZ240" s="4">
        <v>0.86371659025553105</v>
      </c>
      <c r="CA240" s="4">
        <v>0.39407885349469307</v>
      </c>
      <c r="CB240" s="4">
        <v>8.0798670201930261</v>
      </c>
      <c r="CD240" s="10">
        <v>4114.1688646205484</v>
      </c>
      <c r="CE240" s="10">
        <v>8.0895481727277421</v>
      </c>
      <c r="CF240" s="10"/>
      <c r="CH240" s="10">
        <v>4280.4249186556508</v>
      </c>
      <c r="CI240" s="10">
        <v>8.0705618934617114</v>
      </c>
      <c r="CJ240" s="10"/>
      <c r="CK240" s="4">
        <v>6.7913439505586126</v>
      </c>
      <c r="CM240" s="10">
        <v>4195.4195179371782</v>
      </c>
      <c r="CN240" s="10">
        <v>6.8529488195124504</v>
      </c>
      <c r="CQ240" s="10">
        <v>4635.4455540104373</v>
      </c>
      <c r="CR240" s="10">
        <v>6.7355870084054938</v>
      </c>
      <c r="CT240" s="4">
        <v>1.2343750107102096</v>
      </c>
      <c r="CU240" s="4">
        <v>0.96250000471870112</v>
      </c>
      <c r="CV240" s="4">
        <v>0.27187500599150854</v>
      </c>
      <c r="CW240" s="4">
        <v>1.3833333402872086</v>
      </c>
      <c r="CX240" s="4">
        <v>1.083333333954215</v>
      </c>
      <c r="CY240" s="4">
        <v>0.30000000633299351</v>
      </c>
      <c r="CZ240" s="4">
        <v>1.0854166811332107</v>
      </c>
      <c r="DA240" s="4">
        <v>0.84166667548318708</v>
      </c>
      <c r="DB240" s="4">
        <v>0.24375000565002361</v>
      </c>
    </row>
    <row r="241" spans="1:106" x14ac:dyDescent="0.25">
      <c r="A241" s="1">
        <f t="shared" si="3"/>
        <v>45164</v>
      </c>
      <c r="B241" s="8">
        <v>35</v>
      </c>
      <c r="C241" s="4">
        <v>5271.7039999999997</v>
      </c>
      <c r="D241" s="4">
        <v>5271.7039999999997</v>
      </c>
      <c r="E241" s="4">
        <v>0</v>
      </c>
      <c r="F241" s="4">
        <v>4158.09</v>
      </c>
      <c r="H241" s="4">
        <v>1113.614</v>
      </c>
      <c r="J241" s="4">
        <v>39381.273329960648</v>
      </c>
      <c r="K241" s="4">
        <v>243.94624513408678</v>
      </c>
      <c r="L241" s="4">
        <v>23591.606936631029</v>
      </c>
      <c r="M241" s="4">
        <v>15789.666393329622</v>
      </c>
      <c r="N241" s="4">
        <v>19181.371068504683</v>
      </c>
      <c r="O241" s="4">
        <v>1797.0429699158055</v>
      </c>
      <c r="P241" s="4">
        <v>12059.544825757204</v>
      </c>
      <c r="Q241" s="4">
        <v>7121.8262427474792</v>
      </c>
      <c r="R241" s="4">
        <v>19935.463124023445</v>
      </c>
      <c r="S241" s="4">
        <v>49.227841931465058</v>
      </c>
      <c r="T241" s="4">
        <v>1186.3524675895628</v>
      </c>
      <c r="U241" s="4">
        <v>11324.164013215106</v>
      </c>
      <c r="V241" s="4">
        <v>0</v>
      </c>
      <c r="W241" s="4">
        <v>8611.2991108083388</v>
      </c>
      <c r="X241" s="4">
        <v>0</v>
      </c>
      <c r="Y241" s="4">
        <v>11324.164013215106</v>
      </c>
      <c r="Z241" s="4">
        <v>8611.2991108083388</v>
      </c>
      <c r="AA241" s="4">
        <v>237539.95117156382</v>
      </c>
      <c r="AB241" s="4">
        <v>142098.1127786568</v>
      </c>
      <c r="AC241" s="4">
        <v>95441.838392907026</v>
      </c>
      <c r="AD241" s="4">
        <v>13079.938410592931</v>
      </c>
      <c r="AE241" s="4">
        <v>3.9988647807929811</v>
      </c>
      <c r="AF241" s="4">
        <v>1022.1239514003993</v>
      </c>
      <c r="AG241" s="4">
        <v>7321.8489815560679</v>
      </c>
      <c r="AH241" s="4">
        <v>5758.0894290368642</v>
      </c>
      <c r="AI241" s="4">
        <v>12249.425232299229</v>
      </c>
      <c r="AJ241" s="4">
        <v>228.01423241368047</v>
      </c>
      <c r="AK241" s="4">
        <v>6245.9155319492684</v>
      </c>
      <c r="AL241" s="4">
        <v>6003.5097003499604</v>
      </c>
      <c r="AM241" s="4">
        <v>854.21175499151502</v>
      </c>
      <c r="AN241" s="4">
        <v>475.69904824717884</v>
      </c>
      <c r="AO241" s="4">
        <v>378.51270674433619</v>
      </c>
      <c r="AP241" s="4">
        <v>65020.111328125</v>
      </c>
      <c r="AQ241" s="4">
        <v>106632.982578125</v>
      </c>
      <c r="AR241" s="4">
        <v>37750.86328125</v>
      </c>
      <c r="AS241" s="4">
        <v>27269.248046875</v>
      </c>
      <c r="AT241" s="4">
        <v>600</v>
      </c>
      <c r="AU241" s="4">
        <v>600</v>
      </c>
      <c r="AV241" s="4">
        <v>600</v>
      </c>
      <c r="AW241" s="4">
        <v>7.4703119389784876</v>
      </c>
      <c r="AX241" s="4">
        <v>3.638552367224086</v>
      </c>
      <c r="AY241" s="4">
        <v>7.2771047344481721</v>
      </c>
      <c r="AZ241" s="4">
        <v>45.059425030609425</v>
      </c>
      <c r="BA241" s="4">
        <v>2.4811594904783978</v>
      </c>
      <c r="BB241" s="4">
        <v>2.3236177965036031</v>
      </c>
      <c r="BC241" s="4">
        <v>0.16203712404784393</v>
      </c>
      <c r="BD241" s="4">
        <v>20.227422210754813</v>
      </c>
      <c r="BE241" s="4">
        <v>3.6599999666213989</v>
      </c>
      <c r="BF241" s="4">
        <v>3.4619998931884766</v>
      </c>
      <c r="BG241" s="4">
        <v>3.8580000400543213</v>
      </c>
      <c r="BH241" s="4">
        <v>92.954994201660156</v>
      </c>
      <c r="BI241" s="4">
        <v>80.046493530273438</v>
      </c>
      <c r="BJ241" s="4">
        <v>12.908500671386719</v>
      </c>
      <c r="BK241" s="4">
        <v>2.6644999384880066</v>
      </c>
      <c r="BL241" s="4">
        <v>1.968999981880188</v>
      </c>
      <c r="BM241" s="4">
        <v>3.3599998950958252</v>
      </c>
      <c r="BN241" s="4">
        <v>0.7199999988079071</v>
      </c>
      <c r="BO241" s="4">
        <v>0.73299998044967651</v>
      </c>
      <c r="BP241" s="4">
        <v>0.7070000171661377</v>
      </c>
      <c r="BQ241" s="4">
        <v>55</v>
      </c>
      <c r="BR241" s="4">
        <v>78</v>
      </c>
      <c r="BS241" s="4">
        <v>32</v>
      </c>
      <c r="BT241" s="10">
        <v>40.044585345753525</v>
      </c>
      <c r="BU241" s="10">
        <v>114.7079306233757</v>
      </c>
      <c r="BV241" s="4">
        <v>17.969494407314947</v>
      </c>
      <c r="BW241" s="10">
        <v>18.350893369570926</v>
      </c>
      <c r="BX241" s="10">
        <v>17.588095445058965</v>
      </c>
      <c r="BY241" s="4">
        <v>0.60030827349268112</v>
      </c>
      <c r="BZ241" s="4">
        <v>0.81803628093960956</v>
      </c>
      <c r="CA241" s="4">
        <v>0.38258026604575263</v>
      </c>
      <c r="CB241" s="4">
        <v>8.4926631793998162</v>
      </c>
      <c r="CD241" s="10">
        <v>4183.78289765912</v>
      </c>
      <c r="CE241" s="10">
        <v>8.4789878685212887</v>
      </c>
      <c r="CF241" s="10"/>
      <c r="CH241" s="10">
        <v>3372.513909828298</v>
      </c>
      <c r="CI241" s="10">
        <v>8.5096281299688918</v>
      </c>
      <c r="CJ241" s="10"/>
      <c r="CK241" s="4">
        <v>6.8900312151952434</v>
      </c>
      <c r="CM241" s="10">
        <v>4281.0107024816816</v>
      </c>
      <c r="CN241" s="10">
        <v>6.8836564468789012</v>
      </c>
      <c r="CQ241" s="10">
        <v>3566.3976459556361</v>
      </c>
      <c r="CR241" s="10">
        <v>6.8976833207923418</v>
      </c>
      <c r="CT241" s="4">
        <v>0.66354167647659779</v>
      </c>
      <c r="CU241" s="4">
        <v>0.51250000763684511</v>
      </c>
      <c r="CV241" s="4">
        <v>0.15104166883975267</v>
      </c>
      <c r="CW241" s="4">
        <v>0.85000001390775048</v>
      </c>
      <c r="CX241" s="4">
        <v>0.63750000856816769</v>
      </c>
      <c r="CY241" s="4">
        <v>0.21250000533958277</v>
      </c>
      <c r="CZ241" s="4">
        <v>0.47708333904544514</v>
      </c>
      <c r="DA241" s="4">
        <v>0.38750000670552254</v>
      </c>
      <c r="DB241" s="4">
        <v>8.9583332339922592E-2</v>
      </c>
    </row>
    <row r="242" spans="1:106" x14ac:dyDescent="0.25">
      <c r="A242" s="1">
        <f t="shared" si="3"/>
        <v>45165</v>
      </c>
      <c r="B242" s="8">
        <v>35</v>
      </c>
      <c r="C242" s="4">
        <v>6580.4549999999999</v>
      </c>
      <c r="D242" s="4">
        <v>6580.4549999999999</v>
      </c>
      <c r="E242" s="4">
        <v>0</v>
      </c>
      <c r="F242" s="4">
        <v>4132.7079999999996</v>
      </c>
      <c r="H242" s="4">
        <v>2447.7469999999998</v>
      </c>
      <c r="J242" s="4">
        <v>40696.728383868161</v>
      </c>
      <c r="K242" s="4">
        <v>242.14415803696133</v>
      </c>
      <c r="L242" s="4">
        <v>25010.455744705832</v>
      </c>
      <c r="M242" s="4">
        <v>15686.272639162331</v>
      </c>
      <c r="N242" s="4">
        <v>16297.757876168816</v>
      </c>
      <c r="O242" s="4">
        <v>1798.4312734852585</v>
      </c>
      <c r="P242" s="4">
        <v>9937.3261516232451</v>
      </c>
      <c r="Q242" s="4">
        <v>6360.4317245455713</v>
      </c>
      <c r="R242" s="4">
        <v>20187.988998547153</v>
      </c>
      <c r="S242" s="4">
        <v>48.85384186341048</v>
      </c>
      <c r="T242" s="4">
        <v>1187.5797712349365</v>
      </c>
      <c r="U242" s="4">
        <v>12134.71355573264</v>
      </c>
      <c r="V242" s="4">
        <v>0</v>
      </c>
      <c r="W242" s="4">
        <v>8053.2754428145126</v>
      </c>
      <c r="X242" s="4">
        <v>0</v>
      </c>
      <c r="Y242" s="4">
        <v>12134.71355573264</v>
      </c>
      <c r="Z242" s="4">
        <v>8053.2754428145126</v>
      </c>
      <c r="AA242" s="4">
        <v>230061.89840074975</v>
      </c>
      <c r="AB242" s="4">
        <v>156019.26387314423</v>
      </c>
      <c r="AC242" s="4">
        <v>74042.634527605522</v>
      </c>
      <c r="AD242" s="4">
        <v>12338.690550609101</v>
      </c>
      <c r="AE242" s="4">
        <v>4.0019098030984379</v>
      </c>
      <c r="AF242" s="4">
        <v>1022.129355419233</v>
      </c>
      <c r="AG242" s="4">
        <v>6956.9388985369387</v>
      </c>
      <c r="AH242" s="4">
        <v>5381.751652072162</v>
      </c>
      <c r="AI242" s="4">
        <v>10205.032531007542</v>
      </c>
      <c r="AJ242" s="4">
        <v>227.94513803641001</v>
      </c>
      <c r="AK242" s="4">
        <v>6573.1330583605022</v>
      </c>
      <c r="AL242" s="4">
        <v>3631.899472647041</v>
      </c>
      <c r="AM242" s="4">
        <v>837.65622161062197</v>
      </c>
      <c r="AN242" s="4">
        <v>493.00451281603353</v>
      </c>
      <c r="AO242" s="4">
        <v>344.6517087945885</v>
      </c>
      <c r="AP242" s="4">
        <v>68201.24609375</v>
      </c>
      <c r="AQ242" s="4">
        <v>111850.04359375</v>
      </c>
      <c r="AR242" s="4">
        <v>41982.4921875</v>
      </c>
      <c r="AS242" s="4">
        <v>26218.75390625</v>
      </c>
      <c r="AT242" s="4">
        <v>600</v>
      </c>
      <c r="AU242" s="4">
        <v>600</v>
      </c>
      <c r="AV242" s="4">
        <v>600</v>
      </c>
      <c r="AW242" s="4">
        <v>6.1844854776559011</v>
      </c>
      <c r="AX242" s="4">
        <v>2.4766916385217765</v>
      </c>
      <c r="AY242" s="4">
        <v>4.9533832770435531</v>
      </c>
      <c r="AZ242" s="4">
        <v>34.961396803222534</v>
      </c>
      <c r="BA242" s="4">
        <v>1.8750512769419594</v>
      </c>
      <c r="BB242" s="4">
        <v>1.5508095611941033</v>
      </c>
      <c r="BC242" s="4">
        <v>0.12729457486003962</v>
      </c>
      <c r="BD242" s="4">
        <v>16.997311522341541</v>
      </c>
      <c r="BE242" s="4">
        <v>3.7440000772476196</v>
      </c>
      <c r="BF242" s="4">
        <v>2.0559999942779541</v>
      </c>
      <c r="BG242" s="4">
        <v>5.4320001602172852</v>
      </c>
      <c r="BH242" s="4">
        <v>92.69749641418457</v>
      </c>
      <c r="BI242" s="4">
        <v>80.040496826171875</v>
      </c>
      <c r="BJ242" s="4">
        <v>12.656999588012695</v>
      </c>
      <c r="BK242" s="4">
        <v>2.9459999799728394</v>
      </c>
      <c r="BL242" s="4">
        <v>2.5320000648498535</v>
      </c>
      <c r="BM242" s="4">
        <v>3.3599998950958252</v>
      </c>
      <c r="BN242" s="4">
        <v>0.61250001192092896</v>
      </c>
      <c r="BO242" s="4">
        <v>0.51800000667572021</v>
      </c>
      <c r="BP242" s="4">
        <v>0.7070000171661377</v>
      </c>
      <c r="BQ242" s="4">
        <v>63</v>
      </c>
      <c r="BR242" s="4">
        <v>94</v>
      </c>
      <c r="BS242" s="4">
        <v>32</v>
      </c>
      <c r="BT242" s="10">
        <v>39.622504926473525</v>
      </c>
      <c r="BU242" s="10">
        <v>114.8662406078856</v>
      </c>
      <c r="BV242" s="4">
        <v>17.074134099836705</v>
      </c>
      <c r="BW242" s="10">
        <v>17.688684126712658</v>
      </c>
      <c r="BX242" s="10">
        <v>16.459584072960748</v>
      </c>
      <c r="BY242" s="4">
        <v>0.66569655007644368</v>
      </c>
      <c r="BZ242" s="4">
        <v>1.1076644853273478</v>
      </c>
      <c r="CA242" s="4">
        <v>0.22372861482553949</v>
      </c>
      <c r="CB242" s="4">
        <v>8.2723500872212767</v>
      </c>
      <c r="CD242" s="10">
        <v>4309.4669911732326</v>
      </c>
      <c r="CE242" s="10">
        <v>8.1851268327202611</v>
      </c>
      <c r="CF242" s="10"/>
      <c r="CH242" s="10">
        <v>2805.7868908596884</v>
      </c>
      <c r="CI242" s="10">
        <v>8.4063181149996264</v>
      </c>
      <c r="CJ242" s="10"/>
      <c r="CK242" s="4">
        <v>6.8792588869382181</v>
      </c>
      <c r="CM242" s="10">
        <v>4463.5969384539567</v>
      </c>
      <c r="CN242" s="10">
        <v>6.8750064392513917</v>
      </c>
      <c r="CQ242" s="10">
        <v>3084.9612872151279</v>
      </c>
      <c r="CR242" s="10">
        <v>6.885411707252211</v>
      </c>
      <c r="CT242" s="4">
        <v>0.81041667556079733</v>
      </c>
      <c r="CU242" s="4">
        <v>0.56979167088866234</v>
      </c>
      <c r="CV242" s="4">
        <v>0.24062500467213493</v>
      </c>
      <c r="CW242" s="4">
        <v>0.81041666911914945</v>
      </c>
      <c r="CX242" s="4">
        <v>0.60833333122233546</v>
      </c>
      <c r="CY242" s="4">
        <v>0.20208333789681396</v>
      </c>
      <c r="CZ242" s="4">
        <v>0.8104166820024451</v>
      </c>
      <c r="DA242" s="4">
        <v>0.53125001055498922</v>
      </c>
      <c r="DB242" s="4">
        <v>0.27916667144745588</v>
      </c>
    </row>
    <row r="243" spans="1:106" x14ac:dyDescent="0.25">
      <c r="A243" s="1">
        <f t="shared" si="3"/>
        <v>45166</v>
      </c>
      <c r="B243" s="8">
        <v>36</v>
      </c>
      <c r="C243" s="4">
        <v>7314.0859999999993</v>
      </c>
      <c r="D243" s="4">
        <v>7314.0859999999993</v>
      </c>
      <c r="E243" s="4">
        <v>0</v>
      </c>
      <c r="F243" s="4">
        <v>3041.212</v>
      </c>
      <c r="H243" s="4">
        <v>4272.8739999999998</v>
      </c>
      <c r="J243" s="4">
        <v>42086.680824322822</v>
      </c>
      <c r="K243" s="4">
        <v>242.23457046079923</v>
      </c>
      <c r="L243" s="4">
        <v>20954.621760510981</v>
      </c>
      <c r="M243" s="4">
        <v>21132.059063811841</v>
      </c>
      <c r="N243" s="4">
        <v>16211.673488727452</v>
      </c>
      <c r="O243" s="4">
        <v>1799.2248871782747</v>
      </c>
      <c r="P243" s="4">
        <v>8113.3212460436525</v>
      </c>
      <c r="Q243" s="4">
        <v>8098.3522426837999</v>
      </c>
      <c r="R243" s="4">
        <v>21702.301404918413</v>
      </c>
      <c r="S243" s="4">
        <v>47.178020144290478</v>
      </c>
      <c r="T243" s="4">
        <v>1183.714130995116</v>
      </c>
      <c r="U243" s="4">
        <v>9953.2635854719101</v>
      </c>
      <c r="V243" s="4">
        <v>0</v>
      </c>
      <c r="W243" s="4">
        <v>11749.037819446503</v>
      </c>
      <c r="X243" s="4">
        <v>0</v>
      </c>
      <c r="Y243" s="4">
        <v>9953.2635854719101</v>
      </c>
      <c r="Z243" s="4">
        <v>11749.037819446503</v>
      </c>
      <c r="AA243" s="4">
        <v>226510.27571480614</v>
      </c>
      <c r="AB243" s="4">
        <v>99375.925550654807</v>
      </c>
      <c r="AC243" s="4">
        <v>127134.35016415133</v>
      </c>
      <c r="AD243" s="4">
        <v>13521.694457966531</v>
      </c>
      <c r="AE243" s="4">
        <v>4.002560663593667</v>
      </c>
      <c r="AF243" s="4">
        <v>1022.0648849358242</v>
      </c>
      <c r="AG243" s="4">
        <v>5898.3631948857083</v>
      </c>
      <c r="AH243" s="4">
        <v>7623.3312630808223</v>
      </c>
      <c r="AI243" s="4">
        <v>9023.3483736869057</v>
      </c>
      <c r="AJ243" s="4">
        <v>227.86856072372859</v>
      </c>
      <c r="AK243" s="4">
        <v>6050.8336826918912</v>
      </c>
      <c r="AL243" s="4">
        <v>2972.5146909950154</v>
      </c>
      <c r="AM243" s="4">
        <v>878.12127234907484</v>
      </c>
      <c r="AN243" s="4">
        <v>420.75457993093937</v>
      </c>
      <c r="AO243" s="4">
        <v>457.36669241813553</v>
      </c>
      <c r="AP243" s="4">
        <v>72368.13671875</v>
      </c>
      <c r="AQ243" s="4">
        <v>118683.74421875</v>
      </c>
      <c r="AR243" s="4">
        <v>34670.2734375</v>
      </c>
      <c r="AS243" s="4">
        <v>37697.86328125</v>
      </c>
      <c r="AT243" s="4">
        <v>600</v>
      </c>
      <c r="AU243" s="4">
        <v>600</v>
      </c>
      <c r="AV243" s="4">
        <v>600</v>
      </c>
      <c r="AW243" s="4">
        <v>5.7541955104606135</v>
      </c>
      <c r="AX243" s="4">
        <v>2.2165002556337803</v>
      </c>
      <c r="AY243" s="4">
        <v>4.4330005112675606</v>
      </c>
      <c r="AZ243" s="4">
        <v>30.969047358043937</v>
      </c>
      <c r="BA243" s="4">
        <v>1.8487196428872359</v>
      </c>
      <c r="BB243" s="4">
        <v>1.233694596110424</v>
      </c>
      <c r="BC243" s="4">
        <v>0.12005892087529117</v>
      </c>
      <c r="BD243" s="4">
        <v>16.226736220868883</v>
      </c>
      <c r="BE243" s="4">
        <v>4.1635000705718994</v>
      </c>
      <c r="BF243" s="4">
        <v>2.5180001258850098</v>
      </c>
      <c r="BG243" s="4">
        <v>5.8090000152587891</v>
      </c>
      <c r="BH243" s="4">
        <v>91.635994911193848</v>
      </c>
      <c r="BI243" s="4">
        <v>79.4949951171875</v>
      </c>
      <c r="BJ243" s="4">
        <v>12.140999794006348</v>
      </c>
      <c r="BK243" s="4">
        <v>3.3624999523162842</v>
      </c>
      <c r="BL243" s="4">
        <v>2.5320000648498535</v>
      </c>
      <c r="BM243" s="4">
        <v>4.1929998397827148</v>
      </c>
      <c r="BN243" s="4">
        <v>0.83899998664855957</v>
      </c>
      <c r="BO243" s="4">
        <v>0.51800000667572021</v>
      </c>
      <c r="BP243" s="4">
        <v>1.1599999666213989</v>
      </c>
      <c r="BQ243" s="4">
        <v>87</v>
      </c>
      <c r="BR243" s="4">
        <v>94</v>
      </c>
      <c r="BS243" s="4">
        <v>80</v>
      </c>
      <c r="BT243" s="10">
        <v>39.395272047070897</v>
      </c>
      <c r="BU243" s="10">
        <v>115.89410934057369</v>
      </c>
      <c r="BV243" s="4">
        <v>16.978517089204658</v>
      </c>
      <c r="BW243" s="10">
        <v>16.292478606193153</v>
      </c>
      <c r="BX243" s="10">
        <v>17.664555572216159</v>
      </c>
      <c r="BY243" s="4">
        <v>0.66312639273489482</v>
      </c>
      <c r="BZ243" s="4">
        <v>0.7578895468534329</v>
      </c>
      <c r="CA243" s="4">
        <v>0.56836323861635674</v>
      </c>
      <c r="CB243" s="4">
        <v>8.2476068850146937</v>
      </c>
      <c r="CD243" s="10">
        <v>3617.4804964752711</v>
      </c>
      <c r="CE243" s="10">
        <v>8.1047671861713155</v>
      </c>
      <c r="CF243" s="10"/>
      <c r="CH243" s="10">
        <v>4009.3068604211962</v>
      </c>
      <c r="CI243" s="10">
        <v>8.3764869739371086</v>
      </c>
      <c r="CJ243" s="10"/>
      <c r="CK243" s="4">
        <v>6.9216917366294428</v>
      </c>
      <c r="CM243" s="10">
        <v>3733.9392167395131</v>
      </c>
      <c r="CN243" s="10">
        <v>6.8344543476174824</v>
      </c>
      <c r="CQ243" s="10">
        <v>4271.2276036295734</v>
      </c>
      <c r="CR243" s="10">
        <v>6.9979553166177606</v>
      </c>
      <c r="CT243" s="4">
        <v>0.55937501314717031</v>
      </c>
      <c r="CU243" s="4">
        <v>0.40416667579362786</v>
      </c>
      <c r="CV243" s="4">
        <v>0.15520833735354245</v>
      </c>
      <c r="CW243" s="4">
        <v>0.72500001654649771</v>
      </c>
      <c r="CX243" s="4">
        <v>0.51041667784253753</v>
      </c>
      <c r="CY243" s="4">
        <v>0.21458333870396018</v>
      </c>
      <c r="CZ243" s="4">
        <v>0.39375000974784297</v>
      </c>
      <c r="DA243" s="4">
        <v>0.29791667374471825</v>
      </c>
      <c r="DB243" s="4">
        <v>9.5833336003124714E-2</v>
      </c>
    </row>
    <row r="244" spans="1:106" x14ac:dyDescent="0.25">
      <c r="A244" s="1">
        <f t="shared" si="3"/>
        <v>45167</v>
      </c>
      <c r="B244" s="8">
        <v>36</v>
      </c>
      <c r="C244" s="4">
        <v>8023.3979999999992</v>
      </c>
      <c r="D244" s="4">
        <v>8023.3979999999992</v>
      </c>
      <c r="E244" s="4">
        <v>0</v>
      </c>
      <c r="F244" s="4">
        <v>3732.877</v>
      </c>
      <c r="H244" s="4">
        <v>4290.5209999999997</v>
      </c>
      <c r="J244" s="4">
        <v>42885.042581744943</v>
      </c>
      <c r="K244" s="4">
        <v>241.89374602838424</v>
      </c>
      <c r="L244" s="4">
        <v>22181.896279820827</v>
      </c>
      <c r="M244" s="4">
        <v>20703.146301924116</v>
      </c>
      <c r="N244" s="4">
        <v>18208.936163932791</v>
      </c>
      <c r="O244" s="4">
        <v>1799.2346799202339</v>
      </c>
      <c r="P244" s="4">
        <v>9678.9774788468258</v>
      </c>
      <c r="Q244" s="4">
        <v>8529.9586850859632</v>
      </c>
      <c r="R244" s="4">
        <v>22568.654371757279</v>
      </c>
      <c r="S244" s="4">
        <v>48.108072751051942</v>
      </c>
      <c r="T244" s="4">
        <v>1188.2318055183543</v>
      </c>
      <c r="U244" s="4">
        <v>11261.097295043228</v>
      </c>
      <c r="V244" s="4">
        <v>0</v>
      </c>
      <c r="W244" s="4">
        <v>11307.557076714049</v>
      </c>
      <c r="X244" s="4">
        <v>0</v>
      </c>
      <c r="Y244" s="4">
        <v>11261.097295043228</v>
      </c>
      <c r="Z244" s="4">
        <v>11307.557076714049</v>
      </c>
      <c r="AA244" s="4">
        <v>264846.11539123999</v>
      </c>
      <c r="AB244" s="4">
        <v>128507.93549547544</v>
      </c>
      <c r="AC244" s="4">
        <v>136338.17989576454</v>
      </c>
      <c r="AD244" s="4">
        <v>14799.073294311558</v>
      </c>
      <c r="AE244" s="4">
        <v>3.9848329988012758</v>
      </c>
      <c r="AF244" s="4">
        <v>1022.0494971364967</v>
      </c>
      <c r="AG244" s="4">
        <v>6976.2762921865051</v>
      </c>
      <c r="AH244" s="4">
        <v>7822.7970021250521</v>
      </c>
      <c r="AI244" s="4">
        <v>9418.9413015586852</v>
      </c>
      <c r="AJ244" s="4">
        <v>227.92024330536523</v>
      </c>
      <c r="AK244" s="4">
        <v>6119.3807892876748</v>
      </c>
      <c r="AL244" s="4">
        <v>3299.5605122710103</v>
      </c>
      <c r="AM244" s="4">
        <v>936.75645999811627</v>
      </c>
      <c r="AN244" s="4">
        <v>452.48838228653665</v>
      </c>
      <c r="AO244" s="4">
        <v>484.26807771157968</v>
      </c>
      <c r="AP244" s="4">
        <v>76081.6328125</v>
      </c>
      <c r="AQ244" s="4">
        <v>124773.8778125</v>
      </c>
      <c r="AR244" s="4">
        <v>37886.4140625</v>
      </c>
      <c r="AS244" s="4">
        <v>38195.21875</v>
      </c>
      <c r="AT244" s="4">
        <v>600</v>
      </c>
      <c r="AU244" s="4">
        <v>600</v>
      </c>
      <c r="AV244" s="4">
        <v>600</v>
      </c>
      <c r="AW244" s="4">
        <v>5.3449975411596116</v>
      </c>
      <c r="AX244" s="4">
        <v>2.2694793607313004</v>
      </c>
      <c r="AY244" s="4">
        <v>4.5389587214626008</v>
      </c>
      <c r="AZ244" s="4">
        <v>33.009220705646165</v>
      </c>
      <c r="BA244" s="4">
        <v>1.844489491149705</v>
      </c>
      <c r="BB244" s="4">
        <v>1.1739341986473419</v>
      </c>
      <c r="BC244" s="4">
        <v>0.11675308391757662</v>
      </c>
      <c r="BD244" s="4">
        <v>15.551251204601842</v>
      </c>
      <c r="BE244" s="4">
        <v>4.3249999284744263</v>
      </c>
      <c r="BF244" s="4">
        <v>3.7720000743865967</v>
      </c>
      <c r="BG244" s="4">
        <v>4.8779997825622559</v>
      </c>
      <c r="BH244" s="4">
        <v>91.127004623413086</v>
      </c>
      <c r="BI244" s="4">
        <v>77.102005004882813</v>
      </c>
      <c r="BJ244" s="4">
        <v>14.024999618530273</v>
      </c>
      <c r="BK244" s="4">
        <v>3.6604999303817749</v>
      </c>
      <c r="BL244" s="4">
        <v>3.128000020980835</v>
      </c>
      <c r="BM244" s="4">
        <v>4.1929998397827148</v>
      </c>
      <c r="BN244" s="4">
        <v>0.88849997520446777</v>
      </c>
      <c r="BO244" s="4">
        <v>0.61699998378753662</v>
      </c>
      <c r="BP244" s="4">
        <v>1.1599999666213989</v>
      </c>
      <c r="BQ244" s="4">
        <v>90</v>
      </c>
      <c r="BR244" s="4">
        <v>100</v>
      </c>
      <c r="BS244" s="4">
        <v>80</v>
      </c>
      <c r="BT244" s="10">
        <v>39.192281441437089</v>
      </c>
      <c r="BU244" s="10">
        <v>116.19858912220255</v>
      </c>
      <c r="BV244" s="4">
        <v>17.578165458507009</v>
      </c>
      <c r="BW244" s="10">
        <v>17.755991421882754</v>
      </c>
      <c r="BX244" s="10">
        <v>17.400339495131263</v>
      </c>
      <c r="BY244" s="4">
        <v>0.67593316783326207</v>
      </c>
      <c r="BZ244" s="4">
        <v>0.90129371071056819</v>
      </c>
      <c r="CA244" s="4">
        <v>0.45057262495595607</v>
      </c>
      <c r="CB244" s="4">
        <v>8.4489627441703536</v>
      </c>
      <c r="CD244" s="10">
        <v>3913.707305250543</v>
      </c>
      <c r="CE244" s="10">
        <v>8.5239154388215006</v>
      </c>
      <c r="CF244" s="10"/>
      <c r="CH244" s="10">
        <v>4266.3577316554256</v>
      </c>
      <c r="CI244" s="10">
        <v>8.3802055214865021</v>
      </c>
      <c r="CJ244" s="10"/>
      <c r="CK244" s="4">
        <v>7.1830193700495073</v>
      </c>
      <c r="CM244" s="10">
        <v>4079.9602935635603</v>
      </c>
      <c r="CN244" s="10">
        <v>7.1761779513538491</v>
      </c>
      <c r="CQ244" s="10">
        <v>4600.2903756190171</v>
      </c>
      <c r="CR244" s="10">
        <v>7.1890869689075823</v>
      </c>
      <c r="CT244" s="4">
        <v>0.47604167585571611</v>
      </c>
      <c r="CU244" s="4">
        <v>0.38645833971289301</v>
      </c>
      <c r="CV244" s="4">
        <v>8.95833361428231E-2</v>
      </c>
      <c r="CW244" s="4">
        <v>0.43750000946844619</v>
      </c>
      <c r="CX244" s="4">
        <v>0.35208333982154727</v>
      </c>
      <c r="CY244" s="4">
        <v>8.541666964689891E-2</v>
      </c>
      <c r="CZ244" s="4">
        <v>0.51458334224298596</v>
      </c>
      <c r="DA244" s="4">
        <v>0.42083333960423869</v>
      </c>
      <c r="DB244" s="4">
        <v>9.375000263874729E-2</v>
      </c>
    </row>
    <row r="245" spans="1:106" x14ac:dyDescent="0.25">
      <c r="A245" s="1">
        <f t="shared" si="3"/>
        <v>45168</v>
      </c>
      <c r="B245" s="8">
        <v>36</v>
      </c>
      <c r="C245" s="4">
        <v>8255.3640000000014</v>
      </c>
      <c r="D245" s="4">
        <v>8255.3640000000014</v>
      </c>
      <c r="E245" s="4">
        <v>0</v>
      </c>
      <c r="F245" s="4">
        <v>4117.4880000000003</v>
      </c>
      <c r="H245" s="4">
        <v>4137.8760000000002</v>
      </c>
      <c r="J245" s="4">
        <v>51129.200643828619</v>
      </c>
      <c r="K245" s="4">
        <v>240.76652348939919</v>
      </c>
      <c r="L245" s="4">
        <v>25742.741890699577</v>
      </c>
      <c r="M245" s="4">
        <v>25386.458753129038</v>
      </c>
      <c r="N245" s="4">
        <v>22560.064189143453</v>
      </c>
      <c r="O245" s="4">
        <v>1799.1152287210809</v>
      </c>
      <c r="P245" s="4">
        <v>11299.105245905665</v>
      </c>
      <c r="Q245" s="4">
        <v>11260.958943237789</v>
      </c>
      <c r="R245" s="4">
        <v>24489.547655592334</v>
      </c>
      <c r="S245" s="4">
        <v>51.452231393402066</v>
      </c>
      <c r="T245" s="4">
        <v>1200</v>
      </c>
      <c r="U245" s="4">
        <v>11881.84819459838</v>
      </c>
      <c r="V245" s="4">
        <v>0</v>
      </c>
      <c r="W245" s="4">
        <v>12607.699460993954</v>
      </c>
      <c r="X245" s="4">
        <v>0</v>
      </c>
      <c r="Y245" s="4">
        <v>11881.84819459838</v>
      </c>
      <c r="Z245" s="4">
        <v>12607.699460993954</v>
      </c>
      <c r="AA245" s="4">
        <v>270445.22308454564</v>
      </c>
      <c r="AB245" s="4">
        <v>123545.36428357111</v>
      </c>
      <c r="AC245" s="4">
        <v>146899.85880097453</v>
      </c>
      <c r="AD245" s="4">
        <v>15770.756022233894</v>
      </c>
      <c r="AE245" s="4">
        <v>3.9998761234033697</v>
      </c>
      <c r="AF245" s="4">
        <v>1022.1133205203157</v>
      </c>
      <c r="AG245" s="4">
        <v>7536.7601871290744</v>
      </c>
      <c r="AH245" s="4">
        <v>8233.995835104819</v>
      </c>
      <c r="AI245" s="4">
        <v>9678.1449802165989</v>
      </c>
      <c r="AJ245" s="4">
        <v>227.94444916698669</v>
      </c>
      <c r="AK245" s="4">
        <v>6202.5697687416832</v>
      </c>
      <c r="AL245" s="4">
        <v>3475.5752114749148</v>
      </c>
      <c r="AM245" s="4">
        <v>970.85911910819686</v>
      </c>
      <c r="AN245" s="4">
        <v>461.90063417598969</v>
      </c>
      <c r="AO245" s="4">
        <v>508.95848493220723</v>
      </c>
      <c r="AP245" s="4">
        <v>82772.4375</v>
      </c>
      <c r="AQ245" s="4">
        <v>135746.79749999999</v>
      </c>
      <c r="AR245" s="4">
        <v>39917.30859375</v>
      </c>
      <c r="AS245" s="4">
        <v>42855.12890625</v>
      </c>
      <c r="AT245" s="4">
        <v>600</v>
      </c>
      <c r="AU245" s="4">
        <v>600</v>
      </c>
      <c r="AV245" s="4">
        <v>600</v>
      </c>
      <c r="AW245" s="4">
        <v>6.1934519960390126</v>
      </c>
      <c r="AX245" s="4">
        <v>2.7327764334974751</v>
      </c>
      <c r="AY245" s="4">
        <v>5.4655528669949502</v>
      </c>
      <c r="AZ245" s="4">
        <v>32.759939244901325</v>
      </c>
      <c r="BA245" s="4">
        <v>1.9103647061757534</v>
      </c>
      <c r="BB245" s="4">
        <v>1.1723462442378794</v>
      </c>
      <c r="BC245" s="4">
        <v>0.1176034296135454</v>
      </c>
      <c r="BD245" s="4">
        <v>16.443466030086615</v>
      </c>
      <c r="BE245" s="4">
        <v>4.1299999952316284</v>
      </c>
      <c r="BF245" s="4">
        <v>2.9500000476837158</v>
      </c>
      <c r="BG245" s="4">
        <v>5.309999942779541</v>
      </c>
      <c r="BH245" s="4">
        <v>90.266000747680664</v>
      </c>
      <c r="BI245" s="4">
        <v>73.943000793457031</v>
      </c>
      <c r="BJ245" s="4">
        <v>16.322999954223633</v>
      </c>
      <c r="BK245" s="4">
        <v>4.9159998893737793</v>
      </c>
      <c r="BL245" s="4">
        <v>4.9159998893737793</v>
      </c>
      <c r="BM245" s="4">
        <v>4.9159998893737793</v>
      </c>
      <c r="BN245" s="4">
        <v>0.68800002336502075</v>
      </c>
      <c r="BO245" s="4">
        <v>0.68800002336502075</v>
      </c>
      <c r="BP245" s="4">
        <v>0.68800002336502075</v>
      </c>
      <c r="BQ245" s="4">
        <v>56</v>
      </c>
      <c r="BR245" s="4">
        <v>56</v>
      </c>
      <c r="BS245" s="4">
        <v>56</v>
      </c>
      <c r="BT245" s="10">
        <v>39.495998392465836</v>
      </c>
      <c r="BU245" s="10">
        <v>118.6249029385452</v>
      </c>
      <c r="BV245" s="4">
        <v>17.559541437294747</v>
      </c>
      <c r="BW245" s="10">
        <v>17.261855187901745</v>
      </c>
      <c r="BX245" s="10">
        <v>17.857227686687754</v>
      </c>
      <c r="BY245" s="4">
        <v>0.47378783486954712</v>
      </c>
      <c r="BZ245" s="4">
        <v>0.68038918860071762</v>
      </c>
      <c r="CA245" s="4">
        <v>0.26718648113837662</v>
      </c>
      <c r="CB245" s="4">
        <v>8.4812603277986067</v>
      </c>
      <c r="CD245" s="10">
        <v>3993.2561078216654</v>
      </c>
      <c r="CE245" s="10">
        <v>8.5980824126034481</v>
      </c>
      <c r="CF245" s="10"/>
      <c r="CH245" s="10">
        <v>4476.4365314715524</v>
      </c>
      <c r="CI245" s="10">
        <v>8.3770478587072503</v>
      </c>
      <c r="CJ245" s="10"/>
      <c r="CK245" s="4">
        <v>7.2407715092246585</v>
      </c>
      <c r="CM245" s="10">
        <v>4145.1109634978684</v>
      </c>
      <c r="CN245" s="10">
        <v>7.3097968351059306</v>
      </c>
      <c r="CQ245" s="10">
        <v>5018.4004911748789</v>
      </c>
      <c r="CR245" s="10">
        <v>7.1837577982678251</v>
      </c>
      <c r="CT245" s="4">
        <v>0.60833334201015532</v>
      </c>
      <c r="CU245" s="4">
        <v>0.4593750059915086</v>
      </c>
      <c r="CV245" s="4">
        <v>0.14895833601864678</v>
      </c>
      <c r="CW245" s="4">
        <v>0.59583334547157096</v>
      </c>
      <c r="CX245" s="4">
        <v>0.46041667523483437</v>
      </c>
      <c r="CY245" s="4">
        <v>0.13541667023673654</v>
      </c>
      <c r="CZ245" s="4">
        <v>0.62083333854873979</v>
      </c>
      <c r="DA245" s="4">
        <v>0.45833333674818277</v>
      </c>
      <c r="DB245" s="4">
        <v>0.16250000180055699</v>
      </c>
    </row>
    <row r="246" spans="1:106" x14ac:dyDescent="0.25">
      <c r="A246" s="1">
        <f t="shared" si="3"/>
        <v>45169</v>
      </c>
      <c r="B246" s="8">
        <v>36</v>
      </c>
      <c r="C246" s="4">
        <v>8448.0750000000007</v>
      </c>
      <c r="D246" s="4">
        <v>8448.0750000000007</v>
      </c>
      <c r="E246" s="4">
        <v>0</v>
      </c>
      <c r="F246" s="4">
        <v>4093.6129999999998</v>
      </c>
      <c r="H246" s="4">
        <v>4354.4620000000004</v>
      </c>
      <c r="J246" s="4">
        <v>51243.735424425693</v>
      </c>
      <c r="K246" s="4">
        <v>240.2845165997231</v>
      </c>
      <c r="L246" s="4">
        <v>26963.114050250624</v>
      </c>
      <c r="M246" s="4">
        <v>24280.621374175069</v>
      </c>
      <c r="N246" s="4">
        <v>23102.878489385508</v>
      </c>
      <c r="O246" s="4">
        <v>1798.4219465057972</v>
      </c>
      <c r="P246" s="4">
        <v>11318.628190241818</v>
      </c>
      <c r="Q246" s="4">
        <v>11784.25029914369</v>
      </c>
      <c r="R246" s="4">
        <v>25158.948582881647</v>
      </c>
      <c r="S246" s="4">
        <v>51.535779511260763</v>
      </c>
      <c r="T246" s="4">
        <v>1200</v>
      </c>
      <c r="U246" s="4">
        <v>12317.389608249052</v>
      </c>
      <c r="V246" s="4">
        <v>0</v>
      </c>
      <c r="W246" s="4">
        <v>12841.558974632595</v>
      </c>
      <c r="X246" s="4">
        <v>0</v>
      </c>
      <c r="Y246" s="4">
        <v>12317.389608249052</v>
      </c>
      <c r="Z246" s="4">
        <v>12841.558974632595</v>
      </c>
      <c r="AA246" s="4">
        <v>255630.41834784107</v>
      </c>
      <c r="AB246" s="4">
        <v>117914.96929862654</v>
      </c>
      <c r="AC246" s="4">
        <v>137715.44904921454</v>
      </c>
      <c r="AD246" s="4">
        <v>15663.001244944182</v>
      </c>
      <c r="AE246" s="4">
        <v>4.002709413550475</v>
      </c>
      <c r="AF246" s="4">
        <v>1022.1176968213711</v>
      </c>
      <c r="AG246" s="4">
        <v>7486.6160570536658</v>
      </c>
      <c r="AH246" s="4">
        <v>8176.3851878905152</v>
      </c>
      <c r="AI246" s="4">
        <v>9201.5857568337578</v>
      </c>
      <c r="AJ246" s="4">
        <v>227.86687552867113</v>
      </c>
      <c r="AK246" s="4">
        <v>6303.67642871313</v>
      </c>
      <c r="AL246" s="4">
        <v>2897.9093281206283</v>
      </c>
      <c r="AM246" s="4">
        <v>963.25234386571253</v>
      </c>
      <c r="AN246" s="4">
        <v>458.84965015162157</v>
      </c>
      <c r="AO246" s="4">
        <v>504.40269371409096</v>
      </c>
      <c r="AP246" s="4">
        <v>83894.125</v>
      </c>
      <c r="AQ246" s="4">
        <v>137586.36499999999</v>
      </c>
      <c r="AR246" s="4">
        <v>41506.30078125</v>
      </c>
      <c r="AS246" s="4">
        <v>42387.82421875</v>
      </c>
      <c r="AT246" s="4">
        <v>600</v>
      </c>
      <c r="AU246" s="4">
        <v>600</v>
      </c>
      <c r="AV246" s="4">
        <v>600</v>
      </c>
      <c r="AW246" s="4">
        <v>6.0657292252289059</v>
      </c>
      <c r="AX246" s="4">
        <v>2.7346914521219929</v>
      </c>
      <c r="AY246" s="4">
        <v>5.4693829042439859</v>
      </c>
      <c r="AZ246" s="4">
        <v>30.259013840175548</v>
      </c>
      <c r="BA246" s="4">
        <v>1.8540319830191114</v>
      </c>
      <c r="BB246" s="4">
        <v>1.0891931897898346</v>
      </c>
      <c r="BC246" s="4">
        <v>0.11402033526758611</v>
      </c>
      <c r="BD246" s="4">
        <v>16.286120210817256</v>
      </c>
      <c r="BE246" s="4">
        <v>5.247499942779541</v>
      </c>
      <c r="BF246" s="4">
        <v>3.3280000686645508</v>
      </c>
      <c r="BG246" s="4">
        <v>7.1669998168945313</v>
      </c>
      <c r="BH246" s="4">
        <v>90.016000747680664</v>
      </c>
      <c r="BI246" s="4">
        <v>73.796501159667969</v>
      </c>
      <c r="BJ246" s="4">
        <v>16.219499588012695</v>
      </c>
      <c r="BK246" s="4">
        <v>4.1904999017715454</v>
      </c>
      <c r="BL246" s="4">
        <v>3.4649999141693115</v>
      </c>
      <c r="BM246" s="4">
        <v>4.9159998893737793</v>
      </c>
      <c r="BN246" s="4">
        <v>0.5455000102519989</v>
      </c>
      <c r="BO246" s="4">
        <v>0.40299999713897705</v>
      </c>
      <c r="BP246" s="4">
        <v>0.68800002336502075</v>
      </c>
      <c r="BQ246" s="4">
        <v>55</v>
      </c>
      <c r="BR246" s="4">
        <v>54</v>
      </c>
      <c r="BS246" s="4">
        <v>56</v>
      </c>
      <c r="BT246" s="10">
        <v>39.616191222682303</v>
      </c>
      <c r="BU246" s="10">
        <v>117.26439570258466</v>
      </c>
      <c r="BV246" s="4">
        <v>17.746188943375039</v>
      </c>
      <c r="BW246" s="10">
        <v>17.635196841944147</v>
      </c>
      <c r="BX246" s="10">
        <v>17.857181044805934</v>
      </c>
      <c r="BY246" s="4">
        <v>0.43606849870322384</v>
      </c>
      <c r="BZ246" s="4">
        <v>0.57733612891082231</v>
      </c>
      <c r="CA246" s="4">
        <v>0.29480086849562542</v>
      </c>
      <c r="CB246" s="4">
        <v>8.5331946652380051</v>
      </c>
      <c r="CD246" s="10">
        <v>3999.0017069131068</v>
      </c>
      <c r="CE246" s="10">
        <v>8.6752415517338957</v>
      </c>
      <c r="CF246" s="10"/>
      <c r="CH246" s="10">
        <v>4398.0297165809361</v>
      </c>
      <c r="CI246" s="10">
        <v>8.4040355239486271</v>
      </c>
      <c r="CJ246" s="10"/>
      <c r="CK246" s="4">
        <v>7.2198601990498315</v>
      </c>
      <c r="CM246" s="10">
        <v>4145.8330185892546</v>
      </c>
      <c r="CN246" s="10">
        <v>7.2611596247752184</v>
      </c>
      <c r="CQ246" s="10">
        <v>4975.850545556229</v>
      </c>
      <c r="CR246" s="10">
        <v>7.1854498964787483</v>
      </c>
      <c r="CT246" s="4">
        <v>0.66354167554527521</v>
      </c>
      <c r="CU246" s="4">
        <v>0.47812500440826017</v>
      </c>
      <c r="CV246" s="4">
        <v>0.18541667113701502</v>
      </c>
      <c r="CW246" s="4">
        <v>0.72708334059764934</v>
      </c>
      <c r="CX246" s="4">
        <v>0.51875000322858489</v>
      </c>
      <c r="CY246" s="4">
        <v>0.20833333736906448</v>
      </c>
      <c r="CZ246" s="4">
        <v>0.60000001049290097</v>
      </c>
      <c r="DA246" s="4">
        <v>0.43750000558793545</v>
      </c>
      <c r="DB246" s="4">
        <v>0.16250000490496555</v>
      </c>
    </row>
    <row r="247" spans="1:106" x14ac:dyDescent="0.25">
      <c r="A247" s="1">
        <f t="shared" si="3"/>
        <v>45170</v>
      </c>
      <c r="B247" s="8">
        <v>36</v>
      </c>
      <c r="C247" s="4">
        <v>8043.5370000000003</v>
      </c>
      <c r="D247" s="4">
        <v>8043.5370000000003</v>
      </c>
      <c r="E247" s="4">
        <v>0</v>
      </c>
      <c r="F247" s="4">
        <v>4210.9189999999999</v>
      </c>
      <c r="H247" s="4">
        <v>3832.6179999999999</v>
      </c>
      <c r="J247" s="4">
        <v>48545.182464215643</v>
      </c>
      <c r="K247" s="4">
        <v>240.32023130377144</v>
      </c>
      <c r="L247" s="4">
        <v>26128.457078749332</v>
      </c>
      <c r="M247" s="4">
        <v>22416.725385466314</v>
      </c>
      <c r="N247" s="4">
        <v>21272.552357557841</v>
      </c>
      <c r="O247" s="4">
        <v>1797.6451417693802</v>
      </c>
      <c r="P247" s="4">
        <v>10372.972115051947</v>
      </c>
      <c r="Q247" s="4">
        <v>10899.580242505892</v>
      </c>
      <c r="R247" s="4">
        <v>24921.169201725992</v>
      </c>
      <c r="S247" s="4">
        <v>51.624959852789225</v>
      </c>
      <c r="T247" s="4">
        <v>1200</v>
      </c>
      <c r="U247" s="4">
        <v>12606.168643650912</v>
      </c>
      <c r="V247" s="4">
        <v>0</v>
      </c>
      <c r="W247" s="4">
        <v>12315.00055807508</v>
      </c>
      <c r="X247" s="4">
        <v>0</v>
      </c>
      <c r="Y247" s="4">
        <v>12606.168643650912</v>
      </c>
      <c r="Z247" s="4">
        <v>12315.00055807508</v>
      </c>
      <c r="AA247" s="4">
        <v>261498.40842614835</v>
      </c>
      <c r="AB247" s="4">
        <v>127742.48681584065</v>
      </c>
      <c r="AC247" s="4">
        <v>133755.92161030771</v>
      </c>
      <c r="AD247" s="4">
        <v>14998.294680211478</v>
      </c>
      <c r="AE247" s="4">
        <v>3.999017485792892</v>
      </c>
      <c r="AF247" s="4">
        <v>1022.1026461763873</v>
      </c>
      <c r="AG247" s="4">
        <v>7604.5991107459422</v>
      </c>
      <c r="AH247" s="4">
        <v>7393.6955694655353</v>
      </c>
      <c r="AI247" s="4">
        <v>9270.616705796092</v>
      </c>
      <c r="AJ247" s="4">
        <v>227.80088893784418</v>
      </c>
      <c r="AK247" s="4">
        <v>6068.5638870192652</v>
      </c>
      <c r="AL247" s="4">
        <v>3202.0528187768273</v>
      </c>
      <c r="AM247" s="4">
        <v>910.11274219730694</v>
      </c>
      <c r="AN247" s="4">
        <v>455.56222852036916</v>
      </c>
      <c r="AO247" s="4">
        <v>454.55051367693773</v>
      </c>
      <c r="AP247" s="4">
        <v>81041.90625</v>
      </c>
      <c r="AQ247" s="4">
        <v>132908.72624999998</v>
      </c>
      <c r="AR247" s="4">
        <v>42542.45703125</v>
      </c>
      <c r="AS247" s="4">
        <v>38499.44921875</v>
      </c>
      <c r="AT247" s="4">
        <v>600</v>
      </c>
      <c r="AU247" s="4">
        <v>600</v>
      </c>
      <c r="AV247" s="4">
        <v>600</v>
      </c>
      <c r="AW247" s="4">
        <v>6.0353029350415923</v>
      </c>
      <c r="AX247" s="4">
        <v>2.6446763852218047</v>
      </c>
      <c r="AY247" s="4">
        <v>5.2893527704436094</v>
      </c>
      <c r="AZ247" s="4">
        <v>32.510375525859871</v>
      </c>
      <c r="BA247" s="4">
        <v>1.8646392352284173</v>
      </c>
      <c r="BB247" s="4">
        <v>1.1525547412532686</v>
      </c>
      <c r="BC247" s="4">
        <v>0.11314832544405613</v>
      </c>
      <c r="BD247" s="4">
        <v>16.523666920410758</v>
      </c>
      <c r="BE247" s="4">
        <v>4.814000129699707</v>
      </c>
      <c r="BF247" s="4">
        <v>3.6100001335144043</v>
      </c>
      <c r="BG247" s="4">
        <v>6.0180001258850098</v>
      </c>
      <c r="BH247" s="4">
        <v>92.582001686096191</v>
      </c>
      <c r="BI247" s="4">
        <v>77.913002014160156</v>
      </c>
      <c r="BJ247" s="4">
        <v>14.668999671936035</v>
      </c>
      <c r="BK247" s="4">
        <v>2.1509999632835388</v>
      </c>
      <c r="BL247" s="4">
        <v>3.4649999141693115</v>
      </c>
      <c r="BM247" s="4">
        <v>0.83700001239776611</v>
      </c>
      <c r="BN247" s="4">
        <v>0.45249998569488525</v>
      </c>
      <c r="BO247" s="4">
        <v>0.40299999713897705</v>
      </c>
      <c r="BP247" s="4">
        <v>0.50199997425079346</v>
      </c>
      <c r="BQ247" s="4">
        <v>56</v>
      </c>
      <c r="BR247" s="4">
        <v>54</v>
      </c>
      <c r="BS247" s="4">
        <v>58</v>
      </c>
      <c r="BT247" s="10">
        <v>39.474990438392908</v>
      </c>
      <c r="BU247" s="10">
        <v>115.36872618316428</v>
      </c>
      <c r="BV247" s="4">
        <v>17.601676638783129</v>
      </c>
      <c r="BW247" s="10">
        <v>17.654565411508084</v>
      </c>
      <c r="BX247" s="10">
        <v>17.548787866058174</v>
      </c>
      <c r="BY247" s="4">
        <v>0.57145766483750415</v>
      </c>
      <c r="BZ247" s="4">
        <v>0.59427170979111177</v>
      </c>
      <c r="CA247" s="4">
        <v>0.54864361988389654</v>
      </c>
      <c r="CB247" s="4">
        <v>8.5678107520168396</v>
      </c>
      <c r="CD247" s="10">
        <v>4000.018235084869</v>
      </c>
      <c r="CE247" s="10">
        <v>8.6795054083490228</v>
      </c>
      <c r="CF247" s="10"/>
      <c r="CH247" s="10">
        <v>4030.6076014375139</v>
      </c>
      <c r="CI247" s="10">
        <v>8.4569637765060204</v>
      </c>
      <c r="CJ247" s="10"/>
      <c r="CK247" s="4">
        <v>7.2564465016804478</v>
      </c>
      <c r="CM247" s="10">
        <v>4151.1790593201431</v>
      </c>
      <c r="CN247" s="10">
        <v>7.2594425941669432</v>
      </c>
      <c r="CQ247" s="10">
        <v>4497.619723805019</v>
      </c>
      <c r="CR247" s="10">
        <v>7.2536811908819621</v>
      </c>
      <c r="CT247" s="4">
        <v>0.59270834030273056</v>
      </c>
      <c r="CU247" s="4">
        <v>0.45833333705862361</v>
      </c>
      <c r="CV247" s="4">
        <v>0.13437500324410695</v>
      </c>
      <c r="CW247" s="4">
        <v>0.61041667405515909</v>
      </c>
      <c r="CX247" s="4">
        <v>0.48125000422199565</v>
      </c>
      <c r="CY247" s="4">
        <v>0.12916666983316341</v>
      </c>
      <c r="CZ247" s="4">
        <v>0.57500000655030203</v>
      </c>
      <c r="DA247" s="4">
        <v>0.43541666989525157</v>
      </c>
      <c r="DB247" s="4">
        <v>0.13958333665505052</v>
      </c>
    </row>
    <row r="248" spans="1:106" x14ac:dyDescent="0.25">
      <c r="A248" s="1">
        <f t="shared" si="3"/>
        <v>45171</v>
      </c>
      <c r="B248" s="8">
        <v>36</v>
      </c>
      <c r="C248" s="4">
        <v>6635.1409999999996</v>
      </c>
      <c r="D248" s="4">
        <v>6635.1409999999996</v>
      </c>
      <c r="E248" s="4">
        <v>0</v>
      </c>
      <c r="F248" s="4">
        <v>2263.6550000000002</v>
      </c>
      <c r="H248" s="4">
        <v>4371.4859999999999</v>
      </c>
      <c r="J248" s="4">
        <v>41808.182733904629</v>
      </c>
      <c r="K248" s="4">
        <v>240.82551672322677</v>
      </c>
      <c r="L248" s="4">
        <v>20778.398271700182</v>
      </c>
      <c r="M248" s="4">
        <v>21029.784462204443</v>
      </c>
      <c r="N248" s="4">
        <v>19738.893616095731</v>
      </c>
      <c r="O248" s="4">
        <v>1796.4018393600331</v>
      </c>
      <c r="P248" s="4">
        <v>8542.9872788189896</v>
      </c>
      <c r="Q248" s="4">
        <v>11195.906337276743</v>
      </c>
      <c r="R248" s="4">
        <v>22207.737169507338</v>
      </c>
      <c r="S248" s="4">
        <v>51.853014903762379</v>
      </c>
      <c r="T248" s="4">
        <v>1200</v>
      </c>
      <c r="U248" s="4">
        <v>9430.1112616757891</v>
      </c>
      <c r="V248" s="4">
        <v>0</v>
      </c>
      <c r="W248" s="4">
        <v>12777.625907831549</v>
      </c>
      <c r="X248" s="4">
        <v>0</v>
      </c>
      <c r="Y248" s="4">
        <v>9430.1112616757891</v>
      </c>
      <c r="Z248" s="4">
        <v>12777.625907831549</v>
      </c>
      <c r="AA248" s="4">
        <v>228331.79728313576</v>
      </c>
      <c r="AB248" s="4">
        <v>108496.24240728002</v>
      </c>
      <c r="AC248" s="4">
        <v>119835.55487585574</v>
      </c>
      <c r="AD248" s="4">
        <v>13346.359091842935</v>
      </c>
      <c r="AE248" s="4">
        <v>3.9949524780123746</v>
      </c>
      <c r="AF248" s="4">
        <v>1022.0663135994529</v>
      </c>
      <c r="AG248" s="4">
        <v>6013.9014058798575</v>
      </c>
      <c r="AH248" s="4">
        <v>7332.457685963077</v>
      </c>
      <c r="AI248" s="4">
        <v>8788.3627081133491</v>
      </c>
      <c r="AJ248" s="4">
        <v>227.62677487214407</v>
      </c>
      <c r="AK248" s="4">
        <v>6557.7393619238665</v>
      </c>
      <c r="AL248" s="4">
        <v>2230.6233461894831</v>
      </c>
      <c r="AM248" s="4">
        <v>825.44490361588555</v>
      </c>
      <c r="AN248" s="4">
        <v>386.54440856187682</v>
      </c>
      <c r="AO248" s="4">
        <v>438.90049505400879</v>
      </c>
      <c r="AP248" s="4">
        <v>71790.50390625</v>
      </c>
      <c r="AQ248" s="4">
        <v>117736.42640624999</v>
      </c>
      <c r="AR248" s="4">
        <v>33037.98828125</v>
      </c>
      <c r="AS248" s="4">
        <v>38752.515625</v>
      </c>
      <c r="AT248" s="4">
        <v>600</v>
      </c>
      <c r="AU248" s="4">
        <v>600</v>
      </c>
      <c r="AV248" s="4">
        <v>600</v>
      </c>
      <c r="AW248" s="4">
        <v>6.3010240074633881</v>
      </c>
      <c r="AX248" s="4">
        <v>2.9749019072986891</v>
      </c>
      <c r="AY248" s="4">
        <v>5.9498038145973782</v>
      </c>
      <c r="AZ248" s="4">
        <v>34.412501148526573</v>
      </c>
      <c r="BA248" s="4">
        <v>2.0114657837479166</v>
      </c>
      <c r="BB248" s="4">
        <v>1.324517852463625</v>
      </c>
      <c r="BC248" s="4">
        <v>0.12440502826027143</v>
      </c>
      <c r="BD248" s="4">
        <v>17.744374446036641</v>
      </c>
      <c r="BE248" s="4">
        <v>6.1685000658035278</v>
      </c>
      <c r="BF248" s="4">
        <v>3.0680000782012939</v>
      </c>
      <c r="BG248" s="4">
        <v>9.2690000534057617</v>
      </c>
      <c r="BH248" s="4">
        <v>89.16450309753418</v>
      </c>
      <c r="BI248" s="4">
        <v>73.313003540039063</v>
      </c>
      <c r="BJ248" s="4">
        <v>15.851499557495117</v>
      </c>
      <c r="BK248" s="4">
        <v>3.9589999914169312</v>
      </c>
      <c r="BL248" s="4">
        <v>3.4649999141693115</v>
      </c>
      <c r="BM248" s="4">
        <v>4.4530000686645508</v>
      </c>
      <c r="BN248" s="4">
        <v>0.70749998092651367</v>
      </c>
      <c r="BO248" s="4">
        <v>0.40299999713897705</v>
      </c>
      <c r="BP248" s="4">
        <v>1.0119999647140503</v>
      </c>
      <c r="BQ248" s="4">
        <v>43</v>
      </c>
      <c r="BR248" s="4">
        <v>54</v>
      </c>
      <c r="BS248" s="4">
        <v>32</v>
      </c>
      <c r="BT248" s="10">
        <v>39.108041831355585</v>
      </c>
      <c r="BU248" s="10">
        <v>116.81144227789775</v>
      </c>
      <c r="BV248" s="4">
        <v>17.306619604362382</v>
      </c>
      <c r="BW248" s="10">
        <v>17.37302559222336</v>
      </c>
      <c r="BX248" s="10">
        <v>17.240213616501403</v>
      </c>
      <c r="BY248" s="4">
        <v>0.39591249642583348</v>
      </c>
      <c r="BZ248" s="4">
        <v>0.52837476429998842</v>
      </c>
      <c r="CA248" s="4">
        <v>0.2634502285516786</v>
      </c>
      <c r="CB248" s="4">
        <v>8.5649969024599528</v>
      </c>
      <c r="CD248" s="10">
        <v>3264.6472236899385</v>
      </c>
      <c r="CE248" s="10">
        <v>8.6845771303908936</v>
      </c>
      <c r="CF248" s="10"/>
      <c r="CH248" s="10">
        <v>3851.5189316852575</v>
      </c>
      <c r="CI248" s="10">
        <v>8.4636376034282499</v>
      </c>
      <c r="CJ248" s="10"/>
      <c r="CK248" s="4">
        <v>7.3108436376813204</v>
      </c>
      <c r="CM248" s="10">
        <v>3395.7856935755412</v>
      </c>
      <c r="CN248" s="10">
        <v>7.3891170005809919</v>
      </c>
      <c r="CQ248" s="10">
        <v>4246.3359346969719</v>
      </c>
      <c r="CR248" s="10">
        <v>7.2482485980965121</v>
      </c>
      <c r="CT248" s="4">
        <v>0.49270834152897203</v>
      </c>
      <c r="CU248" s="4">
        <v>0.38229167290652788</v>
      </c>
      <c r="CV248" s="4">
        <v>0.11041666862244406</v>
      </c>
      <c r="CW248" s="4">
        <v>0.56041667284443974</v>
      </c>
      <c r="CX248" s="4">
        <v>0.42083333743115264</v>
      </c>
      <c r="CY248" s="4">
        <v>0.13958333541328707</v>
      </c>
      <c r="CZ248" s="4">
        <v>0.42500001021350425</v>
      </c>
      <c r="DA248" s="4">
        <v>0.34375000838190317</v>
      </c>
      <c r="DB248" s="4">
        <v>8.1250001831601068E-2</v>
      </c>
    </row>
    <row r="249" spans="1:106" x14ac:dyDescent="0.25">
      <c r="A249" s="1">
        <f t="shared" si="3"/>
        <v>45172</v>
      </c>
      <c r="B249" s="8">
        <v>36</v>
      </c>
      <c r="C249" s="4">
        <v>8626.0360000000001</v>
      </c>
      <c r="D249" s="4">
        <v>8626.0360000000001</v>
      </c>
      <c r="E249" s="4">
        <v>0</v>
      </c>
      <c r="F249" s="4">
        <v>4246.4409999999998</v>
      </c>
      <c r="H249" s="4">
        <v>4379.5950000000003</v>
      </c>
      <c r="J249" s="4">
        <v>45482.147179803185</v>
      </c>
      <c r="K249" s="4">
        <v>241.20866598383523</v>
      </c>
      <c r="L249" s="4">
        <v>22447.723268896603</v>
      </c>
      <c r="M249" s="4">
        <v>23034.423910906578</v>
      </c>
      <c r="N249" s="4">
        <v>20333.896271119578</v>
      </c>
      <c r="O249" s="4">
        <v>1795.3792986406168</v>
      </c>
      <c r="P249" s="4">
        <v>10309.580046588269</v>
      </c>
      <c r="Q249" s="4">
        <v>10024.316224531307</v>
      </c>
      <c r="R249" s="4">
        <v>23229.594942300486</v>
      </c>
      <c r="S249" s="4">
        <v>51.98697559292831</v>
      </c>
      <c r="T249" s="4">
        <v>1200</v>
      </c>
      <c r="U249" s="4">
        <v>10340.178788535053</v>
      </c>
      <c r="V249" s="4">
        <v>0</v>
      </c>
      <c r="W249" s="4">
        <v>12889.416153765435</v>
      </c>
      <c r="X249" s="4">
        <v>0</v>
      </c>
      <c r="Y249" s="4">
        <v>10340.178788535053</v>
      </c>
      <c r="Z249" s="4">
        <v>12889.416153765435</v>
      </c>
      <c r="AA249" s="4">
        <v>263835.3631232109</v>
      </c>
      <c r="AB249" s="4">
        <v>117923.41756144319</v>
      </c>
      <c r="AC249" s="4">
        <v>145911.9455617677</v>
      </c>
      <c r="AD249" s="4">
        <v>14351.160149096337</v>
      </c>
      <c r="AE249" s="4">
        <v>4.0017755721114376</v>
      </c>
      <c r="AF249" s="4">
        <v>1022.0914957590237</v>
      </c>
      <c r="AG249" s="4">
        <v>6902.1223280323811</v>
      </c>
      <c r="AH249" s="4">
        <v>7449.0378210639547</v>
      </c>
      <c r="AI249" s="4">
        <v>8192.982765642515</v>
      </c>
      <c r="AJ249" s="4">
        <v>227.53136925494229</v>
      </c>
      <c r="AK249" s="4">
        <v>5770.8250844650556</v>
      </c>
      <c r="AL249" s="4">
        <v>2422.1576811774585</v>
      </c>
      <c r="AM249" s="4">
        <v>933.02186364725503</v>
      </c>
      <c r="AN249" s="4">
        <v>427.55228773011578</v>
      </c>
      <c r="AO249" s="4">
        <v>505.46957591713931</v>
      </c>
      <c r="AP249" s="4">
        <v>79212.23828125</v>
      </c>
      <c r="AQ249" s="4">
        <v>129908.07078124999</v>
      </c>
      <c r="AR249" s="4">
        <v>35633.15234375</v>
      </c>
      <c r="AS249" s="4">
        <v>43579.0859375</v>
      </c>
      <c r="AT249" s="4">
        <v>600</v>
      </c>
      <c r="AU249" s="4">
        <v>600</v>
      </c>
      <c r="AV249" s="4">
        <v>600</v>
      </c>
      <c r="AW249" s="4">
        <v>5.2726590962295061</v>
      </c>
      <c r="AX249" s="4">
        <v>2.3572700451423549</v>
      </c>
      <c r="AY249" s="4">
        <v>4.7145400902847099</v>
      </c>
      <c r="AZ249" s="4">
        <v>30.585933460422712</v>
      </c>
      <c r="BA249" s="4">
        <v>1.6637027887544564</v>
      </c>
      <c r="BB249" s="4">
        <v>0.94979695953535492</v>
      </c>
      <c r="BC249" s="4">
        <v>0.10816345580371506</v>
      </c>
      <c r="BD249" s="4">
        <v>15.059996362321</v>
      </c>
      <c r="BE249" s="4">
        <v>4.7565001249313354</v>
      </c>
      <c r="BF249" s="4">
        <v>2.2929999828338623</v>
      </c>
      <c r="BG249" s="4">
        <v>7.2200002670288086</v>
      </c>
      <c r="BH249" s="4">
        <v>90.817502975463867</v>
      </c>
      <c r="BI249" s="4">
        <v>76.134002685546875</v>
      </c>
      <c r="BJ249" s="4">
        <v>14.683500289916992</v>
      </c>
      <c r="BK249" s="4">
        <v>3.5350000858306885</v>
      </c>
      <c r="BL249" s="4">
        <v>2.6170001029968262</v>
      </c>
      <c r="BM249" s="4">
        <v>4.4530000686645508</v>
      </c>
      <c r="BN249" s="4">
        <v>0.89099997282028198</v>
      </c>
      <c r="BO249" s="4">
        <v>0.76999998092651367</v>
      </c>
      <c r="BP249" s="4">
        <v>1.0119999647140503</v>
      </c>
      <c r="BQ249" s="4">
        <v>34</v>
      </c>
      <c r="BR249" s="4">
        <v>36</v>
      </c>
      <c r="BS249" s="4">
        <v>32</v>
      </c>
      <c r="BT249" s="10">
        <v>39.252687765282936</v>
      </c>
      <c r="BU249" s="10">
        <v>117.40220609953143</v>
      </c>
      <c r="BV249" s="4">
        <v>17.706917864840339</v>
      </c>
      <c r="BW249" s="10">
        <v>17.618703418065</v>
      </c>
      <c r="BX249" s="10">
        <v>17.795132311615678</v>
      </c>
      <c r="BY249" s="4">
        <v>0.57728457105838615</v>
      </c>
      <c r="BZ249" s="4">
        <v>0.82266317266731737</v>
      </c>
      <c r="CA249" s="4">
        <v>0.33190596944945489</v>
      </c>
      <c r="CB249" s="4">
        <v>8.4849403445798686</v>
      </c>
      <c r="CD249" s="10">
        <v>3693.0917807442474</v>
      </c>
      <c r="CE249" s="10">
        <v>8.580906451346646</v>
      </c>
      <c r="CF249" s="10"/>
      <c r="CH249" s="10">
        <v>4421.8292350020229</v>
      </c>
      <c r="CI249" s="10">
        <v>8.4047898861847372</v>
      </c>
      <c r="CJ249" s="10"/>
      <c r="CK249" s="4">
        <v>7.2488256300678753</v>
      </c>
      <c r="CM249" s="10">
        <v>3766.7098962303444</v>
      </c>
      <c r="CN249" s="10">
        <v>7.2734922674799476</v>
      </c>
      <c r="CQ249" s="10">
        <v>5047.7894097400476</v>
      </c>
      <c r="CR249" s="10">
        <v>7.2304191436428473</v>
      </c>
      <c r="CT249" s="4">
        <v>0.52916667711300147</v>
      </c>
      <c r="CU249" s="4">
        <v>0.42187500807146228</v>
      </c>
      <c r="CV249" s="4">
        <v>0.10729166904153922</v>
      </c>
      <c r="CW249" s="4">
        <v>0.4562500102135042</v>
      </c>
      <c r="CX249" s="4">
        <v>0.37500000869234401</v>
      </c>
      <c r="CY249" s="4">
        <v>8.1250001521160201E-2</v>
      </c>
      <c r="CZ249" s="4">
        <v>0.60208334401249886</v>
      </c>
      <c r="DA249" s="4">
        <v>0.4687500074505806</v>
      </c>
      <c r="DB249" s="4">
        <v>0.13333333656191826</v>
      </c>
    </row>
    <row r="250" spans="1:106" x14ac:dyDescent="0.25">
      <c r="A250" s="1">
        <f t="shared" si="3"/>
        <v>45173</v>
      </c>
      <c r="B250" s="8">
        <v>37</v>
      </c>
      <c r="C250" s="4">
        <v>8484.0419999999995</v>
      </c>
      <c r="D250" s="4">
        <v>8484.0419999999995</v>
      </c>
      <c r="E250" s="4">
        <v>0</v>
      </c>
      <c r="F250" s="4">
        <v>4270.8059999999996</v>
      </c>
      <c r="H250" s="4">
        <v>4213.2359999999999</v>
      </c>
      <c r="J250" s="4">
        <v>52164.410776106284</v>
      </c>
      <c r="K250" s="4">
        <v>240.76018944881616</v>
      </c>
      <c r="L250" s="4">
        <v>28911.530723283948</v>
      </c>
      <c r="M250" s="4">
        <v>23252.880052822336</v>
      </c>
      <c r="N250" s="4">
        <v>21986.397892787107</v>
      </c>
      <c r="O250" s="4">
        <v>1794.3106315404991</v>
      </c>
      <c r="P250" s="4">
        <v>11443.972484256543</v>
      </c>
      <c r="Q250" s="4">
        <v>10542.425408530564</v>
      </c>
      <c r="R250" s="4">
        <v>27175.014817099618</v>
      </c>
      <c r="S250" s="4">
        <v>52.142593321741245</v>
      </c>
      <c r="T250" s="4">
        <v>1200</v>
      </c>
      <c r="U250" s="4">
        <v>14043.634203378666</v>
      </c>
      <c r="V250" s="4">
        <v>0</v>
      </c>
      <c r="W250" s="4">
        <v>13131.380613720954</v>
      </c>
      <c r="X250" s="4">
        <v>0</v>
      </c>
      <c r="Y250" s="4">
        <v>14043.634203378666</v>
      </c>
      <c r="Z250" s="4">
        <v>13131.380613720954</v>
      </c>
      <c r="AA250" s="4">
        <v>308479.82153251918</v>
      </c>
      <c r="AB250" s="4">
        <v>160125.78948169266</v>
      </c>
      <c r="AC250" s="4">
        <v>148354.03205082653</v>
      </c>
      <c r="AD250" s="4">
        <v>15990.538841336302</v>
      </c>
      <c r="AE250" s="4">
        <v>3.9850967526991452</v>
      </c>
      <c r="AF250" s="4">
        <v>1022.0512929775571</v>
      </c>
      <c r="AG250" s="4">
        <v>8162.9115922749361</v>
      </c>
      <c r="AH250" s="4">
        <v>7827.6272490613655</v>
      </c>
      <c r="AI250" s="4">
        <v>10516.282050052734</v>
      </c>
      <c r="AJ250" s="4">
        <v>227.80706800363683</v>
      </c>
      <c r="AK250" s="4">
        <v>7326.8061199658823</v>
      </c>
      <c r="AL250" s="4">
        <v>3189.4759300868518</v>
      </c>
      <c r="AM250" s="4">
        <v>1012.1797347596273</v>
      </c>
      <c r="AN250" s="4">
        <v>503.33247840353863</v>
      </c>
      <c r="AO250" s="4">
        <v>508.84725635608874</v>
      </c>
      <c r="AP250" s="4">
        <v>90669.1796875</v>
      </c>
      <c r="AQ250" s="4">
        <v>148697.45468749999</v>
      </c>
      <c r="AR250" s="4">
        <v>46611.76171875</v>
      </c>
      <c r="AS250" s="4">
        <v>44057.41796875</v>
      </c>
      <c r="AT250" s="4">
        <v>600</v>
      </c>
      <c r="AU250" s="4">
        <v>600</v>
      </c>
      <c r="AV250" s="4">
        <v>600</v>
      </c>
      <c r="AW250" s="4">
        <v>6.1485328309438225</v>
      </c>
      <c r="AX250" s="4">
        <v>2.591500359473363</v>
      </c>
      <c r="AY250" s="4">
        <v>5.183000718946726</v>
      </c>
      <c r="AZ250" s="4">
        <v>36.360006413513652</v>
      </c>
      <c r="BA250" s="4">
        <v>1.8847783687700159</v>
      </c>
      <c r="BB250" s="4">
        <v>1.2395367738694285</v>
      </c>
      <c r="BC250" s="4">
        <v>0.11930395143725447</v>
      </c>
      <c r="BD250" s="4">
        <v>17.526723074626457</v>
      </c>
      <c r="BE250" s="4">
        <v>2.721500039100647</v>
      </c>
      <c r="BF250" s="4">
        <v>2.3459999561309814</v>
      </c>
      <c r="BG250" s="4">
        <v>3.0970001220703125</v>
      </c>
      <c r="BH250" s="4">
        <v>93.628994941711426</v>
      </c>
      <c r="BI250" s="4">
        <v>79.550994873046875</v>
      </c>
      <c r="BJ250" s="4">
        <v>14.078000068664551</v>
      </c>
      <c r="BK250" s="4">
        <v>3</v>
      </c>
      <c r="BL250" s="4">
        <v>2.6170001029968262</v>
      </c>
      <c r="BM250" s="4">
        <v>3.3829998970031738</v>
      </c>
      <c r="BN250" s="4">
        <v>0.64949998259544373</v>
      </c>
      <c r="BO250" s="4">
        <v>0.76999998092651367</v>
      </c>
      <c r="BP250" s="4">
        <v>0.52899998426437378</v>
      </c>
      <c r="BQ250" s="4">
        <v>49</v>
      </c>
      <c r="BR250" s="4">
        <v>36</v>
      </c>
      <c r="BS250" s="4">
        <v>62</v>
      </c>
      <c r="BT250" s="10">
        <v>39.459545489412378</v>
      </c>
      <c r="BU250" s="10">
        <v>117.92086053289354</v>
      </c>
      <c r="BV250" s="4">
        <v>17.65881072713821</v>
      </c>
      <c r="BW250" s="10">
        <v>17.884471493882163</v>
      </c>
      <c r="BX250" s="10">
        <v>17.43314996039426</v>
      </c>
      <c r="BY250" s="4">
        <v>0.53914240745662378</v>
      </c>
      <c r="BZ250" s="4">
        <v>0.72630370753041607</v>
      </c>
      <c r="CA250" s="4">
        <v>0.35198110738283156</v>
      </c>
      <c r="CB250" s="4">
        <v>8.3943706135042522</v>
      </c>
      <c r="CD250" s="10">
        <v>4445.8886710191409</v>
      </c>
      <c r="CE250" s="10">
        <v>8.3461030580803488</v>
      </c>
      <c r="CF250" s="10"/>
      <c r="CH250" s="10">
        <v>4452.2627942033287</v>
      </c>
      <c r="CI250" s="10">
        <v>8.4425690662362634</v>
      </c>
      <c r="CJ250" s="10"/>
      <c r="CK250" s="4">
        <v>7.200669578683927</v>
      </c>
      <c r="CM250" s="10">
        <v>4621.1214653340094</v>
      </c>
      <c r="CN250" s="10">
        <v>7.1522807858155559</v>
      </c>
      <c r="CQ250" s="10">
        <v>5035.8403344644157</v>
      </c>
      <c r="CR250" s="10">
        <v>7.2450733870960562</v>
      </c>
      <c r="CT250" s="4">
        <v>0.8104166761816789</v>
      </c>
      <c r="CU250" s="4">
        <v>0.63645833916962147</v>
      </c>
      <c r="CV250" s="4">
        <v>0.17395833701205748</v>
      </c>
      <c r="CW250" s="4">
        <v>0.88125000785415364</v>
      </c>
      <c r="CX250" s="4">
        <v>0.67083333681027091</v>
      </c>
      <c r="CY250" s="4">
        <v>0.21041667104388276</v>
      </c>
      <c r="CZ250" s="4">
        <v>0.73958334450920427</v>
      </c>
      <c r="DA250" s="4">
        <v>0.60208334152897203</v>
      </c>
      <c r="DB250" s="4">
        <v>0.13750000298023224</v>
      </c>
    </row>
    <row r="251" spans="1:106" x14ac:dyDescent="0.25">
      <c r="A251" s="1">
        <f t="shared" si="3"/>
        <v>45174</v>
      </c>
      <c r="B251" s="8">
        <v>37</v>
      </c>
      <c r="C251" s="4">
        <v>8657.4860000000008</v>
      </c>
      <c r="D251" s="4">
        <v>8657.4860000000008</v>
      </c>
      <c r="E251" s="4">
        <v>0</v>
      </c>
      <c r="F251" s="4">
        <v>4268.1859999999997</v>
      </c>
      <c r="H251" s="4">
        <v>4389.3</v>
      </c>
      <c r="J251" s="4">
        <v>53044.740816036916</v>
      </c>
      <c r="K251" s="4">
        <v>240.19335617643443</v>
      </c>
      <c r="L251" s="4">
        <v>28968.433028743286</v>
      </c>
      <c r="M251" s="4">
        <v>24076.30778729363</v>
      </c>
      <c r="N251" s="4">
        <v>20490.94574044253</v>
      </c>
      <c r="O251" s="4">
        <v>1794.7060838275379</v>
      </c>
      <c r="P251" s="4">
        <v>10445.317765051817</v>
      </c>
      <c r="Q251" s="4">
        <v>10045.627975390713</v>
      </c>
      <c r="R251" s="4">
        <v>27244.623110704655</v>
      </c>
      <c r="S251" s="4">
        <v>52.251453802999436</v>
      </c>
      <c r="T251" s="4">
        <v>1200</v>
      </c>
      <c r="U251" s="4">
        <v>14085.57002622407</v>
      </c>
      <c r="V251" s="4">
        <v>0</v>
      </c>
      <c r="W251" s="4">
        <v>13159.053084480585</v>
      </c>
      <c r="X251" s="4">
        <v>0</v>
      </c>
      <c r="Y251" s="4">
        <v>14085.57002622407</v>
      </c>
      <c r="Z251" s="4">
        <v>13159.053084480585</v>
      </c>
      <c r="AA251" s="4">
        <v>295408.36150726269</v>
      </c>
      <c r="AB251" s="4">
        <v>153035.50759722019</v>
      </c>
      <c r="AC251" s="4">
        <v>142372.85391004253</v>
      </c>
      <c r="AD251" s="4">
        <v>15827.022175719969</v>
      </c>
      <c r="AE251" s="4">
        <v>3.9683357633485334</v>
      </c>
      <c r="AF251" s="4">
        <v>1021.9882834680888</v>
      </c>
      <c r="AG251" s="4">
        <v>8113.0524357910235</v>
      </c>
      <c r="AH251" s="4">
        <v>7713.9697399289444</v>
      </c>
      <c r="AI251" s="4">
        <v>10969.182355308349</v>
      </c>
      <c r="AJ251" s="4">
        <v>227.91349777345303</v>
      </c>
      <c r="AK251" s="4">
        <v>7549.7111780419082</v>
      </c>
      <c r="AL251" s="4">
        <v>3419.4711772664405</v>
      </c>
      <c r="AM251" s="4">
        <v>994.00836947166454</v>
      </c>
      <c r="AN251" s="4">
        <v>491.91773939961371</v>
      </c>
      <c r="AO251" s="4">
        <v>502.09063007205083</v>
      </c>
      <c r="AP251" s="4">
        <v>88835.51171875</v>
      </c>
      <c r="AQ251" s="4">
        <v>145690.23921874998</v>
      </c>
      <c r="AR251" s="4">
        <v>46222.890625</v>
      </c>
      <c r="AS251" s="4">
        <v>42612.62109375</v>
      </c>
      <c r="AT251" s="4">
        <v>600</v>
      </c>
      <c r="AU251" s="4">
        <v>600</v>
      </c>
      <c r="AV251" s="4">
        <v>600</v>
      </c>
      <c r="AW251" s="4">
        <v>6.1270374351211094</v>
      </c>
      <c r="AX251" s="4">
        <v>2.3668471124807513</v>
      </c>
      <c r="AY251" s="4">
        <v>4.7336942249615026</v>
      </c>
      <c r="AZ251" s="4">
        <v>34.121725580296946</v>
      </c>
      <c r="BA251" s="4">
        <v>1.8281314201050938</v>
      </c>
      <c r="BB251" s="4">
        <v>1.2670170480562541</v>
      </c>
      <c r="BC251" s="4">
        <v>0.11481489770490699</v>
      </c>
      <c r="BD251" s="4">
        <v>16.828238500039152</v>
      </c>
      <c r="BE251" s="4">
        <v>3.625999927520752</v>
      </c>
      <c r="BF251" s="4">
        <v>2.0910000801086426</v>
      </c>
      <c r="BG251" s="4">
        <v>5.1609997749328613</v>
      </c>
      <c r="BH251" s="4">
        <v>92.874994277954102</v>
      </c>
      <c r="BI251" s="4">
        <v>79.462493896484375</v>
      </c>
      <c r="BJ251" s="4">
        <v>13.412500381469727</v>
      </c>
      <c r="BK251" s="4">
        <v>3.028999924659729</v>
      </c>
      <c r="BL251" s="4">
        <v>2.6749999523162842</v>
      </c>
      <c r="BM251" s="4">
        <v>3.3829998970031738</v>
      </c>
      <c r="BN251" s="4">
        <v>0.47049999237060547</v>
      </c>
      <c r="BO251" s="4">
        <v>0.41200000047683716</v>
      </c>
      <c r="BP251" s="4">
        <v>0.52899998426437378</v>
      </c>
      <c r="BQ251" s="4">
        <v>53</v>
      </c>
      <c r="BR251" s="4">
        <v>44</v>
      </c>
      <c r="BS251" s="4">
        <v>62</v>
      </c>
      <c r="BT251" s="10">
        <v>40.196728681701209</v>
      </c>
      <c r="BU251" s="10">
        <v>117.49589921191482</v>
      </c>
      <c r="BV251" s="4">
        <v>17.307004566893532</v>
      </c>
      <c r="BW251" s="10">
        <v>17.235096042785379</v>
      </c>
      <c r="BX251" s="10">
        <v>17.378913091001689</v>
      </c>
      <c r="BY251" s="4">
        <v>0.4565157182474151</v>
      </c>
      <c r="BZ251" s="4">
        <v>0.57009775256775019</v>
      </c>
      <c r="CA251" s="4">
        <v>0.34293368392708007</v>
      </c>
      <c r="CB251" s="4">
        <v>8.3006908383402305</v>
      </c>
      <c r="CD251" s="10">
        <v>4322.4654907303538</v>
      </c>
      <c r="CE251" s="10">
        <v>8.1888937585932275</v>
      </c>
      <c r="CF251" s="10"/>
      <c r="CH251" s="10">
        <v>4399.6934944143932</v>
      </c>
      <c r="CI251" s="10">
        <v>8.4105255392766338</v>
      </c>
      <c r="CJ251" s="10"/>
      <c r="CK251" s="4">
        <v>7.1316652130953013</v>
      </c>
      <c r="CM251" s="10">
        <v>4398.540719323335</v>
      </c>
      <c r="CN251" s="10">
        <v>7.1510064949991117</v>
      </c>
      <c r="CQ251" s="10">
        <v>4897.3431314406171</v>
      </c>
      <c r="CR251" s="10">
        <v>7.1142938724041311</v>
      </c>
      <c r="CT251" s="4">
        <v>0.97916667078000807</v>
      </c>
      <c r="CU251" s="4">
        <v>0.76354166632518172</v>
      </c>
      <c r="CV251" s="4">
        <v>0.2156250044548263</v>
      </c>
      <c r="CW251" s="4">
        <v>1.0375000070780516</v>
      </c>
      <c r="CX251" s="4">
        <v>0.78541666890184081</v>
      </c>
      <c r="CY251" s="4">
        <v>0.2520833381762107</v>
      </c>
      <c r="CZ251" s="4">
        <v>0.92083333448196458</v>
      </c>
      <c r="DA251" s="4">
        <v>0.74166666374852264</v>
      </c>
      <c r="DB251" s="4">
        <v>0.17916667073344192</v>
      </c>
    </row>
    <row r="252" spans="1:106" x14ac:dyDescent="0.25">
      <c r="A252" s="1">
        <f t="shared" si="3"/>
        <v>45175</v>
      </c>
      <c r="B252" s="8">
        <v>37</v>
      </c>
      <c r="C252" s="4">
        <v>8531.5630000000001</v>
      </c>
      <c r="D252" s="4">
        <v>8531.5630000000001</v>
      </c>
      <c r="E252" s="4">
        <v>0</v>
      </c>
      <c r="F252" s="4">
        <v>4433.9939999999997</v>
      </c>
      <c r="H252" s="4">
        <v>4097.5690000000004</v>
      </c>
      <c r="J252" s="4">
        <v>52135.544387191592</v>
      </c>
      <c r="K252" s="4">
        <v>240.01578748593451</v>
      </c>
      <c r="L252" s="4">
        <v>29097.692209386525</v>
      </c>
      <c r="M252" s="4">
        <v>23037.852177805064</v>
      </c>
      <c r="N252" s="4">
        <v>19739.909690752422</v>
      </c>
      <c r="O252" s="4">
        <v>1795.665399757137</v>
      </c>
      <c r="P252" s="4">
        <v>9985.7954027273918</v>
      </c>
      <c r="Q252" s="4">
        <v>9754.1142880250318</v>
      </c>
      <c r="R252" s="4">
        <v>26625.032605276247</v>
      </c>
      <c r="S252" s="4">
        <v>52.200999104091437</v>
      </c>
      <c r="T252" s="4">
        <v>1200</v>
      </c>
      <c r="U252" s="4">
        <v>13416.507124655822</v>
      </c>
      <c r="V252" s="4">
        <v>0</v>
      </c>
      <c r="W252" s="4">
        <v>13208.525480620423</v>
      </c>
      <c r="X252" s="4">
        <v>0</v>
      </c>
      <c r="Y252" s="4">
        <v>13416.507124655822</v>
      </c>
      <c r="Z252" s="4">
        <v>13208.525480620423</v>
      </c>
      <c r="AA252" s="4">
        <v>282109.71599913383</v>
      </c>
      <c r="AB252" s="4">
        <v>151041.52200902542</v>
      </c>
      <c r="AC252" s="4">
        <v>131068.1939901084</v>
      </c>
      <c r="AD252" s="4">
        <v>15196.14649085499</v>
      </c>
      <c r="AE252" s="4">
        <v>3.993929146134473</v>
      </c>
      <c r="AF252" s="4">
        <v>1022.170137986309</v>
      </c>
      <c r="AG252" s="4">
        <v>7824.8145262966918</v>
      </c>
      <c r="AH252" s="4">
        <v>7371.3319645582988</v>
      </c>
      <c r="AI252" s="4">
        <v>10638.200015460316</v>
      </c>
      <c r="AJ252" s="4">
        <v>227.98487590321787</v>
      </c>
      <c r="AK252" s="4">
        <v>6756.8956519309177</v>
      </c>
      <c r="AL252" s="4">
        <v>3881.3043635293971</v>
      </c>
      <c r="AM252" s="4">
        <v>965.16889511040245</v>
      </c>
      <c r="AN252" s="4">
        <v>486.3902726167405</v>
      </c>
      <c r="AO252" s="4">
        <v>478.778622493662</v>
      </c>
      <c r="AP252" s="4">
        <v>87663.3828125</v>
      </c>
      <c r="AQ252" s="4">
        <v>143767.9478125</v>
      </c>
      <c r="AR252" s="4">
        <v>45496.6328125</v>
      </c>
      <c r="AS252" s="4">
        <v>42166.75</v>
      </c>
      <c r="AT252" s="4">
        <v>600</v>
      </c>
      <c r="AU252" s="4">
        <v>600</v>
      </c>
      <c r="AV252" s="4">
        <v>600</v>
      </c>
      <c r="AW252" s="4">
        <v>6.1109018813072815</v>
      </c>
      <c r="AX252" s="4">
        <v>2.3137506797702159</v>
      </c>
      <c r="AY252" s="4">
        <v>4.6275013595404317</v>
      </c>
      <c r="AZ252" s="4">
        <v>33.066592369901485</v>
      </c>
      <c r="BA252" s="4">
        <v>1.7811679396676774</v>
      </c>
      <c r="BB252" s="4">
        <v>1.2469227520748913</v>
      </c>
      <c r="BC252" s="4">
        <v>0.11312919978559643</v>
      </c>
      <c r="BD252" s="4">
        <v>16.851302371265383</v>
      </c>
      <c r="BE252" s="4">
        <v>5.2344996929168701</v>
      </c>
      <c r="BF252" s="4">
        <v>2.3499999046325684</v>
      </c>
      <c r="BG252" s="4">
        <v>8.1189994812011719</v>
      </c>
      <c r="BH252" s="4">
        <v>90.977504730224609</v>
      </c>
      <c r="BI252" s="4">
        <v>76.04150390625</v>
      </c>
      <c r="BJ252" s="4">
        <v>14.936000823974609</v>
      </c>
      <c r="BK252" s="4">
        <v>3.4480000734329224</v>
      </c>
      <c r="BL252" s="4">
        <v>2.6749999523162842</v>
      </c>
      <c r="BM252" s="4">
        <v>4.2210001945495605</v>
      </c>
      <c r="BN252" s="4">
        <v>0.34049999713897705</v>
      </c>
      <c r="BO252" s="4">
        <v>0.41200000047683716</v>
      </c>
      <c r="BP252" s="4">
        <v>0.26899999380111694</v>
      </c>
      <c r="BQ252" s="4">
        <v>37</v>
      </c>
      <c r="BR252" s="4">
        <v>44</v>
      </c>
      <c r="BS252" s="4">
        <v>30</v>
      </c>
      <c r="BT252" s="10">
        <v>40.84192687721125</v>
      </c>
      <c r="BU252" s="10">
        <v>118.10585581694039</v>
      </c>
      <c r="BV252" s="4">
        <v>17.411329848137164</v>
      </c>
      <c r="BW252" s="10">
        <v>17.629051592935014</v>
      </c>
      <c r="BX252" s="10">
        <v>17.193608103339319</v>
      </c>
      <c r="BY252" s="4">
        <v>0.61896904710161349</v>
      </c>
      <c r="BZ252" s="4">
        <v>0.84176619549135434</v>
      </c>
      <c r="CA252" s="4">
        <v>0.39617189871187269</v>
      </c>
      <c r="CB252" s="4">
        <v>8.3714625111910301</v>
      </c>
      <c r="CD252" s="10">
        <v>4296.1677973467604</v>
      </c>
      <c r="CE252" s="10">
        <v>8.3913909126804604</v>
      </c>
      <c r="CF252" s="10"/>
      <c r="CH252" s="10">
        <v>4208.9939858424887</v>
      </c>
      <c r="CI252" s="10">
        <v>8.3511213662477335</v>
      </c>
      <c r="CJ252" s="10"/>
      <c r="CK252" s="4">
        <v>7.2306292760244588</v>
      </c>
      <c r="CM252" s="10">
        <v>4363.0205423976759</v>
      </c>
      <c r="CN252" s="10">
        <v>7.2135778212067079</v>
      </c>
      <c r="CQ252" s="10">
        <v>4631.47149392345</v>
      </c>
      <c r="CR252" s="10">
        <v>7.2466923885244965</v>
      </c>
      <c r="CT252" s="4">
        <v>1.2159722236036841</v>
      </c>
      <c r="CU252" s="4">
        <v>0.72395833240201068</v>
      </c>
      <c r="CV252" s="4">
        <v>0.49201389120167327</v>
      </c>
      <c r="CW252" s="4">
        <v>1.356944442830152</v>
      </c>
      <c r="CX252" s="4">
        <v>0.73958333022892475</v>
      </c>
      <c r="CY252" s="4">
        <v>0.61736111260122728</v>
      </c>
      <c r="CZ252" s="4">
        <v>1.0750000043772161</v>
      </c>
      <c r="DA252" s="4">
        <v>0.70833333457509673</v>
      </c>
      <c r="DB252" s="4">
        <v>0.36666666980211932</v>
      </c>
    </row>
    <row r="253" spans="1:106" x14ac:dyDescent="0.25">
      <c r="A253" s="1">
        <f t="shared" si="3"/>
        <v>45176</v>
      </c>
      <c r="B253" s="8">
        <v>37</v>
      </c>
      <c r="C253" s="4">
        <v>7314.8499999999995</v>
      </c>
      <c r="D253" s="4">
        <v>7314.8499999999995</v>
      </c>
      <c r="E253" s="4">
        <v>0</v>
      </c>
      <c r="F253" s="4">
        <v>3061.8069999999998</v>
      </c>
      <c r="H253" s="4">
        <v>4253.0429999999997</v>
      </c>
      <c r="J253" s="4">
        <v>41806.482270631059</v>
      </c>
      <c r="K253" s="4">
        <v>240.99324008529229</v>
      </c>
      <c r="L253" s="4">
        <v>20245.120435921119</v>
      </c>
      <c r="M253" s="4">
        <v>21561.36183470994</v>
      </c>
      <c r="N253" s="4">
        <v>16366.114087776648</v>
      </c>
      <c r="O253" s="4">
        <v>1795.5093830604551</v>
      </c>
      <c r="P253" s="4">
        <v>8301.6380379996917</v>
      </c>
      <c r="Q253" s="4">
        <v>8064.4760497769566</v>
      </c>
      <c r="R253" s="4">
        <v>21685.707641078196</v>
      </c>
      <c r="S253" s="4">
        <v>52.137512723551588</v>
      </c>
      <c r="T253" s="4">
        <v>1200</v>
      </c>
      <c r="U253" s="4">
        <v>9010.371752835641</v>
      </c>
      <c r="V253" s="4">
        <v>0</v>
      </c>
      <c r="W253" s="4">
        <v>12675.335888242556</v>
      </c>
      <c r="X253" s="4">
        <v>0</v>
      </c>
      <c r="Y253" s="4">
        <v>9010.371752835641</v>
      </c>
      <c r="Z253" s="4">
        <v>12675.335888242556</v>
      </c>
      <c r="AA253" s="4">
        <v>246831.6822475341</v>
      </c>
      <c r="AB253" s="4">
        <v>117916.84469676694</v>
      </c>
      <c r="AC253" s="4">
        <v>128914.83755076717</v>
      </c>
      <c r="AD253" s="4">
        <v>13609.922023881274</v>
      </c>
      <c r="AE253" s="4">
        <v>4.0023525379990543</v>
      </c>
      <c r="AF253" s="4">
        <v>1022.1325183409219</v>
      </c>
      <c r="AG253" s="4">
        <v>6246.1209412802718</v>
      </c>
      <c r="AH253" s="4">
        <v>7363.8010826010022</v>
      </c>
      <c r="AI253" s="4">
        <v>9172.2738196352457</v>
      </c>
      <c r="AJ253" s="4">
        <v>227.67490888992944</v>
      </c>
      <c r="AK253" s="4">
        <v>5765.503994512781</v>
      </c>
      <c r="AL253" s="4">
        <v>3406.7698251224647</v>
      </c>
      <c r="AM253" s="4">
        <v>890.90473456964878</v>
      </c>
      <c r="AN253" s="4">
        <v>404.78648033706617</v>
      </c>
      <c r="AO253" s="4">
        <v>486.11825423258256</v>
      </c>
      <c r="AP253" s="4">
        <v>73249.794921875</v>
      </c>
      <c r="AQ253" s="4">
        <v>120129.66367187499</v>
      </c>
      <c r="AR253" s="4">
        <v>32260.154296875</v>
      </c>
      <c r="AS253" s="4">
        <v>40989.640625</v>
      </c>
      <c r="AT253" s="4">
        <v>600</v>
      </c>
      <c r="AU253" s="4">
        <v>600</v>
      </c>
      <c r="AV253" s="4">
        <v>600</v>
      </c>
      <c r="AW253" s="4">
        <v>5.7152890723160503</v>
      </c>
      <c r="AX253" s="4">
        <v>2.2373820499089727</v>
      </c>
      <c r="AY253" s="4">
        <v>4.4747640998179454</v>
      </c>
      <c r="AZ253" s="4">
        <v>33.743915766903505</v>
      </c>
      <c r="BA253" s="4">
        <v>1.8605879852466249</v>
      </c>
      <c r="BB253" s="4">
        <v>1.2539250729181386</v>
      </c>
      <c r="BC253" s="4">
        <v>0.12179398546376875</v>
      </c>
      <c r="BD253" s="4">
        <v>16.422710468686986</v>
      </c>
      <c r="BE253" s="4">
        <v>5.7360000610351563</v>
      </c>
      <c r="BF253" s="4">
        <v>1.9739999771118164</v>
      </c>
      <c r="BG253" s="4">
        <v>9.4980001449584961</v>
      </c>
      <c r="BH253" s="4">
        <v>90.452499389648438</v>
      </c>
      <c r="BI253" s="4">
        <v>74.447998046875</v>
      </c>
      <c r="BJ253" s="4">
        <v>16.004501342773438</v>
      </c>
      <c r="BK253" s="4">
        <v>3.4530000686645508</v>
      </c>
      <c r="BL253" s="4">
        <v>2.684999942779541</v>
      </c>
      <c r="BM253" s="4">
        <v>4.2210001945495605</v>
      </c>
      <c r="BN253" s="4">
        <v>0.35799999535083771</v>
      </c>
      <c r="BO253" s="4">
        <v>0.44699999690055847</v>
      </c>
      <c r="BP253" s="4">
        <v>0.26899999380111694</v>
      </c>
      <c r="BQ253" s="4">
        <v>22</v>
      </c>
      <c r="BR253" s="4">
        <v>14</v>
      </c>
      <c r="BS253" s="4">
        <v>30</v>
      </c>
      <c r="BT253" s="10">
        <v>40.295905849225718</v>
      </c>
      <c r="BU253" s="10">
        <v>117.4659419667517</v>
      </c>
      <c r="BV253" s="4">
        <v>17.411791907675841</v>
      </c>
      <c r="BW253" s="10">
        <v>17.652217156787714</v>
      </c>
      <c r="BX253" s="10">
        <v>17.171366658563969</v>
      </c>
      <c r="BY253" s="4">
        <v>0.84520848340171473</v>
      </c>
      <c r="BZ253" s="4">
        <v>1.2911322756082309</v>
      </c>
      <c r="CA253" s="4">
        <v>0.3992846911951986</v>
      </c>
      <c r="CB253" s="4">
        <v>8.4004662577055988</v>
      </c>
      <c r="CD253" s="10">
        <v>3534.075504611737</v>
      </c>
      <c r="CE253" s="10">
        <v>8.405648234437324</v>
      </c>
      <c r="CF253" s="10"/>
      <c r="CH253" s="10">
        <v>4236.3816168827188</v>
      </c>
      <c r="CI253" s="10">
        <v>8.3961433475692537</v>
      </c>
      <c r="CJ253" s="10"/>
      <c r="CK253" s="4">
        <v>7.2452671038476906</v>
      </c>
      <c r="CM253" s="10">
        <v>3600.5601016136452</v>
      </c>
      <c r="CN253" s="10">
        <v>7.2440469658953353</v>
      </c>
      <c r="CQ253" s="10">
        <v>4652.7232006722907</v>
      </c>
      <c r="CR253" s="10">
        <v>7.2462113207804917</v>
      </c>
      <c r="CT253" s="4">
        <v>0.98333334340713918</v>
      </c>
      <c r="CU253" s="4">
        <v>0.7052083363135655</v>
      </c>
      <c r="CV253" s="4">
        <v>0.27812500709357363</v>
      </c>
      <c r="CW253" s="4">
        <v>0.79583334193254518</v>
      </c>
      <c r="CX253" s="4">
        <v>0.54583333432674408</v>
      </c>
      <c r="CY253" s="4">
        <v>0.25000000760580104</v>
      </c>
      <c r="CZ253" s="4">
        <v>1.1708333448817332</v>
      </c>
      <c r="DA253" s="4">
        <v>0.86458333830038703</v>
      </c>
      <c r="DB253" s="4">
        <v>0.30625000658134621</v>
      </c>
    </row>
    <row r="254" spans="1:106" x14ac:dyDescent="0.25">
      <c r="A254" s="1">
        <f t="shared" si="3"/>
        <v>45177</v>
      </c>
      <c r="B254" s="8">
        <v>37</v>
      </c>
      <c r="C254" s="4">
        <v>8807.41</v>
      </c>
      <c r="D254" s="4">
        <v>8807.41</v>
      </c>
      <c r="E254" s="4">
        <v>0</v>
      </c>
      <c r="F254" s="4">
        <v>4384.7190000000001</v>
      </c>
      <c r="H254" s="4">
        <v>4422.6909999999998</v>
      </c>
      <c r="J254" s="4">
        <v>50385.613520938277</v>
      </c>
      <c r="K254" s="4">
        <v>242.77011739781753</v>
      </c>
      <c r="L254" s="4">
        <v>25512.90890317607</v>
      </c>
      <c r="M254" s="4">
        <v>24872.704617762211</v>
      </c>
      <c r="N254" s="4">
        <v>16889.863390865325</v>
      </c>
      <c r="O254" s="4">
        <v>1794.6737802720836</v>
      </c>
      <c r="P254" s="4">
        <v>9187.9729061823946</v>
      </c>
      <c r="Q254" s="4">
        <v>7701.8904846829291</v>
      </c>
      <c r="R254" s="4">
        <v>25717.046299564601</v>
      </c>
      <c r="S254" s="4">
        <v>52.140475534585796</v>
      </c>
      <c r="T254" s="4">
        <v>1200</v>
      </c>
      <c r="U254" s="4">
        <v>12200.908920341111</v>
      </c>
      <c r="V254" s="4">
        <v>0</v>
      </c>
      <c r="W254" s="4">
        <v>13516.137379223488</v>
      </c>
      <c r="X254" s="4">
        <v>0</v>
      </c>
      <c r="Y254" s="4">
        <v>12200.908920341111</v>
      </c>
      <c r="Z254" s="4">
        <v>13516.137379223488</v>
      </c>
      <c r="AA254" s="4">
        <v>280339.29909316654</v>
      </c>
      <c r="AB254" s="4">
        <v>130271.16201109118</v>
      </c>
      <c r="AC254" s="4">
        <v>150068.13708207535</v>
      </c>
      <c r="AD254" s="4">
        <v>15317.822581761804</v>
      </c>
      <c r="AE254" s="4">
        <v>3.9915805790449417</v>
      </c>
      <c r="AF254" s="4">
        <v>1022.087151980818</v>
      </c>
      <c r="AG254" s="4">
        <v>7776.6113790224954</v>
      </c>
      <c r="AH254" s="4">
        <v>7541.2112027393086</v>
      </c>
      <c r="AI254" s="4">
        <v>9944.82528014319</v>
      </c>
      <c r="AJ254" s="4">
        <v>227.72965586812407</v>
      </c>
      <c r="AK254" s="4">
        <v>6594.59685055304</v>
      </c>
      <c r="AL254" s="4">
        <v>3350.2284295901495</v>
      </c>
      <c r="AM254" s="4">
        <v>962.3888337435402</v>
      </c>
      <c r="AN254" s="4">
        <v>451.45983326619586</v>
      </c>
      <c r="AO254" s="4">
        <v>510.92900047734435</v>
      </c>
      <c r="AP254" s="4">
        <v>87928.91796875</v>
      </c>
      <c r="AQ254" s="4">
        <v>144203.42546874998</v>
      </c>
      <c r="AR254" s="4">
        <v>42152.54296875</v>
      </c>
      <c r="AS254" s="4">
        <v>45776.375</v>
      </c>
      <c r="AT254" s="4">
        <v>600</v>
      </c>
      <c r="AU254" s="4">
        <v>600</v>
      </c>
      <c r="AV254" s="4">
        <v>600</v>
      </c>
      <c r="AW254" s="4">
        <v>5.7208207090323127</v>
      </c>
      <c r="AX254" s="4">
        <v>1.9176878776922301</v>
      </c>
      <c r="AY254" s="4">
        <v>3.8353757553844603</v>
      </c>
      <c r="AZ254" s="4">
        <v>31.829936280151209</v>
      </c>
      <c r="BA254" s="4">
        <v>1.7391971739435095</v>
      </c>
      <c r="BB254" s="4">
        <v>1.129142992110415</v>
      </c>
      <c r="BC254" s="4">
        <v>0.10927035686354333</v>
      </c>
      <c r="BD254" s="4">
        <v>16.372966112483692</v>
      </c>
      <c r="BE254" s="4">
        <v>4.8825000524520874</v>
      </c>
      <c r="BF254" s="4">
        <v>1.1610000133514404</v>
      </c>
      <c r="BG254" s="4">
        <v>8.6040000915527344</v>
      </c>
      <c r="BH254" s="4">
        <v>92.320499420166016</v>
      </c>
      <c r="BI254" s="4">
        <v>81.0989990234375</v>
      </c>
      <c r="BJ254" s="4">
        <v>11.221500396728516</v>
      </c>
      <c r="BK254" s="4">
        <v>2.3344999551773071</v>
      </c>
      <c r="BL254" s="4">
        <v>2.684999942779541</v>
      </c>
      <c r="BM254" s="4">
        <v>1.9839999675750732</v>
      </c>
      <c r="BN254" s="4">
        <v>0.46150000393390656</v>
      </c>
      <c r="BO254" s="4">
        <v>0.44699999690055847</v>
      </c>
      <c r="BP254" s="4">
        <v>0.47600001096725464</v>
      </c>
      <c r="BQ254" s="4">
        <v>47</v>
      </c>
      <c r="BR254" s="4">
        <v>14</v>
      </c>
      <c r="BS254" s="4">
        <v>80</v>
      </c>
      <c r="BT254" s="10">
        <v>39.866351511447313</v>
      </c>
      <c r="BU254" s="10">
        <v>117.82756638455895</v>
      </c>
      <c r="BV254" s="4">
        <v>17.879849173365919</v>
      </c>
      <c r="BW254" s="10">
        <v>17.647366309684735</v>
      </c>
      <c r="BX254" s="10">
        <v>18.112332037047103</v>
      </c>
      <c r="BY254" s="4">
        <v>0.64431193261536424</v>
      </c>
      <c r="BZ254" s="4">
        <v>0.62884105126321033</v>
      </c>
      <c r="CA254" s="4">
        <v>0.65978281396751814</v>
      </c>
      <c r="CB254" s="4">
        <v>8.3397140271103787</v>
      </c>
      <c r="CD254" s="10">
        <v>3923.4898234425741</v>
      </c>
      <c r="CE254" s="10">
        <v>8.6157217288487207</v>
      </c>
      <c r="CF254" s="10"/>
      <c r="CH254" s="10">
        <v>4485.6320101934671</v>
      </c>
      <c r="CI254" s="10">
        <v>8.0982957818104371</v>
      </c>
      <c r="CJ254" s="10"/>
      <c r="CK254" s="4">
        <v>7.1924337161180141</v>
      </c>
      <c r="CM254" s="10">
        <v>4069.4570018810696</v>
      </c>
      <c r="CN254" s="10">
        <v>7.2040605175326746</v>
      </c>
      <c r="CQ254" s="10">
        <v>5054.9079963286822</v>
      </c>
      <c r="CR254" s="10">
        <v>7.1830735520041014</v>
      </c>
      <c r="CT254" s="4">
        <v>1.2710937541754297</v>
      </c>
      <c r="CU254" s="4">
        <v>0.72786458488553762</v>
      </c>
      <c r="CV254" s="4">
        <v>0.54322916928989196</v>
      </c>
      <c r="CW254" s="4">
        <v>1.2421874979821346</v>
      </c>
      <c r="CX254" s="4">
        <v>0.70156249962747097</v>
      </c>
      <c r="CY254" s="4">
        <v>0.54062499835466349</v>
      </c>
      <c r="CZ254" s="4">
        <v>1.3000000103687248</v>
      </c>
      <c r="DA254" s="4">
        <v>0.75416667014360428</v>
      </c>
      <c r="DB254" s="4">
        <v>0.54583334022512042</v>
      </c>
    </row>
    <row r="255" spans="1:106" x14ac:dyDescent="0.25">
      <c r="A255" s="1">
        <f t="shared" si="3"/>
        <v>45178</v>
      </c>
      <c r="B255" s="8">
        <v>37</v>
      </c>
      <c r="C255" s="4">
        <v>8654.2669999999998</v>
      </c>
      <c r="D255" s="4">
        <v>8654.2669999999998</v>
      </c>
      <c r="E255" s="4">
        <v>0</v>
      </c>
      <c r="F255" s="4">
        <v>4153.2240000000002</v>
      </c>
      <c r="H255" s="4">
        <v>4501.0429999999997</v>
      </c>
      <c r="J255" s="4">
        <v>54762.447720268392</v>
      </c>
      <c r="K255" s="4">
        <v>240.66646570470107</v>
      </c>
      <c r="L255" s="4">
        <v>25807.812552803131</v>
      </c>
      <c r="M255" s="4">
        <v>28954.635167465258</v>
      </c>
      <c r="N255" s="4">
        <v>22122.935125043194</v>
      </c>
      <c r="O255" s="4">
        <v>1795.4922461199401</v>
      </c>
      <c r="P255" s="4">
        <v>10681.724872121713</v>
      </c>
      <c r="Q255" s="4">
        <v>11441.210252921479</v>
      </c>
      <c r="R255" s="4">
        <v>26682.185963829885</v>
      </c>
      <c r="S255" s="4">
        <v>52.182483866794911</v>
      </c>
      <c r="T255" s="4">
        <v>1200</v>
      </c>
      <c r="U255" s="4">
        <v>12514.812101703272</v>
      </c>
      <c r="V255" s="4">
        <v>0</v>
      </c>
      <c r="W255" s="4">
        <v>14167.373862126615</v>
      </c>
      <c r="X255" s="4">
        <v>0</v>
      </c>
      <c r="Y255" s="4">
        <v>12514.812101703272</v>
      </c>
      <c r="Z255" s="4">
        <v>14167.373862126615</v>
      </c>
      <c r="AA255" s="4">
        <v>307786.23543081188</v>
      </c>
      <c r="AB255" s="4">
        <v>153388.35777281961</v>
      </c>
      <c r="AC255" s="4">
        <v>154397.8776579923</v>
      </c>
      <c r="AD255" s="4">
        <v>15854.263874921824</v>
      </c>
      <c r="AE255" s="4">
        <v>3.9986107467328389</v>
      </c>
      <c r="AF255" s="4">
        <v>1022.1285941305798</v>
      </c>
      <c r="AG255" s="4">
        <v>7800.5147504916322</v>
      </c>
      <c r="AH255" s="4">
        <v>8053.7491244301918</v>
      </c>
      <c r="AI255" s="4">
        <v>9772.6596276816799</v>
      </c>
      <c r="AJ255" s="4">
        <v>227.80325747825481</v>
      </c>
      <c r="AK255" s="4">
        <v>6208.3778774798539</v>
      </c>
      <c r="AL255" s="4">
        <v>3564.2817502018265</v>
      </c>
      <c r="AM255" s="4">
        <v>1021.4695500585733</v>
      </c>
      <c r="AN255" s="4">
        <v>507.15590647959675</v>
      </c>
      <c r="AO255" s="4">
        <v>514.31364357897655</v>
      </c>
      <c r="AP255" s="4">
        <v>92773.4140625</v>
      </c>
      <c r="AQ255" s="4">
        <v>152148.39906249999</v>
      </c>
      <c r="AR255" s="4">
        <v>43076.1640625</v>
      </c>
      <c r="AS255" s="4">
        <v>49697.25</v>
      </c>
      <c r="AT255" s="4">
        <v>600</v>
      </c>
      <c r="AU255" s="4">
        <v>600</v>
      </c>
      <c r="AV255" s="4">
        <v>600</v>
      </c>
      <c r="AW255" s="4">
        <v>6.3277973420820492</v>
      </c>
      <c r="AX255" s="4">
        <v>2.5563037430025206</v>
      </c>
      <c r="AY255" s="4">
        <v>5.1126074860050412</v>
      </c>
      <c r="AZ255" s="4">
        <v>35.564679877661725</v>
      </c>
      <c r="BA255" s="4">
        <v>1.8319591797805435</v>
      </c>
      <c r="BB255" s="4">
        <v>1.1292301968129341</v>
      </c>
      <c r="BC255" s="4">
        <v>0.11803074137400352</v>
      </c>
      <c r="BD255" s="4">
        <v>17.580737809741713</v>
      </c>
      <c r="BE255" s="4">
        <v>3.7040001153945923</v>
      </c>
      <c r="BF255" s="4">
        <v>2.7920000553131104</v>
      </c>
      <c r="BG255" s="4">
        <v>4.6160001754760742</v>
      </c>
      <c r="BH255" s="4">
        <v>93.505993843078613</v>
      </c>
      <c r="BI255" s="4">
        <v>83.462493896484375</v>
      </c>
      <c r="BJ255" s="4">
        <v>10.043499946594238</v>
      </c>
      <c r="BK255" s="4">
        <v>2.3509999513626099</v>
      </c>
      <c r="BL255" s="4">
        <v>2.7179999351501465</v>
      </c>
      <c r="BM255" s="4">
        <v>1.9839999675750732</v>
      </c>
      <c r="BN255" s="4">
        <v>0.43800000846385956</v>
      </c>
      <c r="BO255" s="4">
        <v>0.40000000596046448</v>
      </c>
      <c r="BP255" s="4">
        <v>0.47600001096725464</v>
      </c>
      <c r="BQ255" s="4">
        <v>116</v>
      </c>
      <c r="BR255" s="4">
        <v>152</v>
      </c>
      <c r="BS255" s="4">
        <v>80</v>
      </c>
      <c r="BT255" s="10">
        <v>40.798150679764468</v>
      </c>
      <c r="BU255" s="10">
        <v>116.35160756375485</v>
      </c>
      <c r="BV255" s="4">
        <v>17.855186900032891</v>
      </c>
      <c r="BW255" s="10">
        <v>18.01909250475742</v>
      </c>
      <c r="BX255" s="10">
        <v>17.691281295308361</v>
      </c>
      <c r="BY255" s="4">
        <v>0.91717172987560214</v>
      </c>
      <c r="BZ255" s="4">
        <v>1.1098635999594004</v>
      </c>
      <c r="CA255" s="4">
        <v>0.72447985979180385</v>
      </c>
      <c r="CB255" s="4">
        <v>8.1807545913130699</v>
      </c>
      <c r="CD255" s="10">
        <v>4449.9362179257341</v>
      </c>
      <c r="CE255" s="10">
        <v>8.3253203362019637</v>
      </c>
      <c r="CF255" s="10"/>
      <c r="CH255" s="10">
        <v>4489.9143355977258</v>
      </c>
      <c r="CI255" s="10">
        <v>8.0374760572546098</v>
      </c>
      <c r="CJ255" s="10"/>
      <c r="CK255" s="4">
        <v>7.1192470829326409</v>
      </c>
      <c r="CM255" s="10">
        <v>4578.8815650770402</v>
      </c>
      <c r="CN255" s="10">
        <v>7.1816295292447965</v>
      </c>
      <c r="CQ255" s="10">
        <v>5018.7265955860903</v>
      </c>
      <c r="CR255" s="10">
        <v>7.0623318818427139</v>
      </c>
      <c r="CT255" s="4">
        <v>1.2791666837098696</v>
      </c>
      <c r="CU255" s="4">
        <v>0.80729167287548376</v>
      </c>
      <c r="CV255" s="4">
        <v>0.47187501083438599</v>
      </c>
      <c r="CW255" s="4">
        <v>1.2041666818161805</v>
      </c>
      <c r="CX255" s="4">
        <v>0.74583333979050315</v>
      </c>
      <c r="CY255" s="4">
        <v>0.45833334202567738</v>
      </c>
      <c r="CZ255" s="4">
        <v>1.354166685603559</v>
      </c>
      <c r="DA255" s="4">
        <v>0.86875000596046448</v>
      </c>
      <c r="DB255" s="4">
        <v>0.48541667964309454</v>
      </c>
    </row>
    <row r="256" spans="1:106" x14ac:dyDescent="0.25">
      <c r="A256" s="1">
        <f t="shared" si="3"/>
        <v>45179</v>
      </c>
      <c r="B256" s="8">
        <v>37</v>
      </c>
      <c r="C256" s="4">
        <v>8718.1910000000007</v>
      </c>
      <c r="D256" s="4">
        <v>8718.1910000000007</v>
      </c>
      <c r="E256" s="4">
        <v>0</v>
      </c>
      <c r="F256" s="4">
        <v>4411.3410000000003</v>
      </c>
      <c r="H256" s="4">
        <v>4306.8500000000004</v>
      </c>
      <c r="J256" s="4">
        <v>57808.809475534254</v>
      </c>
      <c r="K256" s="4">
        <v>239.92233261683353</v>
      </c>
      <c r="L256" s="4">
        <v>29167.012295830064</v>
      </c>
      <c r="M256" s="4">
        <v>28641.79717970419</v>
      </c>
      <c r="N256" s="4">
        <v>18018.178291002259</v>
      </c>
      <c r="O256" s="4">
        <v>1795.1759982439689</v>
      </c>
      <c r="P256" s="4">
        <v>9706.1156717012091</v>
      </c>
      <c r="Q256" s="4">
        <v>8312.0626193010503</v>
      </c>
      <c r="R256" s="4">
        <v>29731.437285974273</v>
      </c>
      <c r="S256" s="4">
        <v>52.159101665691693</v>
      </c>
      <c r="T256" s="4">
        <v>1200</v>
      </c>
      <c r="U256" s="4">
        <v>14892.157460049079</v>
      </c>
      <c r="V256" s="4">
        <v>0</v>
      </c>
      <c r="W256" s="4">
        <v>14839.279825925196</v>
      </c>
      <c r="X256" s="4">
        <v>0</v>
      </c>
      <c r="Y256" s="4">
        <v>14892.157460049079</v>
      </c>
      <c r="Z256" s="4">
        <v>14839.279825925196</v>
      </c>
      <c r="AA256" s="4">
        <v>346145.49267481291</v>
      </c>
      <c r="AB256" s="4">
        <v>168204.59442786165</v>
      </c>
      <c r="AC256" s="4">
        <v>177940.89824695126</v>
      </c>
      <c r="AD256" s="4">
        <v>16687.31875791018</v>
      </c>
      <c r="AE256" s="4">
        <v>4.0021760475243235</v>
      </c>
      <c r="AF256" s="4">
        <v>1022.1444058970874</v>
      </c>
      <c r="AG256" s="4">
        <v>8623.2011687433314</v>
      </c>
      <c r="AH256" s="4">
        <v>8064.1175891668499</v>
      </c>
      <c r="AI256" s="4">
        <v>10230.887962027786</v>
      </c>
      <c r="AJ256" s="4">
        <v>228.01529970116084</v>
      </c>
      <c r="AK256" s="4">
        <v>6112.5605104921542</v>
      </c>
      <c r="AL256" s="4">
        <v>4118.3274515356316</v>
      </c>
      <c r="AM256" s="4">
        <v>1055.538945426646</v>
      </c>
      <c r="AN256" s="4">
        <v>522.00705247617179</v>
      </c>
      <c r="AO256" s="4">
        <v>533.53189295047412</v>
      </c>
      <c r="AP256" s="4">
        <v>99347.59765625</v>
      </c>
      <c r="AQ256" s="4">
        <v>162930.06015624999</v>
      </c>
      <c r="AR256" s="4">
        <v>47916.171875</v>
      </c>
      <c r="AS256" s="4">
        <v>51431.42578125</v>
      </c>
      <c r="AT256" s="4">
        <v>600</v>
      </c>
      <c r="AU256" s="4">
        <v>600</v>
      </c>
      <c r="AV256" s="4">
        <v>600</v>
      </c>
      <c r="AW256" s="4">
        <v>6.6308262202025912</v>
      </c>
      <c r="AX256" s="4">
        <v>2.0667336023037643</v>
      </c>
      <c r="AY256" s="4">
        <v>4.1334672046075287</v>
      </c>
      <c r="AZ256" s="4">
        <v>39.703820743869102</v>
      </c>
      <c r="BA256" s="4">
        <v>1.9140804276839287</v>
      </c>
      <c r="BB256" s="4">
        <v>1.1735104177033728</v>
      </c>
      <c r="BC256" s="4">
        <v>0.12107316132746414</v>
      </c>
      <c r="BD256" s="4">
        <v>18.688516936168291</v>
      </c>
      <c r="BE256" s="4">
        <v>3.2690000534057617</v>
      </c>
      <c r="BF256" s="4">
        <v>3.3489999771118164</v>
      </c>
      <c r="BG256" s="4">
        <v>3.189000129699707</v>
      </c>
      <c r="BH256" s="4">
        <v>93.560998916625977</v>
      </c>
      <c r="BI256" s="4">
        <v>81.259498596191406</v>
      </c>
      <c r="BJ256" s="4">
        <v>12.30150032043457</v>
      </c>
      <c r="BK256" s="4">
        <v>2.8420000076293945</v>
      </c>
      <c r="BL256" s="4">
        <v>2.7179999351501465</v>
      </c>
      <c r="BM256" s="4">
        <v>2.9660000801086426</v>
      </c>
      <c r="BN256" s="4">
        <v>0.32700000703334808</v>
      </c>
      <c r="BO256" s="4">
        <v>0.40000000596046448</v>
      </c>
      <c r="BP256" s="4">
        <v>0.25400000810623169</v>
      </c>
      <c r="BQ256" s="4">
        <v>110</v>
      </c>
      <c r="BR256" s="4">
        <v>152</v>
      </c>
      <c r="BS256" s="4">
        <v>68</v>
      </c>
      <c r="BT256" s="10">
        <v>40.179704130385744</v>
      </c>
      <c r="BU256" s="10">
        <v>120.37573677049407</v>
      </c>
      <c r="BV256" s="4">
        <v>17.857959902054734</v>
      </c>
      <c r="BW256" s="10">
        <v>17.646273066213837</v>
      </c>
      <c r="BX256" s="10">
        <v>18.069646737895631</v>
      </c>
      <c r="BY256" s="4">
        <v>0.39410253112702143</v>
      </c>
      <c r="BZ256" s="4">
        <v>0.40289951156065329</v>
      </c>
      <c r="CA256" s="4">
        <v>0.38530555069338951</v>
      </c>
      <c r="CB256" s="4">
        <v>8.0219373816334105</v>
      </c>
      <c r="CD256" s="10">
        <v>4673.2153218307494</v>
      </c>
      <c r="CE256" s="10">
        <v>8.1482103470671507</v>
      </c>
      <c r="CF256" s="10"/>
      <c r="CH256" s="10">
        <v>4666.4645364304097</v>
      </c>
      <c r="CI256" s="10">
        <v>7.8954817422106434</v>
      </c>
      <c r="CJ256" s="10"/>
      <c r="CK256" s="4">
        <v>7.0690451740403644</v>
      </c>
      <c r="CM256" s="10">
        <v>4786.8598216360588</v>
      </c>
      <c r="CN256" s="10">
        <v>7.100056689529902</v>
      </c>
      <c r="CQ256" s="10">
        <v>5228.3469562142745</v>
      </c>
      <c r="CR256" s="10">
        <v>7.040652303645933</v>
      </c>
      <c r="CT256" s="4">
        <v>0.89895833865739405</v>
      </c>
      <c r="CU256" s="4">
        <v>0.69895833482344949</v>
      </c>
      <c r="CV256" s="4">
        <v>0.20000000383394462</v>
      </c>
      <c r="CW256" s="4">
        <v>0.85416667566945159</v>
      </c>
      <c r="CX256" s="4">
        <v>0.62500000496705377</v>
      </c>
      <c r="CY256" s="4">
        <v>0.22916667070239782</v>
      </c>
      <c r="CZ256" s="4">
        <v>0.94375000164533662</v>
      </c>
      <c r="DA256" s="4">
        <v>0.77291666467984521</v>
      </c>
      <c r="DB256" s="4">
        <v>0.17083333696549138</v>
      </c>
    </row>
    <row r="257" spans="1:106" x14ac:dyDescent="0.25">
      <c r="A257" s="1">
        <f t="shared" si="3"/>
        <v>45180</v>
      </c>
      <c r="B257" s="8">
        <v>38</v>
      </c>
      <c r="C257" s="4">
        <v>8887.6359999999986</v>
      </c>
      <c r="D257" s="4">
        <v>8887.6359999999986</v>
      </c>
      <c r="E257" s="4">
        <v>0</v>
      </c>
      <c r="F257" s="4">
        <v>4375.3729999999996</v>
      </c>
      <c r="H257" s="4">
        <v>4512.2629999999999</v>
      </c>
      <c r="J257" s="4">
        <v>55217.673179071193</v>
      </c>
      <c r="K257" s="4">
        <v>239.83425225863732</v>
      </c>
      <c r="L257" s="4">
        <v>28267.450829837486</v>
      </c>
      <c r="M257" s="4">
        <v>26950.222349233703</v>
      </c>
      <c r="N257" s="4">
        <v>19278.834605371205</v>
      </c>
      <c r="O257" s="4">
        <v>1794.8463790110595</v>
      </c>
      <c r="P257" s="4">
        <v>10569.840205644135</v>
      </c>
      <c r="Q257" s="4">
        <v>8708.9943997270693</v>
      </c>
      <c r="R257" s="4">
        <v>28476.665980144669</v>
      </c>
      <c r="S257" s="4">
        <v>52.31028576813376</v>
      </c>
      <c r="T257" s="4">
        <v>1201.2022567955255</v>
      </c>
      <c r="U257" s="4">
        <v>14122.798734931108</v>
      </c>
      <c r="V257" s="4">
        <v>0</v>
      </c>
      <c r="W257" s="4">
        <v>14353.867245213562</v>
      </c>
      <c r="X257" s="4">
        <v>0</v>
      </c>
      <c r="Y257" s="4">
        <v>14122.798734931108</v>
      </c>
      <c r="Z257" s="4">
        <v>14353.867245213562</v>
      </c>
      <c r="AA257" s="4">
        <v>344602.41972801788</v>
      </c>
      <c r="AB257" s="4">
        <v>169745.21173480223</v>
      </c>
      <c r="AC257" s="4">
        <v>174857.20799321562</v>
      </c>
      <c r="AD257" s="4">
        <v>15997.957293889165</v>
      </c>
      <c r="AE257" s="4">
        <v>3.907169621022089</v>
      </c>
      <c r="AF257" s="4">
        <v>1021.5944493835561</v>
      </c>
      <c r="AG257" s="4">
        <v>8131.6115667181602</v>
      </c>
      <c r="AH257" s="4">
        <v>7866.3457271710058</v>
      </c>
      <c r="AI257" s="4">
        <v>9108.057539217767</v>
      </c>
      <c r="AJ257" s="4">
        <v>227.82660476578607</v>
      </c>
      <c r="AK257" s="4">
        <v>5583.5368779165765</v>
      </c>
      <c r="AL257" s="4">
        <v>3524.520661301191</v>
      </c>
      <c r="AM257" s="4">
        <v>1060.483375695864</v>
      </c>
      <c r="AN257" s="4">
        <v>519.86721165332028</v>
      </c>
      <c r="AO257" s="4">
        <v>540.61616404254369</v>
      </c>
      <c r="AP257" s="4">
        <v>91174.76953125</v>
      </c>
      <c r="AQ257" s="4">
        <v>149526.62203124998</v>
      </c>
      <c r="AR257" s="4">
        <v>44739.87890625</v>
      </c>
      <c r="AS257" s="4">
        <v>46434.890625</v>
      </c>
      <c r="AT257" s="4">
        <v>600</v>
      </c>
      <c r="AU257" s="4">
        <v>600</v>
      </c>
      <c r="AV257" s="4">
        <v>600</v>
      </c>
      <c r="AW257" s="4">
        <v>6.2128639358172633</v>
      </c>
      <c r="AX257" s="4">
        <v>2.1691746382695252</v>
      </c>
      <c r="AY257" s="4">
        <v>4.3383492765390503</v>
      </c>
      <c r="AZ257" s="4">
        <v>38.773237307200468</v>
      </c>
      <c r="BA257" s="4">
        <v>1.8000239089324954</v>
      </c>
      <c r="BB257" s="4">
        <v>1.024800918851511</v>
      </c>
      <c r="BC257" s="4">
        <v>0.11932119808865531</v>
      </c>
      <c r="BD257" s="4">
        <v>16.824116337713427</v>
      </c>
      <c r="BE257" s="4">
        <v>3.8760001659393311</v>
      </c>
      <c r="BF257" s="4">
        <v>4.379000186920166</v>
      </c>
      <c r="BG257" s="4">
        <v>3.3730001449584961</v>
      </c>
      <c r="BH257" s="4">
        <v>93.736499786376953</v>
      </c>
      <c r="BI257" s="4">
        <v>82.522499084472656</v>
      </c>
      <c r="BJ257" s="4">
        <v>11.214000701904297</v>
      </c>
      <c r="BK257" s="4">
        <v>2.1685000658035278</v>
      </c>
      <c r="BL257" s="4">
        <v>1.3710000514984131</v>
      </c>
      <c r="BM257" s="4">
        <v>2.9660000801086426</v>
      </c>
      <c r="BN257" s="4">
        <v>0.21850000321865082</v>
      </c>
      <c r="BO257" s="4">
        <v>0.18299999833106995</v>
      </c>
      <c r="BP257" s="4">
        <v>0.25400000810623169</v>
      </c>
      <c r="BQ257" s="4">
        <v>75</v>
      </c>
      <c r="BR257" s="4">
        <v>82</v>
      </c>
      <c r="BS257" s="4">
        <v>68</v>
      </c>
      <c r="BT257" s="10">
        <v>40.441926016236849</v>
      </c>
      <c r="BU257" s="10">
        <v>117.08984635892568</v>
      </c>
      <c r="BV257" s="4">
        <v>17.464068136204173</v>
      </c>
      <c r="BW257" s="10">
        <v>17.621233721342353</v>
      </c>
      <c r="BX257" s="10">
        <v>17.306902551065992</v>
      </c>
      <c r="BY257" s="4">
        <v>0.55146067177084157</v>
      </c>
      <c r="BZ257" s="4">
        <v>0.56826130389595553</v>
      </c>
      <c r="CA257" s="4">
        <v>0.53466003964572761</v>
      </c>
      <c r="CB257" s="4">
        <v>8.1099582235768395</v>
      </c>
      <c r="CD257" s="10">
        <v>4727.7703816586163</v>
      </c>
      <c r="CE257" s="10">
        <v>8.1845013937100966</v>
      </c>
      <c r="CF257" s="10"/>
      <c r="CH257" s="10">
        <v>4747.8145754191137</v>
      </c>
      <c r="CI257" s="10">
        <v>8.0357297577611035</v>
      </c>
      <c r="CJ257" s="10"/>
      <c r="CK257" s="4">
        <v>7.1467663353370119</v>
      </c>
      <c r="CM257" s="10">
        <v>4681.9334917704264</v>
      </c>
      <c r="CN257" s="10">
        <v>7.1312912590195277</v>
      </c>
      <c r="CQ257" s="10">
        <v>5363.1090276048453</v>
      </c>
      <c r="CR257" s="10">
        <v>7.1602759018450941</v>
      </c>
      <c r="CT257" s="4">
        <v>0.94375000839742518</v>
      </c>
      <c r="CU257" s="4">
        <v>0.69062500260770321</v>
      </c>
      <c r="CV257" s="4">
        <v>0.25312500578972202</v>
      </c>
      <c r="CW257" s="4">
        <v>0.91666668312003208</v>
      </c>
      <c r="CX257" s="4">
        <v>0.59583334128061927</v>
      </c>
      <c r="CY257" s="4">
        <v>0.32083334183941287</v>
      </c>
      <c r="CZ257" s="4">
        <v>0.97083333367481828</v>
      </c>
      <c r="DA257" s="4">
        <v>0.78541666393478715</v>
      </c>
      <c r="DB257" s="4">
        <v>0.18541666974003115</v>
      </c>
    </row>
    <row r="258" spans="1:106" x14ac:dyDescent="0.25">
      <c r="A258" s="1">
        <f t="shared" si="3"/>
        <v>45181</v>
      </c>
      <c r="B258" s="8">
        <v>38</v>
      </c>
      <c r="C258" s="4">
        <v>7001.2</v>
      </c>
      <c r="D258" s="4">
        <v>7001.2</v>
      </c>
      <c r="E258" s="4">
        <v>0</v>
      </c>
      <c r="F258" s="4">
        <v>4380.0609999999997</v>
      </c>
      <c r="H258" s="4">
        <v>2621.1390000000001</v>
      </c>
      <c r="J258" s="4">
        <v>47918.944549708598</v>
      </c>
      <c r="K258" s="4">
        <v>239.40993124507341</v>
      </c>
      <c r="L258" s="4">
        <v>27190.694074081719</v>
      </c>
      <c r="M258" s="4">
        <v>20728.250475626883</v>
      </c>
      <c r="N258" s="4">
        <v>18294.456662115324</v>
      </c>
      <c r="O258" s="4">
        <v>1793.4464814906694</v>
      </c>
      <c r="P258" s="4">
        <v>11003.096066502725</v>
      </c>
      <c r="Q258" s="4">
        <v>7291.3605956126003</v>
      </c>
      <c r="R258" s="4">
        <v>25742.915143092014</v>
      </c>
      <c r="S258" s="4">
        <v>51.867906394048347</v>
      </c>
      <c r="T258" s="4">
        <v>1197.7978980855401</v>
      </c>
      <c r="U258" s="4">
        <v>13476.820707745841</v>
      </c>
      <c r="V258" s="4">
        <v>0</v>
      </c>
      <c r="W258" s="4">
        <v>12266.094435346173</v>
      </c>
      <c r="X258" s="4">
        <v>0</v>
      </c>
      <c r="Y258" s="4">
        <v>13476.820707745841</v>
      </c>
      <c r="Z258" s="4">
        <v>12266.094435346173</v>
      </c>
      <c r="AA258" s="4">
        <v>267379.22033505858</v>
      </c>
      <c r="AB258" s="4">
        <v>155594.17194041811</v>
      </c>
      <c r="AC258" s="4">
        <v>111785.04839464049</v>
      </c>
      <c r="AD258" s="4">
        <v>15487.740732648264</v>
      </c>
      <c r="AE258" s="4">
        <v>3.9967007495991758</v>
      </c>
      <c r="AF258" s="4">
        <v>1022.1455371184431</v>
      </c>
      <c r="AG258" s="4">
        <v>8055.6501928819016</v>
      </c>
      <c r="AH258" s="4">
        <v>7432.0905397663637</v>
      </c>
      <c r="AI258" s="4">
        <v>9744.3834508587133</v>
      </c>
      <c r="AJ258" s="4">
        <v>227.55615293379182</v>
      </c>
      <c r="AK258" s="4">
        <v>5165.3877709570015</v>
      </c>
      <c r="AL258" s="4">
        <v>4578.9956799017118</v>
      </c>
      <c r="AM258" s="4">
        <v>899.58969674605567</v>
      </c>
      <c r="AN258" s="4">
        <v>508.25207460809753</v>
      </c>
      <c r="AO258" s="4">
        <v>391.33762213795814</v>
      </c>
      <c r="AP258" s="4">
        <v>78085.72265625</v>
      </c>
      <c r="AQ258" s="4">
        <v>128060.58515624999</v>
      </c>
      <c r="AR258" s="4">
        <v>44017.8671875</v>
      </c>
      <c r="AS258" s="4">
        <v>34067.85546875</v>
      </c>
      <c r="AT258" s="4">
        <v>600</v>
      </c>
      <c r="AU258" s="4">
        <v>600</v>
      </c>
      <c r="AV258" s="4">
        <v>600</v>
      </c>
      <c r="AW258" s="4">
        <v>6.8443901830698453</v>
      </c>
      <c r="AX258" s="4">
        <v>2.6130458581550768</v>
      </c>
      <c r="AY258" s="4">
        <v>5.2260917163101537</v>
      </c>
      <c r="AZ258" s="4">
        <v>38.190484536230727</v>
      </c>
      <c r="BA258" s="4">
        <v>2.2121551637788186</v>
      </c>
      <c r="BB258" s="4">
        <v>1.3918161816343932</v>
      </c>
      <c r="BC258" s="4">
        <v>0.1284907868288373</v>
      </c>
      <c r="BD258" s="4">
        <v>18.291233667978346</v>
      </c>
      <c r="BE258" s="4">
        <v>4.6479997634887695</v>
      </c>
      <c r="BF258" s="4">
        <v>4.5939998626708984</v>
      </c>
      <c r="BG258" s="4">
        <v>4.7019996643066406</v>
      </c>
      <c r="BH258" s="4">
        <v>93.089498519897461</v>
      </c>
      <c r="BI258" s="4">
        <v>80.912498474121094</v>
      </c>
      <c r="BJ258" s="4">
        <v>12.177000045776367</v>
      </c>
      <c r="BK258" s="4">
        <v>1.9390000104904175</v>
      </c>
      <c r="BL258" s="4">
        <v>1.3710000514984131</v>
      </c>
      <c r="BM258" s="4">
        <v>2.5069999694824219</v>
      </c>
      <c r="BN258" s="4">
        <v>0.32349999248981476</v>
      </c>
      <c r="BO258" s="4">
        <v>0.18299999833106995</v>
      </c>
      <c r="BP258" s="4">
        <v>0.46399998664855957</v>
      </c>
      <c r="BQ258" s="4">
        <v>75</v>
      </c>
      <c r="BR258" s="4">
        <v>82</v>
      </c>
      <c r="BS258" s="4">
        <v>68</v>
      </c>
      <c r="BT258" s="10">
        <v>40.866601189552455</v>
      </c>
      <c r="BU258" s="10">
        <v>116.7573456325393</v>
      </c>
      <c r="BV258" s="4">
        <v>17.158892653060178</v>
      </c>
      <c r="BW258" s="10">
        <v>17.564960010570509</v>
      </c>
      <c r="BX258" s="10">
        <v>16.752825295549851</v>
      </c>
      <c r="BY258" s="4">
        <v>0.73811573391722873</v>
      </c>
      <c r="BZ258" s="4">
        <v>0.53904174528986037</v>
      </c>
      <c r="CA258" s="4">
        <v>0.93718972254459709</v>
      </c>
      <c r="CB258" s="4">
        <v>8.1804862719030478</v>
      </c>
      <c r="CD258" s="10">
        <v>4510.1337356971226</v>
      </c>
      <c r="CE258" s="10">
        <v>8.22549841425705</v>
      </c>
      <c r="CF258" s="10"/>
      <c r="CH258" s="10">
        <v>3283.6654137420282</v>
      </c>
      <c r="CI258" s="10">
        <v>8.1186618299555846</v>
      </c>
      <c r="CJ258" s="10"/>
      <c r="CK258" s="4">
        <v>7.1862472805274011</v>
      </c>
      <c r="CM258" s="10">
        <v>4658.7125767347552</v>
      </c>
      <c r="CN258" s="10">
        <v>7.1769215541008595</v>
      </c>
      <c r="CQ258" s="10">
        <v>3638.9016459916002</v>
      </c>
      <c r="CR258" s="10">
        <v>7.1981865641951464</v>
      </c>
      <c r="CT258" s="4">
        <v>0.81770834745839238</v>
      </c>
      <c r="CU258" s="4">
        <v>0.56354167498648167</v>
      </c>
      <c r="CV258" s="4">
        <v>0.25416667247191072</v>
      </c>
      <c r="CW258" s="4">
        <v>0.78750001220032573</v>
      </c>
      <c r="CX258" s="4">
        <v>0.52708333979050315</v>
      </c>
      <c r="CY258" s="4">
        <v>0.26041667240982252</v>
      </c>
      <c r="CZ258" s="4">
        <v>0.84791668271645904</v>
      </c>
      <c r="DA258" s="4">
        <v>0.60000001018246019</v>
      </c>
      <c r="DB258" s="4">
        <v>0.24791667253399888</v>
      </c>
    </row>
    <row r="259" spans="1:106" x14ac:dyDescent="0.25">
      <c r="A259" s="1">
        <f t="shared" si="3"/>
        <v>45182</v>
      </c>
      <c r="B259" s="8">
        <v>38</v>
      </c>
      <c r="C259" s="4">
        <v>8219.8799999999992</v>
      </c>
      <c r="D259" s="4">
        <v>8219.8799999999992</v>
      </c>
      <c r="E259" s="4">
        <v>0</v>
      </c>
      <c r="F259" s="4">
        <v>4360.0919999999996</v>
      </c>
      <c r="H259" s="4">
        <v>3859.788</v>
      </c>
      <c r="J259" s="4">
        <v>49356.043965815043</v>
      </c>
      <c r="K259" s="4">
        <v>240.77781882648554</v>
      </c>
      <c r="L259" s="4">
        <v>26939.203729198769</v>
      </c>
      <c r="M259" s="4">
        <v>22416.84023661627</v>
      </c>
      <c r="N259" s="4">
        <v>19509.779340087738</v>
      </c>
      <c r="O259" s="4">
        <v>1793.0004271383841</v>
      </c>
      <c r="P259" s="4">
        <v>10265.158460890481</v>
      </c>
      <c r="Q259" s="4">
        <v>9244.6208791972567</v>
      </c>
      <c r="R259" s="4">
        <v>23192.095557929875</v>
      </c>
      <c r="S259" s="4">
        <v>51.398492735605501</v>
      </c>
      <c r="T259" s="4">
        <v>1195.7336935350966</v>
      </c>
      <c r="U259" s="4">
        <v>12629.402046819423</v>
      </c>
      <c r="V259" s="4">
        <v>0</v>
      </c>
      <c r="W259" s="4">
        <v>10562.69351111045</v>
      </c>
      <c r="X259" s="4">
        <v>0</v>
      </c>
      <c r="Y259" s="4">
        <v>12629.402046819423</v>
      </c>
      <c r="Z259" s="4">
        <v>10562.69351111045</v>
      </c>
      <c r="AA259" s="4">
        <v>270261.09113491658</v>
      </c>
      <c r="AB259" s="4">
        <v>141910.93860495614</v>
      </c>
      <c r="AC259" s="4">
        <v>128350.15252996044</v>
      </c>
      <c r="AD259" s="4">
        <v>14512.345561493456</v>
      </c>
      <c r="AE259" s="4">
        <v>4.001552807082458</v>
      </c>
      <c r="AF259" s="4">
        <v>1022.1645637494196</v>
      </c>
      <c r="AG259" s="4">
        <v>7747.8697558444983</v>
      </c>
      <c r="AH259" s="4">
        <v>6764.4758056489572</v>
      </c>
      <c r="AI259" s="4">
        <v>8648.5281580530682</v>
      </c>
      <c r="AJ259" s="4">
        <v>227.38207344116989</v>
      </c>
      <c r="AK259" s="4">
        <v>4987.1871027414527</v>
      </c>
      <c r="AL259" s="4">
        <v>3661.3410553116146</v>
      </c>
      <c r="AM259" s="4">
        <v>933.37973433072852</v>
      </c>
      <c r="AN259" s="4">
        <v>491.00303468982224</v>
      </c>
      <c r="AO259" s="4">
        <v>442.37669964090634</v>
      </c>
      <c r="AP259" s="4">
        <v>80177.078125</v>
      </c>
      <c r="AQ259" s="4">
        <v>131490.40812499999</v>
      </c>
      <c r="AR259" s="4">
        <v>42909.125</v>
      </c>
      <c r="AS259" s="4">
        <v>37267.953125</v>
      </c>
      <c r="AT259" s="4">
        <v>600</v>
      </c>
      <c r="AU259" s="4">
        <v>600</v>
      </c>
      <c r="AV259" s="4">
        <v>600</v>
      </c>
      <c r="AW259" s="4">
        <v>6.0044725672169239</v>
      </c>
      <c r="AX259" s="4">
        <v>2.373487123910293</v>
      </c>
      <c r="AY259" s="4">
        <v>4.7469742478205861</v>
      </c>
      <c r="AZ259" s="4">
        <v>32.878958225049104</v>
      </c>
      <c r="BA259" s="4">
        <v>1.7655179347500762</v>
      </c>
      <c r="BB259" s="4">
        <v>1.0521477391462004</v>
      </c>
      <c r="BC259" s="4">
        <v>0.11355150371182166</v>
      </c>
      <c r="BD259" s="4">
        <v>15.996633542703787</v>
      </c>
      <c r="BE259" s="4">
        <v>5.0789999961853027</v>
      </c>
      <c r="BF259" s="4">
        <v>3.7630000114440918</v>
      </c>
      <c r="BG259" s="4">
        <v>6.3949999809265137</v>
      </c>
      <c r="BH259" s="4">
        <v>91.964998245239258</v>
      </c>
      <c r="BI259" s="4">
        <v>78.64849853515625</v>
      </c>
      <c r="BJ259" s="4">
        <v>13.316499710083008</v>
      </c>
      <c r="BK259" s="4">
        <v>2.5820000171661377</v>
      </c>
      <c r="BL259" s="4">
        <v>2.6570000648498535</v>
      </c>
      <c r="BM259" s="4">
        <v>2.5069999694824219</v>
      </c>
      <c r="BN259" s="4">
        <v>0.37449999153614044</v>
      </c>
      <c r="BO259" s="4">
        <v>0.28499999642372131</v>
      </c>
      <c r="BP259" s="4">
        <v>0.46399998664855957</v>
      </c>
      <c r="BQ259" s="4">
        <v>65</v>
      </c>
      <c r="BR259" s="4">
        <v>62</v>
      </c>
      <c r="BS259" s="4">
        <v>68</v>
      </c>
      <c r="BT259" s="10">
        <v>40.649049487217262</v>
      </c>
      <c r="BU259" s="10">
        <v>116.28353129620879</v>
      </c>
      <c r="BV259" s="4">
        <v>17.257595608057798</v>
      </c>
      <c r="BW259" s="10">
        <v>17.403883634044064</v>
      </c>
      <c r="BX259" s="10">
        <v>17.111307582071532</v>
      </c>
      <c r="BY259" s="4">
        <v>0.37545612076446144</v>
      </c>
      <c r="BZ259" s="4">
        <v>0.38880210344951038</v>
      </c>
      <c r="CA259" s="4">
        <v>0.36211013807941256</v>
      </c>
      <c r="CB259" s="4">
        <v>8.1452709991331798</v>
      </c>
      <c r="CD259" s="10">
        <v>4295.1670971175581</v>
      </c>
      <c r="CE259" s="10">
        <v>8.134318052775102</v>
      </c>
      <c r="CF259" s="10"/>
      <c r="CH259" s="10">
        <v>3952.111325324373</v>
      </c>
      <c r="CI259" s="10">
        <v>8.1571746959021052</v>
      </c>
      <c r="CJ259" s="10"/>
      <c r="CK259" s="4">
        <v>7.2130642664509619</v>
      </c>
      <c r="CM259" s="10">
        <v>4489.1477135161413</v>
      </c>
      <c r="CN259" s="10">
        <v>7.1795865119544473</v>
      </c>
      <c r="CQ259" s="10">
        <v>4134.2993522761135</v>
      </c>
      <c r="CR259" s="10">
        <v>7.2494154283398409</v>
      </c>
      <c r="CT259" s="4">
        <v>0.70625001393879461</v>
      </c>
      <c r="CU259" s="4">
        <v>0.57083334463338065</v>
      </c>
      <c r="CV259" s="4">
        <v>0.13541666930541396</v>
      </c>
      <c r="CW259" s="4">
        <v>0.73125001943359769</v>
      </c>
      <c r="CX259" s="4">
        <v>0.57291668280959129</v>
      </c>
      <c r="CY259" s="4">
        <v>0.15833333662400642</v>
      </c>
      <c r="CZ259" s="4">
        <v>0.68125000844399142</v>
      </c>
      <c r="DA259" s="4">
        <v>0.56875000645716989</v>
      </c>
      <c r="DB259" s="4">
        <v>0.11250000198682149</v>
      </c>
    </row>
    <row r="260" spans="1:106" x14ac:dyDescent="0.25">
      <c r="A260" s="1">
        <f t="shared" si="3"/>
        <v>45183</v>
      </c>
      <c r="B260" s="8">
        <v>38</v>
      </c>
      <c r="C260" s="4">
        <v>8537.0789999999997</v>
      </c>
      <c r="D260" s="4">
        <v>8537.0789999999997</v>
      </c>
      <c r="E260" s="4">
        <v>0</v>
      </c>
      <c r="F260" s="4">
        <v>4289.9669999999996</v>
      </c>
      <c r="H260" s="4">
        <v>4247.1120000000001</v>
      </c>
      <c r="J260" s="4">
        <v>47183.965662250921</v>
      </c>
      <c r="K260" s="4">
        <v>240.43016373585624</v>
      </c>
      <c r="L260" s="4">
        <v>24819.592117047832</v>
      </c>
      <c r="M260" s="4">
        <v>22364.373545203089</v>
      </c>
      <c r="N260" s="4">
        <v>22136.888473520754</v>
      </c>
      <c r="O260" s="4">
        <v>1794.9613466709593</v>
      </c>
      <c r="P260" s="4">
        <v>11128.901386299274</v>
      </c>
      <c r="Q260" s="4">
        <v>11007.98708722148</v>
      </c>
      <c r="R260" s="4">
        <v>22726.138239429325</v>
      </c>
      <c r="S260" s="4">
        <v>49.934149009840439</v>
      </c>
      <c r="T260" s="4">
        <v>1188.4877055538086</v>
      </c>
      <c r="U260" s="4">
        <v>12058.38757645803</v>
      </c>
      <c r="V260" s="4">
        <v>0</v>
      </c>
      <c r="W260" s="4">
        <v>10667.750662971297</v>
      </c>
      <c r="X260" s="4">
        <v>0</v>
      </c>
      <c r="Y260" s="4">
        <v>12058.38757645803</v>
      </c>
      <c r="Z260" s="4">
        <v>10667.750662971297</v>
      </c>
      <c r="AA260" s="4">
        <v>254352.87385224528</v>
      </c>
      <c r="AB260" s="4">
        <v>130555.51642789629</v>
      </c>
      <c r="AC260" s="4">
        <v>123797.35742434897</v>
      </c>
      <c r="AD260" s="4">
        <v>14637.584001569099</v>
      </c>
      <c r="AE260" s="4">
        <v>4.0051887585489583</v>
      </c>
      <c r="AF260" s="4">
        <v>1022.162309717096</v>
      </c>
      <c r="AG260" s="4">
        <v>7397.7737475625399</v>
      </c>
      <c r="AH260" s="4">
        <v>7239.8102540065602</v>
      </c>
      <c r="AI260" s="4">
        <v>8390.4429961255992</v>
      </c>
      <c r="AJ260" s="4">
        <v>228.00667848834286</v>
      </c>
      <c r="AK260" s="4">
        <v>4954.5730033739455</v>
      </c>
      <c r="AL260" s="4">
        <v>3435.8699927516545</v>
      </c>
      <c r="AM260" s="4">
        <v>890.89606378990482</v>
      </c>
      <c r="AN260" s="4">
        <v>454.99436411899444</v>
      </c>
      <c r="AO260" s="4">
        <v>435.90169967091038</v>
      </c>
      <c r="AP260" s="4">
        <v>79081.921875</v>
      </c>
      <c r="AQ260" s="4">
        <v>129694.35187499999</v>
      </c>
      <c r="AR260" s="4">
        <v>40712.8203125</v>
      </c>
      <c r="AS260" s="4">
        <v>38369.1015625</v>
      </c>
      <c r="AT260" s="4">
        <v>600</v>
      </c>
      <c r="AU260" s="4">
        <v>600</v>
      </c>
      <c r="AV260" s="4">
        <v>600</v>
      </c>
      <c r="AW260" s="4">
        <v>5.5269449494670155</v>
      </c>
      <c r="AX260" s="4">
        <v>2.5930284203204343</v>
      </c>
      <c r="AY260" s="4">
        <v>5.1860568406408687</v>
      </c>
      <c r="AZ260" s="4">
        <v>29.793899512028094</v>
      </c>
      <c r="BA260" s="4">
        <v>1.7145892642634677</v>
      </c>
      <c r="BB260" s="4">
        <v>0.98282363278184492</v>
      </c>
      <c r="BC260" s="4">
        <v>0.10435607586504762</v>
      </c>
      <c r="BD260" s="4">
        <v>15.191888452127477</v>
      </c>
      <c r="BE260" s="4">
        <v>4.8454998731613159</v>
      </c>
      <c r="BF260" s="4">
        <v>2.9440000057220459</v>
      </c>
      <c r="BG260" s="4">
        <v>6.7469997406005859</v>
      </c>
      <c r="BH260" s="4">
        <v>91.969995498657227</v>
      </c>
      <c r="BI260" s="4">
        <v>78.897994995117188</v>
      </c>
      <c r="BJ260" s="4">
        <v>13.072000503540039</v>
      </c>
      <c r="BK260" s="4">
        <v>2.8525000810623169</v>
      </c>
      <c r="BL260" s="4">
        <v>2.6570000648498535</v>
      </c>
      <c r="BM260" s="4">
        <v>3.0480000972747803</v>
      </c>
      <c r="BN260" s="4">
        <v>0.33300000429153442</v>
      </c>
      <c r="BO260" s="4">
        <v>0.28499999642372131</v>
      </c>
      <c r="BP260" s="4">
        <v>0.38100001215934753</v>
      </c>
      <c r="BQ260" s="4">
        <v>87</v>
      </c>
      <c r="BR260" s="4">
        <v>62</v>
      </c>
      <c r="BS260" s="4">
        <v>112</v>
      </c>
      <c r="BT260" s="10">
        <v>40.006476173927147</v>
      </c>
      <c r="BU260" s="10">
        <v>116.08994332012884</v>
      </c>
      <c r="BV260" s="4">
        <v>17.283659776162217</v>
      </c>
      <c r="BW260" s="10">
        <v>17.421192060079839</v>
      </c>
      <c r="BX260" s="10">
        <v>17.146127492244595</v>
      </c>
      <c r="BY260" s="4">
        <v>0.38306578719031864</v>
      </c>
      <c r="BZ260" s="4">
        <v>0.37668247075295619</v>
      </c>
      <c r="CA260" s="4">
        <v>0.38944910362768109</v>
      </c>
      <c r="CB260" s="4">
        <v>8.2850102868369078</v>
      </c>
      <c r="CD260" s="10">
        <v>3950.4905171058554</v>
      </c>
      <c r="CE260" s="10">
        <v>8.3819046618914559</v>
      </c>
      <c r="CF260" s="10"/>
      <c r="CH260" s="10">
        <v>3771.3435488142431</v>
      </c>
      <c r="CI260" s="10">
        <v>8.1835132195823892</v>
      </c>
      <c r="CJ260" s="10"/>
      <c r="CK260" s="4">
        <v>7.2113316841053186</v>
      </c>
      <c r="CM260" s="10">
        <v>4077.3469958166424</v>
      </c>
      <c r="CN260" s="10">
        <v>7.1778208322653576</v>
      </c>
      <c r="CQ260" s="10">
        <v>4016.3605596636794</v>
      </c>
      <c r="CR260" s="10">
        <v>7.2453513815520934</v>
      </c>
      <c r="CT260" s="4">
        <v>0.70208334356235957</v>
      </c>
      <c r="CU260" s="4">
        <v>0.57187500720222784</v>
      </c>
      <c r="CV260" s="4">
        <v>0.13020833636013168</v>
      </c>
      <c r="CW260" s="4">
        <v>0.78333334267760313</v>
      </c>
      <c r="CX260" s="4">
        <v>0.62708333879709244</v>
      </c>
      <c r="CY260" s="4">
        <v>0.15625000388051072</v>
      </c>
      <c r="CZ260" s="4">
        <v>0.62083334444711602</v>
      </c>
      <c r="DA260" s="4">
        <v>0.51666667560736335</v>
      </c>
      <c r="DB260" s="4">
        <v>0.10416666883975267</v>
      </c>
    </row>
    <row r="261" spans="1:106" x14ac:dyDescent="0.25">
      <c r="A261" s="1">
        <f t="shared" si="3"/>
        <v>45184</v>
      </c>
      <c r="B261" s="8">
        <v>38</v>
      </c>
      <c r="C261" s="4">
        <v>8833.26</v>
      </c>
      <c r="D261" s="4">
        <v>8833.26</v>
      </c>
      <c r="E261" s="4">
        <v>0</v>
      </c>
      <c r="F261" s="4">
        <v>4442.3710000000001</v>
      </c>
      <c r="H261" s="4">
        <v>4390.8890000000001</v>
      </c>
      <c r="J261" s="4">
        <v>55124.260977437552</v>
      </c>
      <c r="K261" s="4">
        <v>240.38590645377775</v>
      </c>
      <c r="L261" s="4">
        <v>27079.782314868386</v>
      </c>
      <c r="M261" s="4">
        <v>28044.478662569167</v>
      </c>
      <c r="N261" s="4">
        <v>25818.290610191172</v>
      </c>
      <c r="O261" s="4">
        <v>1796.3219994848441</v>
      </c>
      <c r="P261" s="4">
        <v>12547.346319574914</v>
      </c>
      <c r="Q261" s="4">
        <v>13270.94429061626</v>
      </c>
      <c r="R261" s="4">
        <v>26424.37296526313</v>
      </c>
      <c r="S261" s="4">
        <v>49.884738161460859</v>
      </c>
      <c r="T261" s="4">
        <v>1190.3632608697492</v>
      </c>
      <c r="U261" s="4">
        <v>12918.29490134331</v>
      </c>
      <c r="V261" s="4">
        <v>0</v>
      </c>
      <c r="W261" s="4">
        <v>13506.078063919818</v>
      </c>
      <c r="X261" s="4">
        <v>0</v>
      </c>
      <c r="Y261" s="4">
        <v>12918.29490134331</v>
      </c>
      <c r="Z261" s="4">
        <v>13506.078063919818</v>
      </c>
      <c r="AA261" s="4">
        <v>311251.16747742973</v>
      </c>
      <c r="AB261" s="4">
        <v>149228.45863128832</v>
      </c>
      <c r="AC261" s="4">
        <v>162022.70884614138</v>
      </c>
      <c r="AD261" s="4">
        <v>16055.318673558591</v>
      </c>
      <c r="AE261" s="4">
        <v>3.9745150008791503</v>
      </c>
      <c r="AF261" s="4">
        <v>1021.9896288560914</v>
      </c>
      <c r="AG261" s="4">
        <v>8101.751581348376</v>
      </c>
      <c r="AH261" s="4">
        <v>7953.5670922102163</v>
      </c>
      <c r="AI261" s="4">
        <v>9159.8282940036152</v>
      </c>
      <c r="AJ261" s="4">
        <v>228.51936241759194</v>
      </c>
      <c r="AK261" s="4">
        <v>5441.413087489168</v>
      </c>
      <c r="AL261" s="4">
        <v>3718.4152065144467</v>
      </c>
      <c r="AM261" s="4">
        <v>996.1155423861303</v>
      </c>
      <c r="AN261" s="4">
        <v>487.67353406247599</v>
      </c>
      <c r="AO261" s="4">
        <v>508.44200832365425</v>
      </c>
      <c r="AP261" s="4">
        <v>90200.671875</v>
      </c>
      <c r="AQ261" s="4">
        <v>147929.10187499999</v>
      </c>
      <c r="AR261" s="4">
        <v>44686.3984375</v>
      </c>
      <c r="AS261" s="4">
        <v>45514.2734375</v>
      </c>
      <c r="AT261" s="4">
        <v>600</v>
      </c>
      <c r="AU261" s="4">
        <v>600</v>
      </c>
      <c r="AV261" s="4">
        <v>600</v>
      </c>
      <c r="AW261" s="4">
        <v>6.2405341830125627</v>
      </c>
      <c r="AX261" s="4">
        <v>2.9228496172637475</v>
      </c>
      <c r="AY261" s="4">
        <v>5.845699234527495</v>
      </c>
      <c r="AZ261" s="4">
        <v>35.236273751415638</v>
      </c>
      <c r="BA261" s="4">
        <v>1.8175983355588528</v>
      </c>
      <c r="BB261" s="4">
        <v>1.0369703024708448</v>
      </c>
      <c r="BC261" s="4">
        <v>0.11276873344451882</v>
      </c>
      <c r="BD261" s="4">
        <v>16.746829808587091</v>
      </c>
      <c r="BE261" s="4">
        <v>2.8564999997615814</v>
      </c>
      <c r="BF261" s="4">
        <v>0.66699999570846558</v>
      </c>
      <c r="BG261" s="4">
        <v>5.0460000038146973</v>
      </c>
      <c r="BH261" s="4">
        <v>91.890495300292969</v>
      </c>
      <c r="BI261" s="4">
        <v>76.759994506835938</v>
      </c>
      <c r="BJ261" s="4">
        <v>15.130500793457031</v>
      </c>
      <c r="BK261" s="4">
        <v>4.3155001401901245</v>
      </c>
      <c r="BL261" s="4">
        <v>5.5830001831054688</v>
      </c>
      <c r="BM261" s="4">
        <v>3.0480000972747803</v>
      </c>
      <c r="BN261" s="4">
        <v>0.93850003182888031</v>
      </c>
      <c r="BO261" s="4">
        <v>1.4960000514984131</v>
      </c>
      <c r="BP261" s="4">
        <v>0.38100001215934753</v>
      </c>
      <c r="BQ261" s="4">
        <v>81</v>
      </c>
      <c r="BR261" s="4">
        <v>50</v>
      </c>
      <c r="BS261" s="4">
        <v>112</v>
      </c>
      <c r="BT261" s="10">
        <v>39.68458021967767</v>
      </c>
      <c r="BU261" s="10">
        <v>118.96550751520105</v>
      </c>
      <c r="BV261" s="4">
        <v>17.957985147508207</v>
      </c>
      <c r="BW261" s="10">
        <v>17.853773025461923</v>
      </c>
      <c r="BX261" s="10">
        <v>18.062197269554492</v>
      </c>
      <c r="BY261" s="4">
        <v>0.37914585048614136</v>
      </c>
      <c r="BZ261" s="4">
        <v>0.37977304426256037</v>
      </c>
      <c r="CA261" s="4">
        <v>0.3785186567097224</v>
      </c>
      <c r="CB261" s="4">
        <v>8.2544461073747204</v>
      </c>
      <c r="CD261" s="10">
        <v>4321.1861200299027</v>
      </c>
      <c r="CE261" s="10">
        <v>8.3293890337884928</v>
      </c>
      <c r="CF261" s="10"/>
      <c r="CH261" s="10">
        <v>4472.7240772352006</v>
      </c>
      <c r="CI261" s="10">
        <v>8.1820422819158978</v>
      </c>
      <c r="CJ261" s="10"/>
      <c r="CK261" s="4">
        <v>7.1852144366093427</v>
      </c>
      <c r="CM261" s="10">
        <v>4478.0558871609728</v>
      </c>
      <c r="CN261" s="10">
        <v>7.1792575349362053</v>
      </c>
      <c r="CQ261" s="10">
        <v>4884.9360814742104</v>
      </c>
      <c r="CR261" s="10">
        <v>7.1906751710307821</v>
      </c>
      <c r="CT261" s="4">
        <v>1.0906250046100467</v>
      </c>
      <c r="CU261" s="4">
        <v>0.83020833258827531</v>
      </c>
      <c r="CV261" s="4">
        <v>0.26041667202177149</v>
      </c>
      <c r="CW261" s="4">
        <v>1.2125000044082603</v>
      </c>
      <c r="CX261" s="4">
        <v>0.90208333109815919</v>
      </c>
      <c r="CY261" s="4">
        <v>0.31041667331010103</v>
      </c>
      <c r="CZ261" s="4">
        <v>0.96875000481183338</v>
      </c>
      <c r="DA261" s="4">
        <v>0.75833333407839143</v>
      </c>
      <c r="DB261" s="4">
        <v>0.21041667073344192</v>
      </c>
    </row>
    <row r="262" spans="1:106" x14ac:dyDescent="0.25">
      <c r="A262" s="1">
        <f t="shared" ref="A262:A325" si="4">A261+1</f>
        <v>45185</v>
      </c>
      <c r="B262" s="8">
        <v>38</v>
      </c>
      <c r="C262" s="4">
        <v>8842.348</v>
      </c>
      <c r="D262" s="4">
        <v>8842.348</v>
      </c>
      <c r="E262" s="4">
        <v>0</v>
      </c>
      <c r="F262" s="4">
        <v>4419.0330000000004</v>
      </c>
      <c r="H262" s="4">
        <v>4423.3149999999996</v>
      </c>
      <c r="J262" s="4">
        <v>57868.81703870694</v>
      </c>
      <c r="K262" s="4">
        <v>240.16262360050874</v>
      </c>
      <c r="L262" s="4">
        <v>26526.532136980306</v>
      </c>
      <c r="M262" s="4">
        <v>31342.284901726634</v>
      </c>
      <c r="N262" s="4">
        <v>22757.742111796633</v>
      </c>
      <c r="O262" s="4">
        <v>1795.9540114316651</v>
      </c>
      <c r="P262" s="4">
        <v>10418.428051307068</v>
      </c>
      <c r="Q262" s="4">
        <v>12339.314060489565</v>
      </c>
      <c r="R262" s="4">
        <v>28464.383816897414</v>
      </c>
      <c r="S262" s="4">
        <v>52.418401225638483</v>
      </c>
      <c r="T262" s="4">
        <v>1201.3729680277572</v>
      </c>
      <c r="U262" s="4">
        <v>13605.957285483486</v>
      </c>
      <c r="V262" s="4">
        <v>0</v>
      </c>
      <c r="W262" s="4">
        <v>14858.426531413928</v>
      </c>
      <c r="X262" s="4">
        <v>0</v>
      </c>
      <c r="Y262" s="4">
        <v>13605.957285483486</v>
      </c>
      <c r="Z262" s="4">
        <v>14858.426531413928</v>
      </c>
      <c r="AA262" s="4">
        <v>322008.54461765283</v>
      </c>
      <c r="AB262" s="4">
        <v>140256.23188081131</v>
      </c>
      <c r="AC262" s="4">
        <v>181752.31273684153</v>
      </c>
      <c r="AD262" s="4">
        <v>16245.402743756342</v>
      </c>
      <c r="AE262" s="4">
        <v>4.0023139924324322</v>
      </c>
      <c r="AF262" s="4">
        <v>1022.1211038884853</v>
      </c>
      <c r="AG262" s="4">
        <v>7761.2807416953037</v>
      </c>
      <c r="AH262" s="4">
        <v>8484.1220020610381</v>
      </c>
      <c r="AI262" s="4">
        <v>8371.9708020316612</v>
      </c>
      <c r="AJ262" s="4">
        <v>227.61857477991668</v>
      </c>
      <c r="AK262" s="4">
        <v>4744.0891880848822</v>
      </c>
      <c r="AL262" s="4">
        <v>3627.8816139467799</v>
      </c>
      <c r="AM262" s="4">
        <v>1025.4703681067326</v>
      </c>
      <c r="AN262" s="4">
        <v>493.73557548345161</v>
      </c>
      <c r="AO262" s="4">
        <v>531.7347926232809</v>
      </c>
      <c r="AP262" s="4">
        <v>100702.16015625</v>
      </c>
      <c r="AQ262" s="4">
        <v>165151.54265624998</v>
      </c>
      <c r="AR262" s="4">
        <v>45594.4375</v>
      </c>
      <c r="AS262" s="4">
        <v>55107.72265625</v>
      </c>
      <c r="AT262" s="4">
        <v>600</v>
      </c>
      <c r="AU262" s="4">
        <v>600</v>
      </c>
      <c r="AV262" s="4">
        <v>600</v>
      </c>
      <c r="AW262" s="4">
        <v>6.5445079789561484</v>
      </c>
      <c r="AX262" s="4">
        <v>2.5737216078576224</v>
      </c>
      <c r="AY262" s="4">
        <v>5.1474432157152448</v>
      </c>
      <c r="AZ262" s="4">
        <v>36.41663329894422</v>
      </c>
      <c r="BA262" s="4">
        <v>1.8372272549956574</v>
      </c>
      <c r="BB262" s="4">
        <v>0.94680403915698197</v>
      </c>
      <c r="BC262" s="4">
        <v>0.11597263171577647</v>
      </c>
      <c r="BD262" s="4">
        <v>18.677340301043341</v>
      </c>
      <c r="BE262" s="4">
        <v>2.4105000495910645</v>
      </c>
      <c r="BF262" s="4">
        <v>0</v>
      </c>
      <c r="BG262" s="4">
        <v>4.8210000991821289</v>
      </c>
      <c r="BH262" s="4">
        <v>91.571001052856445</v>
      </c>
      <c r="BI262" s="4">
        <v>75.783500671386719</v>
      </c>
      <c r="BJ262" s="4">
        <v>15.787500381469727</v>
      </c>
      <c r="BK262" s="4">
        <v>4.816500186920166</v>
      </c>
      <c r="BL262" s="4">
        <v>5.5830001831054688</v>
      </c>
      <c r="BM262" s="4">
        <v>4.0500001907348633</v>
      </c>
      <c r="BN262" s="4">
        <v>1.2025000154972076</v>
      </c>
      <c r="BO262" s="4">
        <v>1.4960000514984131</v>
      </c>
      <c r="BP262" s="4">
        <v>0.9089999794960022</v>
      </c>
      <c r="BQ262" s="4">
        <v>74</v>
      </c>
      <c r="BR262" s="4">
        <v>50</v>
      </c>
      <c r="BS262" s="4">
        <v>98</v>
      </c>
      <c r="BT262" s="10">
        <v>39.947792229332116</v>
      </c>
      <c r="BU262" s="10">
        <v>119.35944726168361</v>
      </c>
      <c r="BV262" s="4">
        <v>17.565731260599915</v>
      </c>
      <c r="BW262" s="10">
        <v>17.34092037483498</v>
      </c>
      <c r="BX262" s="10">
        <v>17.790542146364849</v>
      </c>
      <c r="BY262" s="4">
        <v>0.5632673658873032</v>
      </c>
      <c r="BZ262" s="4">
        <v>0.7466156193897282</v>
      </c>
      <c r="CA262" s="4">
        <v>0.37991911238487824</v>
      </c>
      <c r="CB262" s="4">
        <v>8.1885378134293738</v>
      </c>
      <c r="CD262" s="10">
        <v>4270.0337580362338</v>
      </c>
      <c r="CE262" s="10">
        <v>8.2626190321742801</v>
      </c>
      <c r="CF262" s="10"/>
      <c r="CH262" s="10">
        <v>4698.3694587319378</v>
      </c>
      <c r="CI262" s="10">
        <v>8.1212103485172005</v>
      </c>
      <c r="CJ262" s="10"/>
      <c r="CK262" s="4">
        <v>7.1132216260294783</v>
      </c>
      <c r="CM262" s="10">
        <v>4373.6779371394405</v>
      </c>
      <c r="CN262" s="10">
        <v>7.1965512210250617</v>
      </c>
      <c r="CQ262" s="10">
        <v>5213.0352194336319</v>
      </c>
      <c r="CR262" s="10">
        <v>7.0433090327317585</v>
      </c>
      <c r="CT262" s="4">
        <v>0.92291667498648178</v>
      </c>
      <c r="CU262" s="4">
        <v>0.71979167064030969</v>
      </c>
      <c r="CV262" s="4">
        <v>0.20312500434617203</v>
      </c>
      <c r="CW262" s="4">
        <v>1.0708333443229399</v>
      </c>
      <c r="CX262" s="4">
        <v>0.80416667213042581</v>
      </c>
      <c r="CY262" s="4">
        <v>0.26666667219251394</v>
      </c>
      <c r="CZ262" s="4">
        <v>0.77500000565002369</v>
      </c>
      <c r="DA262" s="4">
        <v>0.63541666915019357</v>
      </c>
      <c r="DB262" s="4">
        <v>0.1395833364998301</v>
      </c>
    </row>
    <row r="263" spans="1:106" x14ac:dyDescent="0.25">
      <c r="A263" s="1">
        <f t="shared" si="4"/>
        <v>45186</v>
      </c>
      <c r="B263" s="8">
        <v>38</v>
      </c>
      <c r="C263" s="4">
        <v>8846.3100000000013</v>
      </c>
      <c r="D263" s="4">
        <v>8846.3100000000013</v>
      </c>
      <c r="E263" s="4">
        <v>0</v>
      </c>
      <c r="F263" s="4">
        <v>4511.116</v>
      </c>
      <c r="H263" s="4">
        <v>4335.1940000000004</v>
      </c>
      <c r="J263" s="4">
        <v>61072.127175860092</v>
      </c>
      <c r="K263" s="4">
        <v>239.9292270511647</v>
      </c>
      <c r="L263" s="4">
        <v>30348.665160711644</v>
      </c>
      <c r="M263" s="4">
        <v>30723.462015148449</v>
      </c>
      <c r="N263" s="4">
        <v>23194.075789421</v>
      </c>
      <c r="O263" s="4">
        <v>1794.226716003667</v>
      </c>
      <c r="P263" s="4">
        <v>11252.260793848454</v>
      </c>
      <c r="Q263" s="4">
        <v>11941.814995572546</v>
      </c>
      <c r="R263" s="4">
        <v>30034.39675154</v>
      </c>
      <c r="S263" s="4">
        <v>52.631969687962105</v>
      </c>
      <c r="T263" s="4">
        <v>1202.5803922678497</v>
      </c>
      <c r="U263" s="4">
        <v>15592.107494990874</v>
      </c>
      <c r="V263" s="4">
        <v>0</v>
      </c>
      <c r="W263" s="4">
        <v>14442.289256549127</v>
      </c>
      <c r="X263" s="4">
        <v>0</v>
      </c>
      <c r="Y263" s="4">
        <v>15592.107494990874</v>
      </c>
      <c r="Z263" s="4">
        <v>14442.289256549127</v>
      </c>
      <c r="AA263" s="4">
        <v>334436.05450827739</v>
      </c>
      <c r="AB263" s="4">
        <v>160828.96175768881</v>
      </c>
      <c r="AC263" s="4">
        <v>173607.09275058858</v>
      </c>
      <c r="AD263" s="4">
        <v>17078.221564265034</v>
      </c>
      <c r="AE263" s="4">
        <v>4.0018898258382887</v>
      </c>
      <c r="AF263" s="4">
        <v>1022.1366256481116</v>
      </c>
      <c r="AG263" s="4">
        <v>8804.8962051656545</v>
      </c>
      <c r="AH263" s="4">
        <v>8273.3253590993809</v>
      </c>
      <c r="AI263" s="4">
        <v>8593.1246369891651</v>
      </c>
      <c r="AJ263" s="4">
        <v>227.5120480993059</v>
      </c>
      <c r="AK263" s="4">
        <v>4774.1206343893582</v>
      </c>
      <c r="AL263" s="4">
        <v>3819.0040025998069</v>
      </c>
      <c r="AM263" s="4">
        <v>1064.6023236374076</v>
      </c>
      <c r="AN263" s="4">
        <v>530.97332727284811</v>
      </c>
      <c r="AO263" s="4">
        <v>533.6289963645595</v>
      </c>
      <c r="AP263" s="4">
        <v>102169.83203125</v>
      </c>
      <c r="AQ263" s="4">
        <v>167558.52453124998</v>
      </c>
      <c r="AR263" s="4">
        <v>51306.6640625</v>
      </c>
      <c r="AS263" s="4">
        <v>50863.16796875</v>
      </c>
      <c r="AT263" s="4">
        <v>600</v>
      </c>
      <c r="AU263" s="4">
        <v>600</v>
      </c>
      <c r="AV263" s="4">
        <v>600</v>
      </c>
      <c r="AW263" s="4">
        <v>6.9036838157220446</v>
      </c>
      <c r="AX263" s="4">
        <v>2.6218927201760955</v>
      </c>
      <c r="AY263" s="4">
        <v>5.2437854403521911</v>
      </c>
      <c r="AZ263" s="4">
        <v>37.805147514418707</v>
      </c>
      <c r="BA263" s="4">
        <v>1.9305474897742709</v>
      </c>
      <c r="BB263" s="4">
        <v>0.97137955113365504</v>
      </c>
      <c r="BC263" s="4">
        <v>0.12034422529138222</v>
      </c>
      <c r="BD263" s="4">
        <v>18.941064074314596</v>
      </c>
      <c r="BE263" s="4">
        <v>3.4589999914169312</v>
      </c>
      <c r="BF263" s="4">
        <v>1.2330000400543213</v>
      </c>
      <c r="BG263" s="4">
        <v>5.684999942779541</v>
      </c>
      <c r="BH263" s="4">
        <v>92.45949649810791</v>
      </c>
      <c r="BI263" s="4">
        <v>78.693496704101563</v>
      </c>
      <c r="BJ263" s="4">
        <v>13.765999794006348</v>
      </c>
      <c r="BK263" s="4">
        <v>3.3810000419616699</v>
      </c>
      <c r="BL263" s="4">
        <v>2.7119998931884766</v>
      </c>
      <c r="BM263" s="4">
        <v>4.0500001907348633</v>
      </c>
      <c r="BN263" s="4">
        <v>0.70099999010562897</v>
      </c>
      <c r="BO263" s="4">
        <v>0.49300000071525574</v>
      </c>
      <c r="BP263" s="4">
        <v>0.9089999794960022</v>
      </c>
      <c r="BQ263" s="4">
        <v>80</v>
      </c>
      <c r="BR263" s="4">
        <v>62</v>
      </c>
      <c r="BS263" s="4">
        <v>98</v>
      </c>
      <c r="BT263" s="10">
        <v>40.302082341083278</v>
      </c>
      <c r="BU263" s="10">
        <v>119.40478084392898</v>
      </c>
      <c r="BV263" s="4">
        <v>17.196662373592456</v>
      </c>
      <c r="BW263" s="10">
        <v>17.266034451656871</v>
      </c>
      <c r="BX263" s="10">
        <v>17.127290295528041</v>
      </c>
      <c r="BY263" s="4">
        <v>0.35499160238817112</v>
      </c>
      <c r="BZ263" s="4">
        <v>0.39536114683217305</v>
      </c>
      <c r="CA263" s="4">
        <v>0.3146220579441692</v>
      </c>
      <c r="CB263" s="4">
        <v>8.2716194089259307</v>
      </c>
      <c r="CD263" s="10">
        <v>4701.2658355516151</v>
      </c>
      <c r="CE263" s="10">
        <v>8.1386063482529618</v>
      </c>
      <c r="CF263" s="10"/>
      <c r="CH263" s="10">
        <v>4718.1719582244295</v>
      </c>
      <c r="CI263" s="10">
        <v>8.4041558580763116</v>
      </c>
      <c r="CJ263" s="10"/>
      <c r="CK263" s="4">
        <v>7.1291496028930723</v>
      </c>
      <c r="CM263" s="10">
        <v>4841.9167246105053</v>
      </c>
      <c r="CN263" s="10">
        <v>7.237624252203779</v>
      </c>
      <c r="CQ263" s="10">
        <v>5182.9886318825065</v>
      </c>
      <c r="CR263" s="10">
        <v>7.0278132396483386</v>
      </c>
      <c r="CT263" s="4">
        <v>1.0500000083508589</v>
      </c>
      <c r="CU263" s="4">
        <v>0.76458333556850744</v>
      </c>
      <c r="CV263" s="4">
        <v>0.28541667278235161</v>
      </c>
      <c r="CW263" s="4">
        <v>1.0708333415289719</v>
      </c>
      <c r="CX263" s="4">
        <v>0.76250000173846877</v>
      </c>
      <c r="CY263" s="4">
        <v>0.3083333397905032</v>
      </c>
      <c r="CZ263" s="4">
        <v>1.0291666751727462</v>
      </c>
      <c r="DA263" s="4">
        <v>0.76666666939854622</v>
      </c>
      <c r="DB263" s="4">
        <v>0.26250000577419996</v>
      </c>
    </row>
    <row r="264" spans="1:106" x14ac:dyDescent="0.25">
      <c r="A264" s="1">
        <f t="shared" si="4"/>
        <v>45187</v>
      </c>
      <c r="B264" s="8">
        <v>39</v>
      </c>
      <c r="C264" s="4">
        <v>4806.1689999999999</v>
      </c>
      <c r="D264" s="4">
        <v>4806.1689999999999</v>
      </c>
      <c r="E264" s="4">
        <v>0</v>
      </c>
      <c r="F264" s="4">
        <v>4527.9570000000003</v>
      </c>
      <c r="H264" s="4">
        <v>278.21199999999999</v>
      </c>
      <c r="J264" s="4">
        <v>37593.286704308688</v>
      </c>
      <c r="K264" s="4">
        <v>239.30563841096392</v>
      </c>
      <c r="L264" s="4">
        <v>28223.520524966898</v>
      </c>
      <c r="M264" s="4">
        <v>9369.7661793417865</v>
      </c>
      <c r="N264" s="4">
        <v>14158.951508092869</v>
      </c>
      <c r="O264" s="4">
        <v>1792.9447244655207</v>
      </c>
      <c r="P264" s="4">
        <v>10889.832040163526</v>
      </c>
      <c r="Q264" s="4">
        <v>3269.119467929343</v>
      </c>
      <c r="R264" s="4">
        <v>18330.841498778896</v>
      </c>
      <c r="S264" s="4">
        <v>52.383219669793355</v>
      </c>
      <c r="T264" s="4">
        <v>1199.6696826953907</v>
      </c>
      <c r="U264" s="4">
        <v>14007.642848813501</v>
      </c>
      <c r="V264" s="4">
        <v>0</v>
      </c>
      <c r="W264" s="4">
        <v>4323.1986499653949</v>
      </c>
      <c r="X264" s="4">
        <v>0</v>
      </c>
      <c r="Y264" s="4">
        <v>14007.642848813501</v>
      </c>
      <c r="Z264" s="4">
        <v>4323.1986499653949</v>
      </c>
      <c r="AA264" s="4">
        <v>211649.92197103059</v>
      </c>
      <c r="AB264" s="4">
        <v>161596.51581868457</v>
      </c>
      <c r="AC264" s="4">
        <v>50053.406152346019</v>
      </c>
      <c r="AD264" s="4">
        <v>10900.590713619877</v>
      </c>
      <c r="AE264" s="4">
        <v>3.9897851035383725</v>
      </c>
      <c r="AF264" s="4">
        <v>1022.1501660841091</v>
      </c>
      <c r="AG264" s="4">
        <v>8339.2248203879299</v>
      </c>
      <c r="AH264" s="4">
        <v>2561.3658932319468</v>
      </c>
      <c r="AI264" s="4">
        <v>6619.7804536558615</v>
      </c>
      <c r="AJ264" s="4">
        <v>226.82834904582413</v>
      </c>
      <c r="AK264" s="4">
        <v>4479.3863086939855</v>
      </c>
      <c r="AL264" s="4">
        <v>2140.3941449618765</v>
      </c>
      <c r="AM264" s="4">
        <v>715.6282996191386</v>
      </c>
      <c r="AN264" s="4">
        <v>515.99914154998112</v>
      </c>
      <c r="AO264" s="4">
        <v>199.62915806915748</v>
      </c>
      <c r="AP264" s="4">
        <v>61536.185546875</v>
      </c>
      <c r="AQ264" s="4">
        <v>100919.34429687499</v>
      </c>
      <c r="AR264" s="4">
        <v>47076.66015625</v>
      </c>
      <c r="AS264" s="4">
        <v>14459.525390625</v>
      </c>
      <c r="AT264" s="4">
        <v>600</v>
      </c>
      <c r="AU264" s="4">
        <v>600</v>
      </c>
      <c r="AV264" s="4">
        <v>600</v>
      </c>
      <c r="AW264" s="4">
        <v>7.82188198215849</v>
      </c>
      <c r="AX264" s="4">
        <v>2.9459953464168382</v>
      </c>
      <c r="AY264" s="4">
        <v>5.8919906928336765</v>
      </c>
      <c r="AZ264" s="4">
        <v>44.037136848710603</v>
      </c>
      <c r="BA264" s="4">
        <v>2.2680414928438588</v>
      </c>
      <c r="BB264" s="4">
        <v>1.377350745189331</v>
      </c>
      <c r="BC264" s="4">
        <v>0.14889786431129215</v>
      </c>
      <c r="BD264" s="4">
        <v>20.997876749002167</v>
      </c>
      <c r="BE264" s="4">
        <v>4.589499831199646</v>
      </c>
      <c r="BF264" s="4">
        <v>2.378000020980835</v>
      </c>
      <c r="BG264" s="4">
        <v>6.800999641418457</v>
      </c>
      <c r="BH264" s="4">
        <v>92.050502777099609</v>
      </c>
      <c r="BI264" s="4">
        <v>79.87750244140625</v>
      </c>
      <c r="BJ264" s="4">
        <v>12.173000335693359</v>
      </c>
      <c r="BK264" s="4">
        <v>2.9095000028610229</v>
      </c>
      <c r="BL264" s="4">
        <v>2.7119998931884766</v>
      </c>
      <c r="BM264" s="4">
        <v>3.1070001125335693</v>
      </c>
      <c r="BN264" s="4">
        <v>0.45100000500679016</v>
      </c>
      <c r="BO264" s="4">
        <v>0.49300000071525574</v>
      </c>
      <c r="BP264" s="4">
        <v>0.40900000929832458</v>
      </c>
      <c r="BQ264" s="4">
        <v>64</v>
      </c>
      <c r="BR264" s="4">
        <v>62</v>
      </c>
      <c r="BS264" s="4">
        <v>66</v>
      </c>
      <c r="BT264" s="10">
        <v>40.239207635627466</v>
      </c>
      <c r="BU264" s="10">
        <v>118.03472303168282</v>
      </c>
      <c r="BV264" s="4">
        <v>16.867083031466162</v>
      </c>
      <c r="BW264" s="10">
        <v>17.479501259525616</v>
      </c>
      <c r="BX264" s="10">
        <v>16.254664803406708</v>
      </c>
      <c r="BY264" s="4">
        <v>0.60183842331548609</v>
      </c>
      <c r="BZ264" s="4">
        <v>0.62875976782651755</v>
      </c>
      <c r="CA264" s="4">
        <v>0.57491707880445453</v>
      </c>
      <c r="CB264" s="4">
        <v>8.2768116951231612</v>
      </c>
      <c r="CD264" s="10">
        <v>4534.8854681965513</v>
      </c>
      <c r="CE264" s="10">
        <v>8.1607360999169796</v>
      </c>
      <c r="CF264" s="10"/>
      <c r="CH264" s="10">
        <v>1485.3816619505053</v>
      </c>
      <c r="CI264" s="10">
        <v>8.631191679336478</v>
      </c>
      <c r="CJ264" s="10"/>
      <c r="CK264" s="4">
        <v>7.2343454378470131</v>
      </c>
      <c r="CM264" s="10">
        <v>4730.7000926321525</v>
      </c>
      <c r="CN264" s="10">
        <v>7.1997290213589826</v>
      </c>
      <c r="CQ264" s="10">
        <v>1671.8615492257986</v>
      </c>
      <c r="CR264" s="10">
        <v>7.3322960634609275</v>
      </c>
      <c r="CT264" s="4">
        <v>0.93125002140489721</v>
      </c>
      <c r="CU264" s="4">
        <v>0.64583334637184941</v>
      </c>
      <c r="CV264" s="4">
        <v>0.2854166750330478</v>
      </c>
      <c r="CW264" s="4">
        <v>0.96041667445873224</v>
      </c>
      <c r="CX264" s="4">
        <v>0.68958333631356561</v>
      </c>
      <c r="CY264" s="4">
        <v>0.27083333814516664</v>
      </c>
      <c r="CZ264" s="4">
        <v>0.90208336835106218</v>
      </c>
      <c r="DA264" s="4">
        <v>0.60208335643013322</v>
      </c>
      <c r="DB264" s="4">
        <v>0.30000001192092896</v>
      </c>
    </row>
    <row r="265" spans="1:106" x14ac:dyDescent="0.25">
      <c r="A265" s="1">
        <f t="shared" si="4"/>
        <v>45188</v>
      </c>
      <c r="B265" s="8">
        <v>39</v>
      </c>
      <c r="C265" s="4">
        <v>7798.35</v>
      </c>
      <c r="D265" s="4">
        <v>7798.35</v>
      </c>
      <c r="E265" s="4">
        <v>0</v>
      </c>
      <c r="F265" s="4">
        <v>4622.0839999999998</v>
      </c>
      <c r="H265" s="4">
        <v>3176.2660000000001</v>
      </c>
      <c r="J265" s="4">
        <v>43850.389375250481</v>
      </c>
      <c r="K265" s="4">
        <v>239.72879178180929</v>
      </c>
      <c r="L265" s="4">
        <v>26849.104113054043</v>
      </c>
      <c r="M265" s="4">
        <v>17001.285262196438</v>
      </c>
      <c r="N265" s="4">
        <v>17819.913757412596</v>
      </c>
      <c r="O265" s="4">
        <v>1792.823623549205</v>
      </c>
      <c r="P265" s="4">
        <v>11271.757235393392</v>
      </c>
      <c r="Q265" s="4">
        <v>6548.1565220192042</v>
      </c>
      <c r="R265" s="4">
        <v>22927.170827097201</v>
      </c>
      <c r="S265" s="4">
        <v>51.544051341232695</v>
      </c>
      <c r="T265" s="4">
        <v>1196.2859653847047</v>
      </c>
      <c r="U265" s="4">
        <v>12984.237507920032</v>
      </c>
      <c r="V265" s="4">
        <v>0</v>
      </c>
      <c r="W265" s="4">
        <v>9942.9333191771675</v>
      </c>
      <c r="X265" s="4">
        <v>0</v>
      </c>
      <c r="Y265" s="4">
        <v>12984.237507920032</v>
      </c>
      <c r="Z265" s="4">
        <v>9942.9333191771675</v>
      </c>
      <c r="AA265" s="4">
        <v>235089.66991687368</v>
      </c>
      <c r="AB265" s="4">
        <v>147583.11567517844</v>
      </c>
      <c r="AC265" s="4">
        <v>87506.554241695238</v>
      </c>
      <c r="AD265" s="4">
        <v>14326.639761886263</v>
      </c>
      <c r="AE265" s="4">
        <v>3.9966909709081868</v>
      </c>
      <c r="AF265" s="4">
        <v>1022.1180393498973</v>
      </c>
      <c r="AG265" s="4">
        <v>8155.1311712397055</v>
      </c>
      <c r="AH265" s="4">
        <v>6171.5085906465574</v>
      </c>
      <c r="AI265" s="4">
        <v>9229.215326597292</v>
      </c>
      <c r="AJ265" s="4">
        <v>228.10237711385443</v>
      </c>
      <c r="AK265" s="4">
        <v>5130.1841378170484</v>
      </c>
      <c r="AL265" s="4">
        <v>4099.0311887802427</v>
      </c>
      <c r="AM265" s="4">
        <v>840.36136661442242</v>
      </c>
      <c r="AN265" s="4">
        <v>486.18276467876285</v>
      </c>
      <c r="AO265" s="4">
        <v>354.17860193565957</v>
      </c>
      <c r="AP265" s="4">
        <v>76754.13671875</v>
      </c>
      <c r="AQ265" s="4">
        <v>125876.78421874999</v>
      </c>
      <c r="AR265" s="4">
        <v>43362.859375</v>
      </c>
      <c r="AS265" s="4">
        <v>33391.27734375</v>
      </c>
      <c r="AT265" s="4">
        <v>600</v>
      </c>
      <c r="AU265" s="4">
        <v>600</v>
      </c>
      <c r="AV265" s="4">
        <v>600</v>
      </c>
      <c r="AW265" s="4">
        <v>5.623034279719489</v>
      </c>
      <c r="AX265" s="4">
        <v>2.2850877118124471</v>
      </c>
      <c r="AY265" s="4">
        <v>4.5701754236248942</v>
      </c>
      <c r="AZ265" s="4">
        <v>30.14607832642465</v>
      </c>
      <c r="BA265" s="4">
        <v>1.8371373126220627</v>
      </c>
      <c r="BB265" s="4">
        <v>1.1834830863704875</v>
      </c>
      <c r="BC265" s="4">
        <v>0.10776143243306884</v>
      </c>
      <c r="BD265" s="4">
        <v>16.141463799233168</v>
      </c>
      <c r="BE265" s="4">
        <v>4.2194998264312744</v>
      </c>
      <c r="BF265" s="4">
        <v>2.0529999732971191</v>
      </c>
      <c r="BG265" s="4">
        <v>6.3859996795654297</v>
      </c>
      <c r="BH265" s="4">
        <v>91.751496315002441</v>
      </c>
      <c r="BI265" s="4">
        <v>77.97149658203125</v>
      </c>
      <c r="BJ265" s="4">
        <v>13.779999732971191</v>
      </c>
      <c r="BK265" s="4">
        <v>3.5065000057220459</v>
      </c>
      <c r="BL265" s="4">
        <v>3.9059998989105225</v>
      </c>
      <c r="BM265" s="4">
        <v>3.1070001125335693</v>
      </c>
      <c r="BN265" s="4">
        <v>0.52249999344348907</v>
      </c>
      <c r="BO265" s="4">
        <v>0.63599997758865356</v>
      </c>
      <c r="BP265" s="4">
        <v>0.40900000929832458</v>
      </c>
      <c r="BQ265" s="4">
        <v>62</v>
      </c>
      <c r="BR265" s="4">
        <v>58</v>
      </c>
      <c r="BS265" s="4">
        <v>66</v>
      </c>
      <c r="BT265" s="10">
        <v>39.442205452423273</v>
      </c>
      <c r="BU265" s="10">
        <v>116.77742304202684</v>
      </c>
      <c r="BV265" s="4">
        <v>16.780373179004702</v>
      </c>
      <c r="BW265" s="10">
        <v>17.633063580018504</v>
      </c>
      <c r="BX265" s="10">
        <v>15.927682777990897</v>
      </c>
      <c r="BY265" s="4">
        <v>1.063904498557962</v>
      </c>
      <c r="BZ265" s="4">
        <v>0.47756991259151893</v>
      </c>
      <c r="CA265" s="4">
        <v>1.6502390845244053</v>
      </c>
      <c r="CB265" s="4">
        <v>8.514894879684249</v>
      </c>
      <c r="CD265" s="10">
        <v>4384.9276864527847</v>
      </c>
      <c r="CE265" s="10">
        <v>8.3966470598711282</v>
      </c>
      <c r="CF265" s="10"/>
      <c r="CH265" s="10">
        <v>3125.8060342084086</v>
      </c>
      <c r="CI265" s="10">
        <v>8.6807746986131118</v>
      </c>
      <c r="CJ265" s="10"/>
      <c r="CK265" s="4">
        <v>7.2605228844450824</v>
      </c>
      <c r="CM265" s="10">
        <v>4590.2919552795975</v>
      </c>
      <c r="CN265" s="10">
        <v>7.2324476636083777</v>
      </c>
      <c r="CQ265" s="10">
        <v>3296.19274762841</v>
      </c>
      <c r="CR265" s="10">
        <v>7.2996205556726359</v>
      </c>
      <c r="CT265" s="4">
        <v>1.0843750121227156</v>
      </c>
      <c r="CU265" s="4">
        <v>0.80937500546375918</v>
      </c>
      <c r="CV265" s="4">
        <v>0.27500000665895641</v>
      </c>
      <c r="CW265" s="4">
        <v>1.1125000086612999</v>
      </c>
      <c r="CX265" s="4">
        <v>0.8229166679084301</v>
      </c>
      <c r="CY265" s="4">
        <v>0.28958334075286984</v>
      </c>
      <c r="CZ265" s="4">
        <v>1.0562500155841312</v>
      </c>
      <c r="DA265" s="4">
        <v>0.79583334301908815</v>
      </c>
      <c r="DB265" s="4">
        <v>0.26041667256504297</v>
      </c>
    </row>
    <row r="266" spans="1:106" x14ac:dyDescent="0.25">
      <c r="A266" s="1">
        <f t="shared" si="4"/>
        <v>45189</v>
      </c>
      <c r="B266" s="8">
        <v>39</v>
      </c>
      <c r="C266" s="4">
        <v>7981.79</v>
      </c>
      <c r="D266" s="4">
        <v>7981.79</v>
      </c>
      <c r="E266" s="4">
        <v>0</v>
      </c>
      <c r="F266" s="4">
        <v>4155.0889999999999</v>
      </c>
      <c r="H266" s="4">
        <v>3826.701</v>
      </c>
      <c r="J266" s="4">
        <v>54151.645941941839</v>
      </c>
      <c r="K266" s="4">
        <v>239.7582120237671</v>
      </c>
      <c r="L266" s="4">
        <v>27840.816917900513</v>
      </c>
      <c r="M266" s="4">
        <v>26310.82902404133</v>
      </c>
      <c r="N266" s="4">
        <v>24243.072019173094</v>
      </c>
      <c r="O266" s="4">
        <v>1793.1719836758484</v>
      </c>
      <c r="P266" s="4">
        <v>12267.719201360558</v>
      </c>
      <c r="Q266" s="4">
        <v>11975.352817812538</v>
      </c>
      <c r="R266" s="4">
        <v>26829.610969342677</v>
      </c>
      <c r="S266" s="4">
        <v>50.897502158931701</v>
      </c>
      <c r="T266" s="4">
        <v>1194.3368524185996</v>
      </c>
      <c r="U266" s="4">
        <v>13343.869598137931</v>
      </c>
      <c r="V266" s="4">
        <v>0</v>
      </c>
      <c r="W266" s="4">
        <v>13485.741371204746</v>
      </c>
      <c r="X266" s="4">
        <v>0</v>
      </c>
      <c r="Y266" s="4">
        <v>13343.869598137931</v>
      </c>
      <c r="Z266" s="4">
        <v>13485.741371204746</v>
      </c>
      <c r="AA266" s="4">
        <v>300686.43144562119</v>
      </c>
      <c r="AB266" s="4">
        <v>155918.40063914459</v>
      </c>
      <c r="AC266" s="4">
        <v>144768.0308064766</v>
      </c>
      <c r="AD266" s="4">
        <v>16362.868609017476</v>
      </c>
      <c r="AE266" s="4">
        <v>3.9992530346567321</v>
      </c>
      <c r="AF266" s="4">
        <v>1022.1145227305493</v>
      </c>
      <c r="AG266" s="4">
        <v>8273.9744895256135</v>
      </c>
      <c r="AH266" s="4">
        <v>8088.8941194918625</v>
      </c>
      <c r="AI266" s="4">
        <v>10608.945693014164</v>
      </c>
      <c r="AJ266" s="4">
        <v>227.89827216316152</v>
      </c>
      <c r="AK266" s="4">
        <v>5582.2275550429249</v>
      </c>
      <c r="AL266" s="4">
        <v>5026.7181379712383</v>
      </c>
      <c r="AM266" s="4">
        <v>1018.600963277559</v>
      </c>
      <c r="AN266" s="4">
        <v>506.65018794182498</v>
      </c>
      <c r="AO266" s="4">
        <v>511.95077533573408</v>
      </c>
      <c r="AP266" s="4">
        <v>87827.953125</v>
      </c>
      <c r="AQ266" s="4">
        <v>144037.84312499998</v>
      </c>
      <c r="AR266" s="4">
        <v>43909.8359375</v>
      </c>
      <c r="AS266" s="4">
        <v>43918.1171875</v>
      </c>
      <c r="AT266" s="4">
        <v>600</v>
      </c>
      <c r="AU266" s="4">
        <v>600</v>
      </c>
      <c r="AV266" s="4">
        <v>600</v>
      </c>
      <c r="AW266" s="4">
        <v>6.7843987303526951</v>
      </c>
      <c r="AX266" s="4">
        <v>3.0372976511751242</v>
      </c>
      <c r="AY266" s="4">
        <v>6.0745953023502484</v>
      </c>
      <c r="AZ266" s="4">
        <v>37.671553805051396</v>
      </c>
      <c r="BA266" s="4">
        <v>2.0500249454091723</v>
      </c>
      <c r="BB266" s="4">
        <v>1.3291436749168</v>
      </c>
      <c r="BC266" s="4">
        <v>0.12761560543155845</v>
      </c>
      <c r="BD266" s="4">
        <v>18.045807159171062</v>
      </c>
      <c r="BE266" s="4">
        <v>3.7234999537467957</v>
      </c>
      <c r="BF266" s="4">
        <v>1.2480000257492065</v>
      </c>
      <c r="BG266" s="4">
        <v>6.1989998817443848</v>
      </c>
      <c r="BH266" s="4">
        <v>92.219501495361328</v>
      </c>
      <c r="BI266" s="4">
        <v>77.435501098632813</v>
      </c>
      <c r="BJ266" s="4">
        <v>14.784000396728516</v>
      </c>
      <c r="BK266" s="4">
        <v>3.3984999656677246</v>
      </c>
      <c r="BL266" s="4">
        <v>3.9059998989105225</v>
      </c>
      <c r="BM266" s="4">
        <v>2.8910000324249268</v>
      </c>
      <c r="BN266" s="4">
        <v>0.65799999237060547</v>
      </c>
      <c r="BO266" s="4">
        <v>0.63599997758865356</v>
      </c>
      <c r="BP266" s="4">
        <v>0.68000000715255737</v>
      </c>
      <c r="BQ266" s="4">
        <v>41</v>
      </c>
      <c r="BR266" s="4">
        <v>58</v>
      </c>
      <c r="BS266" s="4">
        <v>24</v>
      </c>
      <c r="BT266" s="10">
        <v>39.804241236753093</v>
      </c>
      <c r="BU266" s="10">
        <v>116.34980516023751</v>
      </c>
      <c r="BV266" s="4">
        <v>17.61884448070769</v>
      </c>
      <c r="BW266" s="10">
        <v>17.736271430452664</v>
      </c>
      <c r="BX266" s="10">
        <v>17.501417530962716</v>
      </c>
      <c r="BY266" s="4">
        <v>0.46501267860341411</v>
      </c>
      <c r="BZ266" s="4">
        <v>0.47956267504284406</v>
      </c>
      <c r="CA266" s="4">
        <v>0.45046268216398422</v>
      </c>
      <c r="CB266" s="4">
        <v>8.4772881552963248</v>
      </c>
      <c r="CD266" s="10">
        <v>4398.0593856091264</v>
      </c>
      <c r="CE266" s="10">
        <v>8.3958774646924628</v>
      </c>
      <c r="CF266" s="10"/>
      <c r="CH266" s="10">
        <v>4509.6302206778482</v>
      </c>
      <c r="CI266" s="10">
        <v>8.556684698777314</v>
      </c>
      <c r="CJ266" s="10"/>
      <c r="CK266" s="4">
        <v>7.2128551565791303</v>
      </c>
      <c r="CM266" s="10">
        <v>4623.3911606032761</v>
      </c>
      <c r="CN266" s="10">
        <v>7.2313433121552384</v>
      </c>
      <c r="CQ266" s="10">
        <v>4956.6546661534539</v>
      </c>
      <c r="CR266" s="10">
        <v>7.1956100626955228</v>
      </c>
      <c r="CT266" s="4">
        <v>1.0802083405821272</v>
      </c>
      <c r="CU266" s="4">
        <v>0.8750000037252903</v>
      </c>
      <c r="CV266" s="4">
        <v>0.20520833685683709</v>
      </c>
      <c r="CW266" s="4">
        <v>1.2270833415289719</v>
      </c>
      <c r="CX266" s="4">
        <v>0.94791667039195693</v>
      </c>
      <c r="CY266" s="4">
        <v>0.27916667113701504</v>
      </c>
      <c r="CZ266" s="4">
        <v>0.93333333963528275</v>
      </c>
      <c r="DA266" s="4">
        <v>0.80208333705862367</v>
      </c>
      <c r="DB266" s="4">
        <v>0.13125000257665911</v>
      </c>
    </row>
    <row r="267" spans="1:106" x14ac:dyDescent="0.25">
      <c r="A267" s="1">
        <f t="shared" si="4"/>
        <v>45190</v>
      </c>
      <c r="B267" s="8">
        <v>39</v>
      </c>
      <c r="C267" s="4">
        <v>8797.8819999999996</v>
      </c>
      <c r="D267" s="4">
        <v>8797.8819999999996</v>
      </c>
      <c r="E267" s="4">
        <v>0</v>
      </c>
      <c r="F267" s="4">
        <v>4483.0969999999998</v>
      </c>
      <c r="H267" s="4">
        <v>4314.7849999999999</v>
      </c>
      <c r="J267" s="4">
        <v>47848.658885147728</v>
      </c>
      <c r="K267" s="4">
        <v>239.47513063326744</v>
      </c>
      <c r="L267" s="4">
        <v>26291.760741967948</v>
      </c>
      <c r="M267" s="4">
        <v>21556.898143179777</v>
      </c>
      <c r="N267" s="4">
        <v>23291.140466671117</v>
      </c>
      <c r="O267" s="4">
        <v>1792.8759612311787</v>
      </c>
      <c r="P267" s="4">
        <v>11337.115073075813</v>
      </c>
      <c r="Q267" s="4">
        <v>11954.025393595302</v>
      </c>
      <c r="R267" s="4">
        <v>25108.635999736456</v>
      </c>
      <c r="S267" s="4">
        <v>51.124846093325793</v>
      </c>
      <c r="T267" s="4">
        <v>1194.881495537898</v>
      </c>
      <c r="U267" s="4">
        <v>12580.615959257653</v>
      </c>
      <c r="V267" s="4">
        <v>0</v>
      </c>
      <c r="W267" s="4">
        <v>12528.020040478805</v>
      </c>
      <c r="X267" s="4">
        <v>0</v>
      </c>
      <c r="Y267" s="4">
        <v>12580.615959257653</v>
      </c>
      <c r="Z267" s="4">
        <v>12528.020040478805</v>
      </c>
      <c r="AA267" s="4">
        <v>289725.13438234047</v>
      </c>
      <c r="AB267" s="4">
        <v>141043.75207540151</v>
      </c>
      <c r="AC267" s="4">
        <v>148681.38230693893</v>
      </c>
      <c r="AD267" s="4">
        <v>16157.988099856415</v>
      </c>
      <c r="AE267" s="4">
        <v>4.0003208751381454</v>
      </c>
      <c r="AF267" s="4">
        <v>1022.0963428502097</v>
      </c>
      <c r="AG267" s="4">
        <v>8499.8194910170787</v>
      </c>
      <c r="AH267" s="4">
        <v>7658.1686088393371</v>
      </c>
      <c r="AI267" s="4">
        <v>8716.7927346109063</v>
      </c>
      <c r="AJ267" s="4">
        <v>227.74516967888232</v>
      </c>
      <c r="AK267" s="4">
        <v>5330.7728179325213</v>
      </c>
      <c r="AL267" s="4">
        <v>3386.0199166783841</v>
      </c>
      <c r="AM267" s="4">
        <v>994.73248552386212</v>
      </c>
      <c r="AN267" s="4">
        <v>493.70132716023835</v>
      </c>
      <c r="AO267" s="4">
        <v>501.03115836362372</v>
      </c>
      <c r="AP267" s="4">
        <v>83176.8359375</v>
      </c>
      <c r="AQ267" s="4">
        <v>136410.01093749999</v>
      </c>
      <c r="AR267" s="4">
        <v>43121.1796875</v>
      </c>
      <c r="AS267" s="4">
        <v>40055.65625</v>
      </c>
      <c r="AT267" s="4">
        <v>600</v>
      </c>
      <c r="AU267" s="4">
        <v>600</v>
      </c>
      <c r="AV267" s="4">
        <v>600</v>
      </c>
      <c r="AW267" s="4">
        <v>5.4386565863406364</v>
      </c>
      <c r="AX267" s="4">
        <v>2.6473576784356867</v>
      </c>
      <c r="AY267" s="4">
        <v>5.2947153568713734</v>
      </c>
      <c r="AZ267" s="4">
        <v>32.931236675183925</v>
      </c>
      <c r="BA267" s="4">
        <v>1.8365770420490313</v>
      </c>
      <c r="BB267" s="4">
        <v>0.9907830924091624</v>
      </c>
      <c r="BC267" s="4">
        <v>0.11306499513449511</v>
      </c>
      <c r="BD267" s="4">
        <v>15.50486934667912</v>
      </c>
      <c r="BE267" s="4">
        <v>3.9924999475479126</v>
      </c>
      <c r="BF267" s="4">
        <v>0.72000002861022949</v>
      </c>
      <c r="BG267" s="4">
        <v>7.2649998664855957</v>
      </c>
      <c r="BH267" s="4">
        <v>91.989995956420898</v>
      </c>
      <c r="BI267" s="4">
        <v>77.561996459960938</v>
      </c>
      <c r="BJ267" s="4">
        <v>14.427999496459961</v>
      </c>
      <c r="BK267" s="4">
        <v>3.25</v>
      </c>
      <c r="BL267" s="4">
        <v>3.6089999675750732</v>
      </c>
      <c r="BM267" s="4">
        <v>2.8910000324249268</v>
      </c>
      <c r="BN267" s="4">
        <v>0.76750001311302185</v>
      </c>
      <c r="BO267" s="4">
        <v>0.85500001907348633</v>
      </c>
      <c r="BP267" s="4">
        <v>0.68000000715255737</v>
      </c>
      <c r="BQ267" s="4">
        <v>34</v>
      </c>
      <c r="BR267" s="4">
        <v>44</v>
      </c>
      <c r="BS267" s="4">
        <v>24</v>
      </c>
      <c r="BT267" s="10">
        <v>39.341159457729539</v>
      </c>
      <c r="BU267" s="10">
        <v>117.55438441939437</v>
      </c>
      <c r="BV267" s="4">
        <v>17.365806339051989</v>
      </c>
      <c r="BW267" s="10">
        <v>17.293979465597207</v>
      </c>
      <c r="BX267" s="10">
        <v>17.437633212506771</v>
      </c>
      <c r="BY267" s="4">
        <v>0.32708726600002991</v>
      </c>
      <c r="BZ267" s="4">
        <v>0.35485265685982503</v>
      </c>
      <c r="CA267" s="4">
        <v>0.29932187514023478</v>
      </c>
      <c r="CB267" s="4">
        <v>8.5033655157010344</v>
      </c>
      <c r="CD267" s="10">
        <v>4301.2685633145647</v>
      </c>
      <c r="CE267" s="10">
        <v>8.4458957697850181</v>
      </c>
      <c r="CF267" s="10"/>
      <c r="CH267" s="10">
        <v>4404.0243530761081</v>
      </c>
      <c r="CI267" s="10">
        <v>8.5594943632351281</v>
      </c>
      <c r="CJ267" s="10"/>
      <c r="CK267" s="4">
        <v>7.2433851944791936</v>
      </c>
      <c r="CM267" s="10">
        <v>4518.2299097583909</v>
      </c>
      <c r="CN267" s="10">
        <v>7.2348687403676903</v>
      </c>
      <c r="CQ267" s="10">
        <v>4822.7397977150213</v>
      </c>
      <c r="CR267" s="10">
        <v>7.2513639159747854</v>
      </c>
      <c r="CT267" s="4">
        <v>0.98229167827715491</v>
      </c>
      <c r="CU267" s="4">
        <v>0.69583334090809035</v>
      </c>
      <c r="CV267" s="4">
        <v>0.28645833736906451</v>
      </c>
      <c r="CW267" s="4">
        <v>1.1208333441366753</v>
      </c>
      <c r="CX267" s="4">
        <v>0.73750000571211183</v>
      </c>
      <c r="CY267" s="4">
        <v>0.38333333842456341</v>
      </c>
      <c r="CZ267" s="4">
        <v>0.84375001241763437</v>
      </c>
      <c r="DA267" s="4">
        <v>0.65416667610406876</v>
      </c>
      <c r="DB267" s="4">
        <v>0.18958333631356558</v>
      </c>
    </row>
    <row r="268" spans="1:106" x14ac:dyDescent="0.25">
      <c r="A268" s="1">
        <f t="shared" si="4"/>
        <v>45191</v>
      </c>
      <c r="B268" s="8">
        <v>39</v>
      </c>
      <c r="C268" s="4">
        <v>8505.2910000000011</v>
      </c>
      <c r="D268" s="4">
        <v>8505.2910000000011</v>
      </c>
      <c r="E268" s="4">
        <v>0</v>
      </c>
      <c r="F268" s="4">
        <v>4119.741</v>
      </c>
      <c r="H268" s="4">
        <v>4385.55</v>
      </c>
      <c r="J268" s="4">
        <v>51721.975419797476</v>
      </c>
      <c r="K268" s="4">
        <v>239.14500284106077</v>
      </c>
      <c r="L268" s="4">
        <v>26311.64057117399</v>
      </c>
      <c r="M268" s="4">
        <v>25410.334848623486</v>
      </c>
      <c r="N268" s="4">
        <v>22263.536093108662</v>
      </c>
      <c r="O268" s="4">
        <v>1791.8209181410537</v>
      </c>
      <c r="P268" s="4">
        <v>11241.28741807404</v>
      </c>
      <c r="Q268" s="4">
        <v>11022.24867503462</v>
      </c>
      <c r="R268" s="4">
        <v>26918.389780394325</v>
      </c>
      <c r="S268" s="4">
        <v>51.561968738991361</v>
      </c>
      <c r="T268" s="4">
        <v>1194.5344875398177</v>
      </c>
      <c r="U268" s="4">
        <v>13788.927253665102</v>
      </c>
      <c r="V268" s="4">
        <v>0</v>
      </c>
      <c r="W268" s="4">
        <v>13129.462526729223</v>
      </c>
      <c r="X268" s="4">
        <v>0</v>
      </c>
      <c r="Y268" s="4">
        <v>13788.927253665102</v>
      </c>
      <c r="Z268" s="4">
        <v>13129.462526729223</v>
      </c>
      <c r="AA268" s="4">
        <v>290792.45371025824</v>
      </c>
      <c r="AB268" s="4">
        <v>143026.29303881832</v>
      </c>
      <c r="AC268" s="4">
        <v>147766.16067143989</v>
      </c>
      <c r="AD268" s="4">
        <v>16837.864537800848</v>
      </c>
      <c r="AE268" s="4">
        <v>3.9966023829884763</v>
      </c>
      <c r="AF268" s="4">
        <v>1022.036621643183</v>
      </c>
      <c r="AG268" s="4">
        <v>8676.4253053286157</v>
      </c>
      <c r="AH268" s="4">
        <v>8161.4392324722321</v>
      </c>
      <c r="AI268" s="4">
        <v>9593.7183761471751</v>
      </c>
      <c r="AJ268" s="4">
        <v>227.9369812960978</v>
      </c>
      <c r="AK268" s="4">
        <v>5955.607246520538</v>
      </c>
      <c r="AL268" s="4">
        <v>3638.1111296266363</v>
      </c>
      <c r="AM268" s="4">
        <v>1001.2454470956139</v>
      </c>
      <c r="AN268" s="4">
        <v>498.13099980405406</v>
      </c>
      <c r="AO268" s="4">
        <v>503.11444729155988</v>
      </c>
      <c r="AP268" s="4">
        <v>87836.78515625</v>
      </c>
      <c r="AQ268" s="4">
        <v>144052.32765624998</v>
      </c>
      <c r="AR268" s="4">
        <v>45117.9296875</v>
      </c>
      <c r="AS268" s="4">
        <v>42718.85546875</v>
      </c>
      <c r="AT268" s="4">
        <v>600</v>
      </c>
      <c r="AU268" s="4">
        <v>600</v>
      </c>
      <c r="AV268" s="4">
        <v>600</v>
      </c>
      <c r="AW268" s="4">
        <v>6.0811529458307154</v>
      </c>
      <c r="AX268" s="4">
        <v>2.6176101550327506</v>
      </c>
      <c r="AY268" s="4">
        <v>5.2352203100655013</v>
      </c>
      <c r="AZ268" s="4">
        <v>34.189594889846589</v>
      </c>
      <c r="BA268" s="4">
        <v>1.979692939112941</v>
      </c>
      <c r="BB268" s="4">
        <v>1.1279706215986229</v>
      </c>
      <c r="BC268" s="4">
        <v>0.11772030458400704</v>
      </c>
      <c r="BD268" s="4">
        <v>16.936790011799708</v>
      </c>
      <c r="BE268" s="4">
        <v>3.0069999098777771</v>
      </c>
      <c r="BF268" s="4">
        <v>0.75499999523162842</v>
      </c>
      <c r="BG268" s="4">
        <v>5.2589998245239258</v>
      </c>
      <c r="BH268" s="4">
        <v>92.961004257202148</v>
      </c>
      <c r="BI268" s="4">
        <v>79.42950439453125</v>
      </c>
      <c r="BJ268" s="4">
        <v>13.531499862670898</v>
      </c>
      <c r="BK268" s="4">
        <v>3.2675000429153442</v>
      </c>
      <c r="BL268" s="4">
        <v>3.6089999675750732</v>
      </c>
      <c r="BM268" s="4">
        <v>2.9260001182556152</v>
      </c>
      <c r="BN268" s="4">
        <v>0.76500001549720764</v>
      </c>
      <c r="BO268" s="4">
        <v>0.85500001907348633</v>
      </c>
      <c r="BP268" s="4">
        <v>0.67500001192092896</v>
      </c>
      <c r="BQ268" s="4">
        <v>41</v>
      </c>
      <c r="BR268" s="4">
        <v>44</v>
      </c>
      <c r="BS268" s="4">
        <v>38</v>
      </c>
      <c r="BT268" s="10">
        <v>39.204847633247766</v>
      </c>
      <c r="BU268" s="10">
        <v>118.11698075557628</v>
      </c>
      <c r="BV268" s="4">
        <v>17.287953435430921</v>
      </c>
      <c r="BW268" s="10">
        <v>17.380101943016051</v>
      </c>
      <c r="BX268" s="10">
        <v>17.195804927845796</v>
      </c>
      <c r="BY268" s="4">
        <v>0.28309380490665231</v>
      </c>
      <c r="BZ268" s="4">
        <v>0.34180518358497231</v>
      </c>
      <c r="CA268" s="4">
        <v>0.22438242622833232</v>
      </c>
      <c r="CB268" s="4">
        <v>8.5119658716179494</v>
      </c>
      <c r="CD268" s="10">
        <v>4344.9045283925707</v>
      </c>
      <c r="CE268" s="10">
        <v>8.5001042673621203</v>
      </c>
      <c r="CF268" s="10"/>
      <c r="CH268" s="10">
        <v>4491.0922121306039</v>
      </c>
      <c r="CI268" s="10">
        <v>8.5234413737031574</v>
      </c>
      <c r="CJ268" s="10"/>
      <c r="CK268" s="4">
        <v>7.2248386262998814</v>
      </c>
      <c r="CM268" s="10">
        <v>4553.9655946180555</v>
      </c>
      <c r="CN268" s="10">
        <v>7.1988169905414043</v>
      </c>
      <c r="CQ268" s="10">
        <v>4948.5552086242233</v>
      </c>
      <c r="CR268" s="10">
        <v>7.2487853398281565</v>
      </c>
      <c r="CT268" s="4">
        <v>0.95520833926275373</v>
      </c>
      <c r="CU268" s="4">
        <v>0.69062500074505806</v>
      </c>
      <c r="CV268" s="4">
        <v>0.26458333851769567</v>
      </c>
      <c r="CW268" s="4">
        <v>0.97291667247191072</v>
      </c>
      <c r="CX268" s="4">
        <v>0.67291666691501939</v>
      </c>
      <c r="CY268" s="4">
        <v>0.30000000555689138</v>
      </c>
      <c r="CZ268" s="4">
        <v>0.93750000605359674</v>
      </c>
      <c r="DA268" s="4">
        <v>0.70833333457509673</v>
      </c>
      <c r="DB268" s="4">
        <v>0.22916667147849998</v>
      </c>
    </row>
    <row r="269" spans="1:106" x14ac:dyDescent="0.25">
      <c r="A269" s="1">
        <f t="shared" si="4"/>
        <v>45192</v>
      </c>
      <c r="B269" s="8">
        <v>39</v>
      </c>
      <c r="C269" s="4">
        <v>7296.5020000000004</v>
      </c>
      <c r="D269" s="4">
        <v>7296.5020000000004</v>
      </c>
      <c r="E269" s="4">
        <v>0</v>
      </c>
      <c r="F269" s="4">
        <v>3999.0390000000002</v>
      </c>
      <c r="H269" s="4">
        <v>3297.4630000000002</v>
      </c>
      <c r="J269" s="4">
        <v>42697.922019427657</v>
      </c>
      <c r="K269" s="4">
        <v>240.59597029658181</v>
      </c>
      <c r="L269" s="4">
        <v>26273.412817899363</v>
      </c>
      <c r="M269" s="4">
        <v>16424.509201528293</v>
      </c>
      <c r="N269" s="4">
        <v>18038.137175083237</v>
      </c>
      <c r="O269" s="4">
        <v>1791.1468668915604</v>
      </c>
      <c r="P269" s="4">
        <v>11088.547799457405</v>
      </c>
      <c r="Q269" s="4">
        <v>6949.5893756258311</v>
      </c>
      <c r="R269" s="4">
        <v>21182.046246449616</v>
      </c>
      <c r="S269" s="4">
        <v>51.023884781261977</v>
      </c>
      <c r="T269" s="4">
        <v>1193.4799474332253</v>
      </c>
      <c r="U269" s="4">
        <v>12848.089700569697</v>
      </c>
      <c r="V269" s="4">
        <v>0</v>
      </c>
      <c r="W269" s="4">
        <v>8333.9565458799207</v>
      </c>
      <c r="X269" s="4">
        <v>0</v>
      </c>
      <c r="Y269" s="4">
        <v>12848.089700569697</v>
      </c>
      <c r="Z269" s="4">
        <v>8333.9565458799207</v>
      </c>
      <c r="AA269" s="4">
        <v>221774.24301137315</v>
      </c>
      <c r="AB269" s="4">
        <v>145189.47664714698</v>
      </c>
      <c r="AC269" s="4">
        <v>76584.766364226161</v>
      </c>
      <c r="AD269" s="4">
        <v>12968.335639323177</v>
      </c>
      <c r="AE269" s="4">
        <v>4.0014662341619713</v>
      </c>
      <c r="AF269" s="4">
        <v>1022.0647978325236</v>
      </c>
      <c r="AG269" s="4">
        <v>7876.1753536865126</v>
      </c>
      <c r="AH269" s="4">
        <v>5092.1602856366644</v>
      </c>
      <c r="AI269" s="4">
        <v>8315.0715776219877</v>
      </c>
      <c r="AJ269" s="4">
        <v>227.55864805345183</v>
      </c>
      <c r="AK269" s="4">
        <v>5948.8647828333415</v>
      </c>
      <c r="AL269" s="4">
        <v>2366.2067947886462</v>
      </c>
      <c r="AM269" s="4">
        <v>776.09675044858955</v>
      </c>
      <c r="AN269" s="4">
        <v>495.35755870238114</v>
      </c>
      <c r="AO269" s="4">
        <v>280.73919174620846</v>
      </c>
      <c r="AP269" s="4">
        <v>69573.927734375</v>
      </c>
      <c r="AQ269" s="4">
        <v>114101.24148437499</v>
      </c>
      <c r="AR269" s="4">
        <v>42859.06640625</v>
      </c>
      <c r="AS269" s="4">
        <v>26714.861328125</v>
      </c>
      <c r="AT269" s="4">
        <v>600</v>
      </c>
      <c r="AU269" s="4">
        <v>600</v>
      </c>
      <c r="AV269" s="4">
        <v>600</v>
      </c>
      <c r="AW269" s="4">
        <v>5.8518344844457868</v>
      </c>
      <c r="AX269" s="4">
        <v>2.4721623012072409</v>
      </c>
      <c r="AY269" s="4">
        <v>4.9443246024144818</v>
      </c>
      <c r="AZ269" s="4">
        <v>30.394597714270912</v>
      </c>
      <c r="BA269" s="4">
        <v>1.7773359946071661</v>
      </c>
      <c r="BB269" s="4">
        <v>1.1395969709351121</v>
      </c>
      <c r="BC269" s="4">
        <v>0.10636559140922451</v>
      </c>
      <c r="BD269" s="4">
        <v>15.637800343832563</v>
      </c>
      <c r="BE269" s="4">
        <v>3.0069999098777771</v>
      </c>
      <c r="BF269" s="4">
        <v>0.75499999523162842</v>
      </c>
      <c r="BG269" s="4">
        <v>5.2589998245239258</v>
      </c>
      <c r="BH269" s="4">
        <v>92.961004257202148</v>
      </c>
      <c r="BI269" s="4">
        <v>79.42950439453125</v>
      </c>
      <c r="BJ269" s="4">
        <v>13.531499862670898</v>
      </c>
      <c r="BK269" s="4">
        <v>3.2675000429153442</v>
      </c>
      <c r="BL269" s="4">
        <v>3.6089999675750732</v>
      </c>
      <c r="BM269" s="4">
        <v>2.9260001182556152</v>
      </c>
      <c r="BN269" s="4">
        <v>0.76500001549720764</v>
      </c>
      <c r="BO269" s="4">
        <v>0.85500001907348633</v>
      </c>
      <c r="BP269" s="4">
        <v>0.67500001192092896</v>
      </c>
      <c r="BQ269" s="4">
        <v>41</v>
      </c>
      <c r="BR269" s="4">
        <v>44</v>
      </c>
      <c r="BS269" s="4">
        <v>38</v>
      </c>
      <c r="BT269" s="10">
        <v>39.684473196567211</v>
      </c>
      <c r="BU269" s="10">
        <v>117.33962813227031</v>
      </c>
      <c r="BV269" s="4">
        <v>17.459789341599851</v>
      </c>
      <c r="BW269" s="10">
        <v>17.578653360461747</v>
      </c>
      <c r="BX269" s="10">
        <v>17.340925322737959</v>
      </c>
      <c r="BY269" s="4">
        <v>0.47963444144998357</v>
      </c>
      <c r="BZ269" s="4">
        <v>0.66299218421769412</v>
      </c>
      <c r="CA269" s="4">
        <v>0.29627669868227308</v>
      </c>
      <c r="CB269" s="4">
        <v>8.5944404191222592</v>
      </c>
      <c r="CD269" s="10">
        <v>4361.4332130111306</v>
      </c>
      <c r="CE269" s="10">
        <v>8.5941524113637033</v>
      </c>
      <c r="CF269" s="10"/>
      <c r="CH269" s="10">
        <v>2285.9759318428987</v>
      </c>
      <c r="CI269" s="10">
        <v>8.5949899116109041</v>
      </c>
      <c r="CJ269" s="10"/>
      <c r="CK269" s="4">
        <v>7.2182210980806927</v>
      </c>
      <c r="CM269" s="10">
        <v>4463.7671102057566</v>
      </c>
      <c r="CN269" s="10">
        <v>7.1344411339552147</v>
      </c>
      <c r="CQ269" s="10">
        <v>2543.1721133280903</v>
      </c>
      <c r="CR269" s="10">
        <v>7.3652714083595896</v>
      </c>
      <c r="CT269" s="4">
        <v>0.94583334106331085</v>
      </c>
      <c r="CU269" s="4">
        <v>0.72708333718280005</v>
      </c>
      <c r="CV269" s="4">
        <v>0.21875000388051075</v>
      </c>
      <c r="CW269" s="4">
        <v>1.0125000107412538</v>
      </c>
      <c r="CX269" s="4">
        <v>0.73333333929379785</v>
      </c>
      <c r="CY269" s="4">
        <v>0.27916667144745588</v>
      </c>
      <c r="CZ269" s="4">
        <v>0.87916667138536775</v>
      </c>
      <c r="DA269" s="4">
        <v>0.72083333507180214</v>
      </c>
      <c r="DB269" s="4">
        <v>0.15833333631356558</v>
      </c>
    </row>
    <row r="270" spans="1:106" x14ac:dyDescent="0.25">
      <c r="A270" s="1">
        <f t="shared" si="4"/>
        <v>45193</v>
      </c>
      <c r="B270" s="8">
        <v>39</v>
      </c>
      <c r="C270" s="4">
        <v>5070.5529999999999</v>
      </c>
      <c r="D270" s="4">
        <v>5070.5529999999999</v>
      </c>
      <c r="E270" s="4">
        <v>0</v>
      </c>
      <c r="F270" s="4">
        <v>4474.2709999999997</v>
      </c>
      <c r="H270" s="4">
        <v>596.28200000000004</v>
      </c>
      <c r="J270" s="4">
        <v>35386.427658232744</v>
      </c>
      <c r="K270" s="4">
        <v>239.99457145806039</v>
      </c>
      <c r="L270" s="4">
        <v>27236.143461506388</v>
      </c>
      <c r="M270" s="4">
        <v>8150.2841967263521</v>
      </c>
      <c r="N270" s="4">
        <v>11842.983130844144</v>
      </c>
      <c r="O270" s="4">
        <v>1790.1565245303484</v>
      </c>
      <c r="P270" s="4">
        <v>9195.1209186607393</v>
      </c>
      <c r="Q270" s="4">
        <v>2647.8622121834046</v>
      </c>
      <c r="R270" s="4">
        <v>17534.8919845848</v>
      </c>
      <c r="S270" s="4">
        <v>51.977577294048281</v>
      </c>
      <c r="T270" s="4">
        <v>1195.4522218012278</v>
      </c>
      <c r="U270" s="4">
        <v>13030.060919440308</v>
      </c>
      <c r="V270" s="4">
        <v>0</v>
      </c>
      <c r="W270" s="4">
        <v>4504.8310651444926</v>
      </c>
      <c r="X270" s="4">
        <v>0</v>
      </c>
      <c r="Y270" s="4">
        <v>13030.060919440308</v>
      </c>
      <c r="Z270" s="4">
        <v>4504.8310651444926</v>
      </c>
      <c r="AA270" s="4">
        <v>185061.755971315</v>
      </c>
      <c r="AB270" s="4">
        <v>148536.48372675321</v>
      </c>
      <c r="AC270" s="4">
        <v>36525.272244561784</v>
      </c>
      <c r="AD270" s="4">
        <v>9803.8652269809645</v>
      </c>
      <c r="AE270" s="4">
        <v>3.9588777907441566</v>
      </c>
      <c r="AF270" s="4">
        <v>1021.7684191059382</v>
      </c>
      <c r="AG270" s="4">
        <v>7701.9525922387511</v>
      </c>
      <c r="AH270" s="4">
        <v>2101.9126347422125</v>
      </c>
      <c r="AI270" s="4">
        <v>7804.1965769784083</v>
      </c>
      <c r="AJ270" s="4">
        <v>227.46364168794068</v>
      </c>
      <c r="AK270" s="4">
        <v>5498.0862633067209</v>
      </c>
      <c r="AL270" s="4">
        <v>2306.1103136716874</v>
      </c>
      <c r="AM270" s="4">
        <v>662.06061385783846</v>
      </c>
      <c r="AN270" s="4">
        <v>499.86139902861942</v>
      </c>
      <c r="AO270" s="4">
        <v>162.19921482921899</v>
      </c>
      <c r="AP270" s="4">
        <v>59477.5107421875</v>
      </c>
      <c r="AQ270" s="4">
        <v>97543.117617187498</v>
      </c>
      <c r="AR270" s="4">
        <v>44591.51953125</v>
      </c>
      <c r="AS270" s="4">
        <v>14885.9912109375</v>
      </c>
      <c r="AT270" s="4">
        <v>600</v>
      </c>
      <c r="AU270" s="4">
        <v>600</v>
      </c>
      <c r="AV270" s="4">
        <v>600</v>
      </c>
      <c r="AW270" s="4">
        <v>6.9788103305956461</v>
      </c>
      <c r="AX270" s="4">
        <v>2.3356393535072297</v>
      </c>
      <c r="AY270" s="4">
        <v>4.6712787070144595</v>
      </c>
      <c r="AZ270" s="4">
        <v>36.497351663874731</v>
      </c>
      <c r="BA270" s="4">
        <v>1.9334903366518337</v>
      </c>
      <c r="BB270" s="4">
        <v>1.5391213891223321</v>
      </c>
      <c r="BC270" s="4">
        <v>0.13056970587978048</v>
      </c>
      <c r="BD270" s="4">
        <v>19.237175435734031</v>
      </c>
      <c r="BE270" s="4">
        <v>5.0160000324249268</v>
      </c>
      <c r="BF270" s="4">
        <v>0.76999998092651367</v>
      </c>
      <c r="BG270" s="4">
        <v>9.2620000839233398</v>
      </c>
      <c r="BH270" s="4">
        <v>90.949499130249023</v>
      </c>
      <c r="BI270" s="4">
        <v>75.063499450683594</v>
      </c>
      <c r="BJ270" s="4">
        <v>15.88599967956543</v>
      </c>
      <c r="BK270" s="4">
        <v>3.4125000238418579</v>
      </c>
      <c r="BL270" s="4">
        <v>3.6089999675750732</v>
      </c>
      <c r="BM270" s="4">
        <v>3.2160000801086426</v>
      </c>
      <c r="BN270" s="4">
        <v>0.62250000238418579</v>
      </c>
      <c r="BO270" s="4">
        <v>0.85500001907348633</v>
      </c>
      <c r="BP270" s="4">
        <v>0.38999998569488525</v>
      </c>
      <c r="BQ270" s="4">
        <v>39</v>
      </c>
      <c r="BR270" s="4">
        <v>44</v>
      </c>
      <c r="BS270" s="4">
        <v>34</v>
      </c>
      <c r="BT270" s="10">
        <v>39.234989191666131</v>
      </c>
      <c r="BU270" s="10">
        <v>116.98100437609992</v>
      </c>
      <c r="BV270" s="4">
        <v>16.612940644914353</v>
      </c>
      <c r="BW270" s="10">
        <v>17.630650598594436</v>
      </c>
      <c r="BX270" s="10">
        <v>15.595230691234271</v>
      </c>
      <c r="BY270" s="4">
        <v>1.2336977818255317</v>
      </c>
      <c r="BZ270" s="4">
        <v>0.44537100489521042</v>
      </c>
      <c r="CA270" s="4">
        <v>2.0220245587558527</v>
      </c>
      <c r="CB270" s="4">
        <v>8.2776316588548209</v>
      </c>
      <c r="CD270" s="10">
        <v>4358.4767756214342</v>
      </c>
      <c r="CE270" s="10">
        <v>8.2542033299804309</v>
      </c>
      <c r="CF270" s="10"/>
      <c r="CH270" s="10">
        <v>1400.2903443922669</v>
      </c>
      <c r="CI270" s="10">
        <v>8.3505535551598022</v>
      </c>
      <c r="CJ270" s="10"/>
      <c r="CK270" s="4">
        <v>7.1913108342670631</v>
      </c>
      <c r="CM270" s="10">
        <v>4616.2104524767838</v>
      </c>
      <c r="CN270" s="10">
        <v>7.1167052458127129</v>
      </c>
      <c r="CQ270" s="10">
        <v>1496.3573147542584</v>
      </c>
      <c r="CR270" s="10">
        <v>7.4214664888292283</v>
      </c>
      <c r="CT270" s="4">
        <v>1.0604166730772704</v>
      </c>
      <c r="CU270" s="4">
        <v>0.7427083315948646</v>
      </c>
      <c r="CV270" s="4">
        <v>0.3177083414824059</v>
      </c>
      <c r="CW270" s="4">
        <v>1.093750010089328</v>
      </c>
      <c r="CX270" s="4">
        <v>0.80000000571211183</v>
      </c>
      <c r="CY270" s="4">
        <v>0.2937500043772161</v>
      </c>
      <c r="CZ270" s="4">
        <v>1.027083336065213</v>
      </c>
      <c r="DA270" s="4">
        <v>0.68541665747761726</v>
      </c>
      <c r="DB270" s="4">
        <v>0.34166667858759564</v>
      </c>
    </row>
    <row r="271" spans="1:106" x14ac:dyDescent="0.25">
      <c r="A271" s="1">
        <f t="shared" si="4"/>
        <v>45194</v>
      </c>
      <c r="B271" s="8">
        <v>40</v>
      </c>
      <c r="C271" s="4">
        <v>6325.1790000000001</v>
      </c>
      <c r="D271" s="4">
        <v>6325.1790000000001</v>
      </c>
      <c r="E271" s="4">
        <v>0</v>
      </c>
      <c r="F271" s="4">
        <v>4259.7820000000002</v>
      </c>
      <c r="H271" s="4">
        <v>2065.3969999999999</v>
      </c>
      <c r="J271" s="4">
        <v>41661.637520212302</v>
      </c>
      <c r="K271" s="4">
        <v>240.08205964628198</v>
      </c>
      <c r="L271" s="4">
        <v>27642.327653265129</v>
      </c>
      <c r="M271" s="4">
        <v>14019.309866947176</v>
      </c>
      <c r="N271" s="4">
        <v>17982.755590947068</v>
      </c>
      <c r="O271" s="4">
        <v>1790.4365942532293</v>
      </c>
      <c r="P271" s="4">
        <v>10020.617543424749</v>
      </c>
      <c r="Q271" s="4">
        <v>7962.1380475223186</v>
      </c>
      <c r="R271" s="4">
        <v>21406.218909338953</v>
      </c>
      <c r="S271" s="4">
        <v>51.648504383753817</v>
      </c>
      <c r="T271" s="4">
        <v>1193.3248375510084</v>
      </c>
      <c r="U271" s="4">
        <v>13525.853916689975</v>
      </c>
      <c r="V271" s="4">
        <v>0</v>
      </c>
      <c r="W271" s="4">
        <v>7880.3649926489779</v>
      </c>
      <c r="X271" s="4">
        <v>0</v>
      </c>
      <c r="Y271" s="4">
        <v>13525.853916689975</v>
      </c>
      <c r="Z271" s="4">
        <v>7880.3649926489779</v>
      </c>
      <c r="AA271" s="4">
        <v>211374.6296787805</v>
      </c>
      <c r="AB271" s="4">
        <v>117685.88205696717</v>
      </c>
      <c r="AC271" s="4">
        <v>93688.747621813338</v>
      </c>
      <c r="AD271" s="4">
        <v>12315.784761945913</v>
      </c>
      <c r="AE271" s="4">
        <v>4.0062790683549041</v>
      </c>
      <c r="AF271" s="4">
        <v>1022.0583252590847</v>
      </c>
      <c r="AG271" s="4">
        <v>7457.1271035404134</v>
      </c>
      <c r="AH271" s="4">
        <v>4858.6576584054992</v>
      </c>
      <c r="AI271" s="4">
        <v>9120.8680261915797</v>
      </c>
      <c r="AJ271" s="4">
        <v>227.11585663398108</v>
      </c>
      <c r="AK271" s="4">
        <v>5956.7854728336943</v>
      </c>
      <c r="AL271" s="4">
        <v>3164.0825533578854</v>
      </c>
      <c r="AM271" s="4">
        <v>778.19226724366149</v>
      </c>
      <c r="AN271" s="4">
        <v>437.56570039604128</v>
      </c>
      <c r="AO271" s="4">
        <v>340.62656684762015</v>
      </c>
      <c r="AP271" s="4">
        <v>72200.677734375</v>
      </c>
      <c r="AQ271" s="4">
        <v>118409.111484375</v>
      </c>
      <c r="AR271" s="4">
        <v>46342.3203125</v>
      </c>
      <c r="AS271" s="4">
        <v>25858.357421875</v>
      </c>
      <c r="AT271" s="4">
        <v>600</v>
      </c>
      <c r="AU271" s="4">
        <v>600</v>
      </c>
      <c r="AV271" s="4">
        <v>600</v>
      </c>
      <c r="AW271" s="4">
        <v>6.5866337569596531</v>
      </c>
      <c r="AX271" s="4">
        <v>2.8430429543491287</v>
      </c>
      <c r="AY271" s="4">
        <v>5.6860859086982574</v>
      </c>
      <c r="AZ271" s="4">
        <v>33.417968041502142</v>
      </c>
      <c r="BA271" s="4">
        <v>1.9471045423293023</v>
      </c>
      <c r="BB271" s="4">
        <v>1.4419936615535434</v>
      </c>
      <c r="BC271" s="4">
        <v>0.12303086873014368</v>
      </c>
      <c r="BD271" s="4">
        <v>18.720278348545552</v>
      </c>
      <c r="BE271" s="4">
        <v>5.0160000324249268</v>
      </c>
      <c r="BF271" s="4">
        <v>0.76999998092651367</v>
      </c>
      <c r="BG271" s="4">
        <v>9.2620000839233398</v>
      </c>
      <c r="BH271" s="4">
        <v>90.949499130249023</v>
      </c>
      <c r="BI271" s="4">
        <v>75.063499450683594</v>
      </c>
      <c r="BJ271" s="4">
        <v>15.88599967956543</v>
      </c>
      <c r="BK271" s="4">
        <v>3.4125000238418579</v>
      </c>
      <c r="BL271" s="4">
        <v>3.6089999675750732</v>
      </c>
      <c r="BM271" s="4">
        <v>3.2160000801086426</v>
      </c>
      <c r="BN271" s="4">
        <v>0.62250000238418579</v>
      </c>
      <c r="BO271" s="4">
        <v>0.85500001907348633</v>
      </c>
      <c r="BP271" s="4">
        <v>0.38999998569488525</v>
      </c>
      <c r="BQ271" s="4">
        <v>39</v>
      </c>
      <c r="BR271" s="4">
        <v>44</v>
      </c>
      <c r="BS271" s="4">
        <v>34</v>
      </c>
      <c r="BT271" s="10">
        <v>38.531519447389776</v>
      </c>
      <c r="BU271" s="10">
        <v>117.55065462343489</v>
      </c>
      <c r="BV271" s="4">
        <v>16.803709103558901</v>
      </c>
      <c r="BW271" s="10">
        <v>16.640623336401251</v>
      </c>
      <c r="BX271" s="10">
        <v>16.966794870716555</v>
      </c>
      <c r="BY271" s="4">
        <v>1.0534340710854775</v>
      </c>
      <c r="BZ271" s="4">
        <v>1.6454333921668007</v>
      </c>
      <c r="CA271" s="4">
        <v>0.46143475000415429</v>
      </c>
      <c r="CB271" s="4">
        <v>8.2554416114840841</v>
      </c>
      <c r="CD271" s="10">
        <v>3667.7021386502765</v>
      </c>
      <c r="CE271" s="10">
        <v>8.2667369087754956</v>
      </c>
      <c r="CF271" s="10"/>
      <c r="CH271" s="10">
        <v>2917.1252305874955</v>
      </c>
      <c r="CI271" s="10">
        <v>8.2412400319296637</v>
      </c>
      <c r="CJ271" s="10"/>
      <c r="CK271" s="4">
        <v>7.2951563741960204</v>
      </c>
      <c r="CM271" s="10">
        <v>3854.9715941987215</v>
      </c>
      <c r="CN271" s="10">
        <v>7.128454018128207</v>
      </c>
      <c r="CQ271" s="10">
        <v>3087.2046011490411</v>
      </c>
      <c r="CR271" s="10">
        <v>7.5033164835351416</v>
      </c>
      <c r="CT271" s="4">
        <v>0.88333334874672198</v>
      </c>
      <c r="CU271" s="4">
        <v>0.73645834593723225</v>
      </c>
      <c r="CV271" s="4">
        <v>0.14687500280948979</v>
      </c>
      <c r="CW271" s="4">
        <v>0.80625001372148597</v>
      </c>
      <c r="CX271" s="4">
        <v>0.61875000968575478</v>
      </c>
      <c r="CY271" s="4">
        <v>0.18750000403573117</v>
      </c>
      <c r="CZ271" s="4">
        <v>0.96041668377195799</v>
      </c>
      <c r="DA271" s="4">
        <v>0.85416668218870961</v>
      </c>
      <c r="DB271" s="4">
        <v>0.10625000158324838</v>
      </c>
    </row>
    <row r="272" spans="1:106" x14ac:dyDescent="0.25">
      <c r="A272" s="1">
        <f t="shared" si="4"/>
        <v>45195</v>
      </c>
      <c r="B272" s="8">
        <v>40</v>
      </c>
      <c r="C272" s="4">
        <v>6866.976999999999</v>
      </c>
      <c r="D272" s="4">
        <v>6866.976999999999</v>
      </c>
      <c r="E272" s="4">
        <v>0</v>
      </c>
      <c r="F272" s="4">
        <v>2686.1619999999998</v>
      </c>
      <c r="H272" s="4">
        <v>4180.8149999999996</v>
      </c>
      <c r="J272" s="4">
        <v>37425.535424268135</v>
      </c>
      <c r="K272" s="4">
        <v>241.20249381060901</v>
      </c>
      <c r="L272" s="4">
        <v>18145.269269613367</v>
      </c>
      <c r="M272" s="4">
        <v>19280.266154654772</v>
      </c>
      <c r="N272" s="4">
        <v>19938.524600182391</v>
      </c>
      <c r="O272" s="4">
        <v>1790.702529184415</v>
      </c>
      <c r="P272" s="4">
        <v>8157.6538813495135</v>
      </c>
      <c r="Q272" s="4">
        <v>11780.870718832877</v>
      </c>
      <c r="R272" s="4">
        <v>19244.50725811482</v>
      </c>
      <c r="S272" s="4">
        <v>51.866322247218491</v>
      </c>
      <c r="T272" s="4">
        <v>1194.2698089816242</v>
      </c>
      <c r="U272" s="4">
        <v>8545.9637227171115</v>
      </c>
      <c r="V272" s="4">
        <v>0</v>
      </c>
      <c r="W272" s="4">
        <v>10698.54353539771</v>
      </c>
      <c r="X272" s="4">
        <v>0</v>
      </c>
      <c r="Y272" s="4">
        <v>8545.9637227171115</v>
      </c>
      <c r="Z272" s="4">
        <v>10698.54353539771</v>
      </c>
      <c r="AA272" s="4">
        <v>235059.68387141015</v>
      </c>
      <c r="AB272" s="4">
        <v>103172.80707179086</v>
      </c>
      <c r="AC272" s="4">
        <v>131886.87679961929</v>
      </c>
      <c r="AD272" s="4">
        <v>13351.998853898674</v>
      </c>
      <c r="AE272" s="4">
        <v>3.9993449904194867</v>
      </c>
      <c r="AF272" s="4">
        <v>1022.0710442266644</v>
      </c>
      <c r="AG272" s="4">
        <v>6101.6121471491197</v>
      </c>
      <c r="AH272" s="4">
        <v>7250.3867067495548</v>
      </c>
      <c r="AI272" s="4">
        <v>6781.0400424994587</v>
      </c>
      <c r="AJ272" s="4">
        <v>226.65803903871114</v>
      </c>
      <c r="AK272" s="4">
        <v>4572.2216434215534</v>
      </c>
      <c r="AL272" s="4">
        <v>2208.8183990779048</v>
      </c>
      <c r="AM272" s="4">
        <v>867.68275676799999</v>
      </c>
      <c r="AN272" s="4">
        <v>409.27012626326893</v>
      </c>
      <c r="AO272" s="4">
        <v>458.41263050473106</v>
      </c>
      <c r="AP272" s="4">
        <v>65083.23828125</v>
      </c>
      <c r="AQ272" s="4">
        <v>106736.51078124999</v>
      </c>
      <c r="AR272" s="4">
        <v>30495.87109375</v>
      </c>
      <c r="AS272" s="4">
        <v>34587.3671875</v>
      </c>
      <c r="AT272" s="4">
        <v>600</v>
      </c>
      <c r="AU272" s="4">
        <v>600</v>
      </c>
      <c r="AV272" s="4">
        <v>600</v>
      </c>
      <c r="AW272" s="4">
        <v>5.4500743812405572</v>
      </c>
      <c r="AX272" s="4">
        <v>2.9035374081174865</v>
      </c>
      <c r="AY272" s="4">
        <v>5.807074816234973</v>
      </c>
      <c r="AZ272" s="4">
        <v>34.230445780058702</v>
      </c>
      <c r="BA272" s="4">
        <v>1.9443779779513863</v>
      </c>
      <c r="BB272" s="4">
        <v>0.98748547468550718</v>
      </c>
      <c r="BC272" s="4">
        <v>0.12635585597097532</v>
      </c>
      <c r="BD272" s="4">
        <v>15.543449582145099</v>
      </c>
      <c r="BE272" s="4">
        <v>2.9434999823570251</v>
      </c>
      <c r="BF272" s="4">
        <v>0.37999999523162842</v>
      </c>
      <c r="BG272" s="4">
        <v>5.5069999694824219</v>
      </c>
      <c r="BH272" s="4">
        <v>91.478496551513672</v>
      </c>
      <c r="BI272" s="4">
        <v>74.38299560546875</v>
      </c>
      <c r="BJ272" s="4">
        <v>17.095500946044922</v>
      </c>
      <c r="BK272" s="4">
        <v>4.9515000581741333</v>
      </c>
      <c r="BL272" s="4">
        <v>3.6089999675750732</v>
      </c>
      <c r="BM272" s="4">
        <v>6.2940001487731934</v>
      </c>
      <c r="BN272" s="4">
        <v>0.6275000125169754</v>
      </c>
      <c r="BO272" s="4">
        <v>0.85500001907348633</v>
      </c>
      <c r="BP272" s="4">
        <v>0.40000000596046448</v>
      </c>
      <c r="BQ272" s="4">
        <v>39</v>
      </c>
      <c r="BR272" s="4">
        <v>44</v>
      </c>
      <c r="BS272" s="4">
        <v>34</v>
      </c>
      <c r="BT272" s="10">
        <v>38.460508001802957</v>
      </c>
      <c r="BU272" s="10">
        <v>119.06688083914331</v>
      </c>
      <c r="BV272" s="4">
        <v>17.205529721324091</v>
      </c>
      <c r="BW272" s="10">
        <v>16.997093134246491</v>
      </c>
      <c r="BX272" s="10">
        <v>17.41396630840169</v>
      </c>
      <c r="BY272" s="4">
        <v>0.57388071281989861</v>
      </c>
      <c r="BZ272" s="4">
        <v>0.65615487263220562</v>
      </c>
      <c r="CA272" s="4">
        <v>0.49160655300759148</v>
      </c>
      <c r="CB272" s="4">
        <v>8.3996067634545817</v>
      </c>
      <c r="CD272" s="10">
        <v>3465.6990005350312</v>
      </c>
      <c r="CE272" s="10">
        <v>8.5565249703790105</v>
      </c>
      <c r="CF272" s="10"/>
      <c r="CH272" s="10">
        <v>4033.1012503702896</v>
      </c>
      <c r="CI272" s="10">
        <v>8.2647648045888538</v>
      </c>
      <c r="CJ272" s="10"/>
      <c r="CK272" s="4">
        <v>7.1834511312208678</v>
      </c>
      <c r="CM272" s="10">
        <v>3537.8185651595504</v>
      </c>
      <c r="CN272" s="10">
        <v>7.1904370251274026</v>
      </c>
      <c r="CQ272" s="10">
        <v>4331.4419719617845</v>
      </c>
      <c r="CR272" s="10">
        <v>7.1777452195829516</v>
      </c>
      <c r="CT272" s="4">
        <v>0.64791667352740956</v>
      </c>
      <c r="CU272" s="4">
        <v>0.53333333817621065</v>
      </c>
      <c r="CV272" s="4">
        <v>0.11458333535119891</v>
      </c>
      <c r="CW272" s="4">
        <v>0.55208333938693011</v>
      </c>
      <c r="CX272" s="4">
        <v>0.43333333730697632</v>
      </c>
      <c r="CY272" s="4">
        <v>0.11875000207995375</v>
      </c>
      <c r="CZ272" s="4">
        <v>0.74375000766788912</v>
      </c>
      <c r="DA272" s="4">
        <v>0.63333333904544509</v>
      </c>
      <c r="DB272" s="4">
        <v>0.11041666862244408</v>
      </c>
    </row>
    <row r="273" spans="1:106" x14ac:dyDescent="0.25">
      <c r="A273" s="1">
        <f t="shared" si="4"/>
        <v>45196</v>
      </c>
      <c r="B273" s="8">
        <v>40</v>
      </c>
      <c r="C273" s="4">
        <v>7562.4229999999998</v>
      </c>
      <c r="D273" s="4">
        <v>7562.4229999999998</v>
      </c>
      <c r="E273" s="4">
        <v>0</v>
      </c>
      <c r="F273" s="4">
        <v>4437.9009999999998</v>
      </c>
      <c r="H273" s="4">
        <v>3124.5219999999999</v>
      </c>
      <c r="J273" s="4">
        <v>43864.397398928602</v>
      </c>
      <c r="K273" s="4">
        <v>243.34725884682567</v>
      </c>
      <c r="L273" s="4">
        <v>26107.040205228699</v>
      </c>
      <c r="M273" s="4">
        <v>17757.357193699903</v>
      </c>
      <c r="N273" s="4">
        <v>22241.589795041691</v>
      </c>
      <c r="O273" s="4">
        <v>1789.9804047597424</v>
      </c>
      <c r="P273" s="4">
        <v>12266.243117419219</v>
      </c>
      <c r="Q273" s="4">
        <v>9975.3466776224741</v>
      </c>
      <c r="R273" s="4">
        <v>20864.431786460846</v>
      </c>
      <c r="S273" s="4">
        <v>51.636620145496259</v>
      </c>
      <c r="T273" s="4">
        <v>1192.1512866540174</v>
      </c>
      <c r="U273" s="4">
        <v>11831.462302266169</v>
      </c>
      <c r="V273" s="4">
        <v>0</v>
      </c>
      <c r="W273" s="4">
        <v>9032.9694841946784</v>
      </c>
      <c r="X273" s="4">
        <v>0</v>
      </c>
      <c r="Y273" s="4">
        <v>11831.462302266169</v>
      </c>
      <c r="Z273" s="4">
        <v>9032.9694841946784</v>
      </c>
      <c r="AA273" s="4">
        <v>246875.91265072773</v>
      </c>
      <c r="AB273" s="4">
        <v>137527.07063922237</v>
      </c>
      <c r="AC273" s="4">
        <v>109348.84201150536</v>
      </c>
      <c r="AD273" s="4">
        <v>13808.279335267474</v>
      </c>
      <c r="AE273" s="4">
        <v>3.9965996575490874</v>
      </c>
      <c r="AF273" s="4">
        <v>1022.0443436094723</v>
      </c>
      <c r="AG273" s="4">
        <v>7654.0666347269735</v>
      </c>
      <c r="AH273" s="4">
        <v>6154.2127005405</v>
      </c>
      <c r="AI273" s="4">
        <v>7286.7210695986514</v>
      </c>
      <c r="AJ273" s="4">
        <v>226.75166597463468</v>
      </c>
      <c r="AK273" s="4">
        <v>4295.0794488361207</v>
      </c>
      <c r="AL273" s="4">
        <v>2991.6416207625307</v>
      </c>
      <c r="AM273" s="4">
        <v>875.79774238539869</v>
      </c>
      <c r="AN273" s="4">
        <v>479.68243998351227</v>
      </c>
      <c r="AO273" s="4">
        <v>396.11530240188642</v>
      </c>
      <c r="AP273" s="4">
        <v>71627.04296875</v>
      </c>
      <c r="AQ273" s="4">
        <v>117468.35046875</v>
      </c>
      <c r="AR273" s="4">
        <v>41728.62890625</v>
      </c>
      <c r="AS273" s="4">
        <v>29898.4140625</v>
      </c>
      <c r="AT273" s="4">
        <v>600</v>
      </c>
      <c r="AU273" s="4">
        <v>600</v>
      </c>
      <c r="AV273" s="4">
        <v>600</v>
      </c>
      <c r="AW273" s="4">
        <v>5.8003099534274405</v>
      </c>
      <c r="AX273" s="4">
        <v>2.9410666125184601</v>
      </c>
      <c r="AY273" s="4">
        <v>5.8821332250369203</v>
      </c>
      <c r="AZ273" s="4">
        <v>32.645081166542489</v>
      </c>
      <c r="BA273" s="4">
        <v>1.8259067676150189</v>
      </c>
      <c r="BB273" s="4">
        <v>0.9635431751964485</v>
      </c>
      <c r="BC273" s="4">
        <v>0.11580914508291835</v>
      </c>
      <c r="BD273" s="4">
        <v>15.533163176504409</v>
      </c>
      <c r="BE273" s="4">
        <v>3.6989998817443848</v>
      </c>
      <c r="BF273" s="4">
        <v>0.5</v>
      </c>
      <c r="BG273" s="4">
        <v>6.8979997634887695</v>
      </c>
      <c r="BH273" s="4">
        <v>91.254499435424805</v>
      </c>
      <c r="BI273" s="4">
        <v>75.263999938964844</v>
      </c>
      <c r="BJ273" s="4">
        <v>15.990499496459961</v>
      </c>
      <c r="BK273" s="4">
        <v>4.6970000267028809</v>
      </c>
      <c r="BL273" s="4">
        <v>3.0999999046325684</v>
      </c>
      <c r="BM273" s="4">
        <v>6.2940001487731934</v>
      </c>
      <c r="BN273" s="4">
        <v>0.35000000894069672</v>
      </c>
      <c r="BO273" s="4">
        <v>0.30000001192092896</v>
      </c>
      <c r="BP273" s="4">
        <v>0.40000000596046448</v>
      </c>
      <c r="BQ273" s="4">
        <v>39</v>
      </c>
      <c r="BR273" s="4">
        <v>44</v>
      </c>
      <c r="BS273" s="4">
        <v>34</v>
      </c>
      <c r="BT273" s="10">
        <v>39.727549316311638</v>
      </c>
      <c r="BU273" s="10">
        <v>119.44283933446792</v>
      </c>
      <c r="BV273" s="4">
        <v>17.474379904639939</v>
      </c>
      <c r="BW273" s="10">
        <v>17.627299549910756</v>
      </c>
      <c r="BX273" s="10">
        <v>17.321460259369125</v>
      </c>
      <c r="BY273" s="4">
        <v>0.60363478688972627</v>
      </c>
      <c r="BZ273" s="4">
        <v>0.45448360411089456</v>
      </c>
      <c r="CA273" s="4">
        <v>0.75278596966855793</v>
      </c>
      <c r="CB273" s="4">
        <v>8.5322850853127576</v>
      </c>
      <c r="CD273" s="10">
        <v>4189.470261016706</v>
      </c>
      <c r="CE273" s="10">
        <v>8.7176381469984427</v>
      </c>
      <c r="CF273" s="10"/>
      <c r="CH273" s="10">
        <v>3355.3233914356611</v>
      </c>
      <c r="CI273" s="10">
        <v>8.3008525081422082</v>
      </c>
      <c r="CJ273" s="10"/>
      <c r="CK273" s="4">
        <v>7.280502960930308</v>
      </c>
      <c r="CM273" s="10">
        <v>4377.7615806678486</v>
      </c>
      <c r="CN273" s="10">
        <v>7.2597249398171195</v>
      </c>
      <c r="CQ273" s="10">
        <v>3604.6244346435037</v>
      </c>
      <c r="CR273" s="10">
        <v>7.3057375517180221</v>
      </c>
      <c r="CT273" s="4">
        <v>0.92916667414829135</v>
      </c>
      <c r="CU273" s="4">
        <v>0.61354166797051823</v>
      </c>
      <c r="CV273" s="4">
        <v>0.31562500617777312</v>
      </c>
      <c r="CW273" s="4">
        <v>1.1062500045324366</v>
      </c>
      <c r="CX273" s="4">
        <v>0.7291666641831398</v>
      </c>
      <c r="CY273" s="4">
        <v>0.37708334034929675</v>
      </c>
      <c r="CZ273" s="4">
        <v>0.7520833437641461</v>
      </c>
      <c r="DA273" s="4">
        <v>0.49791667175789672</v>
      </c>
      <c r="DB273" s="4">
        <v>0.25416667200624943</v>
      </c>
    </row>
    <row r="274" spans="1:106" x14ac:dyDescent="0.25">
      <c r="A274" s="1">
        <f t="shared" si="4"/>
        <v>45197</v>
      </c>
      <c r="B274" s="8">
        <v>40</v>
      </c>
      <c r="C274" s="4">
        <v>6007.527</v>
      </c>
      <c r="D274" s="4">
        <v>6007.527</v>
      </c>
      <c r="E274" s="4">
        <v>0</v>
      </c>
      <c r="F274" s="4">
        <v>4544.9949999999999</v>
      </c>
      <c r="H274" s="4">
        <v>1462.5319999999999</v>
      </c>
      <c r="J274" s="4">
        <v>32808.126583229292</v>
      </c>
      <c r="K274" s="4">
        <v>241.71229784285998</v>
      </c>
      <c r="L274" s="4">
        <v>25867.292498256549</v>
      </c>
      <c r="M274" s="4">
        <v>6940.8340849727419</v>
      </c>
      <c r="N274" s="4">
        <v>16058.003183617677</v>
      </c>
      <c r="O274" s="4">
        <v>1792.9579574280513</v>
      </c>
      <c r="P274" s="4">
        <v>12200.556759608842</v>
      </c>
      <c r="Q274" s="4">
        <v>3857.446424008835</v>
      </c>
      <c r="R274" s="4">
        <v>16183.119999098752</v>
      </c>
      <c r="S274" s="4">
        <v>49.853893783445429</v>
      </c>
      <c r="T274" s="4">
        <v>1185.4587735117036</v>
      </c>
      <c r="U274" s="4">
        <v>12568.022542667242</v>
      </c>
      <c r="V274" s="4">
        <v>0</v>
      </c>
      <c r="W274" s="4">
        <v>3615.0974564315093</v>
      </c>
      <c r="X274" s="4">
        <v>0</v>
      </c>
      <c r="Y274" s="4">
        <v>12568.022542667242</v>
      </c>
      <c r="Z274" s="4">
        <v>3615.0974564315093</v>
      </c>
      <c r="AA274" s="4">
        <v>176257.90054790818</v>
      </c>
      <c r="AB274" s="4">
        <v>136291.65759957879</v>
      </c>
      <c r="AC274" s="4">
        <v>39966.242948329404</v>
      </c>
      <c r="AD274" s="4">
        <v>10136.446087434564</v>
      </c>
      <c r="AE274" s="4">
        <v>3.9984767401344268</v>
      </c>
      <c r="AF274" s="4">
        <v>1022.0373647178352</v>
      </c>
      <c r="AG274" s="4">
        <v>7589.0638128409173</v>
      </c>
      <c r="AH274" s="4">
        <v>2547.3822745936463</v>
      </c>
      <c r="AI274" s="4">
        <v>6686.9872312061407</v>
      </c>
      <c r="AJ274" s="4">
        <v>226.84835424758771</v>
      </c>
      <c r="AK274" s="4">
        <v>5428.2403804679307</v>
      </c>
      <c r="AL274" s="4">
        <v>1258.7468507382102</v>
      </c>
      <c r="AM274" s="4">
        <v>652.32858290616286</v>
      </c>
      <c r="AN274" s="4">
        <v>482.46166105549025</v>
      </c>
      <c r="AO274" s="4">
        <v>169.86692185067261</v>
      </c>
      <c r="AP274" s="4">
        <v>55320.744140625</v>
      </c>
      <c r="AQ274" s="4">
        <v>90726.020390624995</v>
      </c>
      <c r="AR274" s="4">
        <v>42907.0234375</v>
      </c>
      <c r="AS274" s="4">
        <v>12413.720703125</v>
      </c>
      <c r="AT274" s="4">
        <v>600</v>
      </c>
      <c r="AU274" s="4">
        <v>600</v>
      </c>
      <c r="AV274" s="4">
        <v>600</v>
      </c>
      <c r="AW274" s="4">
        <v>5.4611700593654078</v>
      </c>
      <c r="AX274" s="4">
        <v>2.6729806097613338</v>
      </c>
      <c r="AY274" s="4">
        <v>5.3459612195226676</v>
      </c>
      <c r="AZ274" s="4">
        <v>29.339510342260333</v>
      </c>
      <c r="BA274" s="4">
        <v>1.6872909747113187</v>
      </c>
      <c r="BB274" s="4">
        <v>1.1131014860534361</v>
      </c>
      <c r="BC274" s="4">
        <v>0.10858521033799147</v>
      </c>
      <c r="BD274" s="4">
        <v>15.102057866843543</v>
      </c>
      <c r="BE274" s="4">
        <v>3.7514998912811279</v>
      </c>
      <c r="BF274" s="4">
        <v>1.000999927520752</v>
      </c>
      <c r="BG274" s="4">
        <v>6.5019998550415039</v>
      </c>
      <c r="BH274" s="4">
        <v>91.996503829956055</v>
      </c>
      <c r="BI274" s="4">
        <v>81.24200439453125</v>
      </c>
      <c r="BJ274" s="4">
        <v>10.754499435424805</v>
      </c>
      <c r="BK274" s="4">
        <v>3.9024999141693115</v>
      </c>
      <c r="BL274" s="4">
        <v>3.0999999046325684</v>
      </c>
      <c r="BM274" s="4">
        <v>4.7049999237060547</v>
      </c>
      <c r="BN274" s="4">
        <v>0.35000000894069672</v>
      </c>
      <c r="BO274" s="4">
        <v>0.30000001192092896</v>
      </c>
      <c r="BP274" s="4">
        <v>0.40000000596046448</v>
      </c>
      <c r="BQ274" s="4">
        <v>37</v>
      </c>
      <c r="BR274" s="4">
        <v>44</v>
      </c>
      <c r="BS274" s="4">
        <v>30</v>
      </c>
      <c r="BT274" s="10">
        <v>38.840833694385822</v>
      </c>
      <c r="BU274" s="10">
        <v>120.09826842283852</v>
      </c>
      <c r="BV274" s="4">
        <v>17.205725696964393</v>
      </c>
      <c r="BW274" s="10">
        <v>17.622069850012107</v>
      </c>
      <c r="BX274" s="10">
        <v>16.789381543916683</v>
      </c>
      <c r="BY274" s="4">
        <v>0.55710370854873137</v>
      </c>
      <c r="BZ274" s="4">
        <v>0.53153362921356972</v>
      </c>
      <c r="CA274" s="4">
        <v>0.58267378788389301</v>
      </c>
      <c r="CB274" s="4">
        <v>8.5757935414258935</v>
      </c>
      <c r="CD274" s="10">
        <v>4165.0871453167047</v>
      </c>
      <c r="CE274" s="10">
        <v>8.5786948308526316</v>
      </c>
      <c r="CF274" s="10"/>
      <c r="CH274" s="10">
        <v>1216.5453683441108</v>
      </c>
      <c r="CI274" s="10">
        <v>8.5658603949846714</v>
      </c>
      <c r="CJ274" s="10"/>
      <c r="CK274" s="4">
        <v>7.3805551454435712</v>
      </c>
      <c r="CM274" s="10">
        <v>4357.1143670583651</v>
      </c>
      <c r="CN274" s="10">
        <v>7.2678356021907264</v>
      </c>
      <c r="CQ274" s="10">
        <v>1309.9256383571262</v>
      </c>
      <c r="CR274" s="10">
        <v>7.7554863071629407</v>
      </c>
      <c r="CT274" s="4">
        <v>0.65000000774549938</v>
      </c>
      <c r="CU274" s="4">
        <v>0.51354167237877846</v>
      </c>
      <c r="CV274" s="4">
        <v>0.13645833536672095</v>
      </c>
      <c r="CW274" s="4">
        <v>0.92708333985259128</v>
      </c>
      <c r="CX274" s="4">
        <v>0.67291666939854622</v>
      </c>
      <c r="CY274" s="4">
        <v>0.25416667045404512</v>
      </c>
      <c r="CZ274" s="4">
        <v>0.37291667563840747</v>
      </c>
      <c r="DA274" s="4">
        <v>0.3541666753590107</v>
      </c>
      <c r="DB274" s="4">
        <v>1.8750000279396772E-2</v>
      </c>
    </row>
    <row r="275" spans="1:106" x14ac:dyDescent="0.25">
      <c r="A275" s="1">
        <f t="shared" si="4"/>
        <v>45198</v>
      </c>
      <c r="B275" s="8">
        <v>40</v>
      </c>
      <c r="C275" s="4">
        <v>6801.6119999999992</v>
      </c>
      <c r="D275" s="4">
        <v>6801.6119999999992</v>
      </c>
      <c r="E275" s="4">
        <v>0</v>
      </c>
      <c r="F275" s="4">
        <v>4473.5969999999998</v>
      </c>
      <c r="H275" s="4">
        <v>2328.0149999999999</v>
      </c>
      <c r="J275" s="4">
        <v>41375.073828452558</v>
      </c>
      <c r="K275" s="4">
        <v>241.28454518342357</v>
      </c>
      <c r="L275" s="4">
        <v>25919.475073629917</v>
      </c>
      <c r="M275" s="4">
        <v>15455.598754822642</v>
      </c>
      <c r="N275" s="4">
        <v>18100.960985845391</v>
      </c>
      <c r="O275" s="4">
        <v>1793.8933878223881</v>
      </c>
      <c r="P275" s="4">
        <v>12207.260489011751</v>
      </c>
      <c r="Q275" s="4">
        <v>5893.7004968336387</v>
      </c>
      <c r="R275" s="4">
        <v>20472.649268185909</v>
      </c>
      <c r="S275" s="4">
        <v>49.781034602065532</v>
      </c>
      <c r="T275" s="4">
        <v>1186.6127860225949</v>
      </c>
      <c r="U275" s="4">
        <v>12869.882148818046</v>
      </c>
      <c r="V275" s="4">
        <v>0</v>
      </c>
      <c r="W275" s="4">
        <v>7602.7671193678652</v>
      </c>
      <c r="X275" s="4">
        <v>0</v>
      </c>
      <c r="Y275" s="4">
        <v>12869.882148818046</v>
      </c>
      <c r="Z275" s="4">
        <v>7602.7671193678652</v>
      </c>
      <c r="AA275" s="4">
        <v>225095.61967755429</v>
      </c>
      <c r="AB275" s="4">
        <v>152565.42659756955</v>
      </c>
      <c r="AC275" s="4">
        <v>72530.193079984747</v>
      </c>
      <c r="AD275" s="4">
        <v>12087.943092384889</v>
      </c>
      <c r="AE275" s="4">
        <v>3.9987747134787792</v>
      </c>
      <c r="AF275" s="4">
        <v>1022.1263029530139</v>
      </c>
      <c r="AG275" s="4">
        <v>7444.2500815428848</v>
      </c>
      <c r="AH275" s="4">
        <v>4643.6930108420029</v>
      </c>
      <c r="AI275" s="4">
        <v>9072.8027025047231</v>
      </c>
      <c r="AJ275" s="4">
        <v>227.42049626403386</v>
      </c>
      <c r="AK275" s="4">
        <v>5094.9227621468344</v>
      </c>
      <c r="AL275" s="4">
        <v>3977.8799403578887</v>
      </c>
      <c r="AM275" s="4">
        <v>769.81976144238547</v>
      </c>
      <c r="AN275" s="4">
        <v>488.69110161231646</v>
      </c>
      <c r="AO275" s="4">
        <v>281.12865983006907</v>
      </c>
      <c r="AP275" s="4">
        <v>70289.2890625</v>
      </c>
      <c r="AQ275" s="4">
        <v>115274.43406249999</v>
      </c>
      <c r="AR275" s="4">
        <v>43971.73828125</v>
      </c>
      <c r="AS275" s="4">
        <v>26317.55078125</v>
      </c>
      <c r="AT275" s="4">
        <v>600</v>
      </c>
      <c r="AU275" s="4">
        <v>600</v>
      </c>
      <c r="AV275" s="4">
        <v>600</v>
      </c>
      <c r="AW275" s="4">
        <v>6.0831276215774386</v>
      </c>
      <c r="AX275" s="4">
        <v>2.6612751485743957</v>
      </c>
      <c r="AY275" s="4">
        <v>5.3225502971487915</v>
      </c>
      <c r="AZ275" s="4">
        <v>33.094451679624527</v>
      </c>
      <c r="BA275" s="4">
        <v>1.7772173849941588</v>
      </c>
      <c r="BB275" s="4">
        <v>1.3339194741635843</v>
      </c>
      <c r="BC275" s="4">
        <v>0.11318195766568066</v>
      </c>
      <c r="BD275" s="4">
        <v>16.948104958427503</v>
      </c>
      <c r="BE275" s="4">
        <v>4.5729999542236328</v>
      </c>
      <c r="BF275" s="4">
        <v>1.2430000305175781</v>
      </c>
      <c r="BG275" s="4">
        <v>7.9029998779296875</v>
      </c>
      <c r="BH275" s="4">
        <v>91.715500831604004</v>
      </c>
      <c r="BI275" s="4">
        <v>81.235000610351563</v>
      </c>
      <c r="BJ275" s="4">
        <v>10.480500221252441</v>
      </c>
      <c r="BK275" s="4">
        <v>3.372999906539917</v>
      </c>
      <c r="BL275" s="4">
        <v>2.0409998893737793</v>
      </c>
      <c r="BM275" s="4">
        <v>4.7049999237060547</v>
      </c>
      <c r="BN275" s="4">
        <v>0.33900000154972076</v>
      </c>
      <c r="BO275" s="4">
        <v>0.27799999713897705</v>
      </c>
      <c r="BP275" s="4">
        <v>0.40000000596046448</v>
      </c>
      <c r="BQ275" s="4">
        <v>39</v>
      </c>
      <c r="BR275" s="4">
        <v>48</v>
      </c>
      <c r="BS275" s="4">
        <v>30</v>
      </c>
      <c r="BT275" s="10">
        <v>36.865422789123571</v>
      </c>
      <c r="BU275" s="10">
        <v>120.22676333688365</v>
      </c>
      <c r="BV275" s="4">
        <v>16.875080025416832</v>
      </c>
      <c r="BW275" s="10">
        <v>18.078166177184492</v>
      </c>
      <c r="BX275" s="10">
        <v>15.671993873649173</v>
      </c>
      <c r="BY275" s="4">
        <v>1.1032943855500466</v>
      </c>
      <c r="BZ275" s="4">
        <v>0.55582946175575165</v>
      </c>
      <c r="CA275" s="4">
        <v>1.6507593093443413</v>
      </c>
      <c r="CB275" s="4">
        <v>8.3711859534468225</v>
      </c>
      <c r="CD275" s="10">
        <v>4278.4607898787444</v>
      </c>
      <c r="CE275" s="10">
        <v>8.424801972276347</v>
      </c>
      <c r="CF275" s="10"/>
      <c r="CH275" s="10">
        <v>2628.6860023514523</v>
      </c>
      <c r="CI275" s="10">
        <v>8.283920287609849</v>
      </c>
      <c r="CJ275" s="10"/>
      <c r="CK275" s="4">
        <v>7.3237475495374795</v>
      </c>
      <c r="CM275" s="10">
        <v>4456.4427732227468</v>
      </c>
      <c r="CN275" s="10">
        <v>7.2467878899076021</v>
      </c>
      <c r="CQ275" s="10">
        <v>2797.6794555811948</v>
      </c>
      <c r="CR275" s="10">
        <v>7.4463371186545038</v>
      </c>
      <c r="CT275" s="4">
        <v>0.79583334480412304</v>
      </c>
      <c r="CU275" s="4">
        <v>0.60104167399307096</v>
      </c>
      <c r="CV275" s="4">
        <v>0.19479167081105214</v>
      </c>
      <c r="CW275" s="4">
        <v>0.81041668076068163</v>
      </c>
      <c r="CX275" s="4">
        <v>0.54375000794728601</v>
      </c>
      <c r="CY275" s="4">
        <v>0.26666667281339568</v>
      </c>
      <c r="CZ275" s="4">
        <v>0.78125000884756446</v>
      </c>
      <c r="DA275" s="4">
        <v>0.65833334003885591</v>
      </c>
      <c r="DB275" s="4">
        <v>0.12291666880870859</v>
      </c>
    </row>
    <row r="276" spans="1:106" x14ac:dyDescent="0.25">
      <c r="A276" s="1">
        <f t="shared" si="4"/>
        <v>45199</v>
      </c>
      <c r="B276" s="8">
        <v>40</v>
      </c>
      <c r="C276" s="4">
        <v>7439.2690000000002</v>
      </c>
      <c r="D276" s="4">
        <v>7439.2690000000002</v>
      </c>
      <c r="E276" s="4">
        <v>0</v>
      </c>
      <c r="F276" s="4">
        <v>3125.8389999999999</v>
      </c>
      <c r="H276" s="4">
        <v>4313.43</v>
      </c>
      <c r="J276" s="4">
        <v>48997.243975883001</v>
      </c>
      <c r="K276" s="4">
        <v>240.23847014229912</v>
      </c>
      <c r="L276" s="4">
        <v>23216.435031353751</v>
      </c>
      <c r="M276" s="4">
        <v>25780.808944529246</v>
      </c>
      <c r="N276" s="4">
        <v>23690.645430805132</v>
      </c>
      <c r="O276" s="4">
        <v>1793.6659952909927</v>
      </c>
      <c r="P276" s="4">
        <v>10838.353722360762</v>
      </c>
      <c r="Q276" s="4">
        <v>12852.291708444369</v>
      </c>
      <c r="R276" s="4">
        <v>24612.64794935449</v>
      </c>
      <c r="S276" s="4">
        <v>51.428795373072361</v>
      </c>
      <c r="T276" s="4">
        <v>1194.4473611309156</v>
      </c>
      <c r="U276" s="4">
        <v>11235.54416968765</v>
      </c>
      <c r="V276" s="4">
        <v>0</v>
      </c>
      <c r="W276" s="4">
        <v>13377.103779666842</v>
      </c>
      <c r="X276" s="4">
        <v>0</v>
      </c>
      <c r="Y276" s="4">
        <v>11235.54416968765</v>
      </c>
      <c r="Z276" s="4">
        <v>13377.103779666842</v>
      </c>
      <c r="AA276" s="4">
        <v>272389.32061836659</v>
      </c>
      <c r="AB276" s="4">
        <v>133809.36294509406</v>
      </c>
      <c r="AC276" s="4">
        <v>138579.9576732725</v>
      </c>
      <c r="AD276" s="4">
        <v>15663.825243771262</v>
      </c>
      <c r="AE276" s="4">
        <v>3.9377899526779174</v>
      </c>
      <c r="AF276" s="4">
        <v>1021.7561500923479</v>
      </c>
      <c r="AG276" s="4">
        <v>7047.7614620901586</v>
      </c>
      <c r="AH276" s="4">
        <v>8616.0637816811031</v>
      </c>
      <c r="AI276" s="4">
        <v>10369.175708916642</v>
      </c>
      <c r="AJ276" s="4">
        <v>227.45043568911376</v>
      </c>
      <c r="AK276" s="4">
        <v>6309.9569374351286</v>
      </c>
      <c r="AL276" s="4">
        <v>4059.2187714815127</v>
      </c>
      <c r="AM276" s="4">
        <v>901.98299361445379</v>
      </c>
      <c r="AN276" s="4">
        <v>445.04593355048308</v>
      </c>
      <c r="AO276" s="4">
        <v>456.9370600639707</v>
      </c>
      <c r="AP276" s="4">
        <v>81409.12109375</v>
      </c>
      <c r="AQ276" s="4">
        <v>133510.95859374999</v>
      </c>
      <c r="AR276" s="4">
        <v>38016.3046875</v>
      </c>
      <c r="AS276" s="4">
        <v>43392.81640625</v>
      </c>
      <c r="AT276" s="4">
        <v>600</v>
      </c>
      <c r="AU276" s="4">
        <v>600</v>
      </c>
      <c r="AV276" s="4">
        <v>600</v>
      </c>
      <c r="AW276" s="4">
        <v>6.5862981935299016</v>
      </c>
      <c r="AX276" s="4">
        <v>3.1845394259577295</v>
      </c>
      <c r="AY276" s="4">
        <v>6.3690788519154591</v>
      </c>
      <c r="AZ276" s="4">
        <v>36.615065353647864</v>
      </c>
      <c r="BA276" s="4">
        <v>2.1055597322493997</v>
      </c>
      <c r="BB276" s="4">
        <v>1.3938433613459389</v>
      </c>
      <c r="BC276" s="4">
        <v>0.12124618609899088</v>
      </c>
      <c r="BD276" s="4">
        <v>17.946784636198796</v>
      </c>
      <c r="BE276" s="4">
        <v>4.5729999542236328</v>
      </c>
      <c r="BF276" s="4">
        <v>1.2430000305175781</v>
      </c>
      <c r="BG276" s="4">
        <v>7.9029998779296875</v>
      </c>
      <c r="BH276" s="4">
        <v>91.715500831604004</v>
      </c>
      <c r="BI276" s="4">
        <v>81.235000610351563</v>
      </c>
      <c r="BJ276" s="4">
        <v>10.480500221252441</v>
      </c>
      <c r="BK276" s="4">
        <v>3.372999906539917</v>
      </c>
      <c r="BL276" s="4">
        <v>2.0409998893737793</v>
      </c>
      <c r="BM276" s="4">
        <v>4.7049999237060547</v>
      </c>
      <c r="BN276" s="4">
        <v>0.33900000154972076</v>
      </c>
      <c r="BO276" s="4">
        <v>0.27799999713897705</v>
      </c>
      <c r="BP276" s="4">
        <v>0.40000000596046448</v>
      </c>
      <c r="BQ276" s="4">
        <v>39</v>
      </c>
      <c r="BR276" s="4">
        <v>48</v>
      </c>
      <c r="BS276" s="4">
        <v>30</v>
      </c>
      <c r="BT276" s="10">
        <v>38.37761001171485</v>
      </c>
      <c r="BU276" s="10">
        <v>120.73487901082622</v>
      </c>
      <c r="BV276" s="4">
        <v>17.38854475584295</v>
      </c>
      <c r="BW276" s="10">
        <v>17.137267701184307</v>
      </c>
      <c r="BX276" s="10">
        <v>17.639821810501594</v>
      </c>
      <c r="BY276" s="4">
        <v>0.70115347315274379</v>
      </c>
      <c r="BZ276" s="4">
        <v>0.46355389001190672</v>
      </c>
      <c r="CA276" s="4">
        <v>0.93875305629358097</v>
      </c>
      <c r="CB276" s="4">
        <v>8.3131918967372691</v>
      </c>
      <c r="CD276" s="10">
        <v>3881.1473458928158</v>
      </c>
      <c r="CE276" s="10">
        <v>8.4793655803330967</v>
      </c>
      <c r="CF276" s="10"/>
      <c r="CH276" s="10">
        <v>4125.8128714978548</v>
      </c>
      <c r="CI276" s="10">
        <v>8.1568725068054988</v>
      </c>
      <c r="CJ276" s="10"/>
      <c r="CK276" s="4">
        <v>7.2498309255622786</v>
      </c>
      <c r="CM276" s="10">
        <v>3969.375965634099</v>
      </c>
      <c r="CN276" s="10">
        <v>7.2789659208373827</v>
      </c>
      <c r="CQ276" s="10">
        <v>4637.8980613484409</v>
      </c>
      <c r="CR276" s="10">
        <v>7.2248955456824051</v>
      </c>
      <c r="CT276" s="4">
        <v>1.1135416742569457</v>
      </c>
      <c r="CU276" s="4">
        <v>0.87500000558793545</v>
      </c>
      <c r="CV276" s="4">
        <v>0.23854166866901019</v>
      </c>
      <c r="CW276" s="4">
        <v>0.92500000555689132</v>
      </c>
      <c r="CX276" s="4">
        <v>0.69375000521540642</v>
      </c>
      <c r="CY276" s="4">
        <v>0.23125000034148493</v>
      </c>
      <c r="CZ276" s="4">
        <v>1.302083342957</v>
      </c>
      <c r="DA276" s="4">
        <v>1.0562500059604645</v>
      </c>
      <c r="DB276" s="4">
        <v>0.24583333699653545</v>
      </c>
    </row>
    <row r="277" spans="1:106" x14ac:dyDescent="0.25">
      <c r="A277" s="1">
        <f t="shared" si="4"/>
        <v>45200</v>
      </c>
      <c r="B277" s="8">
        <v>40</v>
      </c>
      <c r="C277" s="4">
        <v>9113.5829999999987</v>
      </c>
      <c r="D277" s="4">
        <v>9113.5829999999987</v>
      </c>
      <c r="E277" s="4">
        <v>0</v>
      </c>
      <c r="F277" s="4">
        <v>4550.1369999999997</v>
      </c>
      <c r="H277" s="4">
        <v>4563.4459999999999</v>
      </c>
      <c r="J277" s="4">
        <v>60152.619630907269</v>
      </c>
      <c r="K277" s="4">
        <v>239.69014671766095</v>
      </c>
      <c r="L277" s="4">
        <v>30901.822413369515</v>
      </c>
      <c r="M277" s="4">
        <v>29250.797217537758</v>
      </c>
      <c r="N277" s="4">
        <v>29079.438217101986</v>
      </c>
      <c r="O277" s="4">
        <v>1793.7420014130716</v>
      </c>
      <c r="P277" s="4">
        <v>13519.974636226169</v>
      </c>
      <c r="Q277" s="4">
        <v>15559.463580875818</v>
      </c>
      <c r="R277" s="4">
        <v>28421.537234657015</v>
      </c>
      <c r="S277" s="4">
        <v>51.060483248334279</v>
      </c>
      <c r="T277" s="4">
        <v>1193.0293294738101</v>
      </c>
      <c r="U277" s="4">
        <v>14769.081467128111</v>
      </c>
      <c r="V277" s="4">
        <v>0</v>
      </c>
      <c r="W277" s="4">
        <v>13652.455767528903</v>
      </c>
      <c r="X277" s="4">
        <v>0</v>
      </c>
      <c r="Y277" s="4">
        <v>14769.081467128111</v>
      </c>
      <c r="Z277" s="4">
        <v>13652.455767528903</v>
      </c>
      <c r="AA277" s="4">
        <v>322126.55372449243</v>
      </c>
      <c r="AB277" s="4">
        <v>150853.88273819309</v>
      </c>
      <c r="AC277" s="4">
        <v>171272.67098629934</v>
      </c>
      <c r="AD277" s="4">
        <v>16780.11255986536</v>
      </c>
      <c r="AE277" s="4">
        <v>3.9991929521144698</v>
      </c>
      <c r="AF277" s="4">
        <v>1022.0707774175058</v>
      </c>
      <c r="AG277" s="4">
        <v>8436.9403432967483</v>
      </c>
      <c r="AH277" s="4">
        <v>8343.1722165686133</v>
      </c>
      <c r="AI277" s="4">
        <v>12176.476362156631</v>
      </c>
      <c r="AJ277" s="4">
        <v>227.74811768655422</v>
      </c>
      <c r="AK277" s="4">
        <v>8039.1656598184472</v>
      </c>
      <c r="AL277" s="4">
        <v>4137.3107023381835</v>
      </c>
      <c r="AM277" s="4">
        <v>1034.618317426944</v>
      </c>
      <c r="AN277" s="4">
        <v>503.01709534924584</v>
      </c>
      <c r="AO277" s="4">
        <v>531.60122207769814</v>
      </c>
      <c r="AP277" s="4">
        <v>98951.15625</v>
      </c>
      <c r="AQ277" s="4">
        <v>162279.89624999999</v>
      </c>
      <c r="AR277" s="4">
        <v>49180.3984375</v>
      </c>
      <c r="AS277" s="4">
        <v>49770.7578125</v>
      </c>
      <c r="AT277" s="4">
        <v>600</v>
      </c>
      <c r="AU277" s="4">
        <v>600</v>
      </c>
      <c r="AV277" s="4">
        <v>600</v>
      </c>
      <c r="AW277" s="4">
        <v>6.6003260880937038</v>
      </c>
      <c r="AX277" s="4">
        <v>3.1907799838002231</v>
      </c>
      <c r="AY277" s="4">
        <v>6.3815599676004462</v>
      </c>
      <c r="AZ277" s="4">
        <v>35.34576397938028</v>
      </c>
      <c r="BA277" s="4">
        <v>1.8412201391994085</v>
      </c>
      <c r="BB277" s="4">
        <v>1.3360800425207773</v>
      </c>
      <c r="BC277" s="4">
        <v>0.11352486913510791</v>
      </c>
      <c r="BD277" s="4">
        <v>17.806377168013942</v>
      </c>
      <c r="BE277" s="4">
        <v>2.7630000114440918</v>
      </c>
      <c r="BF277" s="4">
        <v>2.127000093460083</v>
      </c>
      <c r="BG277" s="4">
        <v>3.3989999294281006</v>
      </c>
      <c r="BH277" s="4">
        <v>92.606998443603516</v>
      </c>
      <c r="BI277" s="4">
        <v>80.885498046875</v>
      </c>
      <c r="BJ277" s="4">
        <v>11.721500396728516</v>
      </c>
      <c r="BK277" s="4">
        <v>4.1139999628067017</v>
      </c>
      <c r="BL277" s="4">
        <v>3.5230000019073486</v>
      </c>
      <c r="BM277" s="4">
        <v>4.7049999237060547</v>
      </c>
      <c r="BN277" s="4">
        <v>0.51600001752376556</v>
      </c>
      <c r="BO277" s="4">
        <v>0.63200002908706665</v>
      </c>
      <c r="BP277" s="4">
        <v>0.40000000596046448</v>
      </c>
      <c r="BQ277" s="4">
        <v>35</v>
      </c>
      <c r="BR277" s="4">
        <v>40</v>
      </c>
      <c r="BS277" s="4">
        <v>30</v>
      </c>
      <c r="BT277" s="10">
        <v>39.155580112217557</v>
      </c>
      <c r="BU277" s="10">
        <v>119.64896017670996</v>
      </c>
      <c r="BV277" s="4">
        <v>17.311369839376873</v>
      </c>
      <c r="BW277" s="10">
        <v>17.156287560021436</v>
      </c>
      <c r="BX277" s="10">
        <v>17.46645211873231</v>
      </c>
      <c r="BY277" s="4">
        <v>0.61705391055658265</v>
      </c>
      <c r="BZ277" s="4">
        <v>0.40347758478408052</v>
      </c>
      <c r="CA277" s="4">
        <v>0.83063023632908484</v>
      </c>
      <c r="CB277" s="4">
        <v>8.1609801934812882</v>
      </c>
      <c r="CD277" s="10">
        <v>4380.6982444082587</v>
      </c>
      <c r="CE277" s="10">
        <v>8.3562202662408005</v>
      </c>
      <c r="CF277" s="10"/>
      <c r="CH277" s="10">
        <v>4729.278042907431</v>
      </c>
      <c r="CI277" s="10">
        <v>7.9801306354269839</v>
      </c>
      <c r="CJ277" s="10"/>
      <c r="CK277" s="4">
        <v>7.1793583318693566</v>
      </c>
      <c r="CM277" s="10">
        <v>4572.5015148473667</v>
      </c>
      <c r="CN277" s="10">
        <v>7.2493940150140883</v>
      </c>
      <c r="CQ277" s="10">
        <v>5209.9107298359058</v>
      </c>
      <c r="CR277" s="10">
        <v>7.117891200496314</v>
      </c>
      <c r="CT277" s="4">
        <v>0.92291667537453281</v>
      </c>
      <c r="CU277" s="4">
        <v>0.68229167225460219</v>
      </c>
      <c r="CV277" s="4">
        <v>0.24062500311993062</v>
      </c>
      <c r="CW277" s="4">
        <v>0.95416667886699247</v>
      </c>
      <c r="CX277" s="4">
        <v>0.58125000819563866</v>
      </c>
      <c r="CY277" s="4">
        <v>0.37291667067135376</v>
      </c>
      <c r="CZ277" s="4">
        <v>0.89166667188207316</v>
      </c>
      <c r="DA277" s="4">
        <v>0.78333333631356561</v>
      </c>
      <c r="DB277" s="4">
        <v>0.10833333556850751</v>
      </c>
    </row>
    <row r="278" spans="1:106" x14ac:dyDescent="0.25">
      <c r="A278" s="1">
        <f t="shared" si="4"/>
        <v>45201</v>
      </c>
      <c r="B278" s="8">
        <v>41</v>
      </c>
      <c r="C278" s="4">
        <v>9253.77</v>
      </c>
      <c r="D278" s="4">
        <v>9253.77</v>
      </c>
      <c r="E278" s="4">
        <v>0</v>
      </c>
      <c r="F278" s="4">
        <v>4712.2439999999997</v>
      </c>
      <c r="H278" s="4">
        <v>4541.5259999999998</v>
      </c>
      <c r="J278" s="4">
        <v>59719.126621940115</v>
      </c>
      <c r="K278" s="4">
        <v>239.91995766568076</v>
      </c>
      <c r="L278" s="4">
        <v>31600.03282173277</v>
      </c>
      <c r="M278" s="4">
        <v>28119.093800207345</v>
      </c>
      <c r="N278" s="4">
        <v>25345.19058724722</v>
      </c>
      <c r="O278" s="4">
        <v>1794.5317198989533</v>
      </c>
      <c r="P278" s="4">
        <v>12730.422271810112</v>
      </c>
      <c r="Q278" s="4">
        <v>12614.768315437108</v>
      </c>
      <c r="R278" s="4">
        <v>28351.85095755582</v>
      </c>
      <c r="S278" s="4">
        <v>50.61472244682728</v>
      </c>
      <c r="T278" s="4">
        <v>1190.3556007803791</v>
      </c>
      <c r="U278" s="4">
        <v>15276.789923307828</v>
      </c>
      <c r="V278" s="4">
        <v>0</v>
      </c>
      <c r="W278" s="4">
        <v>13075.061034247992</v>
      </c>
      <c r="X278" s="4">
        <v>0</v>
      </c>
      <c r="Y278" s="4">
        <v>15276.789923307828</v>
      </c>
      <c r="Z278" s="4">
        <v>13075.061034247992</v>
      </c>
      <c r="AA278" s="4">
        <v>281219.49689635338</v>
      </c>
      <c r="AB278" s="4">
        <v>140322.3335271001</v>
      </c>
      <c r="AC278" s="4">
        <v>140897.16336925328</v>
      </c>
      <c r="AD278" s="4">
        <v>17193.798170435995</v>
      </c>
      <c r="AE278" s="4">
        <v>3.9993172331483939</v>
      </c>
      <c r="AF278" s="4">
        <v>1022.0694565620823</v>
      </c>
      <c r="AG278" s="4">
        <v>8856.7452309532509</v>
      </c>
      <c r="AH278" s="4">
        <v>8337.0529394827445</v>
      </c>
      <c r="AI278" s="4">
        <v>10904.345303730865</v>
      </c>
      <c r="AJ278" s="4">
        <v>227.96204341358609</v>
      </c>
      <c r="AK278" s="4">
        <v>6733.6814471352973</v>
      </c>
      <c r="AL278" s="4">
        <v>4170.6638565955682</v>
      </c>
      <c r="AM278" s="4">
        <v>1020.9726926712918</v>
      </c>
      <c r="AN278" s="4">
        <v>510.44327726162385</v>
      </c>
      <c r="AO278" s="4">
        <v>510.52941540966799</v>
      </c>
      <c r="AP278" s="4">
        <v>95333.23046875</v>
      </c>
      <c r="AQ278" s="4">
        <v>156346.49796874999</v>
      </c>
      <c r="AR278" s="4">
        <v>49425.921875</v>
      </c>
      <c r="AS278" s="4">
        <v>45907.30859375</v>
      </c>
      <c r="AT278" s="4">
        <v>600</v>
      </c>
      <c r="AU278" s="4">
        <v>600</v>
      </c>
      <c r="AV278" s="4">
        <v>600</v>
      </c>
      <c r="AW278" s="4">
        <v>6.4534915631078054</v>
      </c>
      <c r="AX278" s="4">
        <v>2.7389043154570754</v>
      </c>
      <c r="AY278" s="4">
        <v>5.4778086309141507</v>
      </c>
      <c r="AZ278" s="4">
        <v>30.38972190754183</v>
      </c>
      <c r="BA278" s="4">
        <v>1.8580317179307455</v>
      </c>
      <c r="BB278" s="4">
        <v>1.1783678764147871</v>
      </c>
      <c r="BC278" s="4">
        <v>0.11033045911788296</v>
      </c>
      <c r="BD278" s="4">
        <v>16.895438072131679</v>
      </c>
      <c r="BE278" s="4">
        <v>2.4900000095367432</v>
      </c>
      <c r="BF278" s="4">
        <v>2.2740001678466797</v>
      </c>
      <c r="BG278" s="4">
        <v>2.7059998512268066</v>
      </c>
      <c r="BH278" s="4">
        <v>93.408493041992188</v>
      </c>
      <c r="BI278" s="4">
        <v>80.289993286132813</v>
      </c>
      <c r="BJ278" s="4">
        <v>13.118499755859375</v>
      </c>
      <c r="BK278" s="4">
        <v>3.4075000286102295</v>
      </c>
      <c r="BL278" s="4">
        <v>3.5230000019073486</v>
      </c>
      <c r="BM278" s="4">
        <v>3.2920000553131104</v>
      </c>
      <c r="BN278" s="4">
        <v>0.6940000057220459</v>
      </c>
      <c r="BO278" s="4">
        <v>0.63200002908706665</v>
      </c>
      <c r="BP278" s="4">
        <v>0.75599998235702515</v>
      </c>
      <c r="BQ278" s="4">
        <v>40</v>
      </c>
      <c r="BR278" s="4">
        <v>40</v>
      </c>
      <c r="BS278" s="4">
        <v>40</v>
      </c>
      <c r="BT278" s="10">
        <v>39.536115707405578</v>
      </c>
      <c r="BU278" s="10">
        <v>119.65955251143417</v>
      </c>
      <c r="BV278" s="4">
        <v>17.452457041083662</v>
      </c>
      <c r="BW278" s="10">
        <v>17.674724355792559</v>
      </c>
      <c r="BX278" s="10">
        <v>17.230189726374768</v>
      </c>
      <c r="BY278" s="4">
        <v>0.40053430742361257</v>
      </c>
      <c r="BZ278" s="4">
        <v>0.43012722553025484</v>
      </c>
      <c r="CA278" s="4">
        <v>0.37094138931697029</v>
      </c>
      <c r="CB278" s="4">
        <v>8.2599473075838041</v>
      </c>
      <c r="CD278" s="10">
        <v>4531.4253497131349</v>
      </c>
      <c r="CE278" s="10">
        <v>8.3810536470715977</v>
      </c>
      <c r="CF278" s="10"/>
      <c r="CH278" s="10">
        <v>4546.9208115359679</v>
      </c>
      <c r="CI278" s="10">
        <v>8.1392536866670664</v>
      </c>
      <c r="CJ278" s="10"/>
      <c r="CK278" s="4">
        <v>7.2292477278568299</v>
      </c>
      <c r="CM278" s="10">
        <v>4659.586163810447</v>
      </c>
      <c r="CN278" s="10">
        <v>7.2642425770075683</v>
      </c>
      <c r="CQ278" s="10">
        <v>5028.9289241895049</v>
      </c>
      <c r="CR278" s="10">
        <v>7.1968230272166842</v>
      </c>
      <c r="CT278" s="4">
        <v>1.1010416736050197</v>
      </c>
      <c r="CU278" s="4">
        <v>0.81875000086923433</v>
      </c>
      <c r="CV278" s="4">
        <v>0.28229167273578548</v>
      </c>
      <c r="CW278" s="4">
        <v>1.1291666732480128</v>
      </c>
      <c r="CX278" s="4">
        <v>0.79166666666666663</v>
      </c>
      <c r="CY278" s="4">
        <v>0.33750000658134621</v>
      </c>
      <c r="CZ278" s="4">
        <v>1.0729166739620268</v>
      </c>
      <c r="DA278" s="4">
        <v>0.84583333507180214</v>
      </c>
      <c r="DB278" s="4">
        <v>0.2270833388902247</v>
      </c>
    </row>
    <row r="279" spans="1:106" x14ac:dyDescent="0.25">
      <c r="A279" s="1">
        <f t="shared" si="4"/>
        <v>45202</v>
      </c>
      <c r="B279" s="8">
        <v>41</v>
      </c>
      <c r="C279" s="4">
        <v>9055.9409999999989</v>
      </c>
      <c r="D279" s="4">
        <v>9055.9409999999989</v>
      </c>
      <c r="E279" s="4">
        <v>0</v>
      </c>
      <c r="F279" s="4">
        <v>4587.3419999999996</v>
      </c>
      <c r="H279" s="4">
        <v>4468.5990000000002</v>
      </c>
      <c r="J279" s="4">
        <v>59799.128851659298</v>
      </c>
      <c r="K279" s="4">
        <v>238.11187803368148</v>
      </c>
      <c r="L279" s="4">
        <v>32370.547102656099</v>
      </c>
      <c r="M279" s="4">
        <v>27428.581749003199</v>
      </c>
      <c r="N279" s="4">
        <v>23548.279733920572</v>
      </c>
      <c r="O279" s="4">
        <v>1793.9388378510482</v>
      </c>
      <c r="P279" s="4">
        <v>12798.700171641642</v>
      </c>
      <c r="Q279" s="4">
        <v>10749.579562278932</v>
      </c>
      <c r="R279" s="4">
        <v>29167.117427039935</v>
      </c>
      <c r="S279" s="4">
        <v>50.764495394923983</v>
      </c>
      <c r="T279" s="4">
        <v>1194.4069745685649</v>
      </c>
      <c r="U279" s="4">
        <v>15861.099008723735</v>
      </c>
      <c r="V279" s="4">
        <v>0</v>
      </c>
      <c r="W279" s="4">
        <v>13306.0184183162</v>
      </c>
      <c r="X279" s="4">
        <v>0</v>
      </c>
      <c r="Y279" s="4">
        <v>15861.099008723735</v>
      </c>
      <c r="Z279" s="4">
        <v>13306.0184183162</v>
      </c>
      <c r="AA279" s="4">
        <v>294280.93022766139</v>
      </c>
      <c r="AB279" s="4">
        <v>161431.37573039846</v>
      </c>
      <c r="AC279" s="4">
        <v>132849.55449726293</v>
      </c>
      <c r="AD279" s="4">
        <v>17228.971663681441</v>
      </c>
      <c r="AE279" s="4">
        <v>4.0005765065340295</v>
      </c>
      <c r="AF279" s="4">
        <v>1022.1872228851607</v>
      </c>
      <c r="AG279" s="4">
        <v>8696.3018048606409</v>
      </c>
      <c r="AH279" s="4">
        <v>8532.6698588208001</v>
      </c>
      <c r="AI279" s="4">
        <v>10066.930207268972</v>
      </c>
      <c r="AJ279" s="4">
        <v>227.79403890026941</v>
      </c>
      <c r="AK279" s="4">
        <v>5940.6054012729937</v>
      </c>
      <c r="AL279" s="4">
        <v>4126.3248059959778</v>
      </c>
      <c r="AM279" s="4">
        <v>1014.0303434282544</v>
      </c>
      <c r="AN279" s="4">
        <v>526.90461870059744</v>
      </c>
      <c r="AO279" s="4">
        <v>487.12572472765692</v>
      </c>
      <c r="AP279" s="4">
        <v>93208.26171875</v>
      </c>
      <c r="AQ279" s="4">
        <v>152861.54921874998</v>
      </c>
      <c r="AR279" s="4">
        <v>52014.65234375</v>
      </c>
      <c r="AS279" s="4">
        <v>41193.609375</v>
      </c>
      <c r="AT279" s="4">
        <v>600</v>
      </c>
      <c r="AU279" s="4">
        <v>600</v>
      </c>
      <c r="AV279" s="4">
        <v>600</v>
      </c>
      <c r="AW279" s="4">
        <v>6.6033037153907372</v>
      </c>
      <c r="AX279" s="4">
        <v>2.6003128480983451</v>
      </c>
      <c r="AY279" s="4">
        <v>5.2006256961966901</v>
      </c>
      <c r="AZ279" s="4">
        <v>32.495897469700985</v>
      </c>
      <c r="BA279" s="4">
        <v>1.9025048488811316</v>
      </c>
      <c r="BB279" s="4">
        <v>1.111638228127698</v>
      </c>
      <c r="BC279" s="4">
        <v>0.11197404482077064</v>
      </c>
      <c r="BD279" s="4">
        <v>16.879698003636506</v>
      </c>
      <c r="BE279" s="4">
        <v>2.5079998970031738</v>
      </c>
      <c r="BF279" s="4">
        <v>2.054999828338623</v>
      </c>
      <c r="BG279" s="4">
        <v>2.9609999656677246</v>
      </c>
      <c r="BH279" s="4">
        <v>93.067497253417969</v>
      </c>
      <c r="BI279" s="4">
        <v>79.567497253417969</v>
      </c>
      <c r="BJ279" s="4">
        <v>13.5</v>
      </c>
      <c r="BK279" s="4">
        <v>3.6740001440048218</v>
      </c>
      <c r="BL279" s="4">
        <v>4.0560002326965332</v>
      </c>
      <c r="BM279" s="4">
        <v>3.2920000553131104</v>
      </c>
      <c r="BN279" s="4">
        <v>0.75049999356269836</v>
      </c>
      <c r="BO279" s="4">
        <v>0.74500000476837158</v>
      </c>
      <c r="BP279" s="4">
        <v>0.75599998235702515</v>
      </c>
      <c r="BQ279" s="4">
        <v>40</v>
      </c>
      <c r="BR279" s="4">
        <v>40</v>
      </c>
      <c r="BS279" s="4">
        <v>40</v>
      </c>
      <c r="BT279" s="10">
        <v>39.807520271492656</v>
      </c>
      <c r="BU279" s="10">
        <v>120.93503372776875</v>
      </c>
      <c r="BV279" s="4">
        <v>17.117641004257734</v>
      </c>
      <c r="BW279" s="10">
        <v>17.419727337934354</v>
      </c>
      <c r="BX279" s="10">
        <v>16.815554670581111</v>
      </c>
      <c r="BY279" s="4">
        <v>0.8061471519878034</v>
      </c>
      <c r="BZ279" s="4">
        <v>0.6801772689040253</v>
      </c>
      <c r="CA279" s="4">
        <v>0.93211703507158161</v>
      </c>
      <c r="CB279" s="4">
        <v>8.223768596440161</v>
      </c>
      <c r="CD279" s="10">
        <v>4736.8508832081461</v>
      </c>
      <c r="CE279" s="10">
        <v>8.2042139695581273</v>
      </c>
      <c r="CF279" s="10"/>
      <c r="CH279" s="10">
        <v>4293.7830497195582</v>
      </c>
      <c r="CI279" s="10">
        <v>8.2453410304789543</v>
      </c>
      <c r="CJ279" s="10"/>
      <c r="CK279" s="4">
        <v>7.2089037387999211</v>
      </c>
      <c r="CM279" s="10">
        <v>4598.9905570673063</v>
      </c>
      <c r="CN279" s="10">
        <v>7.1998529500415556</v>
      </c>
      <c r="CQ279" s="10">
        <v>4716.5245312356101</v>
      </c>
      <c r="CR279" s="10">
        <v>7.2177289853894528</v>
      </c>
      <c r="CT279" s="4">
        <v>1.0979166782926768</v>
      </c>
      <c r="CU279" s="4">
        <v>0.80416667275130749</v>
      </c>
      <c r="CV279" s="4">
        <v>0.29375000554136932</v>
      </c>
      <c r="CW279" s="4">
        <v>0.94583334261551499</v>
      </c>
      <c r="CX279" s="4">
        <v>0.7187500037252903</v>
      </c>
      <c r="CY279" s="4">
        <v>0.2270833388902247</v>
      </c>
      <c r="CZ279" s="4">
        <v>1.2500000139698386</v>
      </c>
      <c r="DA279" s="4">
        <v>0.88958334177732468</v>
      </c>
      <c r="DB279" s="4">
        <v>0.36041667219251394</v>
      </c>
    </row>
    <row r="280" spans="1:106" x14ac:dyDescent="0.25">
      <c r="A280" s="1">
        <f t="shared" si="4"/>
        <v>45203</v>
      </c>
      <c r="B280" s="8">
        <v>41</v>
      </c>
      <c r="C280" s="4">
        <v>7626.83</v>
      </c>
      <c r="D280" s="4">
        <v>7626.83</v>
      </c>
      <c r="E280" s="4">
        <v>0</v>
      </c>
      <c r="F280" s="4">
        <v>4569.2259999999997</v>
      </c>
      <c r="H280" s="4">
        <v>3057.6039999999998</v>
      </c>
      <c r="J280" s="4">
        <v>53897.736011852146</v>
      </c>
      <c r="K280" s="4">
        <v>237.32049979690237</v>
      </c>
      <c r="L280" s="4">
        <v>31025.413004847829</v>
      </c>
      <c r="M280" s="4">
        <v>22872.323007004314</v>
      </c>
      <c r="N280" s="4">
        <v>21968.650821669486</v>
      </c>
      <c r="O280" s="4">
        <v>1793.4060446993096</v>
      </c>
      <c r="P280" s="4">
        <v>13213.25988082456</v>
      </c>
      <c r="Q280" s="4">
        <v>8755.3909408449254</v>
      </c>
      <c r="R280" s="4">
        <v>26486.811204229787</v>
      </c>
      <c r="S280" s="4">
        <v>50.401911608688515</v>
      </c>
      <c r="T280" s="4">
        <v>1187.527753748795</v>
      </c>
      <c r="U280" s="4">
        <v>14860.095649250517</v>
      </c>
      <c r="V280" s="4">
        <v>0</v>
      </c>
      <c r="W280" s="4">
        <v>11626.715554979271</v>
      </c>
      <c r="X280" s="4">
        <v>0</v>
      </c>
      <c r="Y280" s="4">
        <v>14860.095649250517</v>
      </c>
      <c r="Z280" s="4">
        <v>11626.715554979271</v>
      </c>
      <c r="AA280" s="4">
        <v>305255.01274756278</v>
      </c>
      <c r="AB280" s="4">
        <v>166295.89231808626</v>
      </c>
      <c r="AC280" s="4">
        <v>138959.12042947652</v>
      </c>
      <c r="AD280" s="4">
        <v>14980.604344667623</v>
      </c>
      <c r="AE280" s="4">
        <v>3.9998031590869108</v>
      </c>
      <c r="AF280" s="4">
        <v>1022.116425392304</v>
      </c>
      <c r="AG280" s="4">
        <v>8078.9104147344406</v>
      </c>
      <c r="AH280" s="4">
        <v>6901.6939299331816</v>
      </c>
      <c r="AI280" s="4">
        <v>10234.080195350816</v>
      </c>
      <c r="AJ280" s="4">
        <v>227.67630315030064</v>
      </c>
      <c r="AK280" s="4">
        <v>5662.3779550462477</v>
      </c>
      <c r="AL280" s="4">
        <v>4571.7022403045685</v>
      </c>
      <c r="AM280" s="4">
        <v>969.20344671593034</v>
      </c>
      <c r="AN280" s="4">
        <v>511.66699189157339</v>
      </c>
      <c r="AO280" s="4">
        <v>457.53645482435695</v>
      </c>
      <c r="AP280" s="4">
        <v>89926.8671875</v>
      </c>
      <c r="AQ280" s="4">
        <v>147480.06218749998</v>
      </c>
      <c r="AR280" s="4">
        <v>51188.0234375</v>
      </c>
      <c r="AS280" s="4">
        <v>38738.84375</v>
      </c>
      <c r="AT280" s="4">
        <v>600</v>
      </c>
      <c r="AU280" s="4">
        <v>600</v>
      </c>
      <c r="AV280" s="4">
        <v>600</v>
      </c>
      <c r="AW280" s="4">
        <v>7.0668594962588847</v>
      </c>
      <c r="AX280" s="4">
        <v>2.8804432276148133</v>
      </c>
      <c r="AY280" s="4">
        <v>5.7608864552296266</v>
      </c>
      <c r="AZ280" s="4">
        <v>40.02383857350469</v>
      </c>
      <c r="BA280" s="4">
        <v>1.964198014727957</v>
      </c>
      <c r="BB280" s="4">
        <v>1.3418524072715423</v>
      </c>
      <c r="BC280" s="4">
        <v>0.12707814999363173</v>
      </c>
      <c r="BD280" s="4">
        <v>19.337006618411579</v>
      </c>
      <c r="BE280" s="4">
        <v>4.4294999837875366</v>
      </c>
      <c r="BF280" s="4">
        <v>1.7070000171661377</v>
      </c>
      <c r="BG280" s="4">
        <v>7.1519999504089355</v>
      </c>
      <c r="BH280" s="4">
        <v>91.169499397277832</v>
      </c>
      <c r="BI280" s="4">
        <v>76.820999145507813</v>
      </c>
      <c r="BJ280" s="4">
        <v>14.34850025177002</v>
      </c>
      <c r="BK280" s="4">
        <v>3.8780001401901245</v>
      </c>
      <c r="BL280" s="4">
        <v>4.0560002326965332</v>
      </c>
      <c r="BM280" s="4">
        <v>3.7000000476837158</v>
      </c>
      <c r="BN280" s="4">
        <v>0.52250000834465027</v>
      </c>
      <c r="BO280" s="4">
        <v>0.74500000476837158</v>
      </c>
      <c r="BP280" s="4">
        <v>0.30000001192092896</v>
      </c>
      <c r="BQ280" s="4">
        <v>40</v>
      </c>
      <c r="BR280" s="4">
        <v>40</v>
      </c>
      <c r="BS280" s="4">
        <v>40</v>
      </c>
      <c r="BT280" s="10">
        <v>38.932188557958511</v>
      </c>
      <c r="BU280" s="10">
        <v>119.6068300446734</v>
      </c>
      <c r="BV280" s="4">
        <v>17.54150027691766</v>
      </c>
      <c r="BW280" s="10">
        <v>17.500374530719387</v>
      </c>
      <c r="BX280" s="10">
        <v>17.582626023115935</v>
      </c>
      <c r="BY280" s="4">
        <v>0.49115259200170602</v>
      </c>
      <c r="BZ280" s="4">
        <v>0.64057670593697336</v>
      </c>
      <c r="CA280" s="4">
        <v>0.34172847806643863</v>
      </c>
      <c r="CB280" s="4">
        <v>8.0049718895512214</v>
      </c>
      <c r="CD280" s="10">
        <v>4697.2290953482543</v>
      </c>
      <c r="CE280" s="10">
        <v>8.071817639995329</v>
      </c>
      <c r="CF280" s="10"/>
      <c r="CH280" s="10">
        <v>4106.862140732359</v>
      </c>
      <c r="CI280" s="10">
        <v>7.9285169726032558</v>
      </c>
      <c r="CJ280" s="10"/>
      <c r="CK280" s="4">
        <v>7.3012162298358438</v>
      </c>
      <c r="CM280" s="10">
        <v>4649.1242137513336</v>
      </c>
      <c r="CN280" s="10">
        <v>7.2722181955351957</v>
      </c>
      <c r="CQ280" s="10">
        <v>4555.6262256470791</v>
      </c>
      <c r="CR280" s="10">
        <v>7.3308094090697669</v>
      </c>
      <c r="CT280" s="4">
        <v>0.88437501061707735</v>
      </c>
      <c r="CU280" s="4">
        <v>0.6208333376174171</v>
      </c>
      <c r="CV280" s="4">
        <v>0.26354167299966019</v>
      </c>
      <c r="CW280" s="4">
        <v>0.70000001446654392</v>
      </c>
      <c r="CX280" s="4">
        <v>0.57083334463338053</v>
      </c>
      <c r="CY280" s="4">
        <v>0.12916666983316341</v>
      </c>
      <c r="CZ280" s="4">
        <v>1.0687500067676108</v>
      </c>
      <c r="DA280" s="4">
        <v>0.67083333060145378</v>
      </c>
      <c r="DB280" s="4">
        <v>0.39791667616615695</v>
      </c>
    </row>
    <row r="281" spans="1:106" x14ac:dyDescent="0.25">
      <c r="A281" s="1">
        <f t="shared" si="4"/>
        <v>45204</v>
      </c>
      <c r="B281" s="8">
        <v>41</v>
      </c>
      <c r="C281" s="4">
        <v>8825.1569999999992</v>
      </c>
      <c r="D281" s="4">
        <v>8825.1569999999992</v>
      </c>
      <c r="E281" s="4">
        <v>0</v>
      </c>
      <c r="F281" s="4">
        <v>4375.51</v>
      </c>
      <c r="H281" s="4">
        <v>4449.6469999999999</v>
      </c>
      <c r="J281" s="4">
        <v>58755.763975065114</v>
      </c>
      <c r="K281" s="4">
        <v>236.72101601262085</v>
      </c>
      <c r="L281" s="4">
        <v>31394.485835159143</v>
      </c>
      <c r="M281" s="4">
        <v>27361.278139905971</v>
      </c>
      <c r="N281" s="4">
        <v>23521.222892856087</v>
      </c>
      <c r="O281" s="4">
        <v>1793.237965283138</v>
      </c>
      <c r="P281" s="4">
        <v>13887.251619767143</v>
      </c>
      <c r="Q281" s="4">
        <v>9633.971273088946</v>
      </c>
      <c r="R281" s="4">
        <v>28489.371376487932</v>
      </c>
      <c r="S281" s="4">
        <v>50.873228785067084</v>
      </c>
      <c r="T281" s="4">
        <v>1193.336439991383</v>
      </c>
      <c r="U281" s="4">
        <v>15188.379735520535</v>
      </c>
      <c r="V281" s="4">
        <v>0</v>
      </c>
      <c r="W281" s="4">
        <v>13300.991640967397</v>
      </c>
      <c r="X281" s="4">
        <v>0</v>
      </c>
      <c r="Y281" s="4">
        <v>15188.379735520535</v>
      </c>
      <c r="Z281" s="4">
        <v>13300.991640967397</v>
      </c>
      <c r="AA281" s="4">
        <v>298846.76378393895</v>
      </c>
      <c r="AB281" s="4">
        <v>148921.4738193345</v>
      </c>
      <c r="AC281" s="4">
        <v>149925.28996460445</v>
      </c>
      <c r="AD281" s="4">
        <v>16643.115199271761</v>
      </c>
      <c r="AE281" s="4">
        <v>3.9959834465913984</v>
      </c>
      <c r="AF281" s="4">
        <v>1022.0970736643247</v>
      </c>
      <c r="AG281" s="4">
        <v>8422.7971345807164</v>
      </c>
      <c r="AH281" s="4">
        <v>8220.3180646910441</v>
      </c>
      <c r="AI281" s="4">
        <v>9591.4480509005753</v>
      </c>
      <c r="AJ281" s="4">
        <v>227.76471918362159</v>
      </c>
      <c r="AK281" s="4">
        <v>5845.2673078388088</v>
      </c>
      <c r="AL281" s="4">
        <v>3746.180743061766</v>
      </c>
      <c r="AM281" s="4">
        <v>998.07873761813505</v>
      </c>
      <c r="AN281" s="4">
        <v>494.57624105148636</v>
      </c>
      <c r="AO281" s="4">
        <v>503.50249656664869</v>
      </c>
      <c r="AP281" s="4">
        <v>95761.62109375</v>
      </c>
      <c r="AQ281" s="4">
        <v>157049.05859375</v>
      </c>
      <c r="AR281" s="4">
        <v>49611.64453125</v>
      </c>
      <c r="AS281" s="4">
        <v>46149.9765625</v>
      </c>
      <c r="AT281" s="4">
        <v>600</v>
      </c>
      <c r="AU281" s="4">
        <v>600</v>
      </c>
      <c r="AV281" s="4">
        <v>600</v>
      </c>
      <c r="AW281" s="4">
        <v>6.6577584937089638</v>
      </c>
      <c r="AX281" s="4">
        <v>2.6652469630688822</v>
      </c>
      <c r="AY281" s="4">
        <v>5.3304939261377644</v>
      </c>
      <c r="AZ281" s="4">
        <v>33.863053516661402</v>
      </c>
      <c r="BA281" s="4">
        <v>1.8858718546618221</v>
      </c>
      <c r="BB281" s="4">
        <v>1.0868303023844874</v>
      </c>
      <c r="BC281" s="4">
        <v>0.11309472880971241</v>
      </c>
      <c r="BD281" s="4">
        <v>17.795610728936609</v>
      </c>
      <c r="BE281" s="4">
        <v>5.5099998712539673</v>
      </c>
      <c r="BF281" s="4">
        <v>0.8320000171661377</v>
      </c>
      <c r="BG281" s="4">
        <v>10.187999725341797</v>
      </c>
      <c r="BH281" s="4">
        <v>90.71550178527832</v>
      </c>
      <c r="BI281" s="4">
        <v>77.192001342773438</v>
      </c>
      <c r="BJ281" s="4">
        <v>13.523500442504883</v>
      </c>
      <c r="BK281" s="4">
        <v>3.3580000400543213</v>
      </c>
      <c r="BL281" s="4">
        <v>3.0160000324249268</v>
      </c>
      <c r="BM281" s="4">
        <v>3.7000000476837158</v>
      </c>
      <c r="BN281" s="4">
        <v>0.41600000858306885</v>
      </c>
      <c r="BO281" s="4">
        <v>0.53200000524520874</v>
      </c>
      <c r="BP281" s="4">
        <v>0.30000001192092896</v>
      </c>
      <c r="BQ281" s="4">
        <v>41</v>
      </c>
      <c r="BR281" s="4">
        <v>42</v>
      </c>
      <c r="BS281" s="4">
        <v>40</v>
      </c>
      <c r="BT281" s="10">
        <v>39.437949064859659</v>
      </c>
      <c r="BU281" s="10">
        <v>117.99503037078074</v>
      </c>
      <c r="BV281" s="4">
        <v>17.149456872305386</v>
      </c>
      <c r="BW281" s="10">
        <v>16.737201449528889</v>
      </c>
      <c r="BX281" s="10">
        <v>17.561712295081879</v>
      </c>
      <c r="BY281" s="4">
        <v>0.76978527362947158</v>
      </c>
      <c r="BZ281" s="4">
        <v>1.198192631548026</v>
      </c>
      <c r="CA281" s="4">
        <v>0.34137791571091713</v>
      </c>
      <c r="CB281" s="4">
        <v>8.1975441450397568</v>
      </c>
      <c r="CD281" s="10">
        <v>4601.9847151469867</v>
      </c>
      <c r="CE281" s="10">
        <v>8.1296895209572142</v>
      </c>
      <c r="CF281" s="10"/>
      <c r="CH281" s="10">
        <v>4460.7820545125805</v>
      </c>
      <c r="CI281" s="10">
        <v>8.2675466556004373</v>
      </c>
      <c r="CJ281" s="10"/>
      <c r="CK281" s="4">
        <v>7.3368039878952738</v>
      </c>
      <c r="CM281" s="10">
        <v>4475.0282940843372</v>
      </c>
      <c r="CN281" s="10">
        <v>7.4319397472461839</v>
      </c>
      <c r="CQ281" s="10">
        <v>4836.9839961327198</v>
      </c>
      <c r="CR281" s="10">
        <v>7.2487873198196908</v>
      </c>
      <c r="CT281" s="4">
        <v>0.84375000853712356</v>
      </c>
      <c r="CU281" s="4">
        <v>0.64479167045404517</v>
      </c>
      <c r="CV281" s="4">
        <v>0.19895833808307845</v>
      </c>
      <c r="CW281" s="4">
        <v>0.63750000763684511</v>
      </c>
      <c r="CX281" s="4">
        <v>0.49583333792785805</v>
      </c>
      <c r="CY281" s="4">
        <v>0.14166666970898709</v>
      </c>
      <c r="CZ281" s="4">
        <v>1.050000009437402</v>
      </c>
      <c r="DA281" s="4">
        <v>0.79375000298023224</v>
      </c>
      <c r="DB281" s="4">
        <v>0.25625000645716983</v>
      </c>
    </row>
    <row r="282" spans="1:106" x14ac:dyDescent="0.25">
      <c r="A282" s="1">
        <f t="shared" si="4"/>
        <v>45205</v>
      </c>
      <c r="B282" s="8">
        <v>41</v>
      </c>
      <c r="C282" s="4">
        <v>9198.4969999999994</v>
      </c>
      <c r="D282" s="4">
        <v>9198.4969999999994</v>
      </c>
      <c r="E282" s="4">
        <v>0</v>
      </c>
      <c r="F282" s="4">
        <v>4549.4040000000005</v>
      </c>
      <c r="H282" s="4">
        <v>4649.0929999999998</v>
      </c>
      <c r="J282" s="4">
        <v>58206.837880261235</v>
      </c>
      <c r="K282" s="4">
        <v>236.66211798182042</v>
      </c>
      <c r="L282" s="4">
        <v>29404.237554295498</v>
      </c>
      <c r="M282" s="4">
        <v>28802.600325965737</v>
      </c>
      <c r="N282" s="4">
        <v>21988.304678418332</v>
      </c>
      <c r="O282" s="4">
        <v>1792.7160623459188</v>
      </c>
      <c r="P282" s="4">
        <v>11735.764946703035</v>
      </c>
      <c r="Q282" s="4">
        <v>10252.539731715298</v>
      </c>
      <c r="R282" s="4">
        <v>28827.445437113194</v>
      </c>
      <c r="S282" s="4">
        <v>51.401850498730234</v>
      </c>
      <c r="T282" s="4">
        <v>1195.1029949679335</v>
      </c>
      <c r="U282" s="4">
        <v>14430.021488767583</v>
      </c>
      <c r="V282" s="4">
        <v>0</v>
      </c>
      <c r="W282" s="4">
        <v>14397.423948345611</v>
      </c>
      <c r="X282" s="4">
        <v>0</v>
      </c>
      <c r="Y282" s="4">
        <v>14430.021488767583</v>
      </c>
      <c r="Z282" s="4">
        <v>14397.423948345611</v>
      </c>
      <c r="AA282" s="4">
        <v>309747.39362883009</v>
      </c>
      <c r="AB282" s="4">
        <v>157972.48479182902</v>
      </c>
      <c r="AC282" s="4">
        <v>151774.9088370011</v>
      </c>
      <c r="AD282" s="4">
        <v>16626.203445313738</v>
      </c>
      <c r="AE282" s="4">
        <v>3.9930448752136316</v>
      </c>
      <c r="AF282" s="4">
        <v>1022.1042888993221</v>
      </c>
      <c r="AG282" s="4">
        <v>8253.5211836650487</v>
      </c>
      <c r="AH282" s="4">
        <v>8372.6822616486916</v>
      </c>
      <c r="AI282" s="4">
        <v>9463.7517174770692</v>
      </c>
      <c r="AJ282" s="4">
        <v>227.69741878862735</v>
      </c>
      <c r="AK282" s="4">
        <v>5768.2414505425022</v>
      </c>
      <c r="AL282" s="4">
        <v>3695.5102669345674</v>
      </c>
      <c r="AM282" s="4">
        <v>1051.118860581591</v>
      </c>
      <c r="AN282" s="4">
        <v>522.13392426313806</v>
      </c>
      <c r="AO282" s="4">
        <v>528.98493631845304</v>
      </c>
      <c r="AP282" s="4">
        <v>97320.59765625</v>
      </c>
      <c r="AQ282" s="4">
        <v>159605.78015625</v>
      </c>
      <c r="AR282" s="4">
        <v>49084.546875</v>
      </c>
      <c r="AS282" s="4">
        <v>48236.05078125</v>
      </c>
      <c r="AT282" s="4">
        <v>600</v>
      </c>
      <c r="AU282" s="4">
        <v>600</v>
      </c>
      <c r="AV282" s="4">
        <v>600</v>
      </c>
      <c r="AW282" s="4">
        <v>6.3278639847641678</v>
      </c>
      <c r="AX282" s="4">
        <v>2.3904236396900855</v>
      </c>
      <c r="AY282" s="4">
        <v>4.7808472793801711</v>
      </c>
      <c r="AZ282" s="4">
        <v>33.673696216765642</v>
      </c>
      <c r="BA282" s="4">
        <v>1.8074913157349228</v>
      </c>
      <c r="BB282" s="4">
        <v>1.0288367455549607</v>
      </c>
      <c r="BC282" s="4">
        <v>0.1142707184208019</v>
      </c>
      <c r="BD282" s="4">
        <v>17.351289037355777</v>
      </c>
      <c r="BE282" s="4">
        <v>5.3670001029968262</v>
      </c>
      <c r="BF282" s="4">
        <v>1.6960000991821289</v>
      </c>
      <c r="BG282" s="4">
        <v>9.0380001068115234</v>
      </c>
      <c r="BH282" s="4">
        <v>90.620506286621094</v>
      </c>
      <c r="BI282" s="4">
        <v>76.406005859375</v>
      </c>
      <c r="BJ282" s="4">
        <v>14.214500427246094</v>
      </c>
      <c r="BK282" s="4">
        <v>3.3880000114440918</v>
      </c>
      <c r="BL282" s="4">
        <v>3.0160000324249268</v>
      </c>
      <c r="BM282" s="4">
        <v>3.7599999904632568</v>
      </c>
      <c r="BN282" s="4">
        <v>0.62400001287460327</v>
      </c>
      <c r="BO282" s="4">
        <v>0.53200000524520874</v>
      </c>
      <c r="BP282" s="4">
        <v>0.7160000205039978</v>
      </c>
      <c r="BQ282" s="4">
        <v>40</v>
      </c>
      <c r="BR282" s="4">
        <v>42</v>
      </c>
      <c r="BS282" s="4">
        <v>38</v>
      </c>
      <c r="BT282" s="10">
        <v>39.913266983005023</v>
      </c>
      <c r="BU282" s="10">
        <v>117.48887382316045</v>
      </c>
      <c r="BV282" s="4">
        <v>17.244180715674602</v>
      </c>
      <c r="BW282" s="10">
        <v>17.119537445163285</v>
      </c>
      <c r="BX282" s="10">
        <v>17.368823986185923</v>
      </c>
      <c r="BY282" s="4">
        <v>0.33109900657620489</v>
      </c>
      <c r="BZ282" s="4">
        <v>0.38806920117230603</v>
      </c>
      <c r="CA282" s="4">
        <v>0.27412881198010375</v>
      </c>
      <c r="CB282" s="4">
        <v>8.1025229211442884</v>
      </c>
      <c r="CD282" s="10">
        <v>4786.6881754958549</v>
      </c>
      <c r="CE282" s="10">
        <v>7.8983284997736014</v>
      </c>
      <c r="CF282" s="10"/>
      <c r="CH282" s="10">
        <v>4715.6328446853659</v>
      </c>
      <c r="CI282" s="10">
        <v>8.3097941516385934</v>
      </c>
      <c r="CJ282" s="10"/>
      <c r="CK282" s="4">
        <v>7.3531869529555651</v>
      </c>
      <c r="CM282" s="10">
        <v>4775.7146588191281</v>
      </c>
      <c r="CN282" s="10">
        <v>7.4341766219178966</v>
      </c>
      <c r="CQ282" s="10">
        <v>5116.8205514902756</v>
      </c>
      <c r="CR282" s="10">
        <v>7.2775963502787411</v>
      </c>
      <c r="CT282" s="4">
        <v>0.84479167444321024</v>
      </c>
      <c r="CU282" s="4">
        <v>0.61979167085761833</v>
      </c>
      <c r="CV282" s="4">
        <v>0.22500000358559191</v>
      </c>
      <c r="CW282" s="4">
        <v>0.61458334093913436</v>
      </c>
      <c r="CX282" s="4">
        <v>0.46666667331010103</v>
      </c>
      <c r="CY282" s="4">
        <v>0.14791666762903333</v>
      </c>
      <c r="CZ282" s="4">
        <v>1.0750000079472861</v>
      </c>
      <c r="DA282" s="4">
        <v>0.77291666840513551</v>
      </c>
      <c r="DB282" s="4">
        <v>0.3020833395421505</v>
      </c>
    </row>
    <row r="283" spans="1:106" x14ac:dyDescent="0.25">
      <c r="A283" s="1">
        <f t="shared" si="4"/>
        <v>45206</v>
      </c>
      <c r="B283" s="8">
        <v>41</v>
      </c>
      <c r="C283" s="4">
        <v>9038.9269999999997</v>
      </c>
      <c r="D283" s="4">
        <v>9038.9269999999997</v>
      </c>
      <c r="E283" s="4">
        <v>0</v>
      </c>
      <c r="F283" s="4">
        <v>4499.8789999999999</v>
      </c>
      <c r="H283" s="4">
        <v>4539.0479999999998</v>
      </c>
      <c r="J283" s="4">
        <v>61585.377938217338</v>
      </c>
      <c r="K283" s="4">
        <v>236.97894508280223</v>
      </c>
      <c r="L283" s="4">
        <v>31054.392120395845</v>
      </c>
      <c r="M283" s="4">
        <v>30530.985817821496</v>
      </c>
      <c r="N283" s="4">
        <v>25123.471460472767</v>
      </c>
      <c r="O283" s="4">
        <v>1792.346025654876</v>
      </c>
      <c r="P283" s="4">
        <v>12011.285408032798</v>
      </c>
      <c r="Q283" s="4">
        <v>13112.186052439969</v>
      </c>
      <c r="R283" s="4">
        <v>28256.749053989195</v>
      </c>
      <c r="S283" s="4">
        <v>50.629253565770966</v>
      </c>
      <c r="T283" s="4">
        <v>1190.1827428255733</v>
      </c>
      <c r="U283" s="4">
        <v>13512.388926093756</v>
      </c>
      <c r="V283" s="4">
        <v>0</v>
      </c>
      <c r="W283" s="4">
        <v>14744.360127895439</v>
      </c>
      <c r="X283" s="4">
        <v>0</v>
      </c>
      <c r="Y283" s="4">
        <v>13512.388926093756</v>
      </c>
      <c r="Z283" s="4">
        <v>14744.360127895439</v>
      </c>
      <c r="AA283" s="4">
        <v>333336.18796149385</v>
      </c>
      <c r="AB283" s="4">
        <v>174161.28319612573</v>
      </c>
      <c r="AC283" s="4">
        <v>159174.90476536809</v>
      </c>
      <c r="AD283" s="4">
        <v>16463.638171796207</v>
      </c>
      <c r="AE283" s="4">
        <v>3.9998316722050569</v>
      </c>
      <c r="AF283" s="4">
        <v>1022.08886217058</v>
      </c>
      <c r="AG283" s="4">
        <v>8107.6640827691936</v>
      </c>
      <c r="AH283" s="4">
        <v>8355.974089027015</v>
      </c>
      <c r="AI283" s="4">
        <v>9509.2314288136567</v>
      </c>
      <c r="AJ283" s="4">
        <v>227.67143385904808</v>
      </c>
      <c r="AK283" s="4">
        <v>5837.7049880688228</v>
      </c>
      <c r="AL283" s="4">
        <v>3671.5264407448344</v>
      </c>
      <c r="AM283" s="4">
        <v>1064.2436296407882</v>
      </c>
      <c r="AN283" s="4">
        <v>525.50090583291683</v>
      </c>
      <c r="AO283" s="4">
        <v>538.74272380787136</v>
      </c>
      <c r="AP283" s="4">
        <v>95637.12890625</v>
      </c>
      <c r="AQ283" s="4">
        <v>156844.89140624998</v>
      </c>
      <c r="AR283" s="4">
        <v>47368.1640625</v>
      </c>
      <c r="AS283" s="4">
        <v>48268.96484375</v>
      </c>
      <c r="AT283" s="4">
        <v>600</v>
      </c>
      <c r="AU283" s="4">
        <v>600</v>
      </c>
      <c r="AV283" s="4">
        <v>600</v>
      </c>
      <c r="AW283" s="4">
        <v>6.8133505158540766</v>
      </c>
      <c r="AX283" s="4">
        <v>2.7794749819832338</v>
      </c>
      <c r="AY283" s="4">
        <v>5.5589499639664677</v>
      </c>
      <c r="AZ283" s="4">
        <v>36.877849324537507</v>
      </c>
      <c r="BA283" s="4">
        <v>1.821415105111061</v>
      </c>
      <c r="BB283" s="4">
        <v>1.0520310019998675</v>
      </c>
      <c r="BC283" s="4">
        <v>0.11774004034337131</v>
      </c>
      <c r="BD283" s="4">
        <v>17.352158215930938</v>
      </c>
      <c r="BE283" s="4">
        <v>4.8730000257492065</v>
      </c>
      <c r="BF283" s="4">
        <v>1.878000020980835</v>
      </c>
      <c r="BG283" s="4">
        <v>7.8680000305175781</v>
      </c>
      <c r="BH283" s="4">
        <v>91.281496047973633</v>
      </c>
      <c r="BI283" s="4">
        <v>77.02099609375</v>
      </c>
      <c r="BJ283" s="4">
        <v>14.260499954223633</v>
      </c>
      <c r="BK283" s="4">
        <v>3.3085000514984131</v>
      </c>
      <c r="BL283" s="4">
        <v>2.8570001125335693</v>
      </c>
      <c r="BM283" s="4">
        <v>3.7599999904632568</v>
      </c>
      <c r="BN283" s="4">
        <v>0.53650000691413879</v>
      </c>
      <c r="BO283" s="4">
        <v>0.35699999332427979</v>
      </c>
      <c r="BP283" s="4">
        <v>0.7160000205039978</v>
      </c>
      <c r="BQ283" s="4">
        <v>49</v>
      </c>
      <c r="BR283" s="4">
        <v>60</v>
      </c>
      <c r="BS283" s="4">
        <v>38</v>
      </c>
      <c r="BT283" s="10">
        <v>39.523542176602518</v>
      </c>
      <c r="BU283" s="10">
        <v>119.89844679523398</v>
      </c>
      <c r="BV283" s="4">
        <v>17.757325217723846</v>
      </c>
      <c r="BW283" s="10">
        <v>17.907154148474888</v>
      </c>
      <c r="BX283" s="10">
        <v>17.607496286972804</v>
      </c>
      <c r="BY283" s="4">
        <v>0.46509945378678164</v>
      </c>
      <c r="BZ283" s="4">
        <v>0.50241429625194411</v>
      </c>
      <c r="CA283" s="4">
        <v>0.42778461132161921</v>
      </c>
      <c r="CB283" s="4">
        <v>8.0436412980964196</v>
      </c>
      <c r="CD283" s="10">
        <v>4791.855746892561</v>
      </c>
      <c r="CE283" s="10">
        <v>7.8425086321823247</v>
      </c>
      <c r="CF283" s="10"/>
      <c r="CH283" s="10">
        <v>4761.4955907033818</v>
      </c>
      <c r="CI283" s="10">
        <v>8.2460564222288557</v>
      </c>
      <c r="CJ283" s="10"/>
      <c r="CK283" s="4">
        <v>7.2182872788123049</v>
      </c>
      <c r="CM283" s="10">
        <v>4777.1798894466829</v>
      </c>
      <c r="CN283" s="10">
        <v>7.3424789006200886</v>
      </c>
      <c r="CQ283" s="10">
        <v>5168.427010327262</v>
      </c>
      <c r="CR283" s="10">
        <v>7.1034968954031106</v>
      </c>
      <c r="CT283" s="4">
        <v>1.0114583454560488</v>
      </c>
      <c r="CU283" s="4">
        <v>0.66875000577419996</v>
      </c>
      <c r="CV283" s="4">
        <v>0.34270833968184888</v>
      </c>
      <c r="CW283" s="4">
        <v>0.64791667539005482</v>
      </c>
      <c r="CX283" s="4">
        <v>0.46250000471870106</v>
      </c>
      <c r="CY283" s="4">
        <v>0.18541667067135373</v>
      </c>
      <c r="CZ283" s="4">
        <v>1.375000015522043</v>
      </c>
      <c r="DA283" s="4">
        <v>0.87500000682969892</v>
      </c>
      <c r="DB283" s="4">
        <v>0.50000000869234407</v>
      </c>
    </row>
    <row r="284" spans="1:106" x14ac:dyDescent="0.25">
      <c r="A284" s="1">
        <f t="shared" si="4"/>
        <v>45207</v>
      </c>
      <c r="B284" s="8">
        <v>41</v>
      </c>
      <c r="C284" s="4">
        <v>9208.6139999999996</v>
      </c>
      <c r="D284" s="4">
        <v>9208.6139999999996</v>
      </c>
      <c r="E284" s="4">
        <v>0</v>
      </c>
      <c r="F284" s="4">
        <v>4565.915</v>
      </c>
      <c r="H284" s="4">
        <v>4642.6989999999996</v>
      </c>
      <c r="J284" s="4">
        <v>60812.097373511962</v>
      </c>
      <c r="K284" s="4">
        <v>236.46399931793312</v>
      </c>
      <c r="L284" s="4">
        <v>30708.327492152101</v>
      </c>
      <c r="M284" s="4">
        <v>30103.769881359865</v>
      </c>
      <c r="N284" s="4">
        <v>22844.567289520997</v>
      </c>
      <c r="O284" s="4">
        <v>1793.5465097765693</v>
      </c>
      <c r="P284" s="4">
        <v>10948.682200021873</v>
      </c>
      <c r="Q284" s="4">
        <v>11895.885089499125</v>
      </c>
      <c r="R284" s="4">
        <v>29664.806531040202</v>
      </c>
      <c r="S284" s="4">
        <v>50.556253291204222</v>
      </c>
      <c r="T284" s="4">
        <v>1190.0482982745154</v>
      </c>
      <c r="U284" s="4">
        <v>13687.084966811091</v>
      </c>
      <c r="V284" s="4">
        <v>0</v>
      </c>
      <c r="W284" s="4">
        <v>15977.721564229112</v>
      </c>
      <c r="X284" s="4">
        <v>0</v>
      </c>
      <c r="Y284" s="4">
        <v>13687.084966811091</v>
      </c>
      <c r="Z284" s="4">
        <v>15977.721564229112</v>
      </c>
      <c r="AA284" s="4">
        <v>300915.927908418</v>
      </c>
      <c r="AB284" s="4">
        <v>158364.03503830518</v>
      </c>
      <c r="AC284" s="4">
        <v>142551.89287011282</v>
      </c>
      <c r="AD284" s="4">
        <v>16170.974567767258</v>
      </c>
      <c r="AE284" s="4">
        <v>4.0070138653711149</v>
      </c>
      <c r="AF284" s="4">
        <v>1022.1248117859824</v>
      </c>
      <c r="AG284" s="4">
        <v>8152.5926694714981</v>
      </c>
      <c r="AH284" s="4">
        <v>8018.3818982957609</v>
      </c>
      <c r="AI284" s="4">
        <v>8695.52894099281</v>
      </c>
      <c r="AJ284" s="4">
        <v>227.67515554383948</v>
      </c>
      <c r="AK284" s="4">
        <v>5154.2865195783179</v>
      </c>
      <c r="AL284" s="4">
        <v>3541.2424214144917</v>
      </c>
      <c r="AM284" s="4">
        <v>1005.9360597479977</v>
      </c>
      <c r="AN284" s="4">
        <v>514.56143870475466</v>
      </c>
      <c r="AO284" s="4">
        <v>491.374621043243</v>
      </c>
      <c r="AP284" s="4">
        <v>98068.8671875</v>
      </c>
      <c r="AQ284" s="4">
        <v>160832.94218749998</v>
      </c>
      <c r="AR284" s="4">
        <v>48031.0859375</v>
      </c>
      <c r="AS284" s="4">
        <v>50037.78125</v>
      </c>
      <c r="AT284" s="4">
        <v>600</v>
      </c>
      <c r="AU284" s="4">
        <v>600</v>
      </c>
      <c r="AV284" s="4">
        <v>600</v>
      </c>
      <c r="AW284" s="4">
        <v>6.6038273917781725</v>
      </c>
      <c r="AX284" s="4">
        <v>2.4807823728436222</v>
      </c>
      <c r="AY284" s="4">
        <v>4.9615647456872445</v>
      </c>
      <c r="AZ284" s="4">
        <v>32.67765680138379</v>
      </c>
      <c r="BA284" s="4">
        <v>1.7560704105707177</v>
      </c>
      <c r="BB284" s="4">
        <v>0.94428205384575903</v>
      </c>
      <c r="BC284" s="4">
        <v>0.10923859548765946</v>
      </c>
      <c r="BD284" s="4">
        <v>17.465488529272701</v>
      </c>
      <c r="BE284" s="4">
        <v>4.4325000047683716</v>
      </c>
      <c r="BF284" s="4">
        <v>2.2539999485015869</v>
      </c>
      <c r="BG284" s="4">
        <v>6.6110000610351563</v>
      </c>
      <c r="BH284" s="4">
        <v>92.784999847412109</v>
      </c>
      <c r="BI284" s="4">
        <v>81.125</v>
      </c>
      <c r="BJ284" s="4">
        <v>11.659999847412109</v>
      </c>
      <c r="BK284" s="4">
        <v>2.5630000829696655</v>
      </c>
      <c r="BL284" s="4">
        <v>2.8570001125335693</v>
      </c>
      <c r="BM284" s="4">
        <v>2.2690000534057617</v>
      </c>
      <c r="BN284" s="4">
        <v>0.21899999678134918</v>
      </c>
      <c r="BO284" s="4">
        <v>0.35699999332427979</v>
      </c>
      <c r="BP284" s="4">
        <v>8.1000000238418579E-2</v>
      </c>
      <c r="BQ284" s="4">
        <v>76</v>
      </c>
      <c r="BR284" s="4">
        <v>60</v>
      </c>
      <c r="BS284" s="4">
        <v>92</v>
      </c>
      <c r="BT284" s="10">
        <v>39.59517776757599</v>
      </c>
      <c r="BU284" s="10">
        <v>121.15565476161538</v>
      </c>
      <c r="BV284" s="4">
        <v>17.834790945257303</v>
      </c>
      <c r="BW284" s="10">
        <v>17.864236041230185</v>
      </c>
      <c r="BX284" s="10">
        <v>17.805345849284418</v>
      </c>
      <c r="BY284" s="4">
        <v>0.70705791392192607</v>
      </c>
      <c r="BZ284" s="4">
        <v>0.38444941131011529</v>
      </c>
      <c r="CA284" s="4">
        <v>1.0296664165337368</v>
      </c>
      <c r="CB284" s="4">
        <v>7.993554401990095</v>
      </c>
      <c r="CD284" s="10">
        <v>4674.7561609582144</v>
      </c>
      <c r="CE284" s="10">
        <v>7.8406900243695699</v>
      </c>
      <c r="CF284" s="10"/>
      <c r="CH284" s="10">
        <v>4391.5277815136387</v>
      </c>
      <c r="CI284" s="10">
        <v>8.1562776560887595</v>
      </c>
      <c r="CJ284" s="10"/>
      <c r="CK284" s="4">
        <v>7.2288286050086246</v>
      </c>
      <c r="CM284" s="10">
        <v>4594.7287445074007</v>
      </c>
      <c r="CN284" s="10">
        <v>7.3101255675739765</v>
      </c>
      <c r="CQ284" s="10">
        <v>4859.3100572040839</v>
      </c>
      <c r="CR284" s="10">
        <v>7.151958126207548</v>
      </c>
      <c r="CT284" s="4">
        <v>0.84270834224298596</v>
      </c>
      <c r="CU284" s="4">
        <v>0.63854167113701499</v>
      </c>
      <c r="CV284" s="4">
        <v>0.20416667110597092</v>
      </c>
      <c r="CW284" s="4">
        <v>0.68125000999619556</v>
      </c>
      <c r="CX284" s="4">
        <v>0.49791667362054187</v>
      </c>
      <c r="CY284" s="4">
        <v>0.18333333637565374</v>
      </c>
      <c r="CZ284" s="4">
        <v>1.0041666744897764</v>
      </c>
      <c r="DA284" s="4">
        <v>0.77916666865348816</v>
      </c>
      <c r="DB284" s="4">
        <v>0.22500000583628813</v>
      </c>
    </row>
    <row r="285" spans="1:106" x14ac:dyDescent="0.25">
      <c r="A285" s="1">
        <f t="shared" si="4"/>
        <v>45208</v>
      </c>
      <c r="B285" s="8">
        <v>42</v>
      </c>
      <c r="C285" s="4">
        <v>9310.0689999999995</v>
      </c>
      <c r="D285" s="4">
        <v>9310.0689999999995</v>
      </c>
      <c r="E285" s="4">
        <v>0</v>
      </c>
      <c r="F285" s="4">
        <v>4662.1980000000003</v>
      </c>
      <c r="H285" s="4">
        <v>4647.8710000000001</v>
      </c>
      <c r="J285" s="4">
        <v>59964.168698925962</v>
      </c>
      <c r="K285" s="4">
        <v>236.31107872717004</v>
      </c>
      <c r="L285" s="4">
        <v>32291.360636638034</v>
      </c>
      <c r="M285" s="4">
        <v>27672.808062287932</v>
      </c>
      <c r="N285" s="4">
        <v>20522.642133506059</v>
      </c>
      <c r="O285" s="4">
        <v>1793.3462524573497</v>
      </c>
      <c r="P285" s="4">
        <v>12080.302926442098</v>
      </c>
      <c r="Q285" s="4">
        <v>8442.3392070639602</v>
      </c>
      <c r="R285" s="4">
        <v>30290.041498337727</v>
      </c>
      <c r="S285" s="4">
        <v>50.691710070524678</v>
      </c>
      <c r="T285" s="4">
        <v>1192.5083245898409</v>
      </c>
      <c r="U285" s="4">
        <v>15164.886384433416</v>
      </c>
      <c r="V285" s="4">
        <v>0</v>
      </c>
      <c r="W285" s="4">
        <v>15125.155113904311</v>
      </c>
      <c r="X285" s="4">
        <v>0</v>
      </c>
      <c r="Y285" s="4">
        <v>15164.886384433416</v>
      </c>
      <c r="Z285" s="4">
        <v>15125.155113904311</v>
      </c>
      <c r="AA285" s="4">
        <v>316831.59241134196</v>
      </c>
      <c r="AB285" s="4">
        <v>161730.65370707019</v>
      </c>
      <c r="AC285" s="4">
        <v>155100.9387042718</v>
      </c>
      <c r="AD285" s="4">
        <v>16698.631726953456</v>
      </c>
      <c r="AE285" s="4">
        <v>3.9959348300729625</v>
      </c>
      <c r="AF285" s="4">
        <v>1022.1235541713736</v>
      </c>
      <c r="AG285" s="4">
        <v>8445.992047276608</v>
      </c>
      <c r="AH285" s="4">
        <v>8252.6396796768458</v>
      </c>
      <c r="AI285" s="4">
        <v>9645.4903603104776</v>
      </c>
      <c r="AJ285" s="4">
        <v>228.05584575953307</v>
      </c>
      <c r="AK285" s="4">
        <v>6265.330221691117</v>
      </c>
      <c r="AL285" s="4">
        <v>3380.1601386193606</v>
      </c>
      <c r="AM285" s="4">
        <v>1043.4390233189411</v>
      </c>
      <c r="AN285" s="4">
        <v>518.503466877086</v>
      </c>
      <c r="AO285" s="4">
        <v>524.93555644185494</v>
      </c>
      <c r="AP285" s="4">
        <v>102945.1953125</v>
      </c>
      <c r="AQ285" s="4">
        <v>168830.12031249999</v>
      </c>
      <c r="AR285" s="4">
        <v>53436.9765625</v>
      </c>
      <c r="AS285" s="4">
        <v>49508.21875</v>
      </c>
      <c r="AT285" s="4">
        <v>600</v>
      </c>
      <c r="AU285" s="4">
        <v>600</v>
      </c>
      <c r="AV285" s="4">
        <v>600</v>
      </c>
      <c r="AW285" s="4">
        <v>6.4407867115620698</v>
      </c>
      <c r="AX285" s="4">
        <v>2.2043490905927827</v>
      </c>
      <c r="AY285" s="4">
        <v>4.4086981811855654</v>
      </c>
      <c r="AZ285" s="4">
        <v>34.031068127566186</v>
      </c>
      <c r="BA285" s="4">
        <v>1.7936098783965464</v>
      </c>
      <c r="BB285" s="4">
        <v>1.0360278060571277</v>
      </c>
      <c r="BC285" s="4">
        <v>0.11207640064954848</v>
      </c>
      <c r="BD285" s="4">
        <v>18.13414275581631</v>
      </c>
      <c r="BE285" s="4">
        <v>3.5815000534057617</v>
      </c>
      <c r="BF285" s="4">
        <v>2.6760001182556152</v>
      </c>
      <c r="BG285" s="4">
        <v>4.4869999885559082</v>
      </c>
      <c r="BH285" s="4">
        <v>93.53849983215332</v>
      </c>
      <c r="BI285" s="4">
        <v>82.131500244140625</v>
      </c>
      <c r="BJ285" s="4">
        <v>11.406999588012695</v>
      </c>
      <c r="BK285" s="4">
        <v>2.6495000123977661</v>
      </c>
      <c r="BL285" s="4">
        <v>3.0299999713897705</v>
      </c>
      <c r="BM285" s="4">
        <v>2.2690000534057617</v>
      </c>
      <c r="BN285" s="4">
        <v>0.23000000417232513</v>
      </c>
      <c r="BO285" s="4">
        <v>0.37900000810623169</v>
      </c>
      <c r="BP285" s="4">
        <v>8.1000000238418579E-2</v>
      </c>
      <c r="BQ285" s="4">
        <v>93</v>
      </c>
      <c r="BR285" s="4">
        <v>94</v>
      </c>
      <c r="BS285" s="4">
        <v>92</v>
      </c>
      <c r="BT285" s="10">
        <v>39.586882966213977</v>
      </c>
      <c r="BU285" s="10">
        <v>118.5124017525637</v>
      </c>
      <c r="BV285" s="4">
        <v>17.723101523794512</v>
      </c>
      <c r="BW285" s="10">
        <v>17.794136029548117</v>
      </c>
      <c r="BX285" s="10">
        <v>17.652067018040903</v>
      </c>
      <c r="BY285" s="4">
        <v>0.75965888273218329</v>
      </c>
      <c r="BZ285" s="4">
        <v>0.61360296876784481</v>
      </c>
      <c r="CA285" s="4">
        <v>0.90571479669652166</v>
      </c>
      <c r="CB285" s="4">
        <v>7.9606241668369249</v>
      </c>
      <c r="CD285" s="10">
        <v>4797.3922859845288</v>
      </c>
      <c r="CE285" s="10">
        <v>7.7276853625170654</v>
      </c>
      <c r="CF285" s="10"/>
      <c r="CH285" s="10">
        <v>4685.1006725247307</v>
      </c>
      <c r="CI285" s="10">
        <v>8.1991460046928335</v>
      </c>
      <c r="CJ285" s="10"/>
      <c r="CK285" s="4">
        <v>7.0541015615481877</v>
      </c>
      <c r="CM285" s="10">
        <v>4825.4712336730954</v>
      </c>
      <c r="CN285" s="10">
        <v>7.1613960055770773</v>
      </c>
      <c r="CQ285" s="10">
        <v>5164.9099624212085</v>
      </c>
      <c r="CR285" s="10">
        <v>6.9538585259558223</v>
      </c>
      <c r="CT285" s="4">
        <v>0.92256945053425943</v>
      </c>
      <c r="CU285" s="4">
        <v>0.72152778009573626</v>
      </c>
      <c r="CV285" s="4">
        <v>0.20104167043852311</v>
      </c>
      <c r="CW285" s="4">
        <v>0.68541667781149351</v>
      </c>
      <c r="CX285" s="4">
        <v>0.52708334103226662</v>
      </c>
      <c r="CY285" s="4">
        <v>0.15833333677922687</v>
      </c>
      <c r="CZ285" s="4">
        <v>1.1597222232570252</v>
      </c>
      <c r="DA285" s="4">
        <v>0.91597221915920579</v>
      </c>
      <c r="DB285" s="4">
        <v>0.24375000409781933</v>
      </c>
    </row>
    <row r="286" spans="1:106" x14ac:dyDescent="0.25">
      <c r="A286" s="1">
        <f t="shared" si="4"/>
        <v>45209</v>
      </c>
      <c r="B286" s="8">
        <v>42</v>
      </c>
      <c r="C286" s="4">
        <v>8990.5969999999998</v>
      </c>
      <c r="D286" s="4">
        <v>8990.5969999999998</v>
      </c>
      <c r="E286" s="4">
        <v>0</v>
      </c>
      <c r="F286" s="4">
        <v>4461.71</v>
      </c>
      <c r="H286" s="4">
        <v>4528.8869999999997</v>
      </c>
      <c r="J286" s="4">
        <v>67134.662997807493</v>
      </c>
      <c r="K286" s="4">
        <v>236.95797794312747</v>
      </c>
      <c r="L286" s="4">
        <v>32203.22980344178</v>
      </c>
      <c r="M286" s="4">
        <v>34931.433194365716</v>
      </c>
      <c r="N286" s="4">
        <v>24163.172425419551</v>
      </c>
      <c r="O286" s="4">
        <v>1794.0841430785792</v>
      </c>
      <c r="P286" s="4">
        <v>10216.392022704358</v>
      </c>
      <c r="Q286" s="4">
        <v>13946.780402715191</v>
      </c>
      <c r="R286" s="4">
        <v>33663.14450491473</v>
      </c>
      <c r="S286" s="4">
        <v>50.609744298817141</v>
      </c>
      <c r="T286" s="4">
        <v>1192.9887730428236</v>
      </c>
      <c r="U286" s="4">
        <v>15691.817588819169</v>
      </c>
      <c r="V286" s="4">
        <v>0</v>
      </c>
      <c r="W286" s="4">
        <v>17971.326916095557</v>
      </c>
      <c r="X286" s="4">
        <v>0</v>
      </c>
      <c r="Y286" s="4">
        <v>15691.817588819169</v>
      </c>
      <c r="Z286" s="4">
        <v>17971.326916095557</v>
      </c>
      <c r="AA286" s="4">
        <v>304294.24615720392</v>
      </c>
      <c r="AB286" s="4">
        <v>144857.68363015403</v>
      </c>
      <c r="AC286" s="4">
        <v>159436.56252704989</v>
      </c>
      <c r="AD286" s="4">
        <v>17063.036691278907</v>
      </c>
      <c r="AE286" s="4">
        <v>3.9976784397696417</v>
      </c>
      <c r="AF286" s="4">
        <v>1022.0579281846346</v>
      </c>
      <c r="AG286" s="4">
        <v>8616.854181562454</v>
      </c>
      <c r="AH286" s="4">
        <v>8446.1825097164528</v>
      </c>
      <c r="AI286" s="4">
        <v>11616.183546741882</v>
      </c>
      <c r="AJ286" s="4">
        <v>228.19214914975342</v>
      </c>
      <c r="AK286" s="4">
        <v>7811.6531582254056</v>
      </c>
      <c r="AL286" s="4">
        <v>3804.5303885164758</v>
      </c>
      <c r="AM286" s="4">
        <v>1076.8573587631995</v>
      </c>
      <c r="AN286" s="4">
        <v>528.93022741138248</v>
      </c>
      <c r="AO286" s="4">
        <v>547.92713135181702</v>
      </c>
      <c r="AP286" s="4">
        <v>105382.828125</v>
      </c>
      <c r="AQ286" s="4">
        <v>172827.83812499998</v>
      </c>
      <c r="AR286" s="4">
        <v>52173.44921875</v>
      </c>
      <c r="AS286" s="4">
        <v>53209.37890625</v>
      </c>
      <c r="AT286" s="4">
        <v>600</v>
      </c>
      <c r="AU286" s="4">
        <v>600</v>
      </c>
      <c r="AV286" s="4">
        <v>600</v>
      </c>
      <c r="AW286" s="4">
        <v>7.4672085733358413</v>
      </c>
      <c r="AX286" s="4">
        <v>2.6876048860180868</v>
      </c>
      <c r="AY286" s="4">
        <v>5.3752097720361736</v>
      </c>
      <c r="AZ286" s="4">
        <v>33.845833169610863</v>
      </c>
      <c r="BA286" s="4">
        <v>1.8978758241837452</v>
      </c>
      <c r="BB286" s="4">
        <v>1.2920369522448711</v>
      </c>
      <c r="BC286" s="4">
        <v>0.11977595689843505</v>
      </c>
      <c r="BD286" s="4">
        <v>19.223177073224392</v>
      </c>
      <c r="BE286" s="4">
        <v>3.3774999976158142</v>
      </c>
      <c r="BF286" s="4">
        <v>1.1360000371932983</v>
      </c>
      <c r="BG286" s="4">
        <v>5.6189999580383301</v>
      </c>
      <c r="BH286" s="4">
        <v>92.863994598388672</v>
      </c>
      <c r="BI286" s="4">
        <v>79.272994995117188</v>
      </c>
      <c r="BJ286" s="4">
        <v>13.590999603271484</v>
      </c>
      <c r="BK286" s="4">
        <v>3.1864999532699585</v>
      </c>
      <c r="BL286" s="4">
        <v>3.0299999713897705</v>
      </c>
      <c r="BM286" s="4">
        <v>3.3429999351501465</v>
      </c>
      <c r="BN286" s="4">
        <v>0.57150000333786011</v>
      </c>
      <c r="BO286" s="4">
        <v>0.37900000810623169</v>
      </c>
      <c r="BP286" s="4">
        <v>0.76399999856948853</v>
      </c>
      <c r="BQ286" s="4">
        <v>68</v>
      </c>
      <c r="BR286" s="4">
        <v>94</v>
      </c>
      <c r="BS286" s="4">
        <v>42</v>
      </c>
      <c r="BT286" s="10">
        <v>39.235397671692361</v>
      </c>
      <c r="BU286" s="10">
        <v>118.30123405528676</v>
      </c>
      <c r="BV286" s="4">
        <v>17.172877431771269</v>
      </c>
      <c r="BW286" s="10">
        <v>17.128751076625452</v>
      </c>
      <c r="BX286" s="10">
        <v>17.217003786917086</v>
      </c>
      <c r="BY286" s="4">
        <v>0.64794764673269434</v>
      </c>
      <c r="BZ286" s="4">
        <v>0.48504146533630282</v>
      </c>
      <c r="CA286" s="4">
        <v>0.81085382812908591</v>
      </c>
      <c r="CB286" s="4">
        <v>7.8022099582104101</v>
      </c>
      <c r="CD286" s="10">
        <v>4775.7085863079783</v>
      </c>
      <c r="CE286" s="10">
        <v>7.71371338394147</v>
      </c>
      <c r="CF286" s="10"/>
      <c r="CH286" s="10">
        <v>4849.118373029145</v>
      </c>
      <c r="CI286" s="10">
        <v>7.8893668013895129</v>
      </c>
      <c r="CJ286" s="10"/>
      <c r="CK286" s="4">
        <v>6.9945875385880809</v>
      </c>
      <c r="CM286" s="10">
        <v>4831.0417983189336</v>
      </c>
      <c r="CN286" s="10">
        <v>7.2660196531572101</v>
      </c>
      <c r="CQ286" s="10">
        <v>5352.8862063844363</v>
      </c>
      <c r="CR286" s="10">
        <v>6.7496169114662941</v>
      </c>
      <c r="CT286" s="4">
        <v>0.90937500819563866</v>
      </c>
      <c r="CU286" s="4">
        <v>0.75208333879709244</v>
      </c>
      <c r="CV286" s="4">
        <v>0.15729166939854622</v>
      </c>
      <c r="CW286" s="4">
        <v>0.72916667597989249</v>
      </c>
      <c r="CX286" s="4">
        <v>0.56041667362054193</v>
      </c>
      <c r="CY286" s="4">
        <v>0.16875000235935053</v>
      </c>
      <c r="CZ286" s="4">
        <v>1.0895833404113848</v>
      </c>
      <c r="DA286" s="4">
        <v>0.94375000397364295</v>
      </c>
      <c r="DB286" s="4">
        <v>0.14583333643774191</v>
      </c>
    </row>
    <row r="287" spans="1:106" x14ac:dyDescent="0.25">
      <c r="A287" s="1">
        <f t="shared" si="4"/>
        <v>45210</v>
      </c>
      <c r="B287" s="8">
        <v>42</v>
      </c>
      <c r="C287" s="4">
        <v>9007.773000000001</v>
      </c>
      <c r="D287" s="4">
        <v>9007.773000000001</v>
      </c>
      <c r="E287" s="4">
        <v>0</v>
      </c>
      <c r="F287" s="4">
        <v>4686.6390000000001</v>
      </c>
      <c r="H287" s="4">
        <v>4321.134</v>
      </c>
      <c r="J287" s="4">
        <v>59619.200655188353</v>
      </c>
      <c r="K287" s="4">
        <v>238.35500850664874</v>
      </c>
      <c r="L287" s="4">
        <v>29859.034424916535</v>
      </c>
      <c r="M287" s="4">
        <v>29760.166230271814</v>
      </c>
      <c r="N287" s="4">
        <v>23778.063731184928</v>
      </c>
      <c r="O287" s="4">
        <v>1793.5820945720054</v>
      </c>
      <c r="P287" s="4">
        <v>10328.642431900184</v>
      </c>
      <c r="Q287" s="4">
        <v>13449.421299284744</v>
      </c>
      <c r="R287" s="4">
        <v>29692.692784797142</v>
      </c>
      <c r="S287" s="4">
        <v>51.273613203896645</v>
      </c>
      <c r="T287" s="4">
        <v>1195.1422984260353</v>
      </c>
      <c r="U287" s="4">
        <v>15091.674106835273</v>
      </c>
      <c r="V287" s="4">
        <v>0</v>
      </c>
      <c r="W287" s="4">
        <v>14601.018677961869</v>
      </c>
      <c r="X287" s="4">
        <v>0</v>
      </c>
      <c r="Y287" s="4">
        <v>15091.674106835273</v>
      </c>
      <c r="Z287" s="4">
        <v>14601.018677961869</v>
      </c>
      <c r="AA287" s="4">
        <v>301844.4691182588</v>
      </c>
      <c r="AB287" s="4">
        <v>148635.98267826968</v>
      </c>
      <c r="AC287" s="4">
        <v>153208.48643998909</v>
      </c>
      <c r="AD287" s="4">
        <v>17023.245374061906</v>
      </c>
      <c r="AE287" s="4">
        <v>3.9997096629873776</v>
      </c>
      <c r="AF287" s="4">
        <v>1022.1655565619867</v>
      </c>
      <c r="AG287" s="4">
        <v>8882.661423150108</v>
      </c>
      <c r="AH287" s="4">
        <v>8140.5839509117986</v>
      </c>
      <c r="AI287" s="4">
        <v>10466.122347737793</v>
      </c>
      <c r="AJ287" s="4">
        <v>227.94001438935598</v>
      </c>
      <c r="AK287" s="4">
        <v>6192.5504069443105</v>
      </c>
      <c r="AL287" s="4">
        <v>4273.571940793483</v>
      </c>
      <c r="AM287" s="4">
        <v>1078.3833661803433</v>
      </c>
      <c r="AN287" s="4">
        <v>531.96484623764218</v>
      </c>
      <c r="AO287" s="4">
        <v>546.4185199427011</v>
      </c>
      <c r="AP287" s="4">
        <v>95206.671875</v>
      </c>
      <c r="AQ287" s="4">
        <v>156138.94187499999</v>
      </c>
      <c r="AR287" s="4">
        <v>48923.421875</v>
      </c>
      <c r="AS287" s="4">
        <v>46283.25</v>
      </c>
      <c r="AT287" s="4">
        <v>600</v>
      </c>
      <c r="AU287" s="4">
        <v>600</v>
      </c>
      <c r="AV287" s="4">
        <v>600</v>
      </c>
      <c r="AW287" s="4">
        <v>6.61863933018609</v>
      </c>
      <c r="AX287" s="4">
        <v>2.6397272368192364</v>
      </c>
      <c r="AY287" s="4">
        <v>5.2794544736384728</v>
      </c>
      <c r="AZ287" s="4">
        <v>33.509333452148354</v>
      </c>
      <c r="BA287" s="4">
        <v>1.8898395168330622</v>
      </c>
      <c r="BB287" s="4">
        <v>1.1618989896545786</v>
      </c>
      <c r="BC287" s="4">
        <v>0.11971697845631137</v>
      </c>
      <c r="BD287" s="4">
        <v>17.333800693578755</v>
      </c>
      <c r="BE287" s="4">
        <v>3.1189999580383301</v>
      </c>
      <c r="BF287" s="4">
        <v>0</v>
      </c>
      <c r="BG287" s="4">
        <v>6.2379999160766602</v>
      </c>
      <c r="BH287" s="4">
        <v>92.415496826171875</v>
      </c>
      <c r="BI287" s="4">
        <v>77.048995971679688</v>
      </c>
      <c r="BJ287" s="4">
        <v>15.366500854492188</v>
      </c>
      <c r="BK287" s="4">
        <v>3.7319998741149902</v>
      </c>
      <c r="BL287" s="4">
        <v>4.120999813079834</v>
      </c>
      <c r="BM287" s="4">
        <v>3.3429999351501465</v>
      </c>
      <c r="BN287" s="4">
        <v>0.73399999737739563</v>
      </c>
      <c r="BO287" s="4">
        <v>0.70399999618530273</v>
      </c>
      <c r="BP287" s="4">
        <v>0.76399999856948853</v>
      </c>
      <c r="BQ287" s="4">
        <v>42</v>
      </c>
      <c r="BR287" s="4">
        <v>42</v>
      </c>
      <c r="BS287" s="4">
        <v>42</v>
      </c>
      <c r="BT287" s="10">
        <v>39.22833528154252</v>
      </c>
      <c r="BU287" s="10">
        <v>117.06263841600763</v>
      </c>
      <c r="BV287" s="4">
        <v>17.35345665704321</v>
      </c>
      <c r="BW287" s="10">
        <v>17.343834533724522</v>
      </c>
      <c r="BX287" s="10">
        <v>17.363078780361899</v>
      </c>
      <c r="BY287" s="4">
        <v>0.84114439235644656</v>
      </c>
      <c r="BZ287" s="4">
        <v>0.62995311513754981</v>
      </c>
      <c r="CA287" s="4">
        <v>1.0523356695753432</v>
      </c>
      <c r="CB287" s="4">
        <v>7.7018366021405731</v>
      </c>
      <c r="CD287" s="10">
        <v>4675.5777784368493</v>
      </c>
      <c r="CE287" s="10">
        <v>7.5026671058309002</v>
      </c>
      <c r="CF287" s="10"/>
      <c r="CH287" s="10">
        <v>4831.9224600342668</v>
      </c>
      <c r="CI287" s="10">
        <v>7.8945616466317396</v>
      </c>
      <c r="CJ287" s="10"/>
      <c r="CK287" s="4">
        <v>6.9530270006294534</v>
      </c>
      <c r="CM287" s="10">
        <v>4979.4797133014818</v>
      </c>
      <c r="CN287" s="10">
        <v>7.0950820539619892</v>
      </c>
      <c r="CQ287" s="10">
        <v>5343.7185371883106</v>
      </c>
      <c r="CR287" s="10">
        <v>6.8206547113109544</v>
      </c>
      <c r="CT287" s="4">
        <v>1.0291666681102165</v>
      </c>
      <c r="CU287" s="4">
        <v>0.84166666430731607</v>
      </c>
      <c r="CV287" s="4">
        <v>0.18750000380290049</v>
      </c>
      <c r="CW287" s="4">
        <v>0.9375000034148494</v>
      </c>
      <c r="CX287" s="4">
        <v>0.73124999925494194</v>
      </c>
      <c r="CY287" s="4">
        <v>0.20625000415990749</v>
      </c>
      <c r="CZ287" s="4">
        <v>1.1208333328055837</v>
      </c>
      <c r="DA287" s="4">
        <v>0.95208332935969031</v>
      </c>
      <c r="DB287" s="4">
        <v>0.16875000344589353</v>
      </c>
    </row>
    <row r="288" spans="1:106" x14ac:dyDescent="0.25">
      <c r="A288" s="1">
        <f t="shared" si="4"/>
        <v>45211</v>
      </c>
      <c r="B288" s="8">
        <v>42</v>
      </c>
      <c r="C288" s="4">
        <v>8598.0720000000001</v>
      </c>
      <c r="D288" s="4">
        <v>8598.0720000000001</v>
      </c>
      <c r="E288" s="4">
        <v>0</v>
      </c>
      <c r="F288" s="4">
        <v>4465.7049999999999</v>
      </c>
      <c r="H288" s="4">
        <v>4132.3670000000002</v>
      </c>
      <c r="J288" s="4">
        <v>56778.379770749394</v>
      </c>
      <c r="K288" s="4">
        <v>235.41587448218485</v>
      </c>
      <c r="L288" s="4">
        <v>28380.830566766934</v>
      </c>
      <c r="M288" s="4">
        <v>28397.54920398246</v>
      </c>
      <c r="N288" s="4">
        <v>24734.300248297302</v>
      </c>
      <c r="O288" s="4">
        <v>1792.9713025137476</v>
      </c>
      <c r="P288" s="4">
        <v>10820.256047194796</v>
      </c>
      <c r="Q288" s="4">
        <v>13914.044201102508</v>
      </c>
      <c r="R288" s="4">
        <v>27842.847460424891</v>
      </c>
      <c r="S288" s="4">
        <v>50.748547361292445</v>
      </c>
      <c r="T288" s="4">
        <v>1191.9724947787329</v>
      </c>
      <c r="U288" s="4">
        <v>13317.364490959597</v>
      </c>
      <c r="V288" s="4">
        <v>0</v>
      </c>
      <c r="W288" s="4">
        <v>14525.482969465293</v>
      </c>
      <c r="X288" s="4">
        <v>0</v>
      </c>
      <c r="Y288" s="4">
        <v>13317.364490959597</v>
      </c>
      <c r="Z288" s="4">
        <v>14525.482969465293</v>
      </c>
      <c r="AA288" s="4">
        <v>308582.52176742372</v>
      </c>
      <c r="AB288" s="4">
        <v>152229.18756629559</v>
      </c>
      <c r="AC288" s="4">
        <v>156353.33420112811</v>
      </c>
      <c r="AD288" s="4">
        <v>16458.993026217104</v>
      </c>
      <c r="AE288" s="4">
        <v>3.9947058355805449</v>
      </c>
      <c r="AF288" s="4">
        <v>1022.0379912232556</v>
      </c>
      <c r="AG288" s="4">
        <v>8123.1382471941179</v>
      </c>
      <c r="AH288" s="4">
        <v>8335.8547790229859</v>
      </c>
      <c r="AI288" s="4">
        <v>9767.5605474229851</v>
      </c>
      <c r="AJ288" s="4">
        <v>227.83395593793304</v>
      </c>
      <c r="AK288" s="4">
        <v>5434.8437095374102</v>
      </c>
      <c r="AL288" s="4">
        <v>4332.716837885574</v>
      </c>
      <c r="AM288" s="4">
        <v>1022.7027758581826</v>
      </c>
      <c r="AN288" s="4">
        <v>506.64520135215963</v>
      </c>
      <c r="AO288" s="4">
        <v>516.05757450602289</v>
      </c>
      <c r="AP288" s="4">
        <v>91058.37890625</v>
      </c>
      <c r="AQ288" s="4">
        <v>149335.74140624999</v>
      </c>
      <c r="AR288" s="4">
        <v>45306.44921875</v>
      </c>
      <c r="AS288" s="4">
        <v>45751.9296875</v>
      </c>
      <c r="AT288" s="4">
        <v>600</v>
      </c>
      <c r="AU288" s="4">
        <v>600</v>
      </c>
      <c r="AV288" s="4">
        <v>600</v>
      </c>
      <c r="AW288" s="4">
        <v>6.6036176215725328</v>
      </c>
      <c r="AX288" s="4">
        <v>2.8767263461270507</v>
      </c>
      <c r="AY288" s="4">
        <v>5.7534526922541014</v>
      </c>
      <c r="AZ288" s="4">
        <v>35.889734555307712</v>
      </c>
      <c r="BA288" s="4">
        <v>1.9142655500229706</v>
      </c>
      <c r="BB288" s="4">
        <v>1.1360175336311424</v>
      </c>
      <c r="BC288" s="4">
        <v>0.11894559336769715</v>
      </c>
      <c r="BD288" s="4">
        <v>17.368514872433028</v>
      </c>
      <c r="BE288" s="4">
        <v>3.6144999563694</v>
      </c>
      <c r="BF288" s="4">
        <v>0.68800002336502075</v>
      </c>
      <c r="BG288" s="4">
        <v>6.5409998893737793</v>
      </c>
      <c r="BH288" s="4">
        <v>92.304004669189453</v>
      </c>
      <c r="BI288" s="4">
        <v>77.035003662109375</v>
      </c>
      <c r="BJ288" s="4">
        <v>15.269001007080078</v>
      </c>
      <c r="BK288" s="4">
        <v>3.4849998950958252</v>
      </c>
      <c r="BL288" s="4">
        <v>4.120999813079834</v>
      </c>
      <c r="BM288" s="4">
        <v>2.8489999771118164</v>
      </c>
      <c r="BN288" s="4">
        <v>0.59749999642372131</v>
      </c>
      <c r="BO288" s="4">
        <v>0.70399999618530273</v>
      </c>
      <c r="BP288" s="4">
        <v>0.49099999666213989</v>
      </c>
      <c r="BQ288" s="4">
        <v>43</v>
      </c>
      <c r="BR288" s="4">
        <v>42</v>
      </c>
      <c r="BS288" s="4">
        <v>44</v>
      </c>
      <c r="BT288" s="10">
        <v>39.488665905299555</v>
      </c>
      <c r="BU288" s="10">
        <v>119.3611387817481</v>
      </c>
      <c r="BV288" s="4">
        <v>17.121232274936304</v>
      </c>
      <c r="BW288" s="10">
        <v>17.281491566786059</v>
      </c>
      <c r="BX288" s="10">
        <v>16.960972983086549</v>
      </c>
      <c r="BY288" s="4">
        <v>0.4274968007644962</v>
      </c>
      <c r="BZ288" s="4">
        <v>0.43211748297786146</v>
      </c>
      <c r="CA288" s="4">
        <v>0.42287611855113094</v>
      </c>
      <c r="CB288" s="4">
        <v>8.135579767448915</v>
      </c>
      <c r="CD288" s="10">
        <v>4434.7293293137527</v>
      </c>
      <c r="CE288" s="10">
        <v>8.1569296349273692</v>
      </c>
      <c r="CF288" s="10"/>
      <c r="CH288" s="10">
        <v>4599.7065896693575</v>
      </c>
      <c r="CI288" s="10">
        <v>8.1149956537368979</v>
      </c>
      <c r="CJ288" s="10"/>
      <c r="CK288" s="4">
        <v>7.0282564783048498</v>
      </c>
      <c r="CM288" s="10">
        <v>4702.1932447645395</v>
      </c>
      <c r="CN288" s="10">
        <v>7.2203045720197876</v>
      </c>
      <c r="CQ288" s="10">
        <v>5141.5478171002896</v>
      </c>
      <c r="CR288" s="10">
        <v>6.8526192419977496</v>
      </c>
      <c r="CT288" s="4">
        <v>0.90104167023673654</v>
      </c>
      <c r="CU288" s="4">
        <v>0.74791666741172469</v>
      </c>
      <c r="CV288" s="4">
        <v>0.15312500282501179</v>
      </c>
      <c r="CW288" s="4">
        <v>0.81666667495543754</v>
      </c>
      <c r="CX288" s="4">
        <v>0.65000000471870101</v>
      </c>
      <c r="CY288" s="4">
        <v>0.16666667023673654</v>
      </c>
      <c r="CZ288" s="4">
        <v>0.98541666551803542</v>
      </c>
      <c r="DA288" s="4">
        <v>0.84583333010474837</v>
      </c>
      <c r="DB288" s="4">
        <v>0.13958333541328707</v>
      </c>
    </row>
    <row r="289" spans="1:106" x14ac:dyDescent="0.25">
      <c r="A289" s="1">
        <f t="shared" si="4"/>
        <v>45212</v>
      </c>
      <c r="B289" s="8">
        <v>42</v>
      </c>
      <c r="C289" s="4">
        <v>8275.3979999999992</v>
      </c>
      <c r="D289" s="4">
        <v>8275.3979999999992</v>
      </c>
      <c r="E289" s="4">
        <v>0</v>
      </c>
      <c r="F289" s="4">
        <v>4669.8119999999999</v>
      </c>
      <c r="H289" s="4">
        <v>3605.5859999999998</v>
      </c>
      <c r="J289" s="4">
        <v>46730.326786498321</v>
      </c>
      <c r="K289" s="4">
        <v>235.5782980993547</v>
      </c>
      <c r="L289" s="4">
        <v>25687.568791446258</v>
      </c>
      <c r="M289" s="4">
        <v>21042.757995052059</v>
      </c>
      <c r="N289" s="4">
        <v>23603.887098176128</v>
      </c>
      <c r="O289" s="4">
        <v>1795.3255179508244</v>
      </c>
      <c r="P289" s="4">
        <v>11681.504543815452</v>
      </c>
      <c r="Q289" s="4">
        <v>11922.382554360676</v>
      </c>
      <c r="R289" s="4">
        <v>24528.937335459836</v>
      </c>
      <c r="S289" s="4">
        <v>49.592015773414317</v>
      </c>
      <c r="T289" s="4">
        <v>1187.4400880767637</v>
      </c>
      <c r="U289" s="4">
        <v>12332.059369231813</v>
      </c>
      <c r="V289" s="4">
        <v>0</v>
      </c>
      <c r="W289" s="4">
        <v>12196.877966228023</v>
      </c>
      <c r="X289" s="4">
        <v>0</v>
      </c>
      <c r="Y289" s="4">
        <v>12332.059369231813</v>
      </c>
      <c r="Z289" s="4">
        <v>12196.877966228023</v>
      </c>
      <c r="AA289" s="4">
        <v>295022.11617949535</v>
      </c>
      <c r="AB289" s="4">
        <v>155416.81133723189</v>
      </c>
      <c r="AC289" s="4">
        <v>139605.30484226343</v>
      </c>
      <c r="AD289" s="4">
        <v>15508.585127816194</v>
      </c>
      <c r="AE289" s="4">
        <v>4.0017118251596564</v>
      </c>
      <c r="AF289" s="4">
        <v>1022.1168444955383</v>
      </c>
      <c r="AG289" s="4">
        <v>8025.6532193607763</v>
      </c>
      <c r="AH289" s="4">
        <v>7482.9319084554163</v>
      </c>
      <c r="AI289" s="4">
        <v>9122.0899121177717</v>
      </c>
      <c r="AJ289" s="4">
        <v>227.57476036707561</v>
      </c>
      <c r="AK289" s="4">
        <v>5010.6219378166115</v>
      </c>
      <c r="AL289" s="4">
        <v>4111.4679743011611</v>
      </c>
      <c r="AM289" s="4">
        <v>975.39580375954779</v>
      </c>
      <c r="AN289" s="4">
        <v>505.34842449960405</v>
      </c>
      <c r="AO289" s="4">
        <v>470.04737925994374</v>
      </c>
      <c r="AP289" s="4">
        <v>79707.9375</v>
      </c>
      <c r="AQ289" s="4">
        <v>130721.01749999999</v>
      </c>
      <c r="AR289" s="4">
        <v>43147.4921875</v>
      </c>
      <c r="AS289" s="4">
        <v>36560.4453125</v>
      </c>
      <c r="AT289" s="4">
        <v>600</v>
      </c>
      <c r="AU289" s="4">
        <v>600</v>
      </c>
      <c r="AV289" s="4">
        <v>600</v>
      </c>
      <c r="AW289" s="4">
        <v>5.6468978031628598</v>
      </c>
      <c r="AX289" s="4">
        <v>2.8522963002113166</v>
      </c>
      <c r="AY289" s="4">
        <v>5.7045926004226333</v>
      </c>
      <c r="AZ289" s="4">
        <v>35.650504807079415</v>
      </c>
      <c r="BA289" s="4">
        <v>1.8740591241431765</v>
      </c>
      <c r="BB289" s="4">
        <v>1.1023143433243661</v>
      </c>
      <c r="BC289" s="4">
        <v>0.11786693567603007</v>
      </c>
      <c r="BD289" s="4">
        <v>15.796342061131078</v>
      </c>
      <c r="BE289" s="4">
        <v>4.6579999923706055</v>
      </c>
      <c r="BF289" s="4">
        <v>1.2880001068115234</v>
      </c>
      <c r="BG289" s="4">
        <v>8.0279998779296875</v>
      </c>
      <c r="BH289" s="4">
        <v>92.472499847412109</v>
      </c>
      <c r="BI289" s="4">
        <v>76.145500183105469</v>
      </c>
      <c r="BJ289" s="4">
        <v>16.326999664306641</v>
      </c>
      <c r="BK289" s="4">
        <v>2.4244999885559082</v>
      </c>
      <c r="BL289" s="4">
        <v>2</v>
      </c>
      <c r="BM289" s="4">
        <v>2.8489999771118164</v>
      </c>
      <c r="BN289" s="4">
        <v>0.44550000131130219</v>
      </c>
      <c r="BO289" s="4">
        <v>0.40000000596046448</v>
      </c>
      <c r="BP289" s="4">
        <v>0.49099999666213989</v>
      </c>
      <c r="BQ289" s="4">
        <v>37</v>
      </c>
      <c r="BR289" s="4">
        <v>30</v>
      </c>
      <c r="BS289" s="4">
        <v>44</v>
      </c>
      <c r="BT289" s="10">
        <v>39.02772336474758</v>
      </c>
      <c r="BU289" s="10">
        <v>120.32671491838067</v>
      </c>
      <c r="BV289" s="4">
        <v>17.655970695465804</v>
      </c>
      <c r="BW289" s="10">
        <v>17.959827030808839</v>
      </c>
      <c r="BX289" s="10">
        <v>17.352114360122769</v>
      </c>
      <c r="BY289" s="4">
        <v>0.50974375199945188</v>
      </c>
      <c r="BZ289" s="4">
        <v>0.49919103195209857</v>
      </c>
      <c r="CA289" s="4">
        <v>0.52029647204680518</v>
      </c>
      <c r="CB289" s="4">
        <v>8.3341810886754537</v>
      </c>
      <c r="CD289" s="10">
        <v>4441.6750250675695</v>
      </c>
      <c r="CE289" s="10">
        <v>8.3792475186648971</v>
      </c>
      <c r="CF289" s="10"/>
      <c r="CH289" s="10">
        <v>4189.9751160955984</v>
      </c>
      <c r="CI289" s="10">
        <v>8.2864074310744567</v>
      </c>
      <c r="CJ289" s="10"/>
      <c r="CK289" s="4">
        <v>7.0689212911685013</v>
      </c>
      <c r="CM289" s="10">
        <v>4704.7099823111075</v>
      </c>
      <c r="CN289" s="10">
        <v>7.226050951652697</v>
      </c>
      <c r="CQ289" s="10">
        <v>4647.5484214745165</v>
      </c>
      <c r="CR289" s="10">
        <v>6.9098590469148746</v>
      </c>
      <c r="CT289" s="4">
        <v>1.0468750064416479</v>
      </c>
      <c r="CU289" s="4">
        <v>0.81302083842456341</v>
      </c>
      <c r="CV289" s="4">
        <v>0.23385416801708442</v>
      </c>
      <c r="CW289" s="4">
        <v>1.0854166677842538</v>
      </c>
      <c r="CX289" s="4">
        <v>0.77395833283662796</v>
      </c>
      <c r="CY289" s="4">
        <v>0.31145833494762581</v>
      </c>
      <c r="CZ289" s="4">
        <v>1.0083333450990419</v>
      </c>
      <c r="DA289" s="4">
        <v>0.85208334401249886</v>
      </c>
      <c r="DB289" s="4">
        <v>0.15625000108654299</v>
      </c>
    </row>
    <row r="290" spans="1:106" x14ac:dyDescent="0.25">
      <c r="A290" s="1">
        <f t="shared" si="4"/>
        <v>45213</v>
      </c>
      <c r="B290" s="8">
        <v>42</v>
      </c>
      <c r="C290" s="4">
        <v>6850.902</v>
      </c>
      <c r="D290" s="4">
        <v>6850.902</v>
      </c>
      <c r="E290" s="4">
        <v>0</v>
      </c>
      <c r="F290" s="4">
        <v>2312.6289999999999</v>
      </c>
      <c r="H290" s="4">
        <v>4538.2730000000001</v>
      </c>
      <c r="J290" s="4">
        <v>42283.525542442701</v>
      </c>
      <c r="K290" s="4">
        <v>239.08175391354615</v>
      </c>
      <c r="L290" s="4">
        <v>18762.971281334965</v>
      </c>
      <c r="M290" s="4">
        <v>23520.554261107733</v>
      </c>
      <c r="N290" s="4">
        <v>19018.492384825266</v>
      </c>
      <c r="O290" s="4">
        <v>1795.5021368010384</v>
      </c>
      <c r="P290" s="4">
        <v>7840.1841077522422</v>
      </c>
      <c r="Q290" s="4">
        <v>11178.308277073023</v>
      </c>
      <c r="R290" s="4">
        <v>22581.100207301177</v>
      </c>
      <c r="S290" s="4">
        <v>49.675064131113999</v>
      </c>
      <c r="T290" s="4">
        <v>1187.1166087871882</v>
      </c>
      <c r="U290" s="4">
        <v>9044.6801105474788</v>
      </c>
      <c r="V290" s="4">
        <v>0</v>
      </c>
      <c r="W290" s="4">
        <v>13536.420096753696</v>
      </c>
      <c r="X290" s="4">
        <v>0</v>
      </c>
      <c r="Y290" s="4">
        <v>9044.6801105474788</v>
      </c>
      <c r="Z290" s="4">
        <v>13536.420096753696</v>
      </c>
      <c r="AA290" s="4">
        <v>275507.9527971585</v>
      </c>
      <c r="AB290" s="4">
        <v>126129.8597808902</v>
      </c>
      <c r="AC290" s="4">
        <v>149378.09301626834</v>
      </c>
      <c r="AD290" s="4">
        <v>14315.27972219179</v>
      </c>
      <c r="AE290" s="4">
        <v>4.0030080107530184</v>
      </c>
      <c r="AF290" s="4">
        <v>1022.0632980955056</v>
      </c>
      <c r="AG290" s="4">
        <v>5972.1310764197142</v>
      </c>
      <c r="AH290" s="4">
        <v>8343.1486457720766</v>
      </c>
      <c r="AI290" s="4">
        <v>9049.7467095996089</v>
      </c>
      <c r="AJ290" s="4">
        <v>227.78339600766148</v>
      </c>
      <c r="AK290" s="4">
        <v>5495.3277147162225</v>
      </c>
      <c r="AL290" s="4">
        <v>3554.4189948833859</v>
      </c>
      <c r="AM290" s="4">
        <v>917.35792463470534</v>
      </c>
      <c r="AN290" s="4">
        <v>412.40502260915156</v>
      </c>
      <c r="AO290" s="4">
        <v>504.95290202555378</v>
      </c>
      <c r="AP290" s="4">
        <v>72546.48046875</v>
      </c>
      <c r="AQ290" s="4">
        <v>118976.22796875</v>
      </c>
      <c r="AR290" s="4">
        <v>31143.91015625</v>
      </c>
      <c r="AS290" s="4">
        <v>41402.5703125</v>
      </c>
      <c r="AT290" s="4">
        <v>600</v>
      </c>
      <c r="AU290" s="4">
        <v>600</v>
      </c>
      <c r="AV290" s="4">
        <v>600</v>
      </c>
      <c r="AW290" s="4">
        <v>6.1719647343434048</v>
      </c>
      <c r="AX290" s="4">
        <v>2.7760566980560029</v>
      </c>
      <c r="AY290" s="4">
        <v>5.5521133961120057</v>
      </c>
      <c r="AZ290" s="4">
        <v>40.214843650829991</v>
      </c>
      <c r="BA290" s="4">
        <v>2.0895467081840886</v>
      </c>
      <c r="BB290" s="4">
        <v>1.3209569644405377</v>
      </c>
      <c r="BC290" s="4">
        <v>0.13390323268887883</v>
      </c>
      <c r="BD290" s="4">
        <v>17.366505603021324</v>
      </c>
      <c r="BE290" s="4">
        <v>4.9025001525878906</v>
      </c>
      <c r="BF290" s="4">
        <v>1.625</v>
      </c>
      <c r="BG290" s="4">
        <v>8.1800003051757813</v>
      </c>
      <c r="BH290" s="4">
        <v>91.768004417419434</v>
      </c>
      <c r="BI290" s="4">
        <v>75.998504638671875</v>
      </c>
      <c r="BJ290" s="4">
        <v>15.769499778747559</v>
      </c>
      <c r="BK290" s="4">
        <v>2.7350000143051147</v>
      </c>
      <c r="BL290" s="4">
        <v>2</v>
      </c>
      <c r="BM290" s="4">
        <v>3.4700000286102295</v>
      </c>
      <c r="BN290" s="4">
        <v>0.59449999034404755</v>
      </c>
      <c r="BO290" s="4">
        <v>0.40000000596046448</v>
      </c>
      <c r="BP290" s="4">
        <v>0.78899997472763062</v>
      </c>
      <c r="BQ290" s="4">
        <v>50</v>
      </c>
      <c r="BR290" s="4">
        <v>30</v>
      </c>
      <c r="BS290" s="4">
        <v>70</v>
      </c>
      <c r="BT290" s="10">
        <v>38.70355748445855</v>
      </c>
      <c r="BU290" s="10">
        <v>120.6011469416086</v>
      </c>
      <c r="BV290" s="4">
        <v>17.64813053381112</v>
      </c>
      <c r="BW290" s="10">
        <v>17.80401722305351</v>
      </c>
      <c r="BX290" s="10">
        <v>17.49224384456873</v>
      </c>
      <c r="BY290" s="4">
        <v>0.45963820591653104</v>
      </c>
      <c r="BZ290" s="4">
        <v>0.65479137256443831</v>
      </c>
      <c r="CA290" s="4">
        <v>0.26448503926862371</v>
      </c>
      <c r="CB290" s="4">
        <v>8.2385729754369805</v>
      </c>
      <c r="CD290" s="10">
        <v>3544.5718613748895</v>
      </c>
      <c r="CE290" s="10">
        <v>8.2408470992577332</v>
      </c>
      <c r="CF290" s="10"/>
      <c r="CH290" s="10">
        <v>4442.9427508184344</v>
      </c>
      <c r="CI290" s="10">
        <v>8.2367586834786088</v>
      </c>
      <c r="CJ290" s="10"/>
      <c r="CK290" s="4">
        <v>6.9893011835629117</v>
      </c>
      <c r="CM290" s="10">
        <v>3644.3606536709822</v>
      </c>
      <c r="CN290" s="10">
        <v>7.3057120070845656</v>
      </c>
      <c r="CQ290" s="10">
        <v>4982.9133399013726</v>
      </c>
      <c r="CR290" s="10">
        <v>6.7578873344790393</v>
      </c>
      <c r="CT290" s="4">
        <v>1.4937500044858703</v>
      </c>
      <c r="CU290" s="4">
        <v>1.1260416718820732</v>
      </c>
      <c r="CV290" s="4">
        <v>0.36770833260379732</v>
      </c>
      <c r="CW290" s="4">
        <v>1.9562500055568914</v>
      </c>
      <c r="CX290" s="4">
        <v>1.4416666763524215</v>
      </c>
      <c r="CY290" s="4">
        <v>0.51458332920446992</v>
      </c>
      <c r="CZ290" s="4">
        <v>1.0312500034148493</v>
      </c>
      <c r="DA290" s="4">
        <v>0.81041666741172469</v>
      </c>
      <c r="DB290" s="4">
        <v>0.22083333600312471</v>
      </c>
    </row>
    <row r="291" spans="1:106" x14ac:dyDescent="0.25">
      <c r="A291" s="1">
        <f t="shared" si="4"/>
        <v>45214</v>
      </c>
      <c r="B291" s="8">
        <v>42</v>
      </c>
      <c r="C291" s="4">
        <v>7546.8799999999992</v>
      </c>
      <c r="D291" s="4">
        <v>7546.8799999999992</v>
      </c>
      <c r="E291" s="4">
        <v>0</v>
      </c>
      <c r="F291" s="4">
        <v>4305.7089999999998</v>
      </c>
      <c r="H291" s="4">
        <v>3241.1709999999998</v>
      </c>
      <c r="J291" s="4">
        <v>40668.036095466407</v>
      </c>
      <c r="K291" s="4">
        <v>242.71607910374999</v>
      </c>
      <c r="L291" s="4">
        <v>17839.52690638692</v>
      </c>
      <c r="M291" s="4">
        <v>22828.509189079487</v>
      </c>
      <c r="N291" s="4">
        <v>18123.625613828408</v>
      </c>
      <c r="O291" s="4">
        <v>1794.8418681478131</v>
      </c>
      <c r="P291" s="4">
        <v>8948.4749217758854</v>
      </c>
      <c r="Q291" s="4">
        <v>9175.1506920525208</v>
      </c>
      <c r="R291" s="4">
        <v>19403.772900262946</v>
      </c>
      <c r="S291" s="4">
        <v>51.020372870895919</v>
      </c>
      <c r="T291" s="4">
        <v>1196.2790489351696</v>
      </c>
      <c r="U291" s="4">
        <v>8303.4906535070422</v>
      </c>
      <c r="V291" s="4">
        <v>0</v>
      </c>
      <c r="W291" s="4">
        <v>11100.282246755904</v>
      </c>
      <c r="X291" s="4">
        <v>0</v>
      </c>
      <c r="Y291" s="4">
        <v>8303.4906535070422</v>
      </c>
      <c r="Z291" s="4">
        <v>11100.282246755904</v>
      </c>
      <c r="AA291" s="4">
        <v>215171.84461887076</v>
      </c>
      <c r="AB291" s="4">
        <v>82544.248444188532</v>
      </c>
      <c r="AC291" s="4">
        <v>132627.59617468223</v>
      </c>
      <c r="AD291" s="4">
        <v>12365.685405630489</v>
      </c>
      <c r="AE291" s="4">
        <v>3.9961415174490114</v>
      </c>
      <c r="AF291" s="4">
        <v>1022.1199623874024</v>
      </c>
      <c r="AG291" s="4">
        <v>5801.0090291494598</v>
      </c>
      <c r="AH291" s="4">
        <v>6564.6763764810294</v>
      </c>
      <c r="AI291" s="4">
        <v>7792.7546939241565</v>
      </c>
      <c r="AJ291" s="4">
        <v>227.50008907821444</v>
      </c>
      <c r="AK291" s="4">
        <v>3638.2515081143497</v>
      </c>
      <c r="AL291" s="4">
        <v>4154.5031858098064</v>
      </c>
      <c r="AM291" s="4">
        <v>808.90158897246886</v>
      </c>
      <c r="AN291" s="4">
        <v>377.74089686438418</v>
      </c>
      <c r="AO291" s="4">
        <v>431.16069210808467</v>
      </c>
      <c r="AP291" s="4">
        <v>65015.556640625</v>
      </c>
      <c r="AQ291" s="4">
        <v>106625.51289062499</v>
      </c>
      <c r="AR291" s="4">
        <v>29123.205078125</v>
      </c>
      <c r="AS291" s="4">
        <v>35892.3515625</v>
      </c>
      <c r="AT291" s="4">
        <v>600</v>
      </c>
      <c r="AU291" s="4">
        <v>600</v>
      </c>
      <c r="AV291" s="4">
        <v>600</v>
      </c>
      <c r="AW291" s="4">
        <v>5.3887217095629465</v>
      </c>
      <c r="AX291" s="4">
        <v>2.4014726103805031</v>
      </c>
      <c r="AY291" s="4">
        <v>4.8029452207610062</v>
      </c>
      <c r="AZ291" s="4">
        <v>28.511364248387515</v>
      </c>
      <c r="BA291" s="4">
        <v>1.6385162352694744</v>
      </c>
      <c r="BB291" s="4">
        <v>1.0325796480034342</v>
      </c>
      <c r="BC291" s="4">
        <v>0.10718357638818544</v>
      </c>
      <c r="BD291" s="4">
        <v>14.128422989450607</v>
      </c>
      <c r="BE291" s="4">
        <v>4.9025001525878906</v>
      </c>
      <c r="BF291" s="4">
        <v>1.625</v>
      </c>
      <c r="BG291" s="4">
        <v>8.1800003051757813</v>
      </c>
      <c r="BH291" s="4">
        <v>91.768004417419434</v>
      </c>
      <c r="BI291" s="4">
        <v>75.998504638671875</v>
      </c>
      <c r="BJ291" s="4">
        <v>15.769499778747559</v>
      </c>
      <c r="BK291" s="4">
        <v>2.7350000143051147</v>
      </c>
      <c r="BL291" s="4">
        <v>2</v>
      </c>
      <c r="BM291" s="4">
        <v>3.4700000286102295</v>
      </c>
      <c r="BN291" s="4">
        <v>0.59449999034404755</v>
      </c>
      <c r="BO291" s="4">
        <v>0.40000000596046448</v>
      </c>
      <c r="BP291" s="4">
        <v>0.78899997472763062</v>
      </c>
      <c r="BQ291" s="4">
        <v>50</v>
      </c>
      <c r="BR291" s="4">
        <v>30</v>
      </c>
      <c r="BS291" s="4">
        <v>70</v>
      </c>
      <c r="BT291" s="10">
        <v>38.801608514691068</v>
      </c>
      <c r="BU291" s="10">
        <v>118.71624688388341</v>
      </c>
      <c r="BV291" s="4">
        <v>16.763325465006961</v>
      </c>
      <c r="BW291" s="10">
        <v>16.153982981940111</v>
      </c>
      <c r="BX291" s="10">
        <v>17.372667948073811</v>
      </c>
      <c r="BY291" s="4">
        <v>0.47034083833470841</v>
      </c>
      <c r="BZ291" s="4">
        <v>0.41468611694272844</v>
      </c>
      <c r="CA291" s="4">
        <v>0.52599555972668832</v>
      </c>
      <c r="CB291" s="4">
        <v>8.5667638219830557</v>
      </c>
      <c r="CD291" s="10">
        <v>3187.808702054188</v>
      </c>
      <c r="CE291" s="10">
        <v>8.6186818262456413</v>
      </c>
      <c r="CF291" s="10"/>
      <c r="CH291" s="10">
        <v>3810.4677559072657</v>
      </c>
      <c r="CI291" s="10">
        <v>8.5233296096019178</v>
      </c>
      <c r="CJ291" s="10"/>
      <c r="CK291" s="4">
        <v>7.1952244527859515</v>
      </c>
      <c r="CM291" s="10">
        <v>3280.4697109773424</v>
      </c>
      <c r="CN291" s="10">
        <v>7.3443516891506402</v>
      </c>
      <c r="CQ291" s="10">
        <v>4193.3615857511004</v>
      </c>
      <c r="CR291" s="10">
        <v>7.0785621111366099</v>
      </c>
      <c r="CT291" s="4">
        <v>0.90729167351188744</v>
      </c>
      <c r="CU291" s="4">
        <v>0.67708333504075802</v>
      </c>
      <c r="CV291" s="4">
        <v>0.23020833847112954</v>
      </c>
      <c r="CW291" s="4">
        <v>0.7437500051843623</v>
      </c>
      <c r="CX291" s="4">
        <v>0.57916666908810532</v>
      </c>
      <c r="CY291" s="4">
        <v>0.16458333609625697</v>
      </c>
      <c r="CZ291" s="4">
        <v>1.0708333418394127</v>
      </c>
      <c r="DA291" s="4">
        <v>0.77500000099341071</v>
      </c>
      <c r="DB291" s="4">
        <v>0.2958333408460021</v>
      </c>
    </row>
    <row r="292" spans="1:106" x14ac:dyDescent="0.25">
      <c r="A292" s="1">
        <f t="shared" si="4"/>
        <v>45215</v>
      </c>
      <c r="B292" s="8">
        <v>43</v>
      </c>
      <c r="C292" s="4">
        <v>7628.8080000000009</v>
      </c>
      <c r="D292" s="4">
        <v>7628.8080000000009</v>
      </c>
      <c r="E292" s="4">
        <v>0</v>
      </c>
      <c r="F292" s="4">
        <v>4406.8720000000003</v>
      </c>
      <c r="H292" s="4">
        <v>3221.9360000000001</v>
      </c>
      <c r="J292" s="4">
        <v>47667.928088491462</v>
      </c>
      <c r="K292" s="4">
        <v>243.85081480107885</v>
      </c>
      <c r="L292" s="4">
        <v>25250.986843329876</v>
      </c>
      <c r="M292" s="4">
        <v>22416.941245161586</v>
      </c>
      <c r="N292" s="4">
        <v>21594.109940803362</v>
      </c>
      <c r="O292" s="4">
        <v>1793.9290603885179</v>
      </c>
      <c r="P292" s="4">
        <v>11054.187264274613</v>
      </c>
      <c r="Q292" s="4">
        <v>10539.922676528751</v>
      </c>
      <c r="R292" s="4">
        <v>24048.8498252707</v>
      </c>
      <c r="S292" s="4">
        <v>51.485104553991263</v>
      </c>
      <c r="T292" s="4">
        <v>1196.9515123317813</v>
      </c>
      <c r="U292" s="4">
        <v>12257.205779560816</v>
      </c>
      <c r="V292" s="4">
        <v>0</v>
      </c>
      <c r="W292" s="4">
        <v>11791.644045709882</v>
      </c>
      <c r="X292" s="4">
        <v>0</v>
      </c>
      <c r="Y292" s="4">
        <v>12257.205779560816</v>
      </c>
      <c r="Z292" s="4">
        <v>11791.644045709882</v>
      </c>
      <c r="AA292" s="4">
        <v>253825.68301629837</v>
      </c>
      <c r="AB292" s="4">
        <v>118859.35752475788</v>
      </c>
      <c r="AC292" s="4">
        <v>134966.32549154048</v>
      </c>
      <c r="AD292" s="4">
        <v>15257.333708992766</v>
      </c>
      <c r="AE292" s="4">
        <v>3.9959552914878347</v>
      </c>
      <c r="AF292" s="4">
        <v>1022.1126400890022</v>
      </c>
      <c r="AG292" s="4">
        <v>7729.2501093143037</v>
      </c>
      <c r="AH292" s="4">
        <v>7528.0835996784617</v>
      </c>
      <c r="AI292" s="4">
        <v>10285.812775121944</v>
      </c>
      <c r="AJ292" s="4">
        <v>227.79192900737127</v>
      </c>
      <c r="AK292" s="4">
        <v>4906.5874083540812</v>
      </c>
      <c r="AL292" s="4">
        <v>5379.2253667678615</v>
      </c>
      <c r="AM292" s="4">
        <v>951.74811064698463</v>
      </c>
      <c r="AN292" s="4">
        <v>481.27369801837636</v>
      </c>
      <c r="AO292" s="4">
        <v>470.47441262860826</v>
      </c>
      <c r="AP292" s="4">
        <v>78716.25390625</v>
      </c>
      <c r="AQ292" s="4">
        <v>129094.65640625</v>
      </c>
      <c r="AR292" s="4">
        <v>41874.2421875</v>
      </c>
      <c r="AS292" s="4">
        <v>36842.01171875</v>
      </c>
      <c r="AT292" s="4">
        <v>600</v>
      </c>
      <c r="AU292" s="4">
        <v>600</v>
      </c>
      <c r="AV292" s="4">
        <v>600</v>
      </c>
      <c r="AW292" s="4">
        <v>6.2484110346585542</v>
      </c>
      <c r="AX292" s="4">
        <v>2.8306007885902176</v>
      </c>
      <c r="AY292" s="4">
        <v>5.6612015771804352</v>
      </c>
      <c r="AZ292" s="4">
        <v>33.271997803103488</v>
      </c>
      <c r="BA292" s="4">
        <v>1.9999629967083672</v>
      </c>
      <c r="BB292" s="4">
        <v>1.3482857053319395</v>
      </c>
      <c r="BC292" s="4">
        <v>0.12475711941459065</v>
      </c>
      <c r="BD292" s="4">
        <v>16.92199573068951</v>
      </c>
      <c r="BE292" s="4">
        <v>4.9025001525878906</v>
      </c>
      <c r="BF292" s="4">
        <v>1.625</v>
      </c>
      <c r="BG292" s="4">
        <v>8.1800003051757813</v>
      </c>
      <c r="BH292" s="4">
        <v>91.768004417419434</v>
      </c>
      <c r="BI292" s="4">
        <v>75.998504638671875</v>
      </c>
      <c r="BJ292" s="4">
        <v>15.769499778747559</v>
      </c>
      <c r="BK292" s="4">
        <v>2.7350000143051147</v>
      </c>
      <c r="BL292" s="4">
        <v>2</v>
      </c>
      <c r="BM292" s="4">
        <v>3.4700000286102295</v>
      </c>
      <c r="BN292" s="4">
        <v>0.59449999034404755</v>
      </c>
      <c r="BO292" s="4">
        <v>0.40000000596046448</v>
      </c>
      <c r="BP292" s="4">
        <v>0.78899997472763062</v>
      </c>
      <c r="BQ292" s="4">
        <v>50</v>
      </c>
      <c r="BR292" s="4">
        <v>30</v>
      </c>
      <c r="BS292" s="4">
        <v>70</v>
      </c>
      <c r="BT292" s="10">
        <v>38.693900165494249</v>
      </c>
      <c r="BU292" s="10">
        <v>117.31610726564764</v>
      </c>
      <c r="BV292" s="4">
        <v>17.361954821370269</v>
      </c>
      <c r="BW292" s="10">
        <v>17.411482079382296</v>
      </c>
      <c r="BX292" s="10">
        <v>17.312427563358238</v>
      </c>
      <c r="BY292" s="4">
        <v>0.58031220387527549</v>
      </c>
      <c r="BZ292" s="4">
        <v>0.45857885907381368</v>
      </c>
      <c r="CA292" s="4">
        <v>0.70204554867673741</v>
      </c>
      <c r="CB292" s="4">
        <v>8.5431532915474744</v>
      </c>
      <c r="CD292" s="10">
        <v>4154.8632345687374</v>
      </c>
      <c r="CE292" s="10">
        <v>8.5086151692998691</v>
      </c>
      <c r="CF292" s="10"/>
      <c r="CH292" s="10">
        <v>4073.0537414944074</v>
      </c>
      <c r="CI292" s="10">
        <v>8.5783851307092522</v>
      </c>
      <c r="CJ292" s="10"/>
      <c r="CK292" s="4">
        <v>7.0191134607658823</v>
      </c>
      <c r="CM292" s="10">
        <v>4419.229168285794</v>
      </c>
      <c r="CN292" s="10">
        <v>7.163861863603838</v>
      </c>
      <c r="CQ292" s="10">
        <v>4471.0972084399727</v>
      </c>
      <c r="CR292" s="10">
        <v>6.8760442466417109</v>
      </c>
      <c r="CT292" s="4">
        <v>0.9666666760264585</v>
      </c>
      <c r="CU292" s="4">
        <v>0.71666667144745588</v>
      </c>
      <c r="CV292" s="4">
        <v>0.25000000457900262</v>
      </c>
      <c r="CW292" s="4">
        <v>0.85000001111378265</v>
      </c>
      <c r="CX292" s="4">
        <v>0.60000000707805157</v>
      </c>
      <c r="CY292" s="4">
        <v>0.25000000403573114</v>
      </c>
      <c r="CZ292" s="4">
        <v>1.0833333409391344</v>
      </c>
      <c r="DA292" s="4">
        <v>0.8333333358168602</v>
      </c>
      <c r="DB292" s="4">
        <v>0.25000000512227416</v>
      </c>
    </row>
    <row r="293" spans="1:106" x14ac:dyDescent="0.25">
      <c r="A293" s="1">
        <f t="shared" si="4"/>
        <v>45216</v>
      </c>
      <c r="B293" s="8">
        <v>43</v>
      </c>
      <c r="C293" s="4">
        <v>8786.8270000000011</v>
      </c>
      <c r="D293" s="4">
        <v>8786.8270000000011</v>
      </c>
      <c r="E293" s="4">
        <v>0</v>
      </c>
      <c r="F293" s="4">
        <v>4437.5190000000002</v>
      </c>
      <c r="H293" s="4">
        <v>4349.308</v>
      </c>
      <c r="J293" s="4">
        <v>46269.072743878613</v>
      </c>
      <c r="K293" s="4">
        <v>237.57680226298774</v>
      </c>
      <c r="L293" s="4">
        <v>26012.304340529743</v>
      </c>
      <c r="M293" s="4">
        <v>20256.768403348869</v>
      </c>
      <c r="N293" s="4">
        <v>21067.923911533479</v>
      </c>
      <c r="O293" s="4">
        <v>1794.962930771422</v>
      </c>
      <c r="P293" s="4">
        <v>11416.609890722208</v>
      </c>
      <c r="Q293" s="4">
        <v>9651.3140208112691</v>
      </c>
      <c r="R293" s="4">
        <v>23674.559880521039</v>
      </c>
      <c r="S293" s="4">
        <v>49.885735538968554</v>
      </c>
      <c r="T293" s="4">
        <v>1187.5116234228394</v>
      </c>
      <c r="U293" s="4">
        <v>12173.423293544236</v>
      </c>
      <c r="V293" s="4">
        <v>0</v>
      </c>
      <c r="W293" s="4">
        <v>11501.136586976805</v>
      </c>
      <c r="X293" s="4">
        <v>0</v>
      </c>
      <c r="Y293" s="4">
        <v>12173.423293544236</v>
      </c>
      <c r="Z293" s="4">
        <v>11501.136586976805</v>
      </c>
      <c r="AA293" s="4">
        <v>255220.81858848577</v>
      </c>
      <c r="AB293" s="4">
        <v>125188.06139725308</v>
      </c>
      <c r="AC293" s="4">
        <v>130032.7571912327</v>
      </c>
      <c r="AD293" s="4">
        <v>14576.933774206704</v>
      </c>
      <c r="AE293" s="4">
        <v>4.0021498621058562</v>
      </c>
      <c r="AF293" s="4">
        <v>1022.0567559879277</v>
      </c>
      <c r="AG293" s="4">
        <v>7390.2852339258034</v>
      </c>
      <c r="AH293" s="4">
        <v>7186.6485402809003</v>
      </c>
      <c r="AI293" s="4">
        <v>8554.4482699893597</v>
      </c>
      <c r="AJ293" s="4">
        <v>227.80385598906764</v>
      </c>
      <c r="AK293" s="4">
        <v>5332.4554293626152</v>
      </c>
      <c r="AL293" s="4">
        <v>3221.9928406267454</v>
      </c>
      <c r="AM293" s="4">
        <v>900.60751723121211</v>
      </c>
      <c r="AN293" s="4">
        <v>447.73851729350542</v>
      </c>
      <c r="AO293" s="4">
        <v>452.86899993770669</v>
      </c>
      <c r="AP293" s="4">
        <v>77400.35546875</v>
      </c>
      <c r="AQ293" s="4">
        <v>126936.58296874999</v>
      </c>
      <c r="AR293" s="4">
        <v>41256.74609375</v>
      </c>
      <c r="AS293" s="4">
        <v>36143.609375</v>
      </c>
      <c r="AT293" s="4">
        <v>600</v>
      </c>
      <c r="AU293" s="4">
        <v>600</v>
      </c>
      <c r="AV293" s="4">
        <v>600</v>
      </c>
      <c r="AW293" s="4">
        <v>5.2657316166437109</v>
      </c>
      <c r="AX293" s="4">
        <v>2.3976714133023758</v>
      </c>
      <c r="AY293" s="4">
        <v>4.7953428266047515</v>
      </c>
      <c r="AZ293" s="4">
        <v>29.045845398855096</v>
      </c>
      <c r="BA293" s="4">
        <v>1.6589530867293394</v>
      </c>
      <c r="BB293" s="4">
        <v>0.97355373788392086</v>
      </c>
      <c r="BC293" s="4">
        <v>0.10249519163529816</v>
      </c>
      <c r="BD293" s="4">
        <v>14.44623673241205</v>
      </c>
      <c r="BE293" s="4">
        <v>5.5354998111724854</v>
      </c>
      <c r="BF293" s="4">
        <v>1.8499999046325684</v>
      </c>
      <c r="BG293" s="4">
        <v>9.2209997177124023</v>
      </c>
      <c r="BH293" s="4">
        <v>90.685001373291016</v>
      </c>
      <c r="BI293" s="4">
        <v>78.595001220703125</v>
      </c>
      <c r="BJ293" s="4">
        <v>12.090000152587891</v>
      </c>
      <c r="BK293" s="4">
        <v>3.0640000104904175</v>
      </c>
      <c r="BL293" s="4">
        <v>2.6579999923706055</v>
      </c>
      <c r="BM293" s="4">
        <v>3.4700000286102295</v>
      </c>
      <c r="BN293" s="4">
        <v>0.71549999713897705</v>
      </c>
      <c r="BO293" s="4">
        <v>0.64200001955032349</v>
      </c>
      <c r="BP293" s="4">
        <v>0.78899997472763062</v>
      </c>
      <c r="BQ293" s="4">
        <v>55</v>
      </c>
      <c r="BR293" s="4">
        <v>40</v>
      </c>
      <c r="BS293" s="4">
        <v>70</v>
      </c>
      <c r="BT293" s="10">
        <v>38.437128452769549</v>
      </c>
      <c r="BU293" s="10">
        <v>116.53714686819735</v>
      </c>
      <c r="BV293" s="4">
        <v>17.628261760958921</v>
      </c>
      <c r="BW293" s="10">
        <v>17.600838549931844</v>
      </c>
      <c r="BX293" s="10">
        <v>17.655684971985995</v>
      </c>
      <c r="BY293" s="4">
        <v>0.57339154095600575</v>
      </c>
      <c r="BZ293" s="4">
        <v>0.60357261034293697</v>
      </c>
      <c r="CA293" s="4">
        <v>0.54321047156907443</v>
      </c>
      <c r="CB293" s="4">
        <v>8.4052411206520521</v>
      </c>
      <c r="CD293" s="10">
        <v>3952.5698177090444</v>
      </c>
      <c r="CE293" s="10">
        <v>8.2313345103380442</v>
      </c>
      <c r="CF293" s="10"/>
      <c r="CH293" s="10">
        <v>3972.7623068971816</v>
      </c>
      <c r="CI293" s="10">
        <v>8.5782638101378694</v>
      </c>
      <c r="CJ293" s="10"/>
      <c r="CK293" s="4">
        <v>7.0176198327664983</v>
      </c>
      <c r="CM293" s="10">
        <v>4253.0950621287029</v>
      </c>
      <c r="CN293" s="10">
        <v>7.1573910185120369</v>
      </c>
      <c r="CQ293" s="10">
        <v>4339.6525138461111</v>
      </c>
      <c r="CR293" s="10">
        <v>6.8806364825960546</v>
      </c>
      <c r="CT293" s="4">
        <v>1.0843750101048499</v>
      </c>
      <c r="CU293" s="4">
        <v>0.8010416732480129</v>
      </c>
      <c r="CV293" s="4">
        <v>0.28333333685683704</v>
      </c>
      <c r="CW293" s="4">
        <v>1.3354166817540924</v>
      </c>
      <c r="CX293" s="4">
        <v>0.93958334376414621</v>
      </c>
      <c r="CY293" s="4">
        <v>0.39583333798994619</v>
      </c>
      <c r="CZ293" s="4">
        <v>0.83333333845560753</v>
      </c>
      <c r="DA293" s="4">
        <v>0.66250000273187959</v>
      </c>
      <c r="DB293" s="4">
        <v>0.17083333572372794</v>
      </c>
    </row>
    <row r="294" spans="1:106" x14ac:dyDescent="0.25">
      <c r="A294" s="1">
        <f t="shared" si="4"/>
        <v>45217</v>
      </c>
      <c r="B294" s="8">
        <v>43</v>
      </c>
      <c r="C294" s="4">
        <v>8915.0380000000005</v>
      </c>
      <c r="D294" s="4">
        <v>8915.0380000000005</v>
      </c>
      <c r="E294" s="4">
        <v>0</v>
      </c>
      <c r="F294" s="4">
        <v>4486.473</v>
      </c>
      <c r="H294" s="4">
        <v>4428.5649999999996</v>
      </c>
      <c r="J294" s="4">
        <v>52583.401962337186</v>
      </c>
      <c r="K294" s="4">
        <v>235.25396541312082</v>
      </c>
      <c r="L294" s="4">
        <v>28978.631366555179</v>
      </c>
      <c r="M294" s="4">
        <v>23604.770595782004</v>
      </c>
      <c r="N294" s="4">
        <v>21145.419147737699</v>
      </c>
      <c r="O294" s="4">
        <v>1794.8709758822213</v>
      </c>
      <c r="P294" s="4">
        <v>12077.94413324836</v>
      </c>
      <c r="Q294" s="4">
        <v>9067.4750144893387</v>
      </c>
      <c r="R294" s="4">
        <v>25302.038843518927</v>
      </c>
      <c r="S294" s="4">
        <v>50.720123850549946</v>
      </c>
      <c r="T294" s="4">
        <v>1194.5490154390754</v>
      </c>
      <c r="U294" s="4">
        <v>12760.695811266804</v>
      </c>
      <c r="V294" s="4">
        <v>0</v>
      </c>
      <c r="W294" s="4">
        <v>12541.343032252124</v>
      </c>
      <c r="X294" s="4">
        <v>0</v>
      </c>
      <c r="Y294" s="4">
        <v>12760.695811266804</v>
      </c>
      <c r="Z294" s="4">
        <v>12541.343032252124</v>
      </c>
      <c r="AA294" s="4">
        <v>280933.33790619974</v>
      </c>
      <c r="AB294" s="4">
        <v>142143.17150859218</v>
      </c>
      <c r="AC294" s="4">
        <v>138790.16639760754</v>
      </c>
      <c r="AD294" s="4">
        <v>15803.038761910546</v>
      </c>
      <c r="AE294" s="4">
        <v>3.9995723925257733</v>
      </c>
      <c r="AF294" s="4">
        <v>1022.1591066984817</v>
      </c>
      <c r="AG294" s="4">
        <v>8034.5296998459835</v>
      </c>
      <c r="AH294" s="4">
        <v>7768.5090620645624</v>
      </c>
      <c r="AI294" s="4">
        <v>9450.7827664740453</v>
      </c>
      <c r="AJ294" s="4">
        <v>227.68231700173132</v>
      </c>
      <c r="AK294" s="4">
        <v>5120.4243604305302</v>
      </c>
      <c r="AL294" s="4">
        <v>4330.3584060435151</v>
      </c>
      <c r="AM294" s="4">
        <v>983.20122695607506</v>
      </c>
      <c r="AN294" s="4">
        <v>484.35339036588124</v>
      </c>
      <c r="AO294" s="4">
        <v>498.84783659019382</v>
      </c>
      <c r="AP294" s="4">
        <v>87225.5546875</v>
      </c>
      <c r="AQ294" s="4">
        <v>143049.90968749998</v>
      </c>
      <c r="AR294" s="4">
        <v>45170.921875</v>
      </c>
      <c r="AS294" s="4">
        <v>42054.6328125</v>
      </c>
      <c r="AT294" s="4">
        <v>600</v>
      </c>
      <c r="AU294" s="4">
        <v>600</v>
      </c>
      <c r="AV294" s="4">
        <v>600</v>
      </c>
      <c r="AW294" s="4">
        <v>5.8982813042790374</v>
      </c>
      <c r="AX294" s="4">
        <v>2.3718821106245085</v>
      </c>
      <c r="AY294" s="4">
        <v>4.743764221249017</v>
      </c>
      <c r="AZ294" s="4">
        <v>31.512298422754871</v>
      </c>
      <c r="BA294" s="4">
        <v>1.7726271903620092</v>
      </c>
      <c r="BB294" s="4">
        <v>1.0600945017255166</v>
      </c>
      <c r="BC294" s="4">
        <v>0.11028570231064355</v>
      </c>
      <c r="BD294" s="4">
        <v>16.045911378897092</v>
      </c>
      <c r="BE294" s="4">
        <v>4.9819998741149902</v>
      </c>
      <c r="BF294" s="4">
        <v>2.3239998817443848</v>
      </c>
      <c r="BG294" s="4">
        <v>7.6399998664855957</v>
      </c>
      <c r="BH294" s="4">
        <v>91.394004821777344</v>
      </c>
      <c r="BI294" s="4">
        <v>77.927505493164063</v>
      </c>
      <c r="BJ294" s="4">
        <v>13.466499328613281</v>
      </c>
      <c r="BK294" s="4">
        <v>3.003000020980835</v>
      </c>
      <c r="BL294" s="4">
        <v>2.6579999923706055</v>
      </c>
      <c r="BM294" s="4">
        <v>3.3480000495910645</v>
      </c>
      <c r="BN294" s="4">
        <v>0.6210000216960907</v>
      </c>
      <c r="BO294" s="4">
        <v>0.64200001955032349</v>
      </c>
      <c r="BP294" s="4">
        <v>0.60000002384185791</v>
      </c>
      <c r="BQ294" s="4">
        <v>46</v>
      </c>
      <c r="BR294" s="4">
        <v>40</v>
      </c>
      <c r="BS294" s="4">
        <v>52</v>
      </c>
      <c r="BT294" s="10">
        <v>38.995176155885538</v>
      </c>
      <c r="BU294" s="10">
        <v>116.90235712007994</v>
      </c>
      <c r="BV294" s="4">
        <v>17.438262420820969</v>
      </c>
      <c r="BW294" s="10">
        <v>17.693115529307612</v>
      </c>
      <c r="BX294" s="10">
        <v>17.183409312334327</v>
      </c>
      <c r="BY294" s="4">
        <v>0.43619180519509226</v>
      </c>
      <c r="BZ294" s="4">
        <v>0.41119064726992544</v>
      </c>
      <c r="CA294" s="4">
        <v>0.46119296312025904</v>
      </c>
      <c r="CB294" s="4">
        <v>8.420801735426533</v>
      </c>
      <c r="CD294" s="10">
        <v>4215.35136582818</v>
      </c>
      <c r="CE294" s="10">
        <v>8.3253946418634843</v>
      </c>
      <c r="CF294" s="10"/>
      <c r="CH294" s="10">
        <v>4397.2177995199427</v>
      </c>
      <c r="CI294" s="10">
        <v>8.5122628457232761</v>
      </c>
      <c r="CJ294" s="10"/>
      <c r="CK294" s="4">
        <v>7.0178138292304633</v>
      </c>
      <c r="CM294" s="10">
        <v>4589.2840062120222</v>
      </c>
      <c r="CN294" s="10">
        <v>7.1968928860582189</v>
      </c>
      <c r="CQ294" s="10">
        <v>4889.7152566456825</v>
      </c>
      <c r="CR294" s="10">
        <v>6.8497376513323402</v>
      </c>
      <c r="CT294" s="4">
        <v>0.92500001238659035</v>
      </c>
      <c r="CU294" s="4">
        <v>0.74583334320535266</v>
      </c>
      <c r="CV294" s="4">
        <v>0.17916666918123764</v>
      </c>
      <c r="CW294" s="4">
        <v>1.1541666750175259</v>
      </c>
      <c r="CX294" s="4">
        <v>0.92291667250295484</v>
      </c>
      <c r="CY294" s="4">
        <v>0.23125000251457095</v>
      </c>
      <c r="CZ294" s="4">
        <v>0.69583334975565481</v>
      </c>
      <c r="DA294" s="4">
        <v>0.56875001390775048</v>
      </c>
      <c r="DB294" s="4">
        <v>0.12708333584790429</v>
      </c>
    </row>
    <row r="295" spans="1:106" x14ac:dyDescent="0.25">
      <c r="A295" s="1">
        <f t="shared" si="4"/>
        <v>45218</v>
      </c>
      <c r="B295" s="8">
        <v>43</v>
      </c>
      <c r="C295" s="4">
        <v>8924.351999999999</v>
      </c>
      <c r="D295" s="4">
        <v>8924.351999999999</v>
      </c>
      <c r="E295" s="4">
        <v>0</v>
      </c>
      <c r="F295" s="4">
        <v>4410.652</v>
      </c>
      <c r="H295" s="4">
        <v>4513.7</v>
      </c>
      <c r="J295" s="4">
        <v>60338.2353122028</v>
      </c>
      <c r="K295" s="4">
        <v>233.89227679440907</v>
      </c>
      <c r="L295" s="4">
        <v>31178.178768485515</v>
      </c>
      <c r="M295" s="4">
        <v>29160.056543717285</v>
      </c>
      <c r="N295" s="4">
        <v>22527.257430389509</v>
      </c>
      <c r="O295" s="4">
        <v>1795.3401964550676</v>
      </c>
      <c r="P295" s="4">
        <v>12677.372922372559</v>
      </c>
      <c r="Q295" s="4">
        <v>9849.8845080169485</v>
      </c>
      <c r="R295" s="4">
        <v>28391.999214388547</v>
      </c>
      <c r="S295" s="4">
        <v>50.025662316708789</v>
      </c>
      <c r="T295" s="4">
        <v>1190.7597839026444</v>
      </c>
      <c r="U295" s="4">
        <v>14126.78410430948</v>
      </c>
      <c r="V295" s="4">
        <v>0</v>
      </c>
      <c r="W295" s="4">
        <v>14265.215110079069</v>
      </c>
      <c r="X295" s="4">
        <v>0</v>
      </c>
      <c r="Y295" s="4">
        <v>14126.78410430948</v>
      </c>
      <c r="Z295" s="4">
        <v>14265.215110079069</v>
      </c>
      <c r="AA295" s="4">
        <v>323285.36721109378</v>
      </c>
      <c r="AB295" s="4">
        <v>158982.04349597087</v>
      </c>
      <c r="AC295" s="4">
        <v>164303.32371512288</v>
      </c>
      <c r="AD295" s="4">
        <v>17414.818897945552</v>
      </c>
      <c r="AE295" s="4">
        <v>4.0018551189280789</v>
      </c>
      <c r="AF295" s="4">
        <v>1022.0761268568251</v>
      </c>
      <c r="AG295" s="4">
        <v>8747.2993693334211</v>
      </c>
      <c r="AH295" s="4">
        <v>8667.5195286121289</v>
      </c>
      <c r="AI295" s="4">
        <v>12605.670233739003</v>
      </c>
      <c r="AJ295" s="4">
        <v>228.13523019278492</v>
      </c>
      <c r="AK295" s="4">
        <v>5758.086193697518</v>
      </c>
      <c r="AL295" s="4">
        <v>6847.5840400414854</v>
      </c>
      <c r="AM295" s="4">
        <v>1045.3529740430611</v>
      </c>
      <c r="AN295" s="4">
        <v>507.69365154921491</v>
      </c>
      <c r="AO295" s="4">
        <v>537.65932249384616</v>
      </c>
      <c r="AP295" s="4">
        <v>98735.88671875</v>
      </c>
      <c r="AQ295" s="4">
        <v>161926.85421875</v>
      </c>
      <c r="AR295" s="4">
        <v>49234.1640625</v>
      </c>
      <c r="AS295" s="4">
        <v>49501.72265625</v>
      </c>
      <c r="AT295" s="4">
        <v>600</v>
      </c>
      <c r="AU295" s="4">
        <v>600</v>
      </c>
      <c r="AV295" s="4">
        <v>600</v>
      </c>
      <c r="AW295" s="4">
        <v>6.7610774779169187</v>
      </c>
      <c r="AX295" s="4">
        <v>2.5242457301537984</v>
      </c>
      <c r="AY295" s="4">
        <v>5.0484914603075968</v>
      </c>
      <c r="AZ295" s="4">
        <v>36.225080231157825</v>
      </c>
      <c r="BA295" s="4">
        <v>1.951381892819283</v>
      </c>
      <c r="BB295" s="4">
        <v>1.4125025809984866</v>
      </c>
      <c r="BC295" s="4">
        <v>0.11713488822976292</v>
      </c>
      <c r="BD295" s="4">
        <v>18.144382272096621</v>
      </c>
      <c r="BE295" s="4">
        <v>5.2885000705718994</v>
      </c>
      <c r="BF295" s="4">
        <v>2.7560000419616699</v>
      </c>
      <c r="BG295" s="4">
        <v>7.8210000991821289</v>
      </c>
      <c r="BH295" s="4">
        <v>91.237998962402344</v>
      </c>
      <c r="BI295" s="4">
        <v>77.257499694824219</v>
      </c>
      <c r="BJ295" s="4">
        <v>13.980499267578125</v>
      </c>
      <c r="BK295" s="4">
        <v>2.9795000553131104</v>
      </c>
      <c r="BL295" s="4">
        <v>2.6110000610351563</v>
      </c>
      <c r="BM295" s="4">
        <v>3.3480000495910645</v>
      </c>
      <c r="BN295" s="4">
        <v>0.4935000091791153</v>
      </c>
      <c r="BO295" s="4">
        <v>0.38699999451637268</v>
      </c>
      <c r="BP295" s="4">
        <v>0.60000002384185791</v>
      </c>
      <c r="BQ295" s="4">
        <v>43</v>
      </c>
      <c r="BR295" s="4">
        <v>34</v>
      </c>
      <c r="BS295" s="4">
        <v>52</v>
      </c>
      <c r="BT295" s="10">
        <v>39.283177900184256</v>
      </c>
      <c r="BU295" s="10">
        <v>117.36166066305186</v>
      </c>
      <c r="BV295" s="4">
        <v>17.881047096500794</v>
      </c>
      <c r="BW295" s="10">
        <v>17.835006565186713</v>
      </c>
      <c r="BX295" s="10">
        <v>17.927087627814874</v>
      </c>
      <c r="BY295" s="4">
        <v>0.34859827330708948</v>
      </c>
      <c r="BZ295" s="4">
        <v>0.42234622542464229</v>
      </c>
      <c r="CA295" s="4">
        <v>0.27485032118953673</v>
      </c>
      <c r="CB295" s="4">
        <v>7.975136022872265</v>
      </c>
      <c r="CD295" s="10">
        <v>4515.9274101151823</v>
      </c>
      <c r="CE295" s="10">
        <v>8.0958128065354327</v>
      </c>
      <c r="CF295" s="10"/>
      <c r="CH295" s="10">
        <v>4736.8378972783121</v>
      </c>
      <c r="CI295" s="10">
        <v>7.8600872061453559</v>
      </c>
      <c r="CJ295" s="10"/>
      <c r="CK295" s="4">
        <v>7.0342090099997598</v>
      </c>
      <c r="CM295" s="10">
        <v>4984.5510102844237</v>
      </c>
      <c r="CN295" s="10">
        <v>7.2238253999500142</v>
      </c>
      <c r="CQ295" s="10">
        <v>5371.9507014653263</v>
      </c>
      <c r="CR295" s="10">
        <v>6.8582668577690624</v>
      </c>
      <c r="CT295" s="4">
        <v>1.3072916742724678</v>
      </c>
      <c r="CU295" s="4">
        <v>0.86875000347693754</v>
      </c>
      <c r="CV295" s="4">
        <v>0.43854167079553008</v>
      </c>
      <c r="CW295" s="4">
        <v>1.4583333497866988</v>
      </c>
      <c r="CX295" s="4">
        <v>0.93541667672495044</v>
      </c>
      <c r="CY295" s="4">
        <v>0.52291667306174838</v>
      </c>
      <c r="CZ295" s="4">
        <v>1.1562499987582366</v>
      </c>
      <c r="DA295" s="4">
        <v>0.80208333022892475</v>
      </c>
      <c r="DB295" s="4">
        <v>0.35416666852931183</v>
      </c>
    </row>
    <row r="296" spans="1:106" x14ac:dyDescent="0.25">
      <c r="A296" s="1">
        <f t="shared" si="4"/>
        <v>45219</v>
      </c>
      <c r="B296" s="8">
        <v>43</v>
      </c>
      <c r="C296" s="4">
        <v>8877.2489999999998</v>
      </c>
      <c r="D296" s="4">
        <v>8877.2489999999998</v>
      </c>
      <c r="E296" s="4">
        <v>0</v>
      </c>
      <c r="F296" s="4">
        <v>4326.7070000000003</v>
      </c>
      <c r="H296" s="4">
        <v>4550.5420000000004</v>
      </c>
      <c r="J296" s="4">
        <v>55987.531107316405</v>
      </c>
      <c r="K296" s="4">
        <v>232.57535616379391</v>
      </c>
      <c r="L296" s="4">
        <v>28911.433333814621</v>
      </c>
      <c r="M296" s="4">
        <v>27076.097773501788</v>
      </c>
      <c r="N296" s="4">
        <v>23920.41487444966</v>
      </c>
      <c r="O296" s="4">
        <v>1795.4627810393681</v>
      </c>
      <c r="P296" s="4">
        <v>13122.586247949861</v>
      </c>
      <c r="Q296" s="4">
        <v>10797.828626499799</v>
      </c>
      <c r="R296" s="4">
        <v>29960.422894778589</v>
      </c>
      <c r="S296" s="4">
        <v>49.940191549114132</v>
      </c>
      <c r="T296" s="4">
        <v>1191.1247030371596</v>
      </c>
      <c r="U296" s="4">
        <v>15014.047620348549</v>
      </c>
      <c r="V296" s="4">
        <v>0</v>
      </c>
      <c r="W296" s="4">
        <v>14946.37527443004</v>
      </c>
      <c r="X296" s="4">
        <v>0</v>
      </c>
      <c r="Y296" s="4">
        <v>15014.047620348549</v>
      </c>
      <c r="Z296" s="4">
        <v>14946.37527443004</v>
      </c>
      <c r="AA296" s="4">
        <v>328760.99669359054</v>
      </c>
      <c r="AB296" s="4">
        <v>161618.49343922507</v>
      </c>
      <c r="AC296" s="4">
        <v>167142.50325436547</v>
      </c>
      <c r="AD296" s="4">
        <v>16758.218559297122</v>
      </c>
      <c r="AE296" s="4">
        <v>3.9999357765055774</v>
      </c>
      <c r="AF296" s="4">
        <v>1022.2400672941062</v>
      </c>
      <c r="AG296" s="4">
        <v>8411.7352739249891</v>
      </c>
      <c r="AH296" s="4">
        <v>8346.4832853721327</v>
      </c>
      <c r="AI296" s="4">
        <v>10446.07841976202</v>
      </c>
      <c r="AJ296" s="4">
        <v>228.15950086986578</v>
      </c>
      <c r="AK296" s="4">
        <v>5722.1460546996768</v>
      </c>
      <c r="AL296" s="4">
        <v>4723.9323650623437</v>
      </c>
      <c r="AM296" s="4">
        <v>1035.5738199924383</v>
      </c>
      <c r="AN296" s="4">
        <v>506.94665901132794</v>
      </c>
      <c r="AO296" s="4">
        <v>528.62716098111036</v>
      </c>
      <c r="AP296" s="4">
        <v>99194.484375</v>
      </c>
      <c r="AQ296" s="4">
        <v>162678.954375</v>
      </c>
      <c r="AR296" s="4">
        <v>47993.20703125</v>
      </c>
      <c r="AS296" s="4">
        <v>51201.27734375</v>
      </c>
      <c r="AT296" s="4">
        <v>600</v>
      </c>
      <c r="AU296" s="4">
        <v>600</v>
      </c>
      <c r="AV296" s="4">
        <v>600</v>
      </c>
      <c r="AW296" s="4">
        <v>6.3068559986676513</v>
      </c>
      <c r="AX296" s="4">
        <v>2.6945751858993323</v>
      </c>
      <c r="AY296" s="4">
        <v>5.3891503717986646</v>
      </c>
      <c r="AZ296" s="4">
        <v>37.034107829305064</v>
      </c>
      <c r="BA296" s="4">
        <v>1.8877716012355992</v>
      </c>
      <c r="BB296" s="4">
        <v>1.1767247285461995</v>
      </c>
      <c r="BC296" s="4">
        <v>0.11665481276828422</v>
      </c>
      <c r="BD296" s="4">
        <v>18.325379222211748</v>
      </c>
      <c r="BE296" s="4">
        <v>5.074999988079071</v>
      </c>
      <c r="BF296" s="4">
        <v>1.5509999990463257</v>
      </c>
      <c r="BG296" s="4">
        <v>8.5989999771118164</v>
      </c>
      <c r="BH296" s="4">
        <v>90.561994552612305</v>
      </c>
      <c r="BI296" s="4">
        <v>73.703994750976563</v>
      </c>
      <c r="BJ296" s="4">
        <v>16.857999801635742</v>
      </c>
      <c r="BK296" s="4">
        <v>3.8995001316070557</v>
      </c>
      <c r="BL296" s="4">
        <v>2.6110000610351563</v>
      </c>
      <c r="BM296" s="4">
        <v>5.1880002021789551</v>
      </c>
      <c r="BN296" s="4">
        <v>0.46249999105930328</v>
      </c>
      <c r="BO296" s="4">
        <v>0.38699999451637268</v>
      </c>
      <c r="BP296" s="4">
        <v>0.53799998760223389</v>
      </c>
      <c r="BQ296" s="4">
        <v>49</v>
      </c>
      <c r="BR296" s="4">
        <v>34</v>
      </c>
      <c r="BS296" s="4">
        <v>64</v>
      </c>
      <c r="BT296" s="10">
        <v>39.128900275579689</v>
      </c>
      <c r="BU296" s="10">
        <v>117.67536737900346</v>
      </c>
      <c r="BV296" s="4">
        <v>17.861304277987394</v>
      </c>
      <c r="BW296" s="10">
        <v>17.88371645555452</v>
      </c>
      <c r="BX296" s="10">
        <v>17.838892100420264</v>
      </c>
      <c r="BY296" s="4">
        <v>0.35293429500018814</v>
      </c>
      <c r="BZ296" s="4">
        <v>0.38925549561580286</v>
      </c>
      <c r="CA296" s="4">
        <v>0.31661309438457341</v>
      </c>
      <c r="CB296" s="4">
        <v>8.0477631826111136</v>
      </c>
      <c r="CD296" s="10">
        <v>4451.6139438520386</v>
      </c>
      <c r="CE296" s="10">
        <v>8.1451546528288556</v>
      </c>
      <c r="CF296" s="10"/>
      <c r="CH296" s="10">
        <v>4691.942455762869</v>
      </c>
      <c r="CI296" s="10">
        <v>7.9553602533507508</v>
      </c>
      <c r="CJ296" s="10"/>
      <c r="CK296" s="4">
        <v>7.0384847854580093</v>
      </c>
      <c r="CM296" s="10">
        <v>4912.4856274234544</v>
      </c>
      <c r="CN296" s="10">
        <v>7.2445823035725407</v>
      </c>
      <c r="CQ296" s="10">
        <v>5196.2445606387955</v>
      </c>
      <c r="CR296" s="10">
        <v>6.8436419362098189</v>
      </c>
      <c r="CT296" s="4">
        <v>1.0166666778580598</v>
      </c>
      <c r="CU296" s="4">
        <v>0.76562500589837623</v>
      </c>
      <c r="CV296" s="4">
        <v>0.2510416719596833</v>
      </c>
      <c r="CW296" s="4">
        <v>1.3687500124797225</v>
      </c>
      <c r="CX296" s="4">
        <v>1.0229166721304257</v>
      </c>
      <c r="CY296" s="4">
        <v>0.34583334034929675</v>
      </c>
      <c r="CZ296" s="4">
        <v>0.66458334323639678</v>
      </c>
      <c r="DA296" s="4">
        <v>0.50833333966632688</v>
      </c>
      <c r="DB296" s="4">
        <v>0.15625000357006988</v>
      </c>
    </row>
    <row r="297" spans="1:106" x14ac:dyDescent="0.25">
      <c r="A297" s="1">
        <f t="shared" si="4"/>
        <v>45220</v>
      </c>
      <c r="B297" s="8">
        <v>43</v>
      </c>
      <c r="C297" s="4">
        <v>9113.2360000000008</v>
      </c>
      <c r="D297" s="4">
        <v>9113.2360000000008</v>
      </c>
      <c r="E297" s="4">
        <v>0</v>
      </c>
      <c r="F297" s="4">
        <v>4547.8810000000003</v>
      </c>
      <c r="H297" s="4">
        <v>4565.3549999999996</v>
      </c>
      <c r="J297" s="4">
        <v>56105.585562652479</v>
      </c>
      <c r="K297" s="4">
        <v>231.28560966282893</v>
      </c>
      <c r="L297" s="4">
        <v>28179.076916298382</v>
      </c>
      <c r="M297" s="4">
        <v>27926.508646354097</v>
      </c>
      <c r="N297" s="4">
        <v>22810.571283578058</v>
      </c>
      <c r="O297" s="4">
        <v>1795.3692691017811</v>
      </c>
      <c r="P297" s="4">
        <v>11406.679505845847</v>
      </c>
      <c r="Q297" s="4">
        <v>11403.891777732209</v>
      </c>
      <c r="R297" s="4">
        <v>30802.591031890704</v>
      </c>
      <c r="S297" s="4">
        <v>51.089994191017702</v>
      </c>
      <c r="T297" s="4">
        <v>1194.3717378434126</v>
      </c>
      <c r="U297" s="4">
        <v>14686.727696677348</v>
      </c>
      <c r="V297" s="4">
        <v>0</v>
      </c>
      <c r="W297" s="4">
        <v>16115.863335213357</v>
      </c>
      <c r="X297" s="4">
        <v>0</v>
      </c>
      <c r="Y297" s="4">
        <v>14686.727696677348</v>
      </c>
      <c r="Z297" s="4">
        <v>16115.863335213357</v>
      </c>
      <c r="AA297" s="4">
        <v>314006.95688511134</v>
      </c>
      <c r="AB297" s="4">
        <v>154491.42404071454</v>
      </c>
      <c r="AC297" s="4">
        <v>159515.5328443968</v>
      </c>
      <c r="AD297" s="4">
        <v>16838.974951777389</v>
      </c>
      <c r="AE297" s="4">
        <v>3.9995171635488918</v>
      </c>
      <c r="AF297" s="4">
        <v>1022.2313539413434</v>
      </c>
      <c r="AG297" s="4">
        <v>8173.3325291175124</v>
      </c>
      <c r="AH297" s="4">
        <v>8665.6424226598774</v>
      </c>
      <c r="AI297" s="4">
        <v>9637.3069333293734</v>
      </c>
      <c r="AJ297" s="4">
        <v>227.56563552918257</v>
      </c>
      <c r="AK297" s="4">
        <v>4890.9409128819125</v>
      </c>
      <c r="AL297" s="4">
        <v>4746.3660204474609</v>
      </c>
      <c r="AM297" s="4">
        <v>1019.5827593093818</v>
      </c>
      <c r="AN297" s="4">
        <v>501.05501564685636</v>
      </c>
      <c r="AO297" s="4">
        <v>518.52774366252549</v>
      </c>
      <c r="AP297" s="4">
        <v>98133.19921875</v>
      </c>
      <c r="AQ297" s="4">
        <v>160938.44671875</v>
      </c>
      <c r="AR297" s="4">
        <v>46195.58984375</v>
      </c>
      <c r="AS297" s="4">
        <v>51937.609375</v>
      </c>
      <c r="AT297" s="4">
        <v>600</v>
      </c>
      <c r="AU297" s="4">
        <v>600</v>
      </c>
      <c r="AV297" s="4">
        <v>600</v>
      </c>
      <c r="AW297" s="4">
        <v>6.1564943081307755</v>
      </c>
      <c r="AX297" s="4">
        <v>2.5030155351598551</v>
      </c>
      <c r="AY297" s="4">
        <v>5.0060310703197102</v>
      </c>
      <c r="AZ297" s="4">
        <v>34.456142349996348</v>
      </c>
      <c r="BA297" s="4">
        <v>1.847749246456186</v>
      </c>
      <c r="BB297" s="4">
        <v>1.0575065688334389</v>
      </c>
      <c r="BC297" s="4">
        <v>0.11187933235893174</v>
      </c>
      <c r="BD297" s="4">
        <v>17.659857236084964</v>
      </c>
      <c r="BE297" s="4">
        <v>4.5509998798370361</v>
      </c>
      <c r="BF297" s="4">
        <v>1.0390000343322754</v>
      </c>
      <c r="BG297" s="4">
        <v>8.0629997253417969</v>
      </c>
      <c r="BH297" s="4">
        <v>90.668497085571289</v>
      </c>
      <c r="BI297" s="4">
        <v>72.956497192382813</v>
      </c>
      <c r="BJ297" s="4">
        <v>17.711999893188477</v>
      </c>
      <c r="BK297" s="4">
        <v>4.2445001602172852</v>
      </c>
      <c r="BL297" s="4">
        <v>3.3010001182556152</v>
      </c>
      <c r="BM297" s="4">
        <v>5.1880002021789551</v>
      </c>
      <c r="BN297" s="4">
        <v>0.53499999642372131</v>
      </c>
      <c r="BO297" s="4">
        <v>0.53200000524520874</v>
      </c>
      <c r="BP297" s="4">
        <v>0.53799998760223389</v>
      </c>
      <c r="BQ297" s="4">
        <v>60</v>
      </c>
      <c r="BR297" s="4">
        <v>56</v>
      </c>
      <c r="BS297" s="4">
        <v>64</v>
      </c>
      <c r="BT297" s="10">
        <v>39.345492685111481</v>
      </c>
      <c r="BU297" s="10">
        <v>116.23182461721228</v>
      </c>
      <c r="BV297" s="4">
        <v>17.214070863530594</v>
      </c>
      <c r="BW297" s="10">
        <v>17.249695154340181</v>
      </c>
      <c r="BX297" s="10">
        <v>17.178446572721004</v>
      </c>
      <c r="BY297" s="4">
        <v>0.55758017523622394</v>
      </c>
      <c r="BZ297" s="4">
        <v>0.61558970096208554</v>
      </c>
      <c r="CA297" s="4">
        <v>0.49957064951036234</v>
      </c>
      <c r="CB297" s="4">
        <v>8.0562034982818709</v>
      </c>
      <c r="CD297" s="10">
        <v>4345.7853309186457</v>
      </c>
      <c r="CE297" s="10">
        <v>8.1006635431928533</v>
      </c>
      <c r="CF297" s="10"/>
      <c r="CH297" s="10">
        <v>4592.0713515420457</v>
      </c>
      <c r="CI297" s="10">
        <v>8.0141279737103162</v>
      </c>
      <c r="CJ297" s="10"/>
      <c r="CK297" s="4">
        <v>7.0066149329776932</v>
      </c>
      <c r="CM297" s="10">
        <v>4733.7724763347487</v>
      </c>
      <c r="CN297" s="10">
        <v>7.2260908037497105</v>
      </c>
      <c r="CQ297" s="10">
        <v>5056.550192555068</v>
      </c>
      <c r="CR297" s="10">
        <v>6.8011489934108598</v>
      </c>
      <c r="CT297" s="4">
        <v>0.94270834419876337</v>
      </c>
      <c r="CU297" s="4">
        <v>0.73333333991467953</v>
      </c>
      <c r="CV297" s="4">
        <v>0.20937500428408384</v>
      </c>
      <c r="CW297" s="4">
        <v>1.2083333448196452</v>
      </c>
      <c r="CX297" s="4">
        <v>0.89375000447034836</v>
      </c>
      <c r="CY297" s="4">
        <v>0.31458334034929675</v>
      </c>
      <c r="CZ297" s="4">
        <v>0.67708334357788169</v>
      </c>
      <c r="DA297" s="4">
        <v>0.5729166753590107</v>
      </c>
      <c r="DB297" s="4">
        <v>0.10416666821887095</v>
      </c>
    </row>
    <row r="298" spans="1:106" x14ac:dyDescent="0.25">
      <c r="A298" s="1">
        <f t="shared" si="4"/>
        <v>45221</v>
      </c>
      <c r="B298" s="8">
        <v>43</v>
      </c>
      <c r="C298" s="4">
        <v>9182.7829999999994</v>
      </c>
      <c r="D298" s="4">
        <v>9182.7829999999994</v>
      </c>
      <c r="E298" s="4">
        <v>0</v>
      </c>
      <c r="F298" s="4">
        <v>4656.1559999999999</v>
      </c>
      <c r="H298" s="4">
        <v>4526.6270000000004</v>
      </c>
      <c r="J298" s="4">
        <v>55235.828259497037</v>
      </c>
      <c r="K298" s="4">
        <v>229.80563430144417</v>
      </c>
      <c r="L298" s="4">
        <v>29079.508616457239</v>
      </c>
      <c r="M298" s="4">
        <v>26156.319643039795</v>
      </c>
      <c r="N298" s="4">
        <v>23034.322252323145</v>
      </c>
      <c r="O298" s="4">
        <v>1794.700569288899</v>
      </c>
      <c r="P298" s="4">
        <v>12560.31067165545</v>
      </c>
      <c r="Q298" s="4">
        <v>10474.011580667693</v>
      </c>
      <c r="R298" s="4">
        <v>28979.650804405908</v>
      </c>
      <c r="S298" s="4">
        <v>51.087122048332539</v>
      </c>
      <c r="T298" s="4">
        <v>1195.3447755238622</v>
      </c>
      <c r="U298" s="4">
        <v>12933.203676682266</v>
      </c>
      <c r="V298" s="4">
        <v>0</v>
      </c>
      <c r="W298" s="4">
        <v>16046.447127723644</v>
      </c>
      <c r="X298" s="4">
        <v>0</v>
      </c>
      <c r="Y298" s="4">
        <v>12933.203676682266</v>
      </c>
      <c r="Z298" s="4">
        <v>16046.447127723644</v>
      </c>
      <c r="AA298" s="4">
        <v>301211.8521019399</v>
      </c>
      <c r="AB298" s="4">
        <v>149584.21174829142</v>
      </c>
      <c r="AC298" s="4">
        <v>151627.64035364849</v>
      </c>
      <c r="AD298" s="4">
        <v>16567.87113400604</v>
      </c>
      <c r="AE298" s="4">
        <v>4.0003512602904809</v>
      </c>
      <c r="AF298" s="4">
        <v>1022.2427457217447</v>
      </c>
      <c r="AG298" s="4">
        <v>8233.2280083987953</v>
      </c>
      <c r="AH298" s="4">
        <v>8334.6431256072465</v>
      </c>
      <c r="AI298" s="4">
        <v>9613.6890466137374</v>
      </c>
      <c r="AJ298" s="4">
        <v>227.52327178610696</v>
      </c>
      <c r="AK298" s="4">
        <v>4963.4488289199053</v>
      </c>
      <c r="AL298" s="4">
        <v>4650.2402176938313</v>
      </c>
      <c r="AM298" s="4">
        <v>1012.8471347174035</v>
      </c>
      <c r="AN298" s="4">
        <v>506.02301418284571</v>
      </c>
      <c r="AO298" s="4">
        <v>506.82412053455778</v>
      </c>
      <c r="AP298" s="4">
        <v>93178.8046875</v>
      </c>
      <c r="AQ298" s="4">
        <v>152813.2396875</v>
      </c>
      <c r="AR298" s="4">
        <v>44197.67578125</v>
      </c>
      <c r="AS298" s="4">
        <v>48981.12890625</v>
      </c>
      <c r="AT298" s="4">
        <v>600</v>
      </c>
      <c r="AU298" s="4">
        <v>600</v>
      </c>
      <c r="AV298" s="4">
        <v>600</v>
      </c>
      <c r="AW298" s="4">
        <v>6.0151512084622976</v>
      </c>
      <c r="AX298" s="4">
        <v>2.5084249788243005</v>
      </c>
      <c r="AY298" s="4">
        <v>5.016849957648601</v>
      </c>
      <c r="AZ298" s="4">
        <v>32.801804431395134</v>
      </c>
      <c r="BA298" s="4">
        <v>1.804232021382411</v>
      </c>
      <c r="BB298" s="4">
        <v>1.046925430625306</v>
      </c>
      <c r="BC298" s="4">
        <v>0.11029849390074921</v>
      </c>
      <c r="BD298" s="4">
        <v>16.641277452325728</v>
      </c>
      <c r="BE298" s="4">
        <v>3.4079999327659607</v>
      </c>
      <c r="BF298" s="4">
        <v>1.090999960899353</v>
      </c>
      <c r="BG298" s="4">
        <v>5.7249999046325684</v>
      </c>
      <c r="BH298" s="4">
        <v>92.510501861572266</v>
      </c>
      <c r="BI298" s="4">
        <v>77.746002197265625</v>
      </c>
      <c r="BJ298" s="4">
        <v>14.764499664306641</v>
      </c>
      <c r="BK298" s="4">
        <v>3.5555000305175781</v>
      </c>
      <c r="BL298" s="4">
        <v>3.3010001182556152</v>
      </c>
      <c r="BM298" s="4">
        <v>3.809999942779541</v>
      </c>
      <c r="BN298" s="4">
        <v>0.52549999952316284</v>
      </c>
      <c r="BO298" s="4">
        <v>0.53200000524520874</v>
      </c>
      <c r="BP298" s="4">
        <v>0.51899999380111694</v>
      </c>
      <c r="BQ298" s="4">
        <v>49</v>
      </c>
      <c r="BR298" s="4">
        <v>56</v>
      </c>
      <c r="BS298" s="4">
        <v>42</v>
      </c>
      <c r="BT298" s="10">
        <v>39.563479608453875</v>
      </c>
      <c r="BU298" s="10">
        <v>116.71541204274986</v>
      </c>
      <c r="BV298" s="4">
        <v>17.259308038883738</v>
      </c>
      <c r="BW298" s="10">
        <v>17.440046605048355</v>
      </c>
      <c r="BX298" s="10">
        <v>17.078569472719121</v>
      </c>
      <c r="BY298" s="4">
        <v>0.42421473504405866</v>
      </c>
      <c r="BZ298" s="4">
        <v>0.49242518387723783</v>
      </c>
      <c r="CA298" s="4">
        <v>0.35600428621087948</v>
      </c>
      <c r="CB298" s="4">
        <v>8.2727055588015617</v>
      </c>
      <c r="CD298" s="10">
        <v>4314.3206007710805</v>
      </c>
      <c r="CE298" s="10">
        <v>8.2540319675968945</v>
      </c>
      <c r="CF298" s="10"/>
      <c r="CH298" s="10">
        <v>4449.4459422091913</v>
      </c>
      <c r="CI298" s="10">
        <v>8.2908120512213053</v>
      </c>
      <c r="CJ298" s="10"/>
      <c r="CK298" s="4">
        <v>6.9968906074217827</v>
      </c>
      <c r="CM298" s="10">
        <v>4682.7962180723971</v>
      </c>
      <c r="CN298" s="10">
        <v>7.1663003779786631</v>
      </c>
      <c r="CQ298" s="10">
        <v>4895.0381190951584</v>
      </c>
      <c r="CR298" s="10">
        <v>6.8348262039243641</v>
      </c>
      <c r="CT298" s="4">
        <v>1.000781259809931</v>
      </c>
      <c r="CU298" s="4">
        <v>0.76250000484287739</v>
      </c>
      <c r="CV298" s="4">
        <v>0.23828125496705371</v>
      </c>
      <c r="CW298" s="4">
        <v>1.2348958452542622</v>
      </c>
      <c r="CX298" s="4">
        <v>0.87083333730697632</v>
      </c>
      <c r="CY298" s="4">
        <v>0.36406250794728595</v>
      </c>
      <c r="CZ298" s="4">
        <v>0.76666667436559999</v>
      </c>
      <c r="DA298" s="4">
        <v>0.65416667237877846</v>
      </c>
      <c r="DB298" s="4">
        <v>0.11250000198682149</v>
      </c>
    </row>
    <row r="299" spans="1:106" x14ac:dyDescent="0.25">
      <c r="A299" s="1">
        <f t="shared" si="4"/>
        <v>45222</v>
      </c>
      <c r="B299" s="8">
        <v>44</v>
      </c>
      <c r="C299" s="4">
        <v>7302.3919999999998</v>
      </c>
      <c r="D299" s="4">
        <v>7302.3919999999998</v>
      </c>
      <c r="E299" s="4">
        <v>0</v>
      </c>
      <c r="F299" s="4">
        <v>2721.5540000000001</v>
      </c>
      <c r="H299" s="4">
        <v>4580.8379999999997</v>
      </c>
      <c r="J299" s="4">
        <v>50231.064272059884</v>
      </c>
      <c r="K299" s="4">
        <v>228.2641066919488</v>
      </c>
      <c r="L299" s="4">
        <v>24094.379391581209</v>
      </c>
      <c r="M299" s="4">
        <v>26136.684880478675</v>
      </c>
      <c r="N299" s="4">
        <v>18807.876025130961</v>
      </c>
      <c r="O299" s="4">
        <v>1793.4123950848473</v>
      </c>
      <c r="P299" s="4">
        <v>8664.1332689457431</v>
      </c>
      <c r="Q299" s="4">
        <v>10143.742756185218</v>
      </c>
      <c r="R299" s="4">
        <v>25387.668063235375</v>
      </c>
      <c r="S299" s="4">
        <v>51.488592505062485</v>
      </c>
      <c r="T299" s="4">
        <v>1196.2632748936467</v>
      </c>
      <c r="U299" s="4">
        <v>10415.860186948306</v>
      </c>
      <c r="V299" s="4">
        <v>0</v>
      </c>
      <c r="W299" s="4">
        <v>14971.80787628707</v>
      </c>
      <c r="X299" s="4">
        <v>0</v>
      </c>
      <c r="Y299" s="4">
        <v>10415.860186948306</v>
      </c>
      <c r="Z299" s="4">
        <v>14971.80787628707</v>
      </c>
      <c r="AA299" s="4">
        <v>301042.47327770747</v>
      </c>
      <c r="AB299" s="4">
        <v>139609.45392087882</v>
      </c>
      <c r="AC299" s="4">
        <v>161433.01935682865</v>
      </c>
      <c r="AD299" s="4">
        <v>15525.05993917293</v>
      </c>
      <c r="AE299" s="4">
        <v>3.9954240443599702</v>
      </c>
      <c r="AF299" s="4">
        <v>1022.1485283786313</v>
      </c>
      <c r="AG299" s="4">
        <v>7150.9058559044379</v>
      </c>
      <c r="AH299" s="4">
        <v>8374.1540832684932</v>
      </c>
      <c r="AI299" s="4">
        <v>10039.241690978259</v>
      </c>
      <c r="AJ299" s="4">
        <v>227.46810736868116</v>
      </c>
      <c r="AK299" s="4">
        <v>5370.7544750034931</v>
      </c>
      <c r="AL299" s="4">
        <v>4668.4872159747647</v>
      </c>
      <c r="AM299" s="4">
        <v>972.38203893550985</v>
      </c>
      <c r="AN299" s="4">
        <v>452.25641223303086</v>
      </c>
      <c r="AO299" s="4">
        <v>520.12562670247894</v>
      </c>
      <c r="AP299" s="4">
        <v>84660.94140625</v>
      </c>
      <c r="AQ299" s="4">
        <v>138843.94390625</v>
      </c>
      <c r="AR299" s="4">
        <v>36590.86328125</v>
      </c>
      <c r="AS299" s="4">
        <v>48070.078125</v>
      </c>
      <c r="AT299" s="4">
        <v>600</v>
      </c>
      <c r="AU299" s="4">
        <v>600</v>
      </c>
      <c r="AV299" s="4">
        <v>600</v>
      </c>
      <c r="AW299" s="4">
        <v>6.8787137518856678</v>
      </c>
      <c r="AX299" s="4">
        <v>2.5755774306735328</v>
      </c>
      <c r="AY299" s="4">
        <v>5.1511548613470657</v>
      </c>
      <c r="AZ299" s="4">
        <v>41.225186661809921</v>
      </c>
      <c r="BA299" s="4">
        <v>2.1260239027393943</v>
      </c>
      <c r="BB299" s="4">
        <v>1.3747881092905254</v>
      </c>
      <c r="BC299" s="4">
        <v>0.13315938653190762</v>
      </c>
      <c r="BD299" s="4">
        <v>19.013488170211897</v>
      </c>
      <c r="BE299" s="4">
        <v>2.6595000177621841</v>
      </c>
      <c r="BF299" s="4">
        <v>0.34599998593330383</v>
      </c>
      <c r="BG299" s="4">
        <v>4.9730000495910645</v>
      </c>
      <c r="BH299" s="4">
        <v>93.830497741699219</v>
      </c>
      <c r="BI299" s="4">
        <v>79.4219970703125</v>
      </c>
      <c r="BJ299" s="4">
        <v>14.408500671386719</v>
      </c>
      <c r="BK299" s="4">
        <v>3.0434999465942383</v>
      </c>
      <c r="BL299" s="4">
        <v>2.2769999504089355</v>
      </c>
      <c r="BM299" s="4">
        <v>3.809999942779541</v>
      </c>
      <c r="BN299" s="4">
        <v>0.46649999916553497</v>
      </c>
      <c r="BO299" s="4">
        <v>0.414000004529953</v>
      </c>
      <c r="BP299" s="4">
        <v>0.51899999380111694</v>
      </c>
      <c r="BQ299" s="4">
        <v>43</v>
      </c>
      <c r="BR299" s="4">
        <v>44</v>
      </c>
      <c r="BS299" s="4">
        <v>42</v>
      </c>
      <c r="BT299" s="10">
        <v>39.150789755470669</v>
      </c>
      <c r="BU299" s="10">
        <v>117.82139833113658</v>
      </c>
      <c r="BV299" s="4">
        <v>17.857633425896921</v>
      </c>
      <c r="BW299" s="10">
        <v>17.849356768197485</v>
      </c>
      <c r="BX299" s="10">
        <v>17.865910083596354</v>
      </c>
      <c r="BY299" s="4">
        <v>0.65554272611068631</v>
      </c>
      <c r="BZ299" s="4">
        <v>0.58141927460848519</v>
      </c>
      <c r="CA299" s="4">
        <v>0.72966617761288743</v>
      </c>
      <c r="CB299" s="4">
        <v>8.2861652395059391</v>
      </c>
      <c r="CD299" s="10">
        <v>3875.0902729838363</v>
      </c>
      <c r="CE299" s="10">
        <v>8.3409607339146081</v>
      </c>
      <c r="CF299" s="10"/>
      <c r="CH299" s="10">
        <v>4603.9774808335069</v>
      </c>
      <c r="CI299" s="10">
        <v>8.2400447951140325</v>
      </c>
      <c r="CJ299" s="10"/>
      <c r="CK299" s="4">
        <v>7.0362604799024782</v>
      </c>
      <c r="CM299" s="10">
        <v>4176.3359811217697</v>
      </c>
      <c r="CN299" s="10">
        <v>7.2508194674415121</v>
      </c>
      <c r="CQ299" s="10">
        <v>5119.1658368028238</v>
      </c>
      <c r="CR299" s="10">
        <v>6.8612182077240158</v>
      </c>
      <c r="CT299" s="4">
        <v>1.0197916690570612</v>
      </c>
      <c r="CU299" s="4">
        <v>0.78020833199843764</v>
      </c>
      <c r="CV299" s="4">
        <v>0.23958333705862361</v>
      </c>
      <c r="CW299" s="4">
        <v>1.3395833329608042</v>
      </c>
      <c r="CX299" s="4">
        <v>0.95208332687616348</v>
      </c>
      <c r="CY299" s="4">
        <v>0.3875000060846408</v>
      </c>
      <c r="CZ299" s="4">
        <v>0.70000000515331828</v>
      </c>
      <c r="DA299" s="4">
        <v>0.6083333371207118</v>
      </c>
      <c r="DB299" s="4">
        <v>9.1666668032606438E-2</v>
      </c>
    </row>
    <row r="300" spans="1:106" x14ac:dyDescent="0.25">
      <c r="A300" s="1">
        <f t="shared" si="4"/>
        <v>45223</v>
      </c>
      <c r="B300" s="8">
        <v>44</v>
      </c>
      <c r="C300" s="4">
        <v>8847.2219999999998</v>
      </c>
      <c r="D300" s="4">
        <v>8847.2219999999998</v>
      </c>
      <c r="E300" s="4">
        <v>0</v>
      </c>
      <c r="F300" s="4">
        <v>4396.8599999999997</v>
      </c>
      <c r="H300" s="4">
        <v>4450.3620000000001</v>
      </c>
      <c r="J300" s="4">
        <v>52210.523975013581</v>
      </c>
      <c r="K300" s="4">
        <v>227.78893011917671</v>
      </c>
      <c r="L300" s="4">
        <v>23950.494715763674</v>
      </c>
      <c r="M300" s="4">
        <v>28260.029259249906</v>
      </c>
      <c r="N300" s="4">
        <v>20671.163724610567</v>
      </c>
      <c r="O300" s="4">
        <v>1791.9591888409595</v>
      </c>
      <c r="P300" s="4">
        <v>11258.924348180823</v>
      </c>
      <c r="Q300" s="4">
        <v>9412.2393764297467</v>
      </c>
      <c r="R300" s="4">
        <v>25710.147252659488</v>
      </c>
      <c r="S300" s="4">
        <v>52.078304304854505</v>
      </c>
      <c r="T300" s="4">
        <v>1198.586407471978</v>
      </c>
      <c r="U300" s="4">
        <v>10294.529278905333</v>
      </c>
      <c r="V300" s="4">
        <v>0</v>
      </c>
      <c r="W300" s="4">
        <v>15415.617973754155</v>
      </c>
      <c r="X300" s="4">
        <v>0</v>
      </c>
      <c r="Y300" s="4">
        <v>10294.529278905333</v>
      </c>
      <c r="Z300" s="4">
        <v>15415.617973754155</v>
      </c>
      <c r="AA300" s="4">
        <v>269425.56197139918</v>
      </c>
      <c r="AB300" s="4">
        <v>114487.4193734984</v>
      </c>
      <c r="AC300" s="4">
        <v>154938.14259790079</v>
      </c>
      <c r="AD300" s="4">
        <v>15547.557129928131</v>
      </c>
      <c r="AE300" s="4">
        <v>3.9992080122202722</v>
      </c>
      <c r="AF300" s="4">
        <v>1022.1682583230073</v>
      </c>
      <c r="AG300" s="4">
        <v>7536.9194166466523</v>
      </c>
      <c r="AH300" s="4">
        <v>8010.6377132814787</v>
      </c>
      <c r="AI300" s="4">
        <v>8832.4351126596557</v>
      </c>
      <c r="AJ300" s="4">
        <v>227.41736142653005</v>
      </c>
      <c r="AK300" s="4">
        <v>4287.8796955117623</v>
      </c>
      <c r="AL300" s="4">
        <v>4544.5554171478925</v>
      </c>
      <c r="AM300" s="4">
        <v>939.911159984498</v>
      </c>
      <c r="AN300" s="4">
        <v>425.1104219363873</v>
      </c>
      <c r="AO300" s="4">
        <v>514.8007380481107</v>
      </c>
      <c r="AP300" s="4">
        <v>86874.52734375</v>
      </c>
      <c r="AQ300" s="4">
        <v>142474.22484374998</v>
      </c>
      <c r="AR300" s="4">
        <v>36640.18359375</v>
      </c>
      <c r="AS300" s="4">
        <v>50234.34375</v>
      </c>
      <c r="AT300" s="4">
        <v>600</v>
      </c>
      <c r="AU300" s="4">
        <v>600</v>
      </c>
      <c r="AV300" s="4">
        <v>600</v>
      </c>
      <c r="AW300" s="4">
        <v>5.9013466571782169</v>
      </c>
      <c r="AX300" s="4">
        <v>2.3364581248905667</v>
      </c>
      <c r="AY300" s="4">
        <v>4.6729162497811334</v>
      </c>
      <c r="AZ300" s="4">
        <v>30.453125508933674</v>
      </c>
      <c r="BA300" s="4">
        <v>1.7573377417146456</v>
      </c>
      <c r="BB300" s="4">
        <v>0.99832864063540583</v>
      </c>
      <c r="BC300" s="4">
        <v>0.10623799877345658</v>
      </c>
      <c r="BD300" s="4">
        <v>16.1038374354967</v>
      </c>
      <c r="BE300" s="4">
        <v>4.7830002903938293</v>
      </c>
      <c r="BF300" s="4">
        <v>1.2719999551773071</v>
      </c>
      <c r="BG300" s="4">
        <v>8.2940006256103516</v>
      </c>
      <c r="BH300" s="4">
        <v>93.599498748779297</v>
      </c>
      <c r="BI300" s="4">
        <v>80.772499084472656</v>
      </c>
      <c r="BJ300" s="4">
        <v>12.826999664306641</v>
      </c>
      <c r="BK300" s="4">
        <v>1.1384999752044678</v>
      </c>
      <c r="BL300" s="4">
        <v>2.2769999504089355</v>
      </c>
      <c r="BM300" s="4">
        <v>0</v>
      </c>
      <c r="BN300" s="4">
        <v>0.47950001060962677</v>
      </c>
      <c r="BO300" s="4">
        <v>0.414000004529953</v>
      </c>
      <c r="BP300" s="4">
        <v>0.54500001668930054</v>
      </c>
      <c r="BQ300" s="4">
        <v>50</v>
      </c>
      <c r="BR300" s="4">
        <v>44</v>
      </c>
      <c r="BS300" s="4">
        <v>56</v>
      </c>
      <c r="BT300" s="10">
        <v>39.02665941059314</v>
      </c>
      <c r="BU300" s="10">
        <v>116.78808699685565</v>
      </c>
      <c r="BV300" s="4">
        <v>17.197728192927659</v>
      </c>
      <c r="BW300" s="10">
        <v>16.9183248879181</v>
      </c>
      <c r="BX300" s="10">
        <v>17.477131497937219</v>
      </c>
      <c r="BY300" s="4">
        <v>0.44888843785995103</v>
      </c>
      <c r="BZ300" s="4">
        <v>0.45815556578457295</v>
      </c>
      <c r="CA300" s="4">
        <v>0.43962130993532916</v>
      </c>
      <c r="CB300" s="4">
        <v>8.3698190101759451</v>
      </c>
      <c r="CD300" s="10">
        <v>3698.7622089784281</v>
      </c>
      <c r="CE300" s="10">
        <v>8.4808840548885946</v>
      </c>
      <c r="CF300" s="10"/>
      <c r="CH300" s="10">
        <v>4566.8157530447015</v>
      </c>
      <c r="CI300" s="10">
        <v>8.279865043925442</v>
      </c>
      <c r="CJ300" s="10"/>
      <c r="CK300" s="4">
        <v>7.0327016904521855</v>
      </c>
      <c r="CM300" s="10">
        <v>3889.8314226653488</v>
      </c>
      <c r="CN300" s="10">
        <v>7.3019100032879427</v>
      </c>
      <c r="CQ300" s="10">
        <v>5035.5578859517609</v>
      </c>
      <c r="CR300" s="10">
        <v>6.8247455953722991</v>
      </c>
      <c r="CT300" s="4">
        <v>1.0583333458441</v>
      </c>
      <c r="CU300" s="4">
        <v>0.8854166753590107</v>
      </c>
      <c r="CV300" s="4">
        <v>0.17291667048508924</v>
      </c>
      <c r="CW300" s="4">
        <v>1.3916666818161807</v>
      </c>
      <c r="CX300" s="4">
        <v>1.1416666756073635</v>
      </c>
      <c r="CY300" s="4">
        <v>0.25000000620881718</v>
      </c>
      <c r="CZ300" s="4">
        <v>0.72500000987201929</v>
      </c>
      <c r="DA300" s="4">
        <v>0.62916667511065805</v>
      </c>
      <c r="DB300" s="4">
        <v>9.5833334761361286E-2</v>
      </c>
    </row>
    <row r="301" spans="1:106" x14ac:dyDescent="0.25">
      <c r="A301" s="1">
        <f t="shared" si="4"/>
        <v>45224</v>
      </c>
      <c r="B301" s="8">
        <v>44</v>
      </c>
      <c r="C301" s="4">
        <v>9120.4660000000003</v>
      </c>
      <c r="D301" s="4">
        <v>9120.4660000000003</v>
      </c>
      <c r="E301" s="4">
        <v>0</v>
      </c>
      <c r="F301" s="4">
        <v>4560.8609999999999</v>
      </c>
      <c r="H301" s="4">
        <v>4559.6049999999996</v>
      </c>
      <c r="J301" s="4">
        <v>58521.771536606851</v>
      </c>
      <c r="K301" s="4">
        <v>234.83474035773642</v>
      </c>
      <c r="L301" s="4">
        <v>29977.862816332938</v>
      </c>
      <c r="M301" s="4">
        <v>28543.908720273914</v>
      </c>
      <c r="N301" s="4">
        <v>23531.002586210467</v>
      </c>
      <c r="O301" s="4">
        <v>1791.7539779539245</v>
      </c>
      <c r="P301" s="4">
        <v>13158.051408368177</v>
      </c>
      <c r="Q301" s="4">
        <v>10372.951177842289</v>
      </c>
      <c r="R301" s="4">
        <v>27692.232242771875</v>
      </c>
      <c r="S301" s="4">
        <v>51.317105171351095</v>
      </c>
      <c r="T301" s="4">
        <v>1196.979068542217</v>
      </c>
      <c r="U301" s="4">
        <v>12877.910845902494</v>
      </c>
      <c r="V301" s="4">
        <v>0</v>
      </c>
      <c r="W301" s="4">
        <v>14814.321396869382</v>
      </c>
      <c r="X301" s="4">
        <v>0</v>
      </c>
      <c r="Y301" s="4">
        <v>12877.910845902494</v>
      </c>
      <c r="Z301" s="4">
        <v>14814.321396869382</v>
      </c>
      <c r="AA301" s="4">
        <v>309249.5279494517</v>
      </c>
      <c r="AB301" s="4">
        <v>160195.61141436044</v>
      </c>
      <c r="AC301" s="4">
        <v>149053.91653509124</v>
      </c>
      <c r="AD301" s="4">
        <v>16518.028033232633</v>
      </c>
      <c r="AE301" s="4">
        <v>4.00146724788884</v>
      </c>
      <c r="AF301" s="4">
        <v>1022.2470181850026</v>
      </c>
      <c r="AG301" s="4">
        <v>8734.4997347392073</v>
      </c>
      <c r="AH301" s="4">
        <v>7783.5282984934247</v>
      </c>
      <c r="AI301" s="4">
        <v>9629.1810004680829</v>
      </c>
      <c r="AJ301" s="4">
        <v>227.51259660473576</v>
      </c>
      <c r="AK301" s="4">
        <v>5017.8175303509161</v>
      </c>
      <c r="AL301" s="4">
        <v>4611.3634701171668</v>
      </c>
      <c r="AM301" s="4">
        <v>1008.5003553169634</v>
      </c>
      <c r="AN301" s="4">
        <v>499.51705840849343</v>
      </c>
      <c r="AO301" s="4">
        <v>508.98329690846992</v>
      </c>
      <c r="AP301" s="4">
        <v>93083.96875</v>
      </c>
      <c r="AQ301" s="4">
        <v>152657.70874999999</v>
      </c>
      <c r="AR301" s="4">
        <v>45316.8515625</v>
      </c>
      <c r="AS301" s="4">
        <v>47767.1171875</v>
      </c>
      <c r="AT301" s="4">
        <v>600</v>
      </c>
      <c r="AU301" s="4">
        <v>600</v>
      </c>
      <c r="AV301" s="4">
        <v>600</v>
      </c>
      <c r="AW301" s="4">
        <v>6.4165330517768338</v>
      </c>
      <c r="AX301" s="4">
        <v>2.5800219622780749</v>
      </c>
      <c r="AY301" s="4">
        <v>5.1600439245561498</v>
      </c>
      <c r="AZ301" s="4">
        <v>33.907206928840225</v>
      </c>
      <c r="BA301" s="4">
        <v>1.8110947437589957</v>
      </c>
      <c r="BB301" s="4">
        <v>1.055777303535596</v>
      </c>
      <c r="BC301" s="4">
        <v>0.11057552928950816</v>
      </c>
      <c r="BD301" s="4">
        <v>16.737928604744535</v>
      </c>
      <c r="BE301" s="4">
        <v>5.2010003328323364</v>
      </c>
      <c r="BF301" s="4">
        <v>2.312999963760376</v>
      </c>
      <c r="BG301" s="4">
        <v>8.0890007019042969</v>
      </c>
      <c r="BH301" s="4">
        <v>92.83549690246582</v>
      </c>
      <c r="BI301" s="4">
        <v>79.512496948242188</v>
      </c>
      <c r="BJ301" s="4">
        <v>13.322999954223633</v>
      </c>
      <c r="BK301" s="4">
        <v>1.5180000066757202</v>
      </c>
      <c r="BL301" s="4">
        <v>3.0360000133514404</v>
      </c>
      <c r="BM301" s="4">
        <v>0</v>
      </c>
      <c r="BN301" s="4">
        <v>0.44600000977516174</v>
      </c>
      <c r="BO301" s="4">
        <v>0.34700000286102295</v>
      </c>
      <c r="BP301" s="4">
        <v>0.54500001668930054</v>
      </c>
      <c r="BQ301" s="4">
        <v>58</v>
      </c>
      <c r="BR301" s="4">
        <v>60</v>
      </c>
      <c r="BS301" s="4">
        <v>56</v>
      </c>
      <c r="BT301" s="10">
        <v>38.520761693793531</v>
      </c>
      <c r="BU301" s="10">
        <v>117.70180468265116</v>
      </c>
      <c r="BV301" s="4">
        <v>17.740439574922675</v>
      </c>
      <c r="BW301" s="10">
        <v>18.002949172854425</v>
      </c>
      <c r="BX301" s="10">
        <v>17.477929976990929</v>
      </c>
      <c r="BY301" s="4">
        <v>0.37107326441466632</v>
      </c>
      <c r="BZ301" s="4">
        <v>0.45611729914256505</v>
      </c>
      <c r="CA301" s="4">
        <v>0.28602922968676758</v>
      </c>
      <c r="CB301" s="4">
        <v>8.4013390576390137</v>
      </c>
      <c r="CD301" s="10">
        <v>4361.6332507575044</v>
      </c>
      <c r="CE301" s="10">
        <v>8.4748828799046869</v>
      </c>
      <c r="CF301" s="10"/>
      <c r="CH301" s="10">
        <v>4493.81105486052</v>
      </c>
      <c r="CI301" s="10">
        <v>8.3299584017400914</v>
      </c>
      <c r="CJ301" s="10"/>
      <c r="CK301" s="4">
        <v>7.0575606739070142</v>
      </c>
      <c r="CM301" s="10">
        <v>4640.386656311035</v>
      </c>
      <c r="CN301" s="10">
        <v>7.3077976953148758</v>
      </c>
      <c r="CQ301" s="10">
        <v>4951.3129826774648</v>
      </c>
      <c r="CR301" s="10">
        <v>6.8230377222942611</v>
      </c>
      <c r="CT301" s="4">
        <v>0.93229167240982258</v>
      </c>
      <c r="CU301" s="4">
        <v>0.71666666927436995</v>
      </c>
      <c r="CV301" s="4">
        <v>0.21562500313545269</v>
      </c>
      <c r="CW301" s="4">
        <v>1.2041666737447183</v>
      </c>
      <c r="CX301" s="4">
        <v>0.86875000223517418</v>
      </c>
      <c r="CY301" s="4">
        <v>0.33541667150954407</v>
      </c>
      <c r="CZ301" s="4">
        <v>0.66041667107492685</v>
      </c>
      <c r="DA301" s="4">
        <v>0.56458333631356561</v>
      </c>
      <c r="DB301" s="4">
        <v>9.5833334761361286E-2</v>
      </c>
    </row>
    <row r="302" spans="1:106" x14ac:dyDescent="0.25">
      <c r="A302" s="1">
        <f t="shared" si="4"/>
        <v>45225</v>
      </c>
      <c r="B302" s="8">
        <v>44</v>
      </c>
      <c r="C302" s="4">
        <v>9086.0640000000003</v>
      </c>
      <c r="D302" s="4">
        <v>9086.0640000000003</v>
      </c>
      <c r="E302" s="4">
        <v>0</v>
      </c>
      <c r="F302" s="4">
        <v>4466.299</v>
      </c>
      <c r="H302" s="4">
        <v>4619.7650000000003</v>
      </c>
      <c r="J302" s="4">
        <v>55346.225969877065</v>
      </c>
      <c r="K302" s="4">
        <v>235.1567418176154</v>
      </c>
      <c r="L302" s="4">
        <v>30401.274462268771</v>
      </c>
      <c r="M302" s="4">
        <v>24944.951507608293</v>
      </c>
      <c r="N302" s="4">
        <v>23043.615255544108</v>
      </c>
      <c r="O302" s="4">
        <v>1791.8703235677813</v>
      </c>
      <c r="P302" s="4">
        <v>12164.03111410686</v>
      </c>
      <c r="Q302" s="4">
        <v>10879.58414143725</v>
      </c>
      <c r="R302" s="4">
        <v>28517.262584540105</v>
      </c>
      <c r="S302" s="4">
        <v>51.07077134845246</v>
      </c>
      <c r="T302" s="4">
        <v>1194.9185267644443</v>
      </c>
      <c r="U302" s="4">
        <v>14254.974324795669</v>
      </c>
      <c r="V302" s="4">
        <v>0</v>
      </c>
      <c r="W302" s="4">
        <v>14262.288259744439</v>
      </c>
      <c r="X302" s="4">
        <v>0</v>
      </c>
      <c r="Y302" s="4">
        <v>14254.974324795669</v>
      </c>
      <c r="Z302" s="4">
        <v>14262.288259744439</v>
      </c>
      <c r="AA302" s="4">
        <v>304388.60573804047</v>
      </c>
      <c r="AB302" s="4">
        <v>169493.41838300106</v>
      </c>
      <c r="AC302" s="4">
        <v>134895.18735503941</v>
      </c>
      <c r="AD302" s="4">
        <v>16704.869824924353</v>
      </c>
      <c r="AE302" s="4">
        <v>4.0008003437594484</v>
      </c>
      <c r="AF302" s="4">
        <v>1022.0589459570715</v>
      </c>
      <c r="AG302" s="4">
        <v>8587.8071490673537</v>
      </c>
      <c r="AH302" s="4">
        <v>8117.0626758569988</v>
      </c>
      <c r="AI302" s="4">
        <v>10098.780004269689</v>
      </c>
      <c r="AJ302" s="4">
        <v>227.57979689871823</v>
      </c>
      <c r="AK302" s="4">
        <v>5430.6597791903714</v>
      </c>
      <c r="AL302" s="4">
        <v>4668.1202250793176</v>
      </c>
      <c r="AM302" s="4">
        <v>995.69005629449566</v>
      </c>
      <c r="AN302" s="4">
        <v>519.8614173235394</v>
      </c>
      <c r="AO302" s="4">
        <v>475.82863897095621</v>
      </c>
      <c r="AP302" s="4">
        <v>97615.84375</v>
      </c>
      <c r="AQ302" s="4">
        <v>160089.98374999998</v>
      </c>
      <c r="AR302" s="4">
        <v>49747.8203125</v>
      </c>
      <c r="AS302" s="4">
        <v>47868.0234375</v>
      </c>
      <c r="AT302" s="4">
        <v>600</v>
      </c>
      <c r="AU302" s="4">
        <v>600</v>
      </c>
      <c r="AV302" s="4">
        <v>600</v>
      </c>
      <c r="AW302" s="4">
        <v>6.0913312926121872</v>
      </c>
      <c r="AX302" s="4">
        <v>2.5361493442643708</v>
      </c>
      <c r="AY302" s="4">
        <v>5.0722986885287416</v>
      </c>
      <c r="AZ302" s="4">
        <v>33.500601111552861</v>
      </c>
      <c r="BA302" s="4">
        <v>1.8385155359817356</v>
      </c>
      <c r="BB302" s="4">
        <v>1.1114581632123315</v>
      </c>
      <c r="BC302" s="4">
        <v>0.10958431024638343</v>
      </c>
      <c r="BD302" s="4">
        <v>17.619288588546148</v>
      </c>
      <c r="BE302" s="4">
        <v>5.0425000190734863</v>
      </c>
      <c r="BF302" s="4">
        <v>2.7579998970031738</v>
      </c>
      <c r="BG302" s="4">
        <v>7.3270001411437988</v>
      </c>
      <c r="BH302" s="4">
        <v>91.344497680664063</v>
      </c>
      <c r="BI302" s="4">
        <v>75.266998291015625</v>
      </c>
      <c r="BJ302" s="4">
        <v>16.077499389648438</v>
      </c>
      <c r="BK302" s="4">
        <v>3.0715000629425049</v>
      </c>
      <c r="BL302" s="4">
        <v>3.0360000133514404</v>
      </c>
      <c r="BM302" s="4">
        <v>3.1070001125335693</v>
      </c>
      <c r="BN302" s="4">
        <v>0.54150000214576721</v>
      </c>
      <c r="BO302" s="4">
        <v>0.34700000286102295</v>
      </c>
      <c r="BP302" s="4">
        <v>0.73600000143051147</v>
      </c>
      <c r="BQ302" s="4">
        <v>61</v>
      </c>
      <c r="BR302" s="4">
        <v>60</v>
      </c>
      <c r="BS302" s="4">
        <v>62</v>
      </c>
      <c r="BT302" s="10">
        <v>38.978467412009209</v>
      </c>
      <c r="BU302" s="10">
        <v>117.10846781001491</v>
      </c>
      <c r="BV302" s="4">
        <v>17.235673567365716</v>
      </c>
      <c r="BW302" s="10">
        <v>17.46127087218894</v>
      </c>
      <c r="BX302" s="10">
        <v>17.010076262542494</v>
      </c>
      <c r="BY302" s="4">
        <v>0.47202025024334093</v>
      </c>
      <c r="BZ302" s="4">
        <v>0.31139604296564444</v>
      </c>
      <c r="CA302" s="4">
        <v>0.63264445752103737</v>
      </c>
      <c r="CB302" s="4">
        <v>8.2322258494214147</v>
      </c>
      <c r="CD302" s="10">
        <v>4603.3777275988868</v>
      </c>
      <c r="CE302" s="10">
        <v>8.085159728552922</v>
      </c>
      <c r="CF302" s="10"/>
      <c r="CH302" s="10">
        <v>4288.5664222033884</v>
      </c>
      <c r="CI302" s="10">
        <v>8.3900876705151273</v>
      </c>
      <c r="CJ302" s="10"/>
      <c r="CK302" s="4">
        <v>7.0692963043811679</v>
      </c>
      <c r="CM302" s="10">
        <v>4824.8508960797344</v>
      </c>
      <c r="CN302" s="10">
        <v>7.3111083475660736</v>
      </c>
      <c r="CQ302" s="10">
        <v>4762.3502018795925</v>
      </c>
      <c r="CR302" s="10">
        <v>6.824310739736406</v>
      </c>
      <c r="CT302" s="4">
        <v>0.8947916727823515</v>
      </c>
      <c r="CU302" s="4">
        <v>0.70104166958481073</v>
      </c>
      <c r="CV302" s="4">
        <v>0.19375000319754085</v>
      </c>
      <c r="CW302" s="4">
        <v>1.0916666698952515</v>
      </c>
      <c r="CX302" s="4">
        <v>0.8291666662941376</v>
      </c>
      <c r="CY302" s="4">
        <v>0.26250000360111397</v>
      </c>
      <c r="CZ302" s="4">
        <v>0.69791667566945159</v>
      </c>
      <c r="DA302" s="4">
        <v>0.57291667287548387</v>
      </c>
      <c r="DB302" s="4">
        <v>0.12500000279396772</v>
      </c>
    </row>
    <row r="303" spans="1:106" x14ac:dyDescent="0.25">
      <c r="A303" s="1">
        <f t="shared" si="4"/>
        <v>45226</v>
      </c>
      <c r="B303" s="8">
        <v>44</v>
      </c>
      <c r="C303" s="4">
        <v>9142.5279999999984</v>
      </c>
      <c r="D303" s="4">
        <v>9142.5279999999984</v>
      </c>
      <c r="E303" s="4">
        <v>0</v>
      </c>
      <c r="F303" s="4">
        <v>4643.9579999999996</v>
      </c>
      <c r="H303" s="4">
        <v>4498.57</v>
      </c>
      <c r="J303" s="4">
        <v>55029.182927464601</v>
      </c>
      <c r="K303" s="4">
        <v>233.53595611379407</v>
      </c>
      <c r="L303" s="4">
        <v>29475.432578478849</v>
      </c>
      <c r="M303" s="4">
        <v>25553.750348985748</v>
      </c>
      <c r="N303" s="4">
        <v>24306.336720637664</v>
      </c>
      <c r="O303" s="4">
        <v>1791.9211278061382</v>
      </c>
      <c r="P303" s="4">
        <v>13947.579045239288</v>
      </c>
      <c r="Q303" s="4">
        <v>10358.757675398376</v>
      </c>
      <c r="R303" s="4">
        <v>29089.977591005587</v>
      </c>
      <c r="S303" s="4">
        <v>50.77294868642268</v>
      </c>
      <c r="T303" s="4">
        <v>1192.3901025058653</v>
      </c>
      <c r="U303" s="4">
        <v>14556.122356241271</v>
      </c>
      <c r="V303" s="4">
        <v>0</v>
      </c>
      <c r="W303" s="4">
        <v>14533.855234764316</v>
      </c>
      <c r="X303" s="4">
        <v>0</v>
      </c>
      <c r="Y303" s="4">
        <v>14556.122356241271</v>
      </c>
      <c r="Z303" s="4">
        <v>14533.855234764316</v>
      </c>
      <c r="AA303" s="4">
        <v>314052.99945397465</v>
      </c>
      <c r="AB303" s="4">
        <v>158711.75151828839</v>
      </c>
      <c r="AC303" s="4">
        <v>155341.24793568623</v>
      </c>
      <c r="AD303" s="4">
        <v>16731.742710024228</v>
      </c>
      <c r="AE303" s="4">
        <v>4.0021160901548605</v>
      </c>
      <c r="AF303" s="4">
        <v>1022.2407149487624</v>
      </c>
      <c r="AG303" s="4">
        <v>8775.4972473795751</v>
      </c>
      <c r="AH303" s="4">
        <v>7956.2454626446533</v>
      </c>
      <c r="AI303" s="4">
        <v>10495.49615592645</v>
      </c>
      <c r="AJ303" s="4">
        <v>227.8463767864969</v>
      </c>
      <c r="AK303" s="4">
        <v>5856.1848789349433</v>
      </c>
      <c r="AL303" s="4">
        <v>4639.3112769915069</v>
      </c>
      <c r="AM303" s="4">
        <v>999.5190902253803</v>
      </c>
      <c r="AN303" s="4">
        <v>501.74666970885016</v>
      </c>
      <c r="AO303" s="4">
        <v>497.77242051653008</v>
      </c>
      <c r="AP303" s="4">
        <v>101143.09375</v>
      </c>
      <c r="AQ303" s="4">
        <v>165874.67374999999</v>
      </c>
      <c r="AR303" s="4">
        <v>49746.93359375</v>
      </c>
      <c r="AS303" s="4">
        <v>51396.16015625</v>
      </c>
      <c r="AT303" s="4">
        <v>600</v>
      </c>
      <c r="AU303" s="4">
        <v>600</v>
      </c>
      <c r="AV303" s="4">
        <v>600</v>
      </c>
      <c r="AW303" s="4">
        <v>6.0190335678998865</v>
      </c>
      <c r="AX303" s="4">
        <v>2.6586012884661296</v>
      </c>
      <c r="AY303" s="4">
        <v>5.3172025769322593</v>
      </c>
      <c r="AZ303" s="4">
        <v>34.350783443482449</v>
      </c>
      <c r="BA303" s="4">
        <v>1.8301002425176309</v>
      </c>
      <c r="BB303" s="4">
        <v>1.1479862195583599</v>
      </c>
      <c r="BC303" s="4">
        <v>0.10932633624150569</v>
      </c>
      <c r="BD303" s="4">
        <v>18.143195596447725</v>
      </c>
      <c r="BE303" s="4">
        <v>5.4730002880096436</v>
      </c>
      <c r="BF303" s="4">
        <v>2.5339999198913574</v>
      </c>
      <c r="BG303" s="4">
        <v>8.4120006561279297</v>
      </c>
      <c r="BH303" s="4">
        <v>91.197999954223633</v>
      </c>
      <c r="BI303" s="4">
        <v>74.728500366210938</v>
      </c>
      <c r="BJ303" s="4">
        <v>16.469499588012695</v>
      </c>
      <c r="BK303" s="4">
        <v>2.7340000867843628</v>
      </c>
      <c r="BL303" s="4">
        <v>2.3610000610351563</v>
      </c>
      <c r="BM303" s="4">
        <v>3.1070001125335693</v>
      </c>
      <c r="BN303" s="4">
        <v>0.5949999988079071</v>
      </c>
      <c r="BO303" s="4">
        <v>0.45399999618530273</v>
      </c>
      <c r="BP303" s="4">
        <v>0.73600000143051147</v>
      </c>
      <c r="BQ303" s="4">
        <v>68</v>
      </c>
      <c r="BR303" s="4">
        <v>74</v>
      </c>
      <c r="BS303" s="4">
        <v>62</v>
      </c>
      <c r="BT303" s="10">
        <v>38.927670585515926</v>
      </c>
      <c r="BU303" s="10">
        <v>118.12217024278394</v>
      </c>
      <c r="BV303" s="4">
        <v>17.441821891731685</v>
      </c>
      <c r="BW303" s="10">
        <v>17.368804747627841</v>
      </c>
      <c r="BX303" s="10">
        <v>17.514839035835532</v>
      </c>
      <c r="BY303" s="4">
        <v>0.60129058466938934</v>
      </c>
      <c r="BZ303" s="4">
        <v>0.29459727909884353</v>
      </c>
      <c r="CA303" s="4">
        <v>0.9079838902399352</v>
      </c>
      <c r="CB303" s="4">
        <v>8.3656399101531065</v>
      </c>
      <c r="CD303" s="10">
        <v>4472.8079458201018</v>
      </c>
      <c r="CE303" s="10">
        <v>8.4859246674402176</v>
      </c>
      <c r="CF303" s="10"/>
      <c r="CH303" s="10">
        <v>4516.8645278162785</v>
      </c>
      <c r="CI303" s="10">
        <v>8.2465283860324234</v>
      </c>
      <c r="CJ303" s="10"/>
      <c r="CK303" s="4">
        <v>7.0574091958020686</v>
      </c>
      <c r="CM303" s="10">
        <v>4668.2863299675455</v>
      </c>
      <c r="CN303" s="10">
        <v>7.3086920286766661</v>
      </c>
      <c r="CQ303" s="10">
        <v>5030.3739075267822</v>
      </c>
      <c r="CR303" s="10">
        <v>6.8242137643633072</v>
      </c>
      <c r="CT303" s="4">
        <v>1.0281250049980979</v>
      </c>
      <c r="CU303" s="4">
        <v>0.8510416687155764</v>
      </c>
      <c r="CV303" s="4">
        <v>0.17708333628252149</v>
      </c>
      <c r="CW303" s="4">
        <v>0.9979166782771548</v>
      </c>
      <c r="CX303" s="4">
        <v>0.80208334078391397</v>
      </c>
      <c r="CY303" s="4">
        <v>0.19583333749324083</v>
      </c>
      <c r="CZ303" s="4">
        <v>1.0583333317190409</v>
      </c>
      <c r="DA303" s="4">
        <v>0.89999999664723873</v>
      </c>
      <c r="DB303" s="4">
        <v>0.15833333507180214</v>
      </c>
    </row>
    <row r="304" spans="1:106" x14ac:dyDescent="0.25">
      <c r="A304" s="1">
        <f t="shared" si="4"/>
        <v>45227</v>
      </c>
      <c r="B304" s="8">
        <v>44</v>
      </c>
      <c r="C304" s="4">
        <v>9211.143</v>
      </c>
      <c r="D304" s="4">
        <v>9211.143</v>
      </c>
      <c r="E304" s="4">
        <v>0</v>
      </c>
      <c r="F304" s="4">
        <v>4589.9440000000004</v>
      </c>
      <c r="H304" s="4">
        <v>4621.1989999999996</v>
      </c>
      <c r="J304" s="4">
        <v>56608.955139433849</v>
      </c>
      <c r="K304" s="4">
        <v>233.37620790584012</v>
      </c>
      <c r="L304" s="4">
        <v>30377.957199809742</v>
      </c>
      <c r="M304" s="4">
        <v>26230.997939624107</v>
      </c>
      <c r="N304" s="4">
        <v>25200.256358570132</v>
      </c>
      <c r="O304" s="4">
        <v>1792.6443331295413</v>
      </c>
      <c r="P304" s="4">
        <v>14520.371951998226</v>
      </c>
      <c r="Q304" s="4">
        <v>10679.884406571906</v>
      </c>
      <c r="R304" s="4">
        <v>29518.120039818634</v>
      </c>
      <c r="S304" s="4">
        <v>50.501755876471321</v>
      </c>
      <c r="T304" s="4">
        <v>1190.4167679795489</v>
      </c>
      <c r="U304" s="4">
        <v>14457.50644259675</v>
      </c>
      <c r="V304" s="4">
        <v>0</v>
      </c>
      <c r="W304" s="4">
        <v>15060.613597221882</v>
      </c>
      <c r="X304" s="4">
        <v>0</v>
      </c>
      <c r="Y304" s="4">
        <v>14457.50644259675</v>
      </c>
      <c r="Z304" s="4">
        <v>15060.613597221882</v>
      </c>
      <c r="AA304" s="4">
        <v>301888.74745291169</v>
      </c>
      <c r="AB304" s="4">
        <v>155500.96704835567</v>
      </c>
      <c r="AC304" s="4">
        <v>146387.78040455605</v>
      </c>
      <c r="AD304" s="4">
        <v>16605.90579684452</v>
      </c>
      <c r="AE304" s="4">
        <v>3.9993241547532952</v>
      </c>
      <c r="AF304" s="4">
        <v>1021.9235031338752</v>
      </c>
      <c r="AG304" s="4">
        <v>8669.0497297235343</v>
      </c>
      <c r="AH304" s="4">
        <v>7936.8560671209843</v>
      </c>
      <c r="AI304" s="4">
        <v>10971.537562101188</v>
      </c>
      <c r="AJ304" s="4">
        <v>227.95533735628482</v>
      </c>
      <c r="AK304" s="4">
        <v>6173.7793758482121</v>
      </c>
      <c r="AL304" s="4">
        <v>4797.7581862529769</v>
      </c>
      <c r="AM304" s="4">
        <v>1019.6498151247301</v>
      </c>
      <c r="AN304" s="4">
        <v>507.55957758924637</v>
      </c>
      <c r="AO304" s="4">
        <v>512.09023753548377</v>
      </c>
      <c r="AP304" s="4">
        <v>98467.4765625</v>
      </c>
      <c r="AQ304" s="4">
        <v>161486.6615625</v>
      </c>
      <c r="AR304" s="4">
        <v>49682.46484375</v>
      </c>
      <c r="AS304" s="4">
        <v>48785.01171875</v>
      </c>
      <c r="AT304" s="4">
        <v>600</v>
      </c>
      <c r="AU304" s="4">
        <v>600</v>
      </c>
      <c r="AV304" s="4">
        <v>600</v>
      </c>
      <c r="AW304" s="4">
        <v>6.1457036482262675</v>
      </c>
      <c r="AX304" s="4">
        <v>2.7358446566913717</v>
      </c>
      <c r="AY304" s="4">
        <v>5.4716893133827433</v>
      </c>
      <c r="AZ304" s="4">
        <v>32.774298200876011</v>
      </c>
      <c r="BA304" s="4">
        <v>1.8028062094839392</v>
      </c>
      <c r="BB304" s="4">
        <v>1.1911157564377395</v>
      </c>
      <c r="BC304" s="4">
        <v>0.11069742540363668</v>
      </c>
      <c r="BD304" s="4">
        <v>17.531663721049604</v>
      </c>
      <c r="BE304" s="4">
        <v>5.2529999017715454</v>
      </c>
      <c r="BF304" s="4">
        <v>1.6549999713897705</v>
      </c>
      <c r="BG304" s="4">
        <v>8.8509998321533203</v>
      </c>
      <c r="BH304" s="4">
        <v>91.51200008392334</v>
      </c>
      <c r="BI304" s="4">
        <v>77.888999938964844</v>
      </c>
      <c r="BJ304" s="4">
        <v>13.623000144958496</v>
      </c>
      <c r="BK304" s="4">
        <v>2.7419999837875366</v>
      </c>
      <c r="BL304" s="4">
        <v>2.3610000610351563</v>
      </c>
      <c r="BM304" s="4">
        <v>3.122999906539917</v>
      </c>
      <c r="BN304" s="4">
        <v>0.4934999942779541</v>
      </c>
      <c r="BO304" s="4">
        <v>0.45399999618530273</v>
      </c>
      <c r="BP304" s="4">
        <v>0.53299999237060547</v>
      </c>
      <c r="BQ304" s="4">
        <v>63</v>
      </c>
      <c r="BR304" s="4">
        <v>74</v>
      </c>
      <c r="BS304" s="4">
        <v>52</v>
      </c>
      <c r="BT304" s="10">
        <v>39.283528704574856</v>
      </c>
      <c r="BU304" s="10">
        <v>116.76847853027886</v>
      </c>
      <c r="BV304" s="4">
        <v>16.947730144505147</v>
      </c>
      <c r="BW304" s="10">
        <v>17.227082037263447</v>
      </c>
      <c r="BX304" s="10">
        <v>16.668378251746848</v>
      </c>
      <c r="BY304" s="4">
        <v>0.29837146951392751</v>
      </c>
      <c r="BZ304" s="4">
        <v>0.2183775314982849</v>
      </c>
      <c r="CA304" s="4">
        <v>0.3783654075295701</v>
      </c>
      <c r="CB304" s="4">
        <v>8.3604309051199657</v>
      </c>
      <c r="CD304" s="10">
        <v>4475.8683479186338</v>
      </c>
      <c r="CE304" s="10">
        <v>8.4469611126534616</v>
      </c>
      <c r="CF304" s="10"/>
      <c r="CH304" s="10">
        <v>4541.9533362027869</v>
      </c>
      <c r="CI304" s="10">
        <v>8.2751597038614779</v>
      </c>
      <c r="CJ304" s="10"/>
      <c r="CK304" s="4">
        <v>7.1204230658027701</v>
      </c>
      <c r="CM304" s="10">
        <v>4668.8588469182714</v>
      </c>
      <c r="CN304" s="10">
        <v>7.3112253863923833</v>
      </c>
      <c r="CQ304" s="10">
        <v>5035.0462320334673</v>
      </c>
      <c r="CR304" s="10">
        <v>6.943497361162799</v>
      </c>
      <c r="CT304" s="4">
        <v>1.1302083385332176</v>
      </c>
      <c r="CU304" s="4">
        <v>0.79270833171904087</v>
      </c>
      <c r="CV304" s="4">
        <v>0.3375000068141768</v>
      </c>
      <c r="CW304" s="4">
        <v>1.2437500053395827</v>
      </c>
      <c r="CX304" s="4">
        <v>0.7812499962747097</v>
      </c>
      <c r="CY304" s="4">
        <v>0.46250000906487304</v>
      </c>
      <c r="CZ304" s="4">
        <v>1.0166666717268527</v>
      </c>
      <c r="DA304" s="4">
        <v>0.80416666716337204</v>
      </c>
      <c r="DB304" s="4">
        <v>0.21250000456348062</v>
      </c>
    </row>
    <row r="305" spans="1:106" x14ac:dyDescent="0.25">
      <c r="A305" s="1">
        <f t="shared" si="4"/>
        <v>45228</v>
      </c>
      <c r="B305" s="8">
        <v>44</v>
      </c>
      <c r="C305" s="4">
        <v>8017.9790000000003</v>
      </c>
      <c r="D305" s="4">
        <v>8017.9790000000003</v>
      </c>
      <c r="E305" s="4">
        <v>0</v>
      </c>
      <c r="F305" s="4">
        <v>3467.4690000000001</v>
      </c>
      <c r="H305" s="4">
        <v>4550.51</v>
      </c>
      <c r="J305" s="4">
        <v>56591.848744344818</v>
      </c>
      <c r="K305" s="4">
        <v>233.77419212660473</v>
      </c>
      <c r="L305" s="4">
        <v>29337.026966623704</v>
      </c>
      <c r="M305" s="4">
        <v>27254.821777721114</v>
      </c>
      <c r="N305" s="4">
        <v>24197.746346209682</v>
      </c>
      <c r="O305" s="4">
        <v>1792.6071952726202</v>
      </c>
      <c r="P305" s="4">
        <v>13259.884159127923</v>
      </c>
      <c r="Q305" s="4">
        <v>10937.862187081759</v>
      </c>
      <c r="R305" s="4">
        <v>27958.116606340689</v>
      </c>
      <c r="S305" s="4">
        <v>50.084172042237093</v>
      </c>
      <c r="T305" s="4">
        <v>1188.8715130710655</v>
      </c>
      <c r="U305" s="4">
        <v>13135.459147036634</v>
      </c>
      <c r="V305" s="4">
        <v>0</v>
      </c>
      <c r="W305" s="4">
        <v>14822.657459304055</v>
      </c>
      <c r="X305" s="4">
        <v>0</v>
      </c>
      <c r="Y305" s="4">
        <v>13135.459147036634</v>
      </c>
      <c r="Z305" s="4">
        <v>14822.657459304055</v>
      </c>
      <c r="AA305" s="4">
        <v>289371.44953737222</v>
      </c>
      <c r="AB305" s="4">
        <v>143112.41618608561</v>
      </c>
      <c r="AC305" s="4">
        <v>146259.03335128663</v>
      </c>
      <c r="AD305" s="4">
        <v>16854.048522970901</v>
      </c>
      <c r="AE305" s="4">
        <v>3.9987517200589529</v>
      </c>
      <c r="AF305" s="4">
        <v>1022.2624162423399</v>
      </c>
      <c r="AG305" s="4">
        <v>7758.1753367214606</v>
      </c>
      <c r="AH305" s="4">
        <v>9095.8731862494424</v>
      </c>
      <c r="AI305" s="4">
        <v>11675.231455139095</v>
      </c>
      <c r="AJ305" s="4">
        <v>228.39991893282644</v>
      </c>
      <c r="AK305" s="4">
        <v>6955.9699733761736</v>
      </c>
      <c r="AL305" s="4">
        <v>4719.261481762921</v>
      </c>
      <c r="AM305" s="4">
        <v>1013.8981253840501</v>
      </c>
      <c r="AN305" s="4">
        <v>500.17053897854043</v>
      </c>
      <c r="AO305" s="4">
        <v>513.72758640550967</v>
      </c>
      <c r="AP305" s="4">
        <v>95166.4609375</v>
      </c>
      <c r="AQ305" s="4">
        <v>156072.9959375</v>
      </c>
      <c r="AR305" s="4">
        <v>46403.8125</v>
      </c>
      <c r="AS305" s="4">
        <v>48762.6484375</v>
      </c>
      <c r="AT305" s="4">
        <v>600</v>
      </c>
      <c r="AU305" s="4">
        <v>600</v>
      </c>
      <c r="AV305" s="4">
        <v>600</v>
      </c>
      <c r="AW305" s="4">
        <v>7.058118853185424</v>
      </c>
      <c r="AX305" s="4">
        <v>3.0179358596735764</v>
      </c>
      <c r="AY305" s="4">
        <v>6.0358717193471527</v>
      </c>
      <c r="AZ305" s="4">
        <v>36.090322703186452</v>
      </c>
      <c r="BA305" s="4">
        <v>2.1020320111802362</v>
      </c>
      <c r="BB305" s="4">
        <v>1.4561314584559395</v>
      </c>
      <c r="BC305" s="4">
        <v>0.12645307818641707</v>
      </c>
      <c r="BD305" s="4">
        <v>19.465378487209808</v>
      </c>
      <c r="BE305" s="4">
        <v>5.6715000569820404</v>
      </c>
      <c r="BF305" s="4">
        <v>0.83799999952316284</v>
      </c>
      <c r="BG305" s="4">
        <v>10.505000114440918</v>
      </c>
      <c r="BH305" s="4">
        <v>90.926498413085938</v>
      </c>
      <c r="BI305" s="4">
        <v>77.74749755859375</v>
      </c>
      <c r="BJ305" s="4">
        <v>13.179000854492188</v>
      </c>
      <c r="BK305" s="4">
        <v>3.0084999799728394</v>
      </c>
      <c r="BL305" s="4">
        <v>2.8940000534057617</v>
      </c>
      <c r="BM305" s="4">
        <v>3.122999906539917</v>
      </c>
      <c r="BN305" s="4">
        <v>0.39399999380111694</v>
      </c>
      <c r="BO305" s="4">
        <v>0.25499999523162842</v>
      </c>
      <c r="BP305" s="4">
        <v>0.53299999237060547</v>
      </c>
      <c r="BQ305" s="4">
        <v>63</v>
      </c>
      <c r="BR305" s="4">
        <v>74</v>
      </c>
      <c r="BS305" s="4">
        <v>52</v>
      </c>
      <c r="BT305" s="10">
        <v>39.445296995928437</v>
      </c>
      <c r="BU305" s="10">
        <v>116.90622105647607</v>
      </c>
      <c r="BV305" s="4">
        <v>17.375492061536619</v>
      </c>
      <c r="BW305" s="10">
        <v>17.307214655169734</v>
      </c>
      <c r="BX305" s="10">
        <v>17.443769467903508</v>
      </c>
      <c r="BY305" s="4">
        <v>0.33570929038456832</v>
      </c>
      <c r="BZ305" s="4">
        <v>0.27723465865197561</v>
      </c>
      <c r="CA305" s="4">
        <v>0.39418392211716102</v>
      </c>
      <c r="CB305" s="4">
        <v>8.1534133608803288</v>
      </c>
      <c r="CD305" s="10">
        <v>4349.2723739321445</v>
      </c>
      <c r="CE305" s="10">
        <v>8.0534455060516397</v>
      </c>
      <c r="CF305" s="10"/>
      <c r="CH305" s="10">
        <v>4544.2031007646938</v>
      </c>
      <c r="CI305" s="10">
        <v>8.2490929376172311</v>
      </c>
      <c r="CJ305" s="10"/>
      <c r="CK305" s="4">
        <v>7.0884063988556889</v>
      </c>
      <c r="CM305" s="10">
        <v>4553.9148512815545</v>
      </c>
      <c r="CN305" s="10">
        <v>7.2878550577796277</v>
      </c>
      <c r="CQ305" s="10">
        <v>5077.8195284758131</v>
      </c>
      <c r="CR305" s="10">
        <v>6.9095358807428564</v>
      </c>
      <c r="CT305" s="4">
        <v>1.3552083452232182</v>
      </c>
      <c r="CU305" s="4">
        <v>0.95312500682969881</v>
      </c>
      <c r="CV305" s="4">
        <v>0.40208333839351929</v>
      </c>
      <c r="CW305" s="4">
        <v>1.4145833378036816</v>
      </c>
      <c r="CX305" s="4">
        <v>0.87083333606521285</v>
      </c>
      <c r="CY305" s="4">
        <v>0.54375000173846877</v>
      </c>
      <c r="CZ305" s="4">
        <v>1.2958333526427548</v>
      </c>
      <c r="DA305" s="4">
        <v>1.0354166775941849</v>
      </c>
      <c r="DB305" s="4">
        <v>0.26041667504856986</v>
      </c>
    </row>
    <row r="306" spans="1:106" x14ac:dyDescent="0.25">
      <c r="A306" s="1">
        <f t="shared" si="4"/>
        <v>45229</v>
      </c>
      <c r="B306" s="8">
        <v>45</v>
      </c>
      <c r="C306" s="4">
        <v>8533.4670000000006</v>
      </c>
      <c r="D306" s="4">
        <v>8533.4670000000006</v>
      </c>
      <c r="E306" s="4">
        <v>0</v>
      </c>
      <c r="F306" s="4">
        <v>4005.3670000000002</v>
      </c>
      <c r="H306" s="4">
        <v>4528.1000000000004</v>
      </c>
      <c r="J306" s="4">
        <v>51517.352309730515</v>
      </c>
      <c r="K306" s="4">
        <v>233.60852095881387</v>
      </c>
      <c r="L306" s="4">
        <v>24166.204962921107</v>
      </c>
      <c r="M306" s="4">
        <v>27351.147346809408</v>
      </c>
      <c r="N306" s="4">
        <v>22239.568035110213</v>
      </c>
      <c r="O306" s="4">
        <v>1792.3432181112003</v>
      </c>
      <c r="P306" s="4">
        <v>11494.6953220382</v>
      </c>
      <c r="Q306" s="4">
        <v>10744.872713072013</v>
      </c>
      <c r="R306" s="4">
        <v>23733.353767514149</v>
      </c>
      <c r="S306" s="4">
        <v>50.647633940465326</v>
      </c>
      <c r="T306" s="4">
        <v>1194.2025763754955</v>
      </c>
      <c r="U306" s="4">
        <v>9714.0509981118394</v>
      </c>
      <c r="V306" s="4">
        <v>0</v>
      </c>
      <c r="W306" s="4">
        <v>14019.302769402309</v>
      </c>
      <c r="X306" s="4">
        <v>0</v>
      </c>
      <c r="Y306" s="4">
        <v>9714.0509981118394</v>
      </c>
      <c r="Z306" s="4">
        <v>14019.302769402309</v>
      </c>
      <c r="AA306" s="4">
        <v>249220.36897438148</v>
      </c>
      <c r="AB306" s="4">
        <v>100041.03657353253</v>
      </c>
      <c r="AC306" s="4">
        <v>149179.33240084894</v>
      </c>
      <c r="AD306" s="4">
        <v>15456.142076057175</v>
      </c>
      <c r="AE306" s="4">
        <v>4.0003586794091301</v>
      </c>
      <c r="AF306" s="4">
        <v>1021.9574311376273</v>
      </c>
      <c r="AG306" s="4">
        <v>6449.5451565356461</v>
      </c>
      <c r="AH306" s="4">
        <v>9006.5969195215293</v>
      </c>
      <c r="AI306" s="4">
        <v>8329.2614215074973</v>
      </c>
      <c r="AJ306" s="4">
        <v>227.26079343442564</v>
      </c>
      <c r="AK306" s="4">
        <v>4259.8904036400127</v>
      </c>
      <c r="AL306" s="4">
        <v>4069.3710178674846</v>
      </c>
      <c r="AM306" s="4">
        <v>935.15505732382121</v>
      </c>
      <c r="AN306" s="4">
        <v>420.62256780865795</v>
      </c>
      <c r="AO306" s="4">
        <v>514.53248951516321</v>
      </c>
      <c r="AP306" s="4">
        <v>85668.4375</v>
      </c>
      <c r="AQ306" s="4">
        <v>140496.23749999999</v>
      </c>
      <c r="AR306" s="4">
        <v>36231.34765625</v>
      </c>
      <c r="AS306" s="4">
        <v>49437.08984375</v>
      </c>
      <c r="AT306" s="4">
        <v>600</v>
      </c>
      <c r="AU306" s="4">
        <v>600</v>
      </c>
      <c r="AV306" s="4">
        <v>600</v>
      </c>
      <c r="AW306" s="4">
        <v>6.0370951583606649</v>
      </c>
      <c r="AX306" s="4">
        <v>2.6061585560839706</v>
      </c>
      <c r="AY306" s="4">
        <v>5.2123171121679412</v>
      </c>
      <c r="AZ306" s="4">
        <v>29.205054519386021</v>
      </c>
      <c r="BA306" s="4">
        <v>1.811238278188358</v>
      </c>
      <c r="BB306" s="4">
        <v>0.97607003361089895</v>
      </c>
      <c r="BC306" s="4">
        <v>0.10958676670617243</v>
      </c>
      <c r="BD306" s="4">
        <v>16.46414493663595</v>
      </c>
      <c r="BE306" s="4">
        <v>5.0529996901750565</v>
      </c>
      <c r="BF306" s="4">
        <v>0.46599999070167542</v>
      </c>
      <c r="BG306" s="4">
        <v>9.6399993896484375</v>
      </c>
      <c r="BH306" s="4">
        <v>91.273502349853516</v>
      </c>
      <c r="BI306" s="4">
        <v>77.280502319335938</v>
      </c>
      <c r="BJ306" s="4">
        <v>13.993000030517578</v>
      </c>
      <c r="BK306" s="4">
        <v>3.0329999923706055</v>
      </c>
      <c r="BL306" s="4">
        <v>2.8940000534057617</v>
      </c>
      <c r="BM306" s="4">
        <v>3.1719999313354492</v>
      </c>
      <c r="BN306" s="4">
        <v>0.64050000905990601</v>
      </c>
      <c r="BO306" s="4">
        <v>0.25499999523162842</v>
      </c>
      <c r="BP306" s="4">
        <v>1.0260000228881836</v>
      </c>
      <c r="BQ306" s="4">
        <v>65</v>
      </c>
      <c r="BR306" s="4">
        <v>74</v>
      </c>
      <c r="BS306" s="4">
        <v>56</v>
      </c>
      <c r="BT306" s="10">
        <v>39.293209577867884</v>
      </c>
      <c r="BU306" s="10">
        <v>117.04281668296316</v>
      </c>
      <c r="BV306" s="4">
        <v>17.465556421313021</v>
      </c>
      <c r="BW306" s="10">
        <v>17.309697341035914</v>
      </c>
      <c r="BX306" s="10">
        <v>17.621415501590128</v>
      </c>
      <c r="BY306" s="4">
        <v>0.28769967968574717</v>
      </c>
      <c r="BZ306" s="4">
        <v>0.31043291962107467</v>
      </c>
      <c r="CA306" s="4">
        <v>0.26496643975041967</v>
      </c>
      <c r="CB306" s="4">
        <v>8.2541346541444227</v>
      </c>
      <c r="CD306" s="10">
        <v>3636.4948008734341</v>
      </c>
      <c r="CE306" s="10">
        <v>8.4487334257805156</v>
      </c>
      <c r="CF306" s="10"/>
      <c r="CH306" s="10">
        <v>4523.4680719850203</v>
      </c>
      <c r="CI306" s="10">
        <v>8.0976933108985811</v>
      </c>
      <c r="CJ306" s="10"/>
      <c r="CK306" s="4">
        <v>7.0111152482668277</v>
      </c>
      <c r="CM306" s="10">
        <v>3739.23849293073</v>
      </c>
      <c r="CN306" s="10">
        <v>7.226554604503546</v>
      </c>
      <c r="CQ306" s="10">
        <v>5008.5057946220759</v>
      </c>
      <c r="CR306" s="10">
        <v>6.8502730396788811</v>
      </c>
      <c r="CT306" s="4">
        <v>1.2635416754831872</v>
      </c>
      <c r="CU306" s="4">
        <v>0.94375000459452474</v>
      </c>
      <c r="CV306" s="4">
        <v>0.31979167088866234</v>
      </c>
      <c r="CW306" s="4">
        <v>1.312500013038516</v>
      </c>
      <c r="CX306" s="4">
        <v>0.99375001092751825</v>
      </c>
      <c r="CY306" s="4">
        <v>0.31875000211099785</v>
      </c>
      <c r="CZ306" s="4">
        <v>1.2145833379278581</v>
      </c>
      <c r="DA306" s="4">
        <v>0.89374999826153123</v>
      </c>
      <c r="DB306" s="4">
        <v>0.32083333966632682</v>
      </c>
    </row>
    <row r="307" spans="1:106" x14ac:dyDescent="0.25">
      <c r="A307" s="1">
        <f t="shared" si="4"/>
        <v>45230</v>
      </c>
      <c r="B307" s="8">
        <v>45</v>
      </c>
      <c r="C307" s="4">
        <v>7477.4339999999993</v>
      </c>
      <c r="D307" s="4">
        <v>7477.4339999999993</v>
      </c>
      <c r="E307" s="4">
        <v>0</v>
      </c>
      <c r="F307" s="4">
        <v>2888.8380000000002</v>
      </c>
      <c r="H307" s="4">
        <v>4588.5959999999995</v>
      </c>
      <c r="J307" s="4">
        <v>47004.109635042543</v>
      </c>
      <c r="K307" s="4">
        <v>233.6413200700481</v>
      </c>
      <c r="L307" s="4">
        <v>17174.656444862692</v>
      </c>
      <c r="M307" s="4">
        <v>29829.453190179851</v>
      </c>
      <c r="N307" s="4">
        <v>18500.924175506036</v>
      </c>
      <c r="O307" s="4">
        <v>1792.2451706161551</v>
      </c>
      <c r="P307" s="4">
        <v>8318.0812140327726</v>
      </c>
      <c r="Q307" s="4">
        <v>10182.842961473265</v>
      </c>
      <c r="R307" s="4">
        <v>22580.550971278128</v>
      </c>
      <c r="S307" s="4">
        <v>50.079754258497154</v>
      </c>
      <c r="T307" s="4">
        <v>1190.2698224723415</v>
      </c>
      <c r="U307" s="4">
        <v>7389.4065210571871</v>
      </c>
      <c r="V307" s="4">
        <v>0</v>
      </c>
      <c r="W307" s="4">
        <v>15191.144450220942</v>
      </c>
      <c r="X307" s="4">
        <v>0</v>
      </c>
      <c r="Y307" s="4">
        <v>7389.4065210571871</v>
      </c>
      <c r="Z307" s="4">
        <v>15191.144450220942</v>
      </c>
      <c r="AA307" s="4">
        <v>216476.40859569865</v>
      </c>
      <c r="AB307" s="4">
        <v>62924.316632687915</v>
      </c>
      <c r="AC307" s="4">
        <v>153552.09196301075</v>
      </c>
      <c r="AD307" s="4">
        <v>13283.031085112965</v>
      </c>
      <c r="AE307" s="4">
        <v>3.9877935198285224</v>
      </c>
      <c r="AF307" s="4">
        <v>1022.1431822154709</v>
      </c>
      <c r="AG307" s="4">
        <v>4496.1768815093928</v>
      </c>
      <c r="AH307" s="4">
        <v>8786.8542036035724</v>
      </c>
      <c r="AI307" s="4">
        <v>7253.3048302717698</v>
      </c>
      <c r="AJ307" s="4">
        <v>226.9378315253611</v>
      </c>
      <c r="AK307" s="4">
        <v>2773.943759536719</v>
      </c>
      <c r="AL307" s="4">
        <v>4479.3610707350508</v>
      </c>
      <c r="AM307" s="4">
        <v>800.39395073482194</v>
      </c>
      <c r="AN307" s="4">
        <v>285.75880730783615</v>
      </c>
      <c r="AO307" s="4">
        <v>514.63514342698579</v>
      </c>
      <c r="AP307" s="4">
        <v>78417.197265625</v>
      </c>
      <c r="AQ307" s="4">
        <v>128604.20351562499</v>
      </c>
      <c r="AR307" s="4">
        <v>24846.865234375</v>
      </c>
      <c r="AS307" s="4">
        <v>53570.33203125</v>
      </c>
      <c r="AT307" s="4">
        <v>600</v>
      </c>
      <c r="AU307" s="4">
        <v>600</v>
      </c>
      <c r="AV307" s="4">
        <v>600</v>
      </c>
      <c r="AW307" s="4">
        <v>6.28612832089759</v>
      </c>
      <c r="AX307" s="4">
        <v>2.4742343664291839</v>
      </c>
      <c r="AY307" s="4">
        <v>4.9484687328583679</v>
      </c>
      <c r="AZ307" s="4">
        <v>28.95062779500276</v>
      </c>
      <c r="BA307" s="4">
        <v>1.7764156908791127</v>
      </c>
      <c r="BB307" s="4">
        <v>0.97002592470515558</v>
      </c>
      <c r="BC307" s="4">
        <v>0.10704125917190603</v>
      </c>
      <c r="BD307" s="4">
        <v>17.198975412638212</v>
      </c>
      <c r="BE307" s="4">
        <v>4.5210000872612</v>
      </c>
      <c r="BF307" s="4">
        <v>1.5640000104904175</v>
      </c>
      <c r="BG307" s="4">
        <v>7.4780001640319824</v>
      </c>
      <c r="BH307" s="4">
        <v>91.480998992919922</v>
      </c>
      <c r="BI307" s="4">
        <v>78.305999755859375</v>
      </c>
      <c r="BJ307" s="4">
        <v>13.174999237060547</v>
      </c>
      <c r="BK307" s="4">
        <v>3.2745000123977661</v>
      </c>
      <c r="BL307" s="4">
        <v>3.377000093460083</v>
      </c>
      <c r="BM307" s="4">
        <v>3.1719999313354492</v>
      </c>
      <c r="BN307" s="4">
        <v>0.72400000691413879</v>
      </c>
      <c r="BO307" s="4">
        <v>0.42199999094009399</v>
      </c>
      <c r="BP307" s="4">
        <v>1.0260000228881836</v>
      </c>
      <c r="BQ307" s="4">
        <v>47</v>
      </c>
      <c r="BR307" s="4">
        <v>38</v>
      </c>
      <c r="BS307" s="4">
        <v>56</v>
      </c>
      <c r="BT307" s="10">
        <v>39.182425193003382</v>
      </c>
      <c r="BU307" s="10">
        <v>116.81567918520371</v>
      </c>
      <c r="BV307" s="4">
        <v>17.461845897877659</v>
      </c>
      <c r="BW307" s="10">
        <v>17.466020510881034</v>
      </c>
      <c r="BX307" s="10">
        <v>17.45767128487428</v>
      </c>
      <c r="BY307" s="4">
        <v>0.41724468310687479</v>
      </c>
      <c r="BZ307" s="4">
        <v>0.45397801214003769</v>
      </c>
      <c r="CA307" s="4">
        <v>0.38051135407371189</v>
      </c>
      <c r="CB307" s="4">
        <v>8.2166002392858868</v>
      </c>
      <c r="CD307" s="10">
        <v>2256.9204544627783</v>
      </c>
      <c r="CE307" s="10">
        <v>8.5258767934378614</v>
      </c>
      <c r="CF307" s="10"/>
      <c r="CH307" s="10">
        <v>4583.3112740106963</v>
      </c>
      <c r="CI307" s="10">
        <v>8.064305852232275</v>
      </c>
      <c r="CJ307" s="10"/>
      <c r="CK307" s="4">
        <v>7.1158208085718631</v>
      </c>
      <c r="CM307" s="10">
        <v>2396.5113294602515</v>
      </c>
      <c r="CN307" s="10">
        <v>7.3355778404770398</v>
      </c>
      <c r="CQ307" s="10">
        <v>5061.3183744114876</v>
      </c>
      <c r="CR307" s="10">
        <v>7.011766849162413</v>
      </c>
      <c r="CT307" s="4">
        <v>1.5291666833994291</v>
      </c>
      <c r="CU307" s="4">
        <v>1.0921875139077506</v>
      </c>
      <c r="CV307" s="4">
        <v>0.43697916949167848</v>
      </c>
      <c r="CW307" s="4">
        <v>1.7187500263874731</v>
      </c>
      <c r="CX307" s="4">
        <v>1.148958361397187</v>
      </c>
      <c r="CY307" s="4">
        <v>0.569791664990286</v>
      </c>
      <c r="CZ307" s="4">
        <v>1.3395833404113848</v>
      </c>
      <c r="DA307" s="4">
        <v>1.035416666418314</v>
      </c>
      <c r="DB307" s="4">
        <v>0.3041666739930709</v>
      </c>
    </row>
    <row r="308" spans="1:106" x14ac:dyDescent="0.25">
      <c r="A308" s="1">
        <f t="shared" si="4"/>
        <v>45231</v>
      </c>
      <c r="B308" s="8">
        <v>45</v>
      </c>
      <c r="C308" s="4">
        <v>6262.7690000000002</v>
      </c>
      <c r="D308" s="4">
        <v>6262.7690000000002</v>
      </c>
      <c r="E308" s="4">
        <v>0</v>
      </c>
      <c r="F308" s="4">
        <v>1802.6089999999999</v>
      </c>
      <c r="H308" s="4">
        <v>4460.16</v>
      </c>
      <c r="J308" s="4">
        <v>40173.84549234224</v>
      </c>
      <c r="K308" s="4">
        <v>234.51768095448264</v>
      </c>
      <c r="L308" s="4">
        <v>13470.579899759976</v>
      </c>
      <c r="M308" s="4">
        <v>26703.265592582262</v>
      </c>
      <c r="N308" s="4">
        <v>18693.743485139821</v>
      </c>
      <c r="O308" s="4">
        <v>1792.0060679249586</v>
      </c>
      <c r="P308" s="4">
        <v>7490.9388303129472</v>
      </c>
      <c r="Q308" s="4">
        <v>11202.804654826876</v>
      </c>
      <c r="R308" s="4">
        <v>21744.153659573356</v>
      </c>
      <c r="S308" s="4">
        <v>50.634016615314252</v>
      </c>
      <c r="T308" s="4">
        <v>1193.4706904312027</v>
      </c>
      <c r="U308" s="4">
        <v>7732.0712234539933</v>
      </c>
      <c r="V308" s="4">
        <v>0</v>
      </c>
      <c r="W308" s="4">
        <v>14012.082436119363</v>
      </c>
      <c r="X308" s="4">
        <v>0</v>
      </c>
      <c r="Y308" s="4">
        <v>7732.0712234539933</v>
      </c>
      <c r="Z308" s="4">
        <v>14012.082436119363</v>
      </c>
      <c r="AA308" s="4">
        <v>217622.77549871348</v>
      </c>
      <c r="AB308" s="4">
        <v>75078.009227152594</v>
      </c>
      <c r="AC308" s="4">
        <v>142544.76627156089</v>
      </c>
      <c r="AD308" s="4">
        <v>12791.79669876385</v>
      </c>
      <c r="AE308" s="4">
        <v>3.9988988885379686</v>
      </c>
      <c r="AF308" s="4">
        <v>1022.1096676708841</v>
      </c>
      <c r="AG308" s="4">
        <v>4418.874581592996</v>
      </c>
      <c r="AH308" s="4">
        <v>8372.9221171708541</v>
      </c>
      <c r="AI308" s="4">
        <v>9426.8739559017304</v>
      </c>
      <c r="AJ308" s="4">
        <v>227.89600727284397</v>
      </c>
      <c r="AK308" s="4">
        <v>5857.637718736014</v>
      </c>
      <c r="AL308" s="4">
        <v>3569.2362371657155</v>
      </c>
      <c r="AM308" s="4">
        <v>796.64501244508756</v>
      </c>
      <c r="AN308" s="4">
        <v>305.08421512759173</v>
      </c>
      <c r="AO308" s="4">
        <v>491.56079731749588</v>
      </c>
      <c r="AP308" s="4">
        <v>76034.328125</v>
      </c>
      <c r="AQ308" s="4">
        <v>124696.29812499999</v>
      </c>
      <c r="AR308" s="4">
        <v>27039.05078125</v>
      </c>
      <c r="AS308" s="4">
        <v>48995.27734375</v>
      </c>
      <c r="AT308" s="4">
        <v>600</v>
      </c>
      <c r="AU308" s="4">
        <v>600</v>
      </c>
      <c r="AV308" s="4">
        <v>600</v>
      </c>
      <c r="AW308" s="4">
        <v>6.4147097701259996</v>
      </c>
      <c r="AX308" s="4">
        <v>2.9849006861245915</v>
      </c>
      <c r="AY308" s="4">
        <v>5.9698013722491829</v>
      </c>
      <c r="AZ308" s="4">
        <v>34.748651195455793</v>
      </c>
      <c r="BA308" s="4">
        <v>2.0425145329108978</v>
      </c>
      <c r="BB308" s="4">
        <v>1.5052245988797814</v>
      </c>
      <c r="BC308" s="4">
        <v>0.12720332051926034</v>
      </c>
      <c r="BD308" s="4">
        <v>19.91072928364434</v>
      </c>
      <c r="BE308" s="4">
        <v>5.12850022315979</v>
      </c>
      <c r="BF308" s="4">
        <v>1.0980000495910645</v>
      </c>
      <c r="BG308" s="4">
        <v>9.1590003967285156</v>
      </c>
      <c r="BH308" s="4">
        <v>90.499494552612305</v>
      </c>
      <c r="BI308" s="4">
        <v>78.363494873046875</v>
      </c>
      <c r="BJ308" s="4">
        <v>12.13599967956543</v>
      </c>
      <c r="BK308" s="4">
        <v>3.7944999933242798</v>
      </c>
      <c r="BL308" s="4">
        <v>3.377000093460083</v>
      </c>
      <c r="BM308" s="4">
        <v>4.2119998931884766</v>
      </c>
      <c r="BN308" s="4">
        <v>0.57749998569488525</v>
      </c>
      <c r="BO308" s="4">
        <v>0.42199999094009399</v>
      </c>
      <c r="BP308" s="4">
        <v>0.73299998044967651</v>
      </c>
      <c r="BQ308" s="4">
        <v>50</v>
      </c>
      <c r="BR308" s="4">
        <v>38</v>
      </c>
      <c r="BS308" s="4">
        <v>62</v>
      </c>
      <c r="BT308" s="10">
        <v>38.104206711672404</v>
      </c>
      <c r="BU308" s="10">
        <v>117.34489101556794</v>
      </c>
      <c r="BV308" s="4">
        <v>16.752741660552996</v>
      </c>
      <c r="BW308" s="10">
        <v>16.487094087677974</v>
      </c>
      <c r="BX308" s="10">
        <v>17.018389233428017</v>
      </c>
      <c r="BY308" s="4">
        <v>0.88590218498585938</v>
      </c>
      <c r="BZ308" s="4">
        <v>1.3324588218058386</v>
      </c>
      <c r="CA308" s="4">
        <v>0.43934554816588006</v>
      </c>
      <c r="CB308" s="4">
        <v>8.30208460594665</v>
      </c>
      <c r="CD308" s="10">
        <v>2677.8730049619408</v>
      </c>
      <c r="CE308" s="10">
        <v>8.1259914721422515</v>
      </c>
      <c r="CF308" s="10"/>
      <c r="CH308" s="10">
        <v>4312.1211327305164</v>
      </c>
      <c r="CI308" s="10">
        <v>8.4114403116096188</v>
      </c>
      <c r="CJ308" s="10"/>
      <c r="CK308" s="4">
        <v>7.0291146023176934</v>
      </c>
      <c r="CM308" s="10">
        <v>2648.8294717663252</v>
      </c>
      <c r="CN308" s="10">
        <v>7.1673097278103794</v>
      </c>
      <c r="CQ308" s="10">
        <v>4743.1374870949212</v>
      </c>
      <c r="CR308" s="10">
        <v>6.9519388252596954</v>
      </c>
      <c r="CT308" s="4">
        <v>1.5416666804812849</v>
      </c>
      <c r="CU308" s="4">
        <v>1.1458333445092044</v>
      </c>
      <c r="CV308" s="4">
        <v>0.39583333597208059</v>
      </c>
      <c r="CW308" s="4">
        <v>1.6666666834304731</v>
      </c>
      <c r="CX308" s="4">
        <v>1.1666666815678279</v>
      </c>
      <c r="CY308" s="4">
        <v>0.50000000186264515</v>
      </c>
      <c r="CZ308" s="4">
        <v>1.4166666775320966</v>
      </c>
      <c r="DA308" s="4">
        <v>1.1250000074505806</v>
      </c>
      <c r="DB308" s="4">
        <v>0.29166667008151609</v>
      </c>
    </row>
    <row r="309" spans="1:106" x14ac:dyDescent="0.25">
      <c r="A309" s="1">
        <f t="shared" si="4"/>
        <v>45232</v>
      </c>
      <c r="B309" s="8">
        <v>45</v>
      </c>
      <c r="C309" s="4">
        <v>8564.6010000000006</v>
      </c>
      <c r="D309" s="4">
        <v>8564.6010000000006</v>
      </c>
      <c r="E309" s="4">
        <v>0</v>
      </c>
      <c r="F309" s="4">
        <v>4011.3270000000002</v>
      </c>
      <c r="H309" s="4">
        <v>4553.2740000000003</v>
      </c>
      <c r="J309" s="4">
        <v>50256.680518138455</v>
      </c>
      <c r="K309" s="4">
        <v>235.60488884081252</v>
      </c>
      <c r="L309" s="4">
        <v>22662.154733022948</v>
      </c>
      <c r="M309" s="4">
        <v>27594.525785115511</v>
      </c>
      <c r="N309" s="4">
        <v>22288.936910403143</v>
      </c>
      <c r="O309" s="4">
        <v>1792.9921221203872</v>
      </c>
      <c r="P309" s="4">
        <v>10425.159785248305</v>
      </c>
      <c r="Q309" s="4">
        <v>11863.77712515484</v>
      </c>
      <c r="R309" s="4">
        <v>23971.187789195046</v>
      </c>
      <c r="S309" s="4">
        <v>50.644287491357254</v>
      </c>
      <c r="T309" s="4">
        <v>1194.172791971986</v>
      </c>
      <c r="U309" s="4">
        <v>9867.3029484953659</v>
      </c>
      <c r="V309" s="4">
        <v>0</v>
      </c>
      <c r="W309" s="4">
        <v>14103.88484069968</v>
      </c>
      <c r="X309" s="4">
        <v>0</v>
      </c>
      <c r="Y309" s="4">
        <v>9867.3029484953659</v>
      </c>
      <c r="Z309" s="4">
        <v>14103.88484069968</v>
      </c>
      <c r="AA309" s="4">
        <v>272716.86272880604</v>
      </c>
      <c r="AB309" s="4">
        <v>120077.3260013314</v>
      </c>
      <c r="AC309" s="4">
        <v>152639.53672747465</v>
      </c>
      <c r="AD309" s="4">
        <v>16264.037577410483</v>
      </c>
      <c r="AE309" s="4">
        <v>3.9988133442021456</v>
      </c>
      <c r="AF309" s="4">
        <v>1022.169475109305</v>
      </c>
      <c r="AG309" s="4">
        <v>7601.436015458743</v>
      </c>
      <c r="AH309" s="4">
        <v>8662.6015619517402</v>
      </c>
      <c r="AI309" s="4">
        <v>10134.102808782081</v>
      </c>
      <c r="AJ309" s="4">
        <v>227.54074300668859</v>
      </c>
      <c r="AK309" s="4">
        <v>6448.7660155832218</v>
      </c>
      <c r="AL309" s="4">
        <v>3685.3367931988605</v>
      </c>
      <c r="AM309" s="4">
        <v>940.30915658687411</v>
      </c>
      <c r="AN309" s="4">
        <v>422.41460858268238</v>
      </c>
      <c r="AO309" s="4">
        <v>517.89454800419173</v>
      </c>
      <c r="AP309" s="4">
        <v>82768.91796875</v>
      </c>
      <c r="AQ309" s="4">
        <v>135741.02546874998</v>
      </c>
      <c r="AR309" s="4">
        <v>35515.67578125</v>
      </c>
      <c r="AS309" s="4">
        <v>47253.2421875</v>
      </c>
      <c r="AT309" s="4">
        <v>600</v>
      </c>
      <c r="AU309" s="4">
        <v>600</v>
      </c>
      <c r="AV309" s="4">
        <v>600</v>
      </c>
      <c r="AW309" s="4">
        <v>5.8679535121529245</v>
      </c>
      <c r="AX309" s="4">
        <v>2.6024489535943522</v>
      </c>
      <c r="AY309" s="4">
        <v>5.2048979071887045</v>
      </c>
      <c r="AZ309" s="4">
        <v>31.842331327379526</v>
      </c>
      <c r="BA309" s="4">
        <v>1.8989836861530949</v>
      </c>
      <c r="BB309" s="4">
        <v>1.1832545157424241</v>
      </c>
      <c r="BC309" s="4">
        <v>0.10979018830963334</v>
      </c>
      <c r="BD309" s="4">
        <v>15.849077554079866</v>
      </c>
      <c r="BE309" s="4">
        <v>5.12850022315979</v>
      </c>
      <c r="BF309" s="4">
        <v>1.0980000495910645</v>
      </c>
      <c r="BG309" s="4">
        <v>9.1590003967285156</v>
      </c>
      <c r="BH309" s="4">
        <v>90.499494552612305</v>
      </c>
      <c r="BI309" s="4">
        <v>78.363494873046875</v>
      </c>
      <c r="BJ309" s="4">
        <v>12.13599967956543</v>
      </c>
      <c r="BK309" s="4">
        <v>3.7944999933242798</v>
      </c>
      <c r="BL309" s="4">
        <v>3.377000093460083</v>
      </c>
      <c r="BM309" s="4">
        <v>4.2119998931884766</v>
      </c>
      <c r="BN309" s="4">
        <v>0.57749998569488525</v>
      </c>
      <c r="BO309" s="4">
        <v>0.42199999094009399</v>
      </c>
      <c r="BP309" s="4">
        <v>0.73299998044967651</v>
      </c>
      <c r="BQ309" s="4">
        <v>50</v>
      </c>
      <c r="BR309" s="4">
        <v>38</v>
      </c>
      <c r="BS309" s="4">
        <v>62</v>
      </c>
      <c r="BT309" s="10">
        <v>38.90355155371298</v>
      </c>
      <c r="BU309" s="10">
        <v>118.62067863725682</v>
      </c>
      <c r="BV309" s="4">
        <v>17.219079314972515</v>
      </c>
      <c r="BW309" s="10">
        <v>17.218901396769063</v>
      </c>
      <c r="BX309" s="10">
        <v>17.219257233175966</v>
      </c>
      <c r="BY309" s="4">
        <v>0.5094694839023659</v>
      </c>
      <c r="BZ309" s="4">
        <v>0.81247721005365059</v>
      </c>
      <c r="CA309" s="4">
        <v>0.20646175775108119</v>
      </c>
      <c r="CB309" s="4">
        <v>8.0935471112406869</v>
      </c>
      <c r="CD309" s="10">
        <v>3643.8089096126782</v>
      </c>
      <c r="CE309" s="10">
        <v>7.7843203143067345</v>
      </c>
      <c r="CF309" s="10"/>
      <c r="CH309" s="10">
        <v>4568.7232948498258</v>
      </c>
      <c r="CI309" s="10">
        <v>8.3401725435642184</v>
      </c>
      <c r="CJ309" s="10"/>
      <c r="CK309" s="4">
        <v>7.0318981672957621</v>
      </c>
      <c r="CM309" s="10">
        <v>3789.7184908114541</v>
      </c>
      <c r="CN309" s="10">
        <v>7.2437348058949773</v>
      </c>
      <c r="CQ309" s="10">
        <v>5036.7608694040055</v>
      </c>
      <c r="CR309" s="10">
        <v>6.8725097732174509</v>
      </c>
      <c r="CT309" s="4">
        <v>1.2800347200180919</v>
      </c>
      <c r="CU309" s="4">
        <v>1.1269097170896001</v>
      </c>
      <c r="CV309" s="4">
        <v>0.1531250029284921</v>
      </c>
      <c r="CW309" s="4">
        <v>1.354166668994973</v>
      </c>
      <c r="CX309" s="4">
        <v>1.1965277766187985</v>
      </c>
      <c r="CY309" s="4">
        <v>0.15763889237617454</v>
      </c>
      <c r="CZ309" s="4">
        <v>1.2059027710412111</v>
      </c>
      <c r="DA309" s="4">
        <v>1.0572916575604014</v>
      </c>
      <c r="DB309" s="4">
        <v>0.14861111348080966</v>
      </c>
    </row>
    <row r="310" spans="1:106" x14ac:dyDescent="0.25">
      <c r="A310" s="1">
        <f t="shared" si="4"/>
        <v>45233</v>
      </c>
      <c r="B310" s="8">
        <v>45</v>
      </c>
      <c r="C310" s="4">
        <v>9022.607</v>
      </c>
      <c r="D310" s="4">
        <v>9022.607</v>
      </c>
      <c r="E310" s="4">
        <v>0</v>
      </c>
      <c r="F310" s="4">
        <v>4413.3850000000002</v>
      </c>
      <c r="H310" s="4">
        <v>4609.2219999999998</v>
      </c>
      <c r="J310" s="4">
        <v>60996.090979016153</v>
      </c>
      <c r="K310" s="4">
        <v>240.65348197961893</v>
      </c>
      <c r="L310" s="4">
        <v>31298.989078376897</v>
      </c>
      <c r="M310" s="4">
        <v>29697.101900639256</v>
      </c>
      <c r="N310" s="4">
        <v>25307.521298130712</v>
      </c>
      <c r="O310" s="4">
        <v>1792.8647586140744</v>
      </c>
      <c r="P310" s="4">
        <v>12930.41670255307</v>
      </c>
      <c r="Q310" s="4">
        <v>12377.104595577644</v>
      </c>
      <c r="R310" s="4">
        <v>27312.914199855091</v>
      </c>
      <c r="S310" s="4">
        <v>50.480491949167963</v>
      </c>
      <c r="T310" s="4">
        <v>1190.5444940330935</v>
      </c>
      <c r="U310" s="4">
        <v>12937.780182775808</v>
      </c>
      <c r="V310" s="4">
        <v>0</v>
      </c>
      <c r="W310" s="4">
        <v>14375.134017079285</v>
      </c>
      <c r="X310" s="4">
        <v>0</v>
      </c>
      <c r="Y310" s="4">
        <v>12937.780182775808</v>
      </c>
      <c r="Z310" s="4">
        <v>14375.134017079285</v>
      </c>
      <c r="AA310" s="4">
        <v>316508.7906528918</v>
      </c>
      <c r="AB310" s="4">
        <v>153867.33648568002</v>
      </c>
      <c r="AC310" s="4">
        <v>162641.45416721178</v>
      </c>
      <c r="AD310" s="4">
        <v>18589.020006127779</v>
      </c>
      <c r="AE310" s="4">
        <v>3.9899336788939772</v>
      </c>
      <c r="AF310" s="4">
        <v>1022.1759894323975</v>
      </c>
      <c r="AG310" s="4">
        <v>9451.5039546656462</v>
      </c>
      <c r="AH310" s="4">
        <v>9137.5160514621348</v>
      </c>
      <c r="AI310" s="4">
        <v>10671.092646849702</v>
      </c>
      <c r="AJ310" s="4">
        <v>227.98566427354459</v>
      </c>
      <c r="AK310" s="4">
        <v>6949.4651512091204</v>
      </c>
      <c r="AL310" s="4">
        <v>3721.6274956405814</v>
      </c>
      <c r="AM310" s="4">
        <v>1039.2250632174776</v>
      </c>
      <c r="AN310" s="4">
        <v>511.34203062291868</v>
      </c>
      <c r="AO310" s="4">
        <v>527.88303259455881</v>
      </c>
      <c r="AP310" s="4">
        <v>96302.8671875</v>
      </c>
      <c r="AQ310" s="4">
        <v>157936.70218749999</v>
      </c>
      <c r="AR310" s="4">
        <v>46930.953125</v>
      </c>
      <c r="AS310" s="4">
        <v>49371.9140625</v>
      </c>
      <c r="AT310" s="4">
        <v>600</v>
      </c>
      <c r="AU310" s="4">
        <v>600</v>
      </c>
      <c r="AV310" s="4">
        <v>600</v>
      </c>
      <c r="AW310" s="4">
        <v>6.7603621635095212</v>
      </c>
      <c r="AX310" s="4">
        <v>2.8049012107177793</v>
      </c>
      <c r="AY310" s="4">
        <v>5.6098024214355586</v>
      </c>
      <c r="AZ310" s="4">
        <v>35.079527530445667</v>
      </c>
      <c r="BA310" s="4">
        <v>2.0602714942729721</v>
      </c>
      <c r="BB310" s="4">
        <v>1.18270613436335</v>
      </c>
      <c r="BC310" s="4">
        <v>0.11518013177538128</v>
      </c>
      <c r="BD310" s="4">
        <v>17.50455297315953</v>
      </c>
      <c r="BE310" s="4">
        <v>5.12850022315979</v>
      </c>
      <c r="BF310" s="4">
        <v>1.0980000495910645</v>
      </c>
      <c r="BG310" s="4">
        <v>9.1590003967285156</v>
      </c>
      <c r="BH310" s="4">
        <v>90.499494552612305</v>
      </c>
      <c r="BI310" s="4">
        <v>78.363494873046875</v>
      </c>
      <c r="BJ310" s="4">
        <v>12.13599967956543</v>
      </c>
      <c r="BK310" s="4">
        <v>3.7944999933242798</v>
      </c>
      <c r="BL310" s="4">
        <v>3.377000093460083</v>
      </c>
      <c r="BM310" s="4">
        <v>4.2119998931884766</v>
      </c>
      <c r="BN310" s="4">
        <v>0.57749998569488525</v>
      </c>
      <c r="BO310" s="4">
        <v>0.42199999094009399</v>
      </c>
      <c r="BP310" s="4">
        <v>0.73299998044967651</v>
      </c>
      <c r="BQ310" s="4">
        <v>50</v>
      </c>
      <c r="BR310" s="4">
        <v>38</v>
      </c>
      <c r="BS310" s="4">
        <v>62</v>
      </c>
      <c r="BT310" s="10">
        <v>39.09491843714212</v>
      </c>
      <c r="BU310" s="10">
        <v>117.54937283404773</v>
      </c>
      <c r="BV310" s="4">
        <v>17.467360153590086</v>
      </c>
      <c r="BW310" s="10">
        <v>17.383954907159012</v>
      </c>
      <c r="BX310" s="10">
        <v>17.550765400021163</v>
      </c>
      <c r="BY310" s="4">
        <v>0.29408647044274661</v>
      </c>
      <c r="BZ310" s="4">
        <v>0.31845642399340152</v>
      </c>
      <c r="CA310" s="4">
        <v>0.26971651689209175</v>
      </c>
      <c r="CB310" s="4">
        <v>8.0072251715814939</v>
      </c>
      <c r="CD310" s="10">
        <v>4498.72049897949</v>
      </c>
      <c r="CE310" s="10">
        <v>7.8592200256665228</v>
      </c>
      <c r="CF310" s="10"/>
      <c r="CH310" s="10">
        <v>4689.7101610554309</v>
      </c>
      <c r="CI310" s="10">
        <v>8.1492027695600182</v>
      </c>
      <c r="CJ310" s="10"/>
      <c r="CK310" s="4">
        <v>7.0749724359635451</v>
      </c>
      <c r="CM310" s="10">
        <v>4842.9785765669085</v>
      </c>
      <c r="CN310" s="10">
        <v>7.219226547026242</v>
      </c>
      <c r="CQ310" s="10">
        <v>5166.4283223164339</v>
      </c>
      <c r="CR310" s="10">
        <v>6.9397495071094557</v>
      </c>
      <c r="CT310" s="4">
        <v>1.6854166741638135</v>
      </c>
      <c r="CU310" s="4">
        <v>1.355208336065213</v>
      </c>
      <c r="CV310" s="4">
        <v>0.33020833809860051</v>
      </c>
      <c r="CW310" s="4">
        <v>1.8812499960574012</v>
      </c>
      <c r="CX310" s="4">
        <v>1.5187499920527141</v>
      </c>
      <c r="CY310" s="4">
        <v>0.36250000400468707</v>
      </c>
      <c r="CZ310" s="4">
        <v>1.4895833522702258</v>
      </c>
      <c r="DA310" s="4">
        <v>1.1916666800777118</v>
      </c>
      <c r="DB310" s="4">
        <v>0.29791667219251394</v>
      </c>
    </row>
    <row r="311" spans="1:106" x14ac:dyDescent="0.25">
      <c r="A311" s="1">
        <f t="shared" si="4"/>
        <v>45234</v>
      </c>
      <c r="B311" s="8">
        <v>45</v>
      </c>
      <c r="C311" s="4">
        <v>6811.7620000000006</v>
      </c>
      <c r="D311" s="4">
        <v>6811.7620000000006</v>
      </c>
      <c r="E311" s="4">
        <v>0</v>
      </c>
      <c r="F311" s="4">
        <v>2337.7350000000001</v>
      </c>
      <c r="H311" s="4">
        <v>4474.027</v>
      </c>
      <c r="J311" s="4">
        <v>50224.902073946439</v>
      </c>
      <c r="K311" s="4">
        <v>237.87318857032923</v>
      </c>
      <c r="L311" s="4">
        <v>21439.39856841381</v>
      </c>
      <c r="M311" s="4">
        <v>28785.50350553263</v>
      </c>
      <c r="N311" s="4">
        <v>20409.518677570853</v>
      </c>
      <c r="O311" s="4">
        <v>1792.8064476406787</v>
      </c>
      <c r="P311" s="4">
        <v>9517.4767890438507</v>
      </c>
      <c r="Q311" s="4">
        <v>10892.041888527003</v>
      </c>
      <c r="R311" s="4">
        <v>22799.660201299357</v>
      </c>
      <c r="S311" s="4">
        <v>51.279005110782904</v>
      </c>
      <c r="T311" s="4">
        <v>1193.892925340047</v>
      </c>
      <c r="U311" s="4">
        <v>8531.624536877116</v>
      </c>
      <c r="V311" s="4">
        <v>0</v>
      </c>
      <c r="W311" s="4">
        <v>14268.035664422241</v>
      </c>
      <c r="X311" s="4">
        <v>0</v>
      </c>
      <c r="Y311" s="4">
        <v>8531.624536877116</v>
      </c>
      <c r="Z311" s="4">
        <v>14268.035664422241</v>
      </c>
      <c r="AA311" s="4">
        <v>268966.76448818343</v>
      </c>
      <c r="AB311" s="4">
        <v>109919.65115030771</v>
      </c>
      <c r="AC311" s="4">
        <v>159047.11333787572</v>
      </c>
      <c r="AD311" s="4">
        <v>16217.483550850597</v>
      </c>
      <c r="AE311" s="4">
        <v>4.0014080467478639</v>
      </c>
      <c r="AF311" s="4">
        <v>1022.3147858817545</v>
      </c>
      <c r="AG311" s="4">
        <v>6978.507039159228</v>
      </c>
      <c r="AH311" s="4">
        <v>9238.9765116913677</v>
      </c>
      <c r="AI311" s="4">
        <v>10397.557954065858</v>
      </c>
      <c r="AJ311" s="4">
        <v>227.51977233595318</v>
      </c>
      <c r="AK311" s="4">
        <v>6747.4116497321538</v>
      </c>
      <c r="AL311" s="4">
        <v>3650.1463043337053</v>
      </c>
      <c r="AM311" s="4">
        <v>910.95135211730042</v>
      </c>
      <c r="AN311" s="4">
        <v>394.9763956391281</v>
      </c>
      <c r="AO311" s="4">
        <v>515.97495647817232</v>
      </c>
      <c r="AP311" s="4">
        <v>79571.021484375</v>
      </c>
      <c r="AQ311" s="4">
        <v>130496.47523437499</v>
      </c>
      <c r="AR311" s="4">
        <v>31265.517578125</v>
      </c>
      <c r="AS311" s="4">
        <v>48305.50390625</v>
      </c>
      <c r="AT311" s="4">
        <v>600</v>
      </c>
      <c r="AU311" s="4">
        <v>600</v>
      </c>
      <c r="AV311" s="4">
        <v>600</v>
      </c>
      <c r="AW311" s="4">
        <v>7.3732614371944347</v>
      </c>
      <c r="AX311" s="4">
        <v>2.9962172309559336</v>
      </c>
      <c r="AY311" s="4">
        <v>5.9924344619118672</v>
      </c>
      <c r="AZ311" s="4">
        <v>39.485637414839715</v>
      </c>
      <c r="BA311" s="4">
        <v>2.3808059575262019</v>
      </c>
      <c r="BB311" s="4">
        <v>1.5264123958038842</v>
      </c>
      <c r="BC311" s="4">
        <v>0.13373211690562595</v>
      </c>
      <c r="BD311" s="4">
        <v>19.157521245512537</v>
      </c>
      <c r="BE311" s="4">
        <v>5.12850022315979</v>
      </c>
      <c r="BF311" s="4">
        <v>1.0980000495910645</v>
      </c>
      <c r="BG311" s="4">
        <v>9.1590003967285156</v>
      </c>
      <c r="BH311" s="4">
        <v>90.499494552612305</v>
      </c>
      <c r="BI311" s="4">
        <v>78.363494873046875</v>
      </c>
      <c r="BJ311" s="4">
        <v>12.13599967956543</v>
      </c>
      <c r="BK311" s="4">
        <v>3.7944999933242798</v>
      </c>
      <c r="BL311" s="4">
        <v>3.377000093460083</v>
      </c>
      <c r="BM311" s="4">
        <v>4.2119998931884766</v>
      </c>
      <c r="BN311" s="4">
        <v>0.57749998569488525</v>
      </c>
      <c r="BO311" s="4">
        <v>0.42199999094009399</v>
      </c>
      <c r="BP311" s="4">
        <v>0.73299998044967651</v>
      </c>
      <c r="BQ311" s="4">
        <v>50</v>
      </c>
      <c r="BR311" s="4">
        <v>38</v>
      </c>
      <c r="BS311" s="4">
        <v>62</v>
      </c>
      <c r="BT311" s="10">
        <v>38.682534776780471</v>
      </c>
      <c r="BU311" s="10">
        <v>118.70203283063356</v>
      </c>
      <c r="BV311" s="4">
        <v>17.172449940161574</v>
      </c>
      <c r="BW311" s="10">
        <v>17.128415759216857</v>
      </c>
      <c r="BX311" s="10">
        <v>17.216484121106291</v>
      </c>
      <c r="BY311" s="4">
        <v>0.30576774577067811</v>
      </c>
      <c r="BZ311" s="4">
        <v>0.31292763278497665</v>
      </c>
      <c r="CA311" s="4">
        <v>0.29860785875637952</v>
      </c>
      <c r="CB311" s="4">
        <v>8.2042204405437502</v>
      </c>
      <c r="CD311" s="10">
        <v>3480.2927134730644</v>
      </c>
      <c r="CE311" s="10">
        <v>8.4323184485029845</v>
      </c>
      <c r="CF311" s="10"/>
      <c r="CH311" s="10">
        <v>4614.8438195048338</v>
      </c>
      <c r="CI311" s="10">
        <v>8.032199920216927</v>
      </c>
      <c r="CJ311" s="10"/>
      <c r="CK311" s="4">
        <v>7.0564289293204947</v>
      </c>
      <c r="CM311" s="10">
        <v>3598.7883199539497</v>
      </c>
      <c r="CN311" s="10">
        <v>7.2577559927754436</v>
      </c>
      <c r="CQ311" s="10">
        <v>5014.4190483837165</v>
      </c>
      <c r="CR311" s="10">
        <v>6.9119389141340219</v>
      </c>
      <c r="CT311" s="4">
        <v>1.505208340861524</v>
      </c>
      <c r="CU311" s="4">
        <v>1.2614583373069763</v>
      </c>
      <c r="CV311" s="4">
        <v>0.24375000355454782</v>
      </c>
      <c r="CW311" s="4">
        <v>1.5479166776252289</v>
      </c>
      <c r="CX311" s="4">
        <v>1.2437500059604645</v>
      </c>
      <c r="CY311" s="4">
        <v>0.30416667166476447</v>
      </c>
      <c r="CZ311" s="4">
        <v>1.4625000040978193</v>
      </c>
      <c r="DA311" s="4">
        <v>1.2791666686534882</v>
      </c>
      <c r="DB311" s="4">
        <v>0.18333333544433117</v>
      </c>
    </row>
    <row r="312" spans="1:106" x14ac:dyDescent="0.25">
      <c r="A312" s="1">
        <f t="shared" si="4"/>
        <v>45235</v>
      </c>
      <c r="B312" s="8">
        <v>45</v>
      </c>
      <c r="C312" s="4">
        <v>7807.2970000000005</v>
      </c>
      <c r="D312" s="4">
        <v>7807.2970000000005</v>
      </c>
      <c r="E312" s="4">
        <v>0</v>
      </c>
      <c r="F312" s="4">
        <v>3227.7190000000001</v>
      </c>
      <c r="H312" s="4">
        <v>4579.5780000000004</v>
      </c>
      <c r="J312" s="4">
        <v>44582.084933558595</v>
      </c>
      <c r="K312" s="4">
        <v>236.83272233102448</v>
      </c>
      <c r="L312" s="4">
        <v>18552.463774211974</v>
      </c>
      <c r="M312" s="4">
        <v>26029.621159346621</v>
      </c>
      <c r="N312" s="4">
        <v>20074.257007074695</v>
      </c>
      <c r="O312" s="4">
        <v>1793.087726263941</v>
      </c>
      <c r="P312" s="4">
        <v>10122.015344212032</v>
      </c>
      <c r="Q312" s="4">
        <v>9952.2416628626634</v>
      </c>
      <c r="R312" s="4">
        <v>22456.52381842809</v>
      </c>
      <c r="S312" s="4">
        <v>51.310357675972284</v>
      </c>
      <c r="T312" s="4">
        <v>1193.8596479729895</v>
      </c>
      <c r="U312" s="4">
        <v>8904.3139362843885</v>
      </c>
      <c r="V312" s="4">
        <v>0</v>
      </c>
      <c r="W312" s="4">
        <v>13552.209882143701</v>
      </c>
      <c r="X312" s="4">
        <v>0</v>
      </c>
      <c r="Y312" s="4">
        <v>8904.3139362843885</v>
      </c>
      <c r="Z312" s="4">
        <v>13552.209882143701</v>
      </c>
      <c r="AA312" s="4">
        <v>227752.82505938155</v>
      </c>
      <c r="AB312" s="4">
        <v>94855.435104805001</v>
      </c>
      <c r="AC312" s="4">
        <v>132897.38995457656</v>
      </c>
      <c r="AD312" s="4">
        <v>15292.135738234258</v>
      </c>
      <c r="AE312" s="4">
        <v>3.9996449159145748</v>
      </c>
      <c r="AF312" s="4">
        <v>1022.0553084733416</v>
      </c>
      <c r="AG312" s="4">
        <v>7032.5607936668712</v>
      </c>
      <c r="AH312" s="4">
        <v>8259.5749445673864</v>
      </c>
      <c r="AI312" s="4">
        <v>9857.5576855353265</v>
      </c>
      <c r="AJ312" s="4">
        <v>227.69472179271557</v>
      </c>
      <c r="AK312" s="4">
        <v>6426.2420573430591</v>
      </c>
      <c r="AL312" s="4">
        <v>3431.315628192267</v>
      </c>
      <c r="AM312" s="4">
        <v>809.8768906181715</v>
      </c>
      <c r="AN312" s="4">
        <v>370.7270453776087</v>
      </c>
      <c r="AO312" s="4">
        <v>439.1498452405628</v>
      </c>
      <c r="AP312" s="4">
        <v>77445.220703125</v>
      </c>
      <c r="AQ312" s="4">
        <v>127010.16195312499</v>
      </c>
      <c r="AR312" s="4">
        <v>32220.099609375</v>
      </c>
      <c r="AS312" s="4">
        <v>45225.12109375</v>
      </c>
      <c r="AT312" s="4">
        <v>600</v>
      </c>
      <c r="AU312" s="4">
        <v>600</v>
      </c>
      <c r="AV312" s="4">
        <v>600</v>
      </c>
      <c r="AW312" s="4">
        <v>5.7103098464883031</v>
      </c>
      <c r="AX312" s="4">
        <v>2.5712172864788791</v>
      </c>
      <c r="AY312" s="4">
        <v>5.1424345729577583</v>
      </c>
      <c r="AZ312" s="4">
        <v>29.171789552694296</v>
      </c>
      <c r="BA312" s="4">
        <v>1.9586978359135379</v>
      </c>
      <c r="BB312" s="4">
        <v>1.2626082606483813</v>
      </c>
      <c r="BC312" s="4">
        <v>0.10373332673499823</v>
      </c>
      <c r="BD312" s="4">
        <v>16.268135047651572</v>
      </c>
      <c r="BE312" s="4">
        <v>5.12850022315979</v>
      </c>
      <c r="BF312" s="4">
        <v>1.0980000495910645</v>
      </c>
      <c r="BG312" s="4">
        <v>9.1590003967285156</v>
      </c>
      <c r="BH312" s="4">
        <v>90.499494552612305</v>
      </c>
      <c r="BI312" s="4">
        <v>78.363494873046875</v>
      </c>
      <c r="BJ312" s="4">
        <v>12.13599967956543</v>
      </c>
      <c r="BK312" s="4">
        <v>3.7944999933242798</v>
      </c>
      <c r="BL312" s="4">
        <v>3.377000093460083</v>
      </c>
      <c r="BM312" s="4">
        <v>4.2119998931884766</v>
      </c>
      <c r="BN312" s="4">
        <v>0.57749998569488525</v>
      </c>
      <c r="BO312" s="4">
        <v>0.42199999094009399</v>
      </c>
      <c r="BP312" s="4">
        <v>0.73299998044967651</v>
      </c>
      <c r="BQ312" s="4">
        <v>50</v>
      </c>
      <c r="BR312" s="4">
        <v>38</v>
      </c>
      <c r="BS312" s="4">
        <v>62</v>
      </c>
      <c r="BT312" s="10">
        <v>38.858809909573175</v>
      </c>
      <c r="BU312" s="10">
        <v>118.88287918917696</v>
      </c>
      <c r="BV312" s="4">
        <v>17.117065335440415</v>
      </c>
      <c r="BW312" s="10">
        <v>17.205517881645097</v>
      </c>
      <c r="BX312" s="10">
        <v>17.028612789235734</v>
      </c>
      <c r="BY312" s="4">
        <v>0.52786519026651801</v>
      </c>
      <c r="BZ312" s="4">
        <v>0.28406555732079486</v>
      </c>
      <c r="CA312" s="4">
        <v>0.77166482321224117</v>
      </c>
      <c r="CB312" s="4">
        <v>8.2239554546878306</v>
      </c>
      <c r="CD312" s="10">
        <v>3167.3102810161931</v>
      </c>
      <c r="CE312" s="10">
        <v>8.447461067818212</v>
      </c>
      <c r="CF312" s="10"/>
      <c r="CH312" s="10">
        <v>3865.082157936075</v>
      </c>
      <c r="CI312" s="10">
        <v>8.0407998069148228</v>
      </c>
      <c r="CJ312" s="10"/>
      <c r="CK312" s="4">
        <v>7.1677597823550014</v>
      </c>
      <c r="CM312" s="10">
        <v>3242.392255880568</v>
      </c>
      <c r="CN312" s="10">
        <v>7.4724074487359813</v>
      </c>
      <c r="CQ312" s="10">
        <v>4235.7576354593866</v>
      </c>
      <c r="CR312" s="10">
        <v>6.9345577629626325</v>
      </c>
      <c r="CT312" s="4">
        <v>1.3906250079162419</v>
      </c>
      <c r="CU312" s="4">
        <v>1.1458333370586238</v>
      </c>
      <c r="CV312" s="4">
        <v>0.24479167085761827</v>
      </c>
      <c r="CW312" s="4">
        <v>1.1520833461545408</v>
      </c>
      <c r="CX312" s="4">
        <v>0.89791667461395264</v>
      </c>
      <c r="CY312" s="4">
        <v>0.25416667154058814</v>
      </c>
      <c r="CZ312" s="4">
        <v>1.629166669677943</v>
      </c>
      <c r="DA312" s="4">
        <v>1.3937499995032947</v>
      </c>
      <c r="DB312" s="4">
        <v>0.23541667017464837</v>
      </c>
    </row>
    <row r="313" spans="1:106" x14ac:dyDescent="0.25">
      <c r="A313" s="1">
        <f t="shared" si="4"/>
        <v>45236</v>
      </c>
      <c r="B313" s="8">
        <v>46</v>
      </c>
      <c r="C313" s="4">
        <v>7210.8259999999991</v>
      </c>
      <c r="D313" s="4">
        <v>7210.8259999999991</v>
      </c>
      <c r="E313" s="4">
        <v>0</v>
      </c>
      <c r="F313" s="4">
        <v>2801.886</v>
      </c>
      <c r="H313" s="4">
        <v>4408.9399999999996</v>
      </c>
      <c r="J313" s="4">
        <v>46429.001809982481</v>
      </c>
      <c r="K313" s="4">
        <v>236.99542653080027</v>
      </c>
      <c r="L313" s="4">
        <v>19594.087927208708</v>
      </c>
      <c r="M313" s="4">
        <v>26834.91388277377</v>
      </c>
      <c r="N313" s="4">
        <v>18465.82771695721</v>
      </c>
      <c r="O313" s="4">
        <v>1794.3795760331709</v>
      </c>
      <c r="P313" s="4">
        <v>10246.483978120265</v>
      </c>
      <c r="Q313" s="4">
        <v>8219.3437388369475</v>
      </c>
      <c r="R313" s="4">
        <v>23115.054385347677</v>
      </c>
      <c r="S313" s="4">
        <v>51.116450794972067</v>
      </c>
      <c r="T313" s="4">
        <v>1193.8438839245425</v>
      </c>
      <c r="U313" s="4">
        <v>8926.0854436261179</v>
      </c>
      <c r="V313" s="4">
        <v>0</v>
      </c>
      <c r="W313" s="4">
        <v>14188.968941721558</v>
      </c>
      <c r="X313" s="4">
        <v>0</v>
      </c>
      <c r="Y313" s="4">
        <v>8926.0854436261179</v>
      </c>
      <c r="Z313" s="4">
        <v>14188.968941721558</v>
      </c>
      <c r="AA313" s="4">
        <v>251713.42497866671</v>
      </c>
      <c r="AB313" s="4">
        <v>93463.053881275657</v>
      </c>
      <c r="AC313" s="4">
        <v>158250.37109739106</v>
      </c>
      <c r="AD313" s="4">
        <v>15886.673462896124</v>
      </c>
      <c r="AE313" s="4">
        <v>3.9741272539452317</v>
      </c>
      <c r="AF313" s="4">
        <v>1022.0313198949623</v>
      </c>
      <c r="AG313" s="4">
        <v>6891.8701954071576</v>
      </c>
      <c r="AH313" s="4">
        <v>8994.8032674889655</v>
      </c>
      <c r="AI313" s="4">
        <v>10406.114969991722</v>
      </c>
      <c r="AJ313" s="4">
        <v>227.53912953359108</v>
      </c>
      <c r="AK313" s="4">
        <v>6749.5951584317254</v>
      </c>
      <c r="AL313" s="4">
        <v>3656.5198115599974</v>
      </c>
      <c r="AM313" s="4">
        <v>851.48796019655992</v>
      </c>
      <c r="AN313" s="4">
        <v>342.52509127182844</v>
      </c>
      <c r="AO313" s="4">
        <v>508.96286892473148</v>
      </c>
      <c r="AP313" s="4">
        <v>81014.65625</v>
      </c>
      <c r="AQ313" s="4">
        <v>132864.03625</v>
      </c>
      <c r="AR313" s="4">
        <v>32130.7109375</v>
      </c>
      <c r="AS313" s="4">
        <v>48883.9453125</v>
      </c>
      <c r="AT313" s="4">
        <v>600</v>
      </c>
      <c r="AU313" s="4">
        <v>600</v>
      </c>
      <c r="AV313" s="4">
        <v>600</v>
      </c>
      <c r="AW313" s="4">
        <v>6.4387910358650293</v>
      </c>
      <c r="AX313" s="4">
        <v>2.5608477748537011</v>
      </c>
      <c r="AY313" s="4">
        <v>5.1216955497074022</v>
      </c>
      <c r="AZ313" s="4">
        <v>34.907710292644246</v>
      </c>
      <c r="BA313" s="4">
        <v>2.2031697149391936</v>
      </c>
      <c r="BB313" s="4">
        <v>1.443123848778451</v>
      </c>
      <c r="BC313" s="4">
        <v>0.11808466328220374</v>
      </c>
      <c r="BD313" s="4">
        <v>18.425633380974666</v>
      </c>
      <c r="BE313" s="4">
        <v>4.7630002498626709</v>
      </c>
      <c r="BF313" s="4">
        <v>1.0980000495910645</v>
      </c>
      <c r="BG313" s="4">
        <v>8.4280004501342773</v>
      </c>
      <c r="BH313" s="4">
        <v>91.814998626708984</v>
      </c>
      <c r="BI313" s="4">
        <v>78.994499206542969</v>
      </c>
      <c r="BJ313" s="4">
        <v>12.820499420166016</v>
      </c>
      <c r="BK313" s="4">
        <v>2.7640000581741333</v>
      </c>
      <c r="BL313" s="4">
        <v>3.377000093460083</v>
      </c>
      <c r="BM313" s="4">
        <v>2.1510000228881836</v>
      </c>
      <c r="BN313" s="4">
        <v>0.65900000929832458</v>
      </c>
      <c r="BO313" s="4">
        <v>0.42199999094009399</v>
      </c>
      <c r="BP313" s="4">
        <v>0.89600002765655518</v>
      </c>
      <c r="BQ313" s="4">
        <v>40</v>
      </c>
      <c r="BR313" s="4">
        <v>38</v>
      </c>
      <c r="BS313" s="4">
        <v>42</v>
      </c>
      <c r="BT313" s="10">
        <v>38.975230102910054</v>
      </c>
      <c r="BU313" s="10">
        <v>118.17239871513502</v>
      </c>
      <c r="BV313" s="4">
        <v>17.486201372323215</v>
      </c>
      <c r="BW313" s="10">
        <v>17.510957090457282</v>
      </c>
      <c r="BX313" s="10">
        <v>17.461445654189145</v>
      </c>
      <c r="BY313" s="4">
        <v>0.44412644572488102</v>
      </c>
      <c r="BZ313" s="4">
        <v>0.29506221252173809</v>
      </c>
      <c r="CA313" s="4">
        <v>0.59319067892802391</v>
      </c>
      <c r="CB313" s="4">
        <v>8.2183156867622564</v>
      </c>
      <c r="CD313" s="10">
        <v>2793.0438876659859</v>
      </c>
      <c r="CE313" s="10">
        <v>8.3621278797020651</v>
      </c>
      <c r="CF313" s="10"/>
      <c r="CH313" s="10">
        <v>4597.0636463224009</v>
      </c>
      <c r="CI313" s="10">
        <v>8.1309395272471026</v>
      </c>
      <c r="CJ313" s="10"/>
      <c r="CK313" s="4">
        <v>7.0327951118317049</v>
      </c>
      <c r="CM313" s="10">
        <v>3011.5541158709461</v>
      </c>
      <c r="CN313" s="10">
        <v>7.4355670244143939</v>
      </c>
      <c r="CQ313" s="10">
        <v>5117.0057755548323</v>
      </c>
      <c r="CR313" s="10">
        <v>6.7957483965650827</v>
      </c>
      <c r="CT313" s="4">
        <v>1.5395833344664425</v>
      </c>
      <c r="CU313" s="4">
        <v>1.2583333309739828</v>
      </c>
      <c r="CV313" s="4">
        <v>0.28125000349245965</v>
      </c>
      <c r="CW313" s="4">
        <v>0.99583333932484197</v>
      </c>
      <c r="CX313" s="4">
        <v>0.74166666840513551</v>
      </c>
      <c r="CY313" s="4">
        <v>0.25416667091970641</v>
      </c>
      <c r="CZ313" s="4">
        <v>2.0833333296080432</v>
      </c>
      <c r="DA313" s="4">
        <v>1.7749999935428302</v>
      </c>
      <c r="DB313" s="4">
        <v>0.3083333360652129</v>
      </c>
    </row>
    <row r="314" spans="1:106" x14ac:dyDescent="0.25">
      <c r="A314" s="1">
        <f t="shared" si="4"/>
        <v>45237</v>
      </c>
      <c r="B314" s="8">
        <v>46</v>
      </c>
      <c r="C314" s="4">
        <v>7828.92</v>
      </c>
      <c r="D314" s="4">
        <v>7828.92</v>
      </c>
      <c r="E314" s="4">
        <v>0</v>
      </c>
      <c r="F314" s="4">
        <v>3497.3820000000001</v>
      </c>
      <c r="H314" s="4">
        <v>4331.5379999999996</v>
      </c>
      <c r="J314" s="4">
        <v>49809.971410830287</v>
      </c>
      <c r="K314" s="4">
        <v>236.69583279540413</v>
      </c>
      <c r="L314" s="4">
        <v>18822.044950902909</v>
      </c>
      <c r="M314" s="4">
        <v>30987.926459927374</v>
      </c>
      <c r="N314" s="4">
        <v>21719.048826457016</v>
      </c>
      <c r="O314" s="4">
        <v>1793.6658845256211</v>
      </c>
      <c r="P314" s="4">
        <v>9582.7973863095212</v>
      </c>
      <c r="Q314" s="4">
        <v>12136.251440147495</v>
      </c>
      <c r="R314" s="4">
        <v>23414.950722121455</v>
      </c>
      <c r="S314" s="4">
        <v>51.288318961048539</v>
      </c>
      <c r="T314" s="4">
        <v>1195.3627735850357</v>
      </c>
      <c r="U314" s="4">
        <v>9117.5137529646963</v>
      </c>
      <c r="V314" s="4">
        <v>0</v>
      </c>
      <c r="W314" s="4">
        <v>14297.436969156759</v>
      </c>
      <c r="X314" s="4">
        <v>0</v>
      </c>
      <c r="Y314" s="4">
        <v>9117.5137529646963</v>
      </c>
      <c r="Z314" s="4">
        <v>14297.436969156759</v>
      </c>
      <c r="AA314" s="4">
        <v>268657.86237180867</v>
      </c>
      <c r="AB314" s="4">
        <v>112642.09091714268</v>
      </c>
      <c r="AC314" s="4">
        <v>156015.77145466598</v>
      </c>
      <c r="AD314" s="4">
        <v>15089.255593761121</v>
      </c>
      <c r="AE314" s="4">
        <v>3.9981444529736097</v>
      </c>
      <c r="AF314" s="4">
        <v>1021.950281271823</v>
      </c>
      <c r="AG314" s="4">
        <v>6070.176483598013</v>
      </c>
      <c r="AH314" s="4">
        <v>9019.0791101631075</v>
      </c>
      <c r="AI314" s="4">
        <v>9140.2455696025027</v>
      </c>
      <c r="AJ314" s="4">
        <v>227.71435546115592</v>
      </c>
      <c r="AK314" s="4">
        <v>5208.6220446462003</v>
      </c>
      <c r="AL314" s="4">
        <v>3931.6235249563019</v>
      </c>
      <c r="AM314" s="4">
        <v>920.63273044393497</v>
      </c>
      <c r="AN314" s="4">
        <v>416.79821299574024</v>
      </c>
      <c r="AO314" s="4">
        <v>503.83451744819473</v>
      </c>
      <c r="AP314" s="4">
        <v>83863.494140625</v>
      </c>
      <c r="AQ314" s="4">
        <v>137536.13039062498</v>
      </c>
      <c r="AR314" s="4">
        <v>32318.486328125</v>
      </c>
      <c r="AS314" s="4">
        <v>51545.0078125</v>
      </c>
      <c r="AT314" s="4">
        <v>600</v>
      </c>
      <c r="AU314" s="4">
        <v>600</v>
      </c>
      <c r="AV314" s="4">
        <v>600</v>
      </c>
      <c r="AW314" s="4">
        <v>6.3623043038925271</v>
      </c>
      <c r="AX314" s="4">
        <v>2.7742075313653753</v>
      </c>
      <c r="AY314" s="4">
        <v>5.5484150627307507</v>
      </c>
      <c r="AZ314" s="4">
        <v>34.316082214636076</v>
      </c>
      <c r="BA314" s="4">
        <v>1.9273738387620669</v>
      </c>
      <c r="BB314" s="4">
        <v>1.16749763308381</v>
      </c>
      <c r="BC314" s="4">
        <v>0.11759383547717117</v>
      </c>
      <c r="BD314" s="4">
        <v>17.567701597490455</v>
      </c>
      <c r="BE314" s="4">
        <v>3.8420000076293945</v>
      </c>
      <c r="BF314" s="4">
        <v>0</v>
      </c>
      <c r="BG314" s="4">
        <v>7.6840000152587891</v>
      </c>
      <c r="BH314" s="4">
        <v>92.763006210327148</v>
      </c>
      <c r="BI314" s="4">
        <v>79.871505737304688</v>
      </c>
      <c r="BJ314" s="4">
        <v>12.891500473022461</v>
      </c>
      <c r="BK314" s="4">
        <v>2.3085000514984131</v>
      </c>
      <c r="BL314" s="4">
        <v>2.4660000801086426</v>
      </c>
      <c r="BM314" s="4">
        <v>2.1510000228881836</v>
      </c>
      <c r="BN314" s="4">
        <v>1.0875000357627869</v>
      </c>
      <c r="BO314" s="4">
        <v>1.2790000438690186</v>
      </c>
      <c r="BP314" s="4">
        <v>0.89600002765655518</v>
      </c>
      <c r="BQ314" s="4">
        <v>46</v>
      </c>
      <c r="BR314" s="4">
        <v>50</v>
      </c>
      <c r="BS314" s="4">
        <v>42</v>
      </c>
      <c r="BT314" s="10">
        <v>38.732087110679743</v>
      </c>
      <c r="BU314" s="10">
        <v>117.10577835657163</v>
      </c>
      <c r="BV314" s="4">
        <v>17.201243578995822</v>
      </c>
      <c r="BW314" s="10">
        <v>17.019645293906883</v>
      </c>
      <c r="BX314" s="10">
        <v>17.382841864084757</v>
      </c>
      <c r="BY314" s="4">
        <v>0.88902488336645025</v>
      </c>
      <c r="BZ314" s="4">
        <v>1.4537264142569764</v>
      </c>
      <c r="CA314" s="4">
        <v>0.32432335247592414</v>
      </c>
      <c r="CB314" s="4">
        <v>8.3160501695056617</v>
      </c>
      <c r="CD314" s="10">
        <v>3673.7334686565173</v>
      </c>
      <c r="CE314" s="10">
        <v>8.4839571738353321</v>
      </c>
      <c r="CF314" s="10"/>
      <c r="CH314" s="10">
        <v>4488.4706564538383</v>
      </c>
      <c r="CI314" s="10">
        <v>8.1786212703012477</v>
      </c>
      <c r="CJ314" s="10"/>
      <c r="CK314" s="4">
        <v>6.9285320380096493</v>
      </c>
      <c r="CM314" s="10">
        <v>3752.3969147107391</v>
      </c>
      <c r="CN314" s="10">
        <v>7.2373964911735511</v>
      </c>
      <c r="CQ314" s="10">
        <v>5130.6424241754903</v>
      </c>
      <c r="CR314" s="10">
        <v>6.7026379052096416</v>
      </c>
      <c r="CT314" s="4">
        <v>0.93749999953433871</v>
      </c>
      <c r="CU314" s="4">
        <v>0.78333332979430759</v>
      </c>
      <c r="CV314" s="4">
        <v>0.15416666974003115</v>
      </c>
      <c r="CW314" s="4">
        <v>0.62291666756694519</v>
      </c>
      <c r="CX314" s="4">
        <v>0.52291666530072689</v>
      </c>
      <c r="CY314" s="4">
        <v>0.10000000226621826</v>
      </c>
      <c r="CZ314" s="4">
        <v>1.2520833315017323</v>
      </c>
      <c r="DA314" s="4">
        <v>1.0437499942878883</v>
      </c>
      <c r="DB314" s="4">
        <v>0.20833333721384406</v>
      </c>
    </row>
    <row r="315" spans="1:106" x14ac:dyDescent="0.25">
      <c r="A315" s="1">
        <f t="shared" si="4"/>
        <v>45238</v>
      </c>
      <c r="B315" s="8">
        <v>46</v>
      </c>
      <c r="C315" s="4">
        <v>5348.9710000000005</v>
      </c>
      <c r="D315" s="4">
        <v>5348.9710000000005</v>
      </c>
      <c r="E315" s="4">
        <v>0</v>
      </c>
      <c r="F315" s="4">
        <v>4189.9880000000003</v>
      </c>
      <c r="H315" s="4">
        <v>1158.9829999999999</v>
      </c>
      <c r="J315" s="4">
        <v>35568.346975492786</v>
      </c>
      <c r="K315" s="4">
        <v>239.90403573010579</v>
      </c>
      <c r="L315" s="4">
        <v>27036.796939048363</v>
      </c>
      <c r="M315" s="4">
        <v>8531.5500364444251</v>
      </c>
      <c r="N315" s="4">
        <v>15649.462883914872</v>
      </c>
      <c r="O315" s="4">
        <v>1791.7957298797689</v>
      </c>
      <c r="P315" s="4">
        <v>12289.8726961129</v>
      </c>
      <c r="Q315" s="4">
        <v>3359.5901878019727</v>
      </c>
      <c r="R315" s="4">
        <v>18156.298894742973</v>
      </c>
      <c r="S315" s="4">
        <v>51.555756614541473</v>
      </c>
      <c r="T315" s="4">
        <v>1195.5975765878832</v>
      </c>
      <c r="U315" s="4">
        <v>13955.081719134438</v>
      </c>
      <c r="V315" s="4">
        <v>0</v>
      </c>
      <c r="W315" s="4">
        <v>4201.2171756085345</v>
      </c>
      <c r="X315" s="4">
        <v>0</v>
      </c>
      <c r="Y315" s="4">
        <v>13955.081719134438</v>
      </c>
      <c r="Z315" s="4">
        <v>4201.2171756085345</v>
      </c>
      <c r="AA315" s="4">
        <v>187103.60688742326</v>
      </c>
      <c r="AB315" s="4">
        <v>138699.66772144844</v>
      </c>
      <c r="AC315" s="4">
        <v>48403.939165974836</v>
      </c>
      <c r="AD315" s="4">
        <v>11525.056188012717</v>
      </c>
      <c r="AE315" s="4">
        <v>3.9695323737008317</v>
      </c>
      <c r="AF315" s="4">
        <v>1021.9200594243314</v>
      </c>
      <c r="AG315" s="4">
        <v>9083.3585841340391</v>
      </c>
      <c r="AH315" s="4">
        <v>2441.6976038786788</v>
      </c>
      <c r="AI315" s="4">
        <v>8740.6538655822751</v>
      </c>
      <c r="AJ315" s="4">
        <v>227.38538244812577</v>
      </c>
      <c r="AK315" s="4">
        <v>7528.3067245497841</v>
      </c>
      <c r="AL315" s="4">
        <v>1212.3471410324908</v>
      </c>
      <c r="AM315" s="4">
        <v>655.84774460444373</v>
      </c>
      <c r="AN315" s="4">
        <v>472.76947975966891</v>
      </c>
      <c r="AO315" s="4">
        <v>183.07826484477488</v>
      </c>
      <c r="AP315" s="4">
        <v>58486.4013671875</v>
      </c>
      <c r="AQ315" s="4">
        <v>95917.6982421875</v>
      </c>
      <c r="AR315" s="4">
        <v>44120.10546875</v>
      </c>
      <c r="AS315" s="4">
        <v>14366.2958984375</v>
      </c>
      <c r="AT315" s="4">
        <v>600</v>
      </c>
      <c r="AU315" s="4">
        <v>600</v>
      </c>
      <c r="AV315" s="4">
        <v>600</v>
      </c>
      <c r="AW315" s="4">
        <v>6.6495681086124385</v>
      </c>
      <c r="AX315" s="4">
        <v>2.9256959673019112</v>
      </c>
      <c r="AY315" s="4">
        <v>5.8513919346038223</v>
      </c>
      <c r="AZ315" s="4">
        <v>34.979364608150476</v>
      </c>
      <c r="BA315" s="4">
        <v>2.1546305238919254</v>
      </c>
      <c r="BB315" s="4">
        <v>1.6340813710865649</v>
      </c>
      <c r="BC315" s="4">
        <v>0.1226119462237585</v>
      </c>
      <c r="BD315" s="4">
        <v>17.931990702919776</v>
      </c>
      <c r="BE315" s="4">
        <v>3.5259998887777328</v>
      </c>
      <c r="BF315" s="4">
        <v>0.37799999117851257</v>
      </c>
      <c r="BG315" s="4">
        <v>6.6739997863769531</v>
      </c>
      <c r="BH315" s="4">
        <v>92.415498733520508</v>
      </c>
      <c r="BI315" s="4">
        <v>78.778999328613281</v>
      </c>
      <c r="BJ315" s="4">
        <v>13.636499404907227</v>
      </c>
      <c r="BK315" s="4">
        <v>3.1675000190734863</v>
      </c>
      <c r="BL315" s="4">
        <v>2.4660000801086426</v>
      </c>
      <c r="BM315" s="4">
        <v>3.8689999580383301</v>
      </c>
      <c r="BN315" s="4">
        <v>0.89200001955032349</v>
      </c>
      <c r="BO315" s="4">
        <v>1.2790000438690186</v>
      </c>
      <c r="BP315" s="4">
        <v>0.50499999523162842</v>
      </c>
      <c r="BQ315" s="4">
        <v>76</v>
      </c>
      <c r="BR315" s="4">
        <v>50</v>
      </c>
      <c r="BS315" s="4">
        <v>102</v>
      </c>
      <c r="BT315" s="10">
        <v>39.052048343869259</v>
      </c>
      <c r="BU315" s="10">
        <v>117.78943242745707</v>
      </c>
      <c r="BV315" s="4">
        <v>17.204890764344622</v>
      </c>
      <c r="BW315" s="10">
        <v>17.261054768562317</v>
      </c>
      <c r="BX315" s="10">
        <v>17.148726760126927</v>
      </c>
      <c r="BY315" s="4">
        <v>0.27120046600276548</v>
      </c>
      <c r="BZ315" s="4">
        <v>0.41435410734736361</v>
      </c>
      <c r="CA315" s="4">
        <v>0.1280468246581673</v>
      </c>
      <c r="CB315" s="4">
        <v>8.26993424123898</v>
      </c>
      <c r="CD315" s="10">
        <v>4189.4517291866086</v>
      </c>
      <c r="CE315" s="10">
        <v>8.2698305864640425</v>
      </c>
      <c r="CF315" s="10"/>
      <c r="CH315" s="10">
        <v>1428.2425615833572</v>
      </c>
      <c r="CI315" s="10">
        <v>8.2702382909065797</v>
      </c>
      <c r="CJ315" s="10"/>
      <c r="CK315" s="4">
        <v>7.1944159369046705</v>
      </c>
      <c r="CM315" s="10">
        <v>4416.5987959600379</v>
      </c>
      <c r="CN315" s="10">
        <v>7.3272972711541646</v>
      </c>
      <c r="CQ315" s="10">
        <v>1681.7091227971341</v>
      </c>
      <c r="CR315" s="10">
        <v>6.8454355259072361</v>
      </c>
      <c r="CT315" s="4">
        <v>1.4135416944045573</v>
      </c>
      <c r="CU315" s="4">
        <v>1.166666687776645</v>
      </c>
      <c r="CV315" s="4">
        <v>0.24687500662791231</v>
      </c>
      <c r="CW315" s="4">
        <v>0.90208334398145473</v>
      </c>
      <c r="CX315" s="4">
        <v>0.72083334128061927</v>
      </c>
      <c r="CY315" s="4">
        <v>0.18125000270083547</v>
      </c>
      <c r="CZ315" s="4">
        <v>1.9250000448276599</v>
      </c>
      <c r="DA315" s="4">
        <v>1.6125000342726707</v>
      </c>
      <c r="DB315" s="4">
        <v>0.31250001055498916</v>
      </c>
    </row>
    <row r="316" spans="1:106" x14ac:dyDescent="0.25">
      <c r="A316" s="1">
        <f t="shared" si="4"/>
        <v>45239</v>
      </c>
      <c r="B316" s="8">
        <v>46</v>
      </c>
      <c r="C316" s="4">
        <v>4386.451</v>
      </c>
      <c r="D316" s="4">
        <v>4386.451</v>
      </c>
      <c r="E316" s="4">
        <v>0</v>
      </c>
      <c r="F316" s="4">
        <v>4356.5389999999998</v>
      </c>
      <c r="H316" s="4">
        <v>29.911999999999999</v>
      </c>
      <c r="J316" s="4">
        <v>27163.457115355795</v>
      </c>
      <c r="K316" s="4">
        <v>242.89360709775471</v>
      </c>
      <c r="L316" s="4">
        <v>27033.181742830075</v>
      </c>
      <c r="M316" s="4">
        <v>130.27537252572151</v>
      </c>
      <c r="N316" s="4">
        <v>11129.296919254308</v>
      </c>
      <c r="O316" s="4">
        <v>1790.5053236447541</v>
      </c>
      <c r="P316" s="4">
        <v>11129.29691925431</v>
      </c>
      <c r="Q316" s="4">
        <v>-2.4375639073026071E-12</v>
      </c>
      <c r="R316" s="4">
        <v>13767.304985259678</v>
      </c>
      <c r="S316" s="4">
        <v>51.746218203240403</v>
      </c>
      <c r="T316" s="4">
        <v>1197.1434273188495</v>
      </c>
      <c r="U316" s="4">
        <v>13763.353492284585</v>
      </c>
      <c r="V316" s="4">
        <v>0</v>
      </c>
      <c r="W316" s="4">
        <v>3.9514929750932168</v>
      </c>
      <c r="X316" s="4">
        <v>0</v>
      </c>
      <c r="Y316" s="4">
        <v>13763.353492284585</v>
      </c>
      <c r="Z316" s="4">
        <v>3.9514929750932168</v>
      </c>
      <c r="AA316" s="4">
        <v>156454.49156552018</v>
      </c>
      <c r="AB316" s="4">
        <v>156454.49156552018</v>
      </c>
      <c r="AC316" s="4">
        <v>1.2769474630727122E-11</v>
      </c>
      <c r="AD316" s="4">
        <v>8597.4013923641833</v>
      </c>
      <c r="AE316" s="4">
        <v>3.9800272923200861</v>
      </c>
      <c r="AF316" s="4">
        <v>1021.9084641113507</v>
      </c>
      <c r="AG316" s="4">
        <v>8597.4013923641833</v>
      </c>
      <c r="AH316" s="4">
        <v>0</v>
      </c>
      <c r="AI316" s="4">
        <v>7137.804528240983</v>
      </c>
      <c r="AJ316" s="4">
        <v>227.55409556070964</v>
      </c>
      <c r="AK316" s="4">
        <v>7136.1666663819888</v>
      </c>
      <c r="AL316" s="4">
        <v>1.6378618589942555</v>
      </c>
      <c r="AM316" s="4">
        <v>517.25172414799772</v>
      </c>
      <c r="AN316" s="4">
        <v>503.08147742067439</v>
      </c>
      <c r="AO316" s="4">
        <v>14.170246727323388</v>
      </c>
      <c r="AP316" s="4">
        <v>44562.271381042898</v>
      </c>
      <c r="AQ316" s="4">
        <v>73082.125064910346</v>
      </c>
      <c r="AR316" s="4">
        <v>44562.19140625</v>
      </c>
      <c r="AS316" s="4">
        <v>7.9974792897701263E-2</v>
      </c>
      <c r="AT316" s="4">
        <v>600</v>
      </c>
      <c r="AU316" s="4">
        <v>600</v>
      </c>
      <c r="AV316" s="4">
        <v>600</v>
      </c>
      <c r="AW316" s="4">
        <v>6.1925819108331073</v>
      </c>
      <c r="AX316" s="4">
        <v>2.5371985049540751</v>
      </c>
      <c r="AY316" s="4">
        <v>5.0743970099081501</v>
      </c>
      <c r="AZ316" s="4">
        <v>35.667671100285901</v>
      </c>
      <c r="BA316" s="4">
        <v>1.959990295654547</v>
      </c>
      <c r="BB316" s="4">
        <v>1.6272390887852122</v>
      </c>
      <c r="BC316" s="4">
        <v>0.11792032423204948</v>
      </c>
      <c r="BD316" s="4">
        <v>16.660878023010024</v>
      </c>
      <c r="BE316" s="4">
        <v>3.6580001711845398</v>
      </c>
      <c r="BF316" s="4">
        <v>1.1430000066757202</v>
      </c>
      <c r="BG316" s="4">
        <v>6.1730003356933594</v>
      </c>
      <c r="BH316" s="4">
        <v>92.01250171661377</v>
      </c>
      <c r="BI316" s="4">
        <v>77.711502075195313</v>
      </c>
      <c r="BJ316" s="4">
        <v>14.300999641418457</v>
      </c>
      <c r="BK316" s="4">
        <v>3.7710000276565552</v>
      </c>
      <c r="BL316" s="4">
        <v>3.6730000972747803</v>
      </c>
      <c r="BM316" s="4">
        <v>3.8689999580383301</v>
      </c>
      <c r="BN316" s="4">
        <v>0.55849999189376831</v>
      </c>
      <c r="BO316" s="4">
        <v>0.6119999885559082</v>
      </c>
      <c r="BP316" s="4">
        <v>0.50499999523162842</v>
      </c>
      <c r="BQ316" s="4">
        <v>77</v>
      </c>
      <c r="BR316" s="4">
        <v>52</v>
      </c>
      <c r="BS316" s="4">
        <v>102</v>
      </c>
      <c r="BT316" s="10">
        <v>38.41360303050854</v>
      </c>
      <c r="BU316" s="10">
        <v>114.61807095028684</v>
      </c>
      <c r="BV316" s="4">
        <v>17.245142987340138</v>
      </c>
      <c r="BW316" s="10">
        <v>17.429894923854757</v>
      </c>
      <c r="BX316" s="10">
        <v>17.060391050825515</v>
      </c>
      <c r="BY316" s="4">
        <v>0.31361160254749065</v>
      </c>
      <c r="BZ316" s="4">
        <v>0.33594947023494781</v>
      </c>
      <c r="CA316" s="4">
        <v>0.29127373486003344</v>
      </c>
      <c r="CB316" s="4">
        <v>8.1145135423161552</v>
      </c>
      <c r="CD316" s="10">
        <v>4373.2779454110869</v>
      </c>
      <c r="CE316" s="10">
        <v>8.1123924732594599</v>
      </c>
      <c r="CF316" s="10"/>
      <c r="CH316" s="10">
        <v>0.4763082709969137</v>
      </c>
      <c r="CI316" s="10">
        <v>27.589347575591677</v>
      </c>
      <c r="CJ316" s="10"/>
      <c r="CK316" s="4">
        <v>7.1955589433835518</v>
      </c>
      <c r="CM316" s="10">
        <v>4634.7440430549341</v>
      </c>
      <c r="CN316" s="10">
        <v>7.1788641870115226</v>
      </c>
      <c r="CQ316" s="10">
        <v>124.97621089444409</v>
      </c>
      <c r="CR316" s="10">
        <v>7.8146841520272305</v>
      </c>
      <c r="CT316" s="4">
        <v>1.4406250219326466</v>
      </c>
      <c r="CU316" s="4">
        <v>1.1062500157083075</v>
      </c>
      <c r="CV316" s="4">
        <v>0.33437500622433924</v>
      </c>
      <c r="CW316" s="4">
        <v>0.88125001530473424</v>
      </c>
      <c r="CX316" s="4">
        <v>0.61666667523483432</v>
      </c>
      <c r="CY316" s="4">
        <v>0.26458334006989997</v>
      </c>
      <c r="CZ316" s="4">
        <v>2.0000000285605593</v>
      </c>
      <c r="DA316" s="4">
        <v>1.5958333561817806</v>
      </c>
      <c r="DB316" s="4">
        <v>0.40416667237877846</v>
      </c>
    </row>
    <row r="317" spans="1:106" x14ac:dyDescent="0.25">
      <c r="A317" s="1">
        <f t="shared" si="4"/>
        <v>45240</v>
      </c>
      <c r="B317" s="8">
        <v>46</v>
      </c>
      <c r="C317" s="4">
        <v>8411.7880000000005</v>
      </c>
      <c r="D317" s="4">
        <v>8411.7880000000005</v>
      </c>
      <c r="E317" s="4">
        <v>0</v>
      </c>
      <c r="F317" s="4">
        <v>4357.7219999999998</v>
      </c>
      <c r="H317" s="4">
        <v>4054.0659999999998</v>
      </c>
      <c r="J317" s="4">
        <v>51042.475681895652</v>
      </c>
      <c r="K317" s="4">
        <v>239.53502061643039</v>
      </c>
      <c r="L317" s="4">
        <v>26213.64894447209</v>
      </c>
      <c r="M317" s="4">
        <v>24828.826737423566</v>
      </c>
      <c r="N317" s="4">
        <v>22886.485519792433</v>
      </c>
      <c r="O317" s="4">
        <v>1792.110900918414</v>
      </c>
      <c r="P317" s="4">
        <v>11843.442679511256</v>
      </c>
      <c r="Q317" s="4">
        <v>11043.042840281178</v>
      </c>
      <c r="R317" s="4">
        <v>26698.856805986099</v>
      </c>
      <c r="S317" s="4">
        <v>50.488856987231173</v>
      </c>
      <c r="T317" s="4">
        <v>1190.2036672979082</v>
      </c>
      <c r="U317" s="4">
        <v>13362.523124444504</v>
      </c>
      <c r="V317" s="4">
        <v>0</v>
      </c>
      <c r="W317" s="4">
        <v>13336.333681541593</v>
      </c>
      <c r="X317" s="4">
        <v>0</v>
      </c>
      <c r="Y317" s="4">
        <v>13362.523124444504</v>
      </c>
      <c r="Z317" s="4">
        <v>13336.333681541593</v>
      </c>
      <c r="AA317" s="4">
        <v>244354.10051454254</v>
      </c>
      <c r="AB317" s="4">
        <v>145404.10034685963</v>
      </c>
      <c r="AC317" s="4">
        <v>98950.000167682927</v>
      </c>
      <c r="AD317" s="4">
        <v>16299.716910182069</v>
      </c>
      <c r="AE317" s="4">
        <v>3.9984349403802013</v>
      </c>
      <c r="AF317" s="4">
        <v>1022.1076154251057</v>
      </c>
      <c r="AG317" s="4">
        <v>8604.3714975939729</v>
      </c>
      <c r="AH317" s="4">
        <v>7695.3454125880962</v>
      </c>
      <c r="AI317" s="4">
        <v>13662.774788186252</v>
      </c>
      <c r="AJ317" s="4">
        <v>227.80322247672964</v>
      </c>
      <c r="AK317" s="4">
        <v>7024.563253428656</v>
      </c>
      <c r="AL317" s="4">
        <v>6638.2115347575955</v>
      </c>
      <c r="AM317" s="4">
        <v>856.28295258380115</v>
      </c>
      <c r="AN317" s="4">
        <v>452.16776988800086</v>
      </c>
      <c r="AO317" s="4">
        <v>404.11518269580029</v>
      </c>
      <c r="AP317" s="4">
        <v>94832.48046875</v>
      </c>
      <c r="AQ317" s="4">
        <v>155525.26796874998</v>
      </c>
      <c r="AR317" s="4">
        <v>43051.71875</v>
      </c>
      <c r="AS317" s="4">
        <v>51780.76171875</v>
      </c>
      <c r="AT317" s="4">
        <v>600</v>
      </c>
      <c r="AU317" s="4">
        <v>600</v>
      </c>
      <c r="AV317" s="4">
        <v>600</v>
      </c>
      <c r="AW317" s="4">
        <v>6.0679698159173352</v>
      </c>
      <c r="AX317" s="4">
        <v>2.7207634714275293</v>
      </c>
      <c r="AY317" s="4">
        <v>5.4415269428550586</v>
      </c>
      <c r="AZ317" s="4">
        <v>29.049008428950245</v>
      </c>
      <c r="BA317" s="4">
        <v>1.9377232177251813</v>
      </c>
      <c r="BB317" s="4">
        <v>1.6242414559409071</v>
      </c>
      <c r="BC317" s="4">
        <v>0.10179559358650041</v>
      </c>
      <c r="BD317" s="4">
        <v>18.488966670195442</v>
      </c>
      <c r="BE317" s="4">
        <v>3.6580001711845398</v>
      </c>
      <c r="BF317" s="4">
        <v>1.1430000066757202</v>
      </c>
      <c r="BG317" s="4">
        <v>6.1730003356933594</v>
      </c>
      <c r="BH317" s="4">
        <v>92.01250171661377</v>
      </c>
      <c r="BI317" s="4">
        <v>77.711502075195313</v>
      </c>
      <c r="BJ317" s="4">
        <v>14.300999641418457</v>
      </c>
      <c r="BK317" s="4">
        <v>3.7710000276565552</v>
      </c>
      <c r="BL317" s="4">
        <v>3.6730000972747803</v>
      </c>
      <c r="BM317" s="4">
        <v>3.8689999580383301</v>
      </c>
      <c r="BN317" s="4">
        <v>0.55849999189376831</v>
      </c>
      <c r="BO317" s="4">
        <v>0.6119999885559082</v>
      </c>
      <c r="BP317" s="4">
        <v>0.50499999523162842</v>
      </c>
      <c r="BQ317" s="4">
        <v>77</v>
      </c>
      <c r="BR317" s="4">
        <v>52</v>
      </c>
      <c r="BS317" s="4">
        <v>102</v>
      </c>
      <c r="BT317" s="10">
        <v>37.614118257561159</v>
      </c>
      <c r="BU317" s="10">
        <v>117.50026015227832</v>
      </c>
      <c r="BV317" s="4">
        <v>16.806393868746582</v>
      </c>
      <c r="BW317" s="10">
        <v>17.538518443124161</v>
      </c>
      <c r="BX317" s="10">
        <v>16.074269294369</v>
      </c>
      <c r="BY317" s="4">
        <v>1.0017221748936707</v>
      </c>
      <c r="BZ317" s="4">
        <v>0.48229201852138553</v>
      </c>
      <c r="CA317" s="4">
        <v>1.5211523312659558</v>
      </c>
      <c r="CB317" s="4">
        <v>8.3272644253396972</v>
      </c>
      <c r="CD317" s="10">
        <v>4018.7335136743295</v>
      </c>
      <c r="CE317" s="10">
        <v>8.5013135216255264</v>
      </c>
      <c r="CF317" s="10"/>
      <c r="CH317" s="10">
        <v>3552.6593825013247</v>
      </c>
      <c r="CI317" s="10">
        <v>8.130381791526343</v>
      </c>
      <c r="CJ317" s="10"/>
      <c r="CK317" s="4">
        <v>7.0795172333409768</v>
      </c>
      <c r="CM317" s="10">
        <v>4339.4581187551994</v>
      </c>
      <c r="CN317" s="10">
        <v>7.1682584677222474</v>
      </c>
      <c r="CQ317" s="10">
        <v>3915.6405024474029</v>
      </c>
      <c r="CR317" s="10">
        <v>6.9811709041099173</v>
      </c>
      <c r="CT317" s="4">
        <v>1.0966145908460021</v>
      </c>
      <c r="CU317" s="4">
        <v>0.82265625234382855</v>
      </c>
      <c r="CV317" s="4">
        <v>0.2739583385021736</v>
      </c>
      <c r="CW317" s="4">
        <v>0.79166667768731713</v>
      </c>
      <c r="CX317" s="4">
        <v>0.57083333966632688</v>
      </c>
      <c r="CY317" s="4">
        <v>0.22083333802099028</v>
      </c>
      <c r="CZ317" s="4">
        <v>1.4015625040046871</v>
      </c>
      <c r="DA317" s="4">
        <v>1.0744791650213301</v>
      </c>
      <c r="DB317" s="4">
        <v>0.32708333898335695</v>
      </c>
    </row>
    <row r="318" spans="1:106" x14ac:dyDescent="0.25">
      <c r="A318" s="1">
        <f t="shared" si="4"/>
        <v>45241</v>
      </c>
      <c r="B318" s="8">
        <v>46</v>
      </c>
      <c r="C318" s="4">
        <v>8725.9130000000005</v>
      </c>
      <c r="D318" s="4">
        <v>8725.9130000000005</v>
      </c>
      <c r="E318" s="4">
        <v>0</v>
      </c>
      <c r="F318" s="4">
        <v>4349.2129999999997</v>
      </c>
      <c r="H318" s="4">
        <v>4376.7</v>
      </c>
      <c r="J318" s="4">
        <v>54219.873114570903</v>
      </c>
      <c r="K318" s="4">
        <v>237.13211027576781</v>
      </c>
      <c r="L318" s="4">
        <v>24573.897004920098</v>
      </c>
      <c r="M318" s="4">
        <v>29645.976109650801</v>
      </c>
      <c r="N318" s="4">
        <v>21357.063276643345</v>
      </c>
      <c r="O318" s="4">
        <v>1791.0472561867114</v>
      </c>
      <c r="P318" s="4">
        <v>11708.768151277724</v>
      </c>
      <c r="Q318" s="4">
        <v>9648.2951253656211</v>
      </c>
      <c r="R318" s="4">
        <v>27332.273904686001</v>
      </c>
      <c r="S318" s="4">
        <v>51.159713205013993</v>
      </c>
      <c r="T318" s="4">
        <v>1195.4054050069747</v>
      </c>
      <c r="U318" s="4">
        <v>12761.426483330904</v>
      </c>
      <c r="V318" s="4">
        <v>0</v>
      </c>
      <c r="W318" s="4">
        <v>14570.847421355094</v>
      </c>
      <c r="X318" s="4">
        <v>0</v>
      </c>
      <c r="Y318" s="4">
        <v>12761.426483330904</v>
      </c>
      <c r="Z318" s="4">
        <v>14570.847421355094</v>
      </c>
      <c r="AA318" s="4">
        <v>273077.69069696794</v>
      </c>
      <c r="AB318" s="4">
        <v>127966.99620565065</v>
      </c>
      <c r="AC318" s="4">
        <v>145110.69449131729</v>
      </c>
      <c r="AD318" s="4">
        <v>18316.213239266312</v>
      </c>
      <c r="AE318" s="4">
        <v>4.0022237543161854</v>
      </c>
      <c r="AF318" s="4">
        <v>1022.1837352095212</v>
      </c>
      <c r="AG318" s="4">
        <v>8763.9893688082248</v>
      </c>
      <c r="AH318" s="4">
        <v>9552.223870458085</v>
      </c>
      <c r="AI318" s="4">
        <v>11977.330417228473</v>
      </c>
      <c r="AJ318" s="4">
        <v>227.38665877024332</v>
      </c>
      <c r="AK318" s="4">
        <v>6972.393297440799</v>
      </c>
      <c r="AL318" s="4">
        <v>5004.9371197876744</v>
      </c>
      <c r="AM318" s="4">
        <v>1003.6247689334893</v>
      </c>
      <c r="AN318" s="4">
        <v>482.05273355428784</v>
      </c>
      <c r="AO318" s="4">
        <v>521.57203537920157</v>
      </c>
      <c r="AP318" s="4">
        <v>96224.87890625</v>
      </c>
      <c r="AQ318" s="4">
        <v>157808.80140624999</v>
      </c>
      <c r="AR318" s="4">
        <v>43719.93359375</v>
      </c>
      <c r="AS318" s="4">
        <v>52504.9453125</v>
      </c>
      <c r="AT318" s="4">
        <v>600</v>
      </c>
      <c r="AU318" s="4">
        <v>600</v>
      </c>
      <c r="AV318" s="4">
        <v>600</v>
      </c>
      <c r="AW318" s="4">
        <v>6.2136618958464176</v>
      </c>
      <c r="AX318" s="4">
        <v>2.4475448330327545</v>
      </c>
      <c r="AY318" s="4">
        <v>4.895089666065509</v>
      </c>
      <c r="AZ318" s="4">
        <v>31.295027889570743</v>
      </c>
      <c r="BA318" s="4">
        <v>2.0990598048899081</v>
      </c>
      <c r="BB318" s="4">
        <v>1.3726163001199385</v>
      </c>
      <c r="BC318" s="4">
        <v>0.1150165912648326</v>
      </c>
      <c r="BD318" s="4">
        <v>18.085076187013321</v>
      </c>
      <c r="BE318" s="4">
        <v>3.6445001065731049</v>
      </c>
      <c r="BF318" s="4">
        <v>0.2720000147819519</v>
      </c>
      <c r="BG318" s="4">
        <v>7.0170001983642578</v>
      </c>
      <c r="BH318" s="4">
        <v>91.745998382568359</v>
      </c>
      <c r="BI318" s="4">
        <v>76.926498413085938</v>
      </c>
      <c r="BJ318" s="4">
        <v>14.819499969482422</v>
      </c>
      <c r="BK318" s="4">
        <v>3.8970000743865967</v>
      </c>
      <c r="BL318" s="4">
        <v>3.0390000343322754</v>
      </c>
      <c r="BM318" s="4">
        <v>4.755000114440918</v>
      </c>
      <c r="BN318" s="4">
        <v>0.71250000596046448</v>
      </c>
      <c r="BO318" s="4">
        <v>0.88200002908706665</v>
      </c>
      <c r="BP318" s="4">
        <v>0.5429999828338623</v>
      </c>
      <c r="BQ318" s="4">
        <v>80</v>
      </c>
      <c r="BR318" s="4">
        <v>42</v>
      </c>
      <c r="BS318" s="4">
        <v>118</v>
      </c>
      <c r="BT318" s="10">
        <v>39.254323372790431</v>
      </c>
      <c r="BU318" s="10">
        <v>118.28647817190968</v>
      </c>
      <c r="BV318" s="4">
        <v>17.142912028109034</v>
      </c>
      <c r="BW318" s="10">
        <v>16.867093793523534</v>
      </c>
      <c r="BX318" s="10">
        <v>17.418730262694535</v>
      </c>
      <c r="BY318" s="4">
        <v>0.45307647169585419</v>
      </c>
      <c r="BZ318" s="4">
        <v>0.60896076667784271</v>
      </c>
      <c r="CA318" s="4">
        <v>0.29719217671386572</v>
      </c>
      <c r="CB318" s="4">
        <v>8.2912390689412288</v>
      </c>
      <c r="CD318" s="10">
        <v>4256.8088648935582</v>
      </c>
      <c r="CE318" s="10">
        <v>8.4538724478163143</v>
      </c>
      <c r="CF318" s="10"/>
      <c r="CH318" s="10">
        <v>4630.3908186348999</v>
      </c>
      <c r="CI318" s="10">
        <v>8.1417270221099116</v>
      </c>
      <c r="CJ318" s="10"/>
      <c r="CK318" s="4">
        <v>7.0228455955813276</v>
      </c>
      <c r="CM318" s="10">
        <v>4468.6821052169798</v>
      </c>
      <c r="CN318" s="10">
        <v>7.2750028199270353</v>
      </c>
      <c r="CQ318" s="10">
        <v>5296.0366586562059</v>
      </c>
      <c r="CR318" s="10">
        <v>6.8100807397540706</v>
      </c>
      <c r="CT318" s="4">
        <v>1.1666666748933494</v>
      </c>
      <c r="CU318" s="4">
        <v>0.96250000347693754</v>
      </c>
      <c r="CV318" s="4">
        <v>0.20416667141641182</v>
      </c>
      <c r="CW318" s="4">
        <v>0.8916666738999387</v>
      </c>
      <c r="CX318" s="4">
        <v>0.72500000273187959</v>
      </c>
      <c r="CY318" s="4">
        <v>0.16666667116805911</v>
      </c>
      <c r="CZ318" s="4">
        <v>1.44166667588676</v>
      </c>
      <c r="DA318" s="4">
        <v>1.2000000042219956</v>
      </c>
      <c r="DB318" s="4">
        <v>0.24166667166476449</v>
      </c>
    </row>
    <row r="319" spans="1:106" x14ac:dyDescent="0.25">
      <c r="A319" s="1">
        <f t="shared" si="4"/>
        <v>45242</v>
      </c>
      <c r="B319" s="8">
        <v>46</v>
      </c>
      <c r="C319" s="4">
        <v>8710.1110000000008</v>
      </c>
      <c r="D319" s="4">
        <v>8710.1110000000008</v>
      </c>
      <c r="E319" s="4">
        <v>0</v>
      </c>
      <c r="F319" s="4">
        <v>4294.607</v>
      </c>
      <c r="H319" s="4">
        <v>4415.5039999999999</v>
      </c>
      <c r="J319" s="4">
        <v>55438.090380694877</v>
      </c>
      <c r="K319" s="4">
        <v>235.16623622222585</v>
      </c>
      <c r="L319" s="4">
        <v>27503.588171588028</v>
      </c>
      <c r="M319" s="4">
        <v>27934.502209106849</v>
      </c>
      <c r="N319" s="4">
        <v>20242.147744720511</v>
      </c>
      <c r="O319" s="4">
        <v>1789.1599555737353</v>
      </c>
      <c r="P319" s="4">
        <v>10606.895996053127</v>
      </c>
      <c r="Q319" s="4">
        <v>9635.2517486673823</v>
      </c>
      <c r="R319" s="4">
        <v>28645.088390905443</v>
      </c>
      <c r="S319" s="4">
        <v>52.331935022536676</v>
      </c>
      <c r="T319" s="4">
        <v>1196.9382674726594</v>
      </c>
      <c r="U319" s="4">
        <v>14610.147981417</v>
      </c>
      <c r="V319" s="4">
        <v>0</v>
      </c>
      <c r="W319" s="4">
        <v>14034.940409488443</v>
      </c>
      <c r="X319" s="4">
        <v>0</v>
      </c>
      <c r="Y319" s="4">
        <v>14610.147981417</v>
      </c>
      <c r="Z319" s="4">
        <v>14034.940409488443</v>
      </c>
      <c r="AA319" s="4">
        <v>298595.32824896974</v>
      </c>
      <c r="AB319" s="4">
        <v>151557.87854227595</v>
      </c>
      <c r="AC319" s="4">
        <v>147037.44970669379</v>
      </c>
      <c r="AD319" s="4">
        <v>17796.264612251074</v>
      </c>
      <c r="AE319" s="4">
        <v>4.0010422921177407</v>
      </c>
      <c r="AF319" s="4">
        <v>1022.1405461643283</v>
      </c>
      <c r="AG319" s="4">
        <v>9083.2152826858455</v>
      </c>
      <c r="AH319" s="4">
        <v>8713.0493295652286</v>
      </c>
      <c r="AI319" s="4">
        <v>12685.263123301711</v>
      </c>
      <c r="AJ319" s="4">
        <v>227.40303968782777</v>
      </c>
      <c r="AK319" s="4">
        <v>8026.5432361828316</v>
      </c>
      <c r="AL319" s="4">
        <v>4658.7198871188793</v>
      </c>
      <c r="AM319" s="4">
        <v>1038.5453231687361</v>
      </c>
      <c r="AN319" s="4">
        <v>525.07327518863588</v>
      </c>
      <c r="AO319" s="4">
        <v>513.47204798010023</v>
      </c>
      <c r="AP319" s="4">
        <v>98398.30859375</v>
      </c>
      <c r="AQ319" s="4">
        <v>161373.22609374998</v>
      </c>
      <c r="AR319" s="4">
        <v>48509.96875</v>
      </c>
      <c r="AS319" s="4">
        <v>49888.33984375</v>
      </c>
      <c r="AT319" s="4">
        <v>600</v>
      </c>
      <c r="AU319" s="4">
        <v>600</v>
      </c>
      <c r="AV319" s="4">
        <v>600</v>
      </c>
      <c r="AW319" s="4">
        <v>6.3647972317109245</v>
      </c>
      <c r="AX319" s="4">
        <v>2.3239827534598021</v>
      </c>
      <c r="AY319" s="4">
        <v>4.6479655069196042</v>
      </c>
      <c r="AZ319" s="4">
        <v>34.281460735571535</v>
      </c>
      <c r="BA319" s="4">
        <v>2.0431731136665277</v>
      </c>
      <c r="BB319" s="4">
        <v>1.4563836354441073</v>
      </c>
      <c r="BC319" s="4">
        <v>0.11923445328868208</v>
      </c>
      <c r="BD319" s="4">
        <v>18.527114762802675</v>
      </c>
      <c r="BE319" s="4">
        <v>3.9089999347925186</v>
      </c>
      <c r="BF319" s="4">
        <v>0.47400000691413879</v>
      </c>
      <c r="BG319" s="4">
        <v>7.3439998626708984</v>
      </c>
      <c r="BH319" s="4">
        <v>92.517498016357422</v>
      </c>
      <c r="BI319" s="4">
        <v>79.038497924804688</v>
      </c>
      <c r="BJ319" s="4">
        <v>13.479000091552734</v>
      </c>
      <c r="BK319" s="4">
        <v>2.8005000352859497</v>
      </c>
      <c r="BL319" s="4">
        <v>3.0390000343322754</v>
      </c>
      <c r="BM319" s="4">
        <v>2.562000036239624</v>
      </c>
      <c r="BN319" s="4">
        <v>0.77300000190734863</v>
      </c>
      <c r="BO319" s="4">
        <v>0.88200002908706665</v>
      </c>
      <c r="BP319" s="4">
        <v>0.66399997472763062</v>
      </c>
      <c r="BQ319" s="4">
        <v>38</v>
      </c>
      <c r="BR319" s="4">
        <v>42</v>
      </c>
      <c r="BS319" s="4">
        <v>34</v>
      </c>
      <c r="BT319" s="10">
        <v>40.113336598063505</v>
      </c>
      <c r="BU319" s="10">
        <v>115.58168191421298</v>
      </c>
      <c r="BV319" s="4">
        <v>17.347805186874336</v>
      </c>
      <c r="BW319" s="10">
        <v>17.284623002122949</v>
      </c>
      <c r="BX319" s="10">
        <v>17.410987371625723</v>
      </c>
      <c r="BY319" s="4">
        <v>0.23961302849069027</v>
      </c>
      <c r="BZ319" s="4">
        <v>0.2379361612274718</v>
      </c>
      <c r="CA319" s="4">
        <v>0.24128989575390875</v>
      </c>
      <c r="CB319" s="4">
        <v>8.21222682585109</v>
      </c>
      <c r="CD319" s="10">
        <v>4554.7492841990161</v>
      </c>
      <c r="CE319" s="10">
        <v>8.3372577617527739</v>
      </c>
      <c r="CF319" s="10"/>
      <c r="CH319" s="10">
        <v>4560.8213444711701</v>
      </c>
      <c r="CI319" s="10">
        <v>8.0873623501813103</v>
      </c>
      <c r="CJ319" s="10"/>
      <c r="CK319" s="4">
        <v>6.9500074312898423</v>
      </c>
      <c r="CM319" s="10">
        <v>4875.5701848545777</v>
      </c>
      <c r="CN319" s="10">
        <v>7.1327379739848071</v>
      </c>
      <c r="CQ319" s="10">
        <v>5239.7169790211165</v>
      </c>
      <c r="CR319" s="10">
        <v>6.7799761892603732</v>
      </c>
      <c r="CT319" s="4">
        <v>0.83333333752428496</v>
      </c>
      <c r="CU319" s="4">
        <v>0.70625000136593985</v>
      </c>
      <c r="CV319" s="4">
        <v>0.12708333615834516</v>
      </c>
      <c r="CW319" s="4">
        <v>0.81875000211099791</v>
      </c>
      <c r="CX319" s="4">
        <v>0.69374999900658929</v>
      </c>
      <c r="CY319" s="4">
        <v>0.12500000310440859</v>
      </c>
      <c r="CZ319" s="4">
        <v>0.847916672937572</v>
      </c>
      <c r="DA319" s="4">
        <v>0.7187500037252903</v>
      </c>
      <c r="DB319" s="4">
        <v>0.1291666692122817</v>
      </c>
    </row>
    <row r="320" spans="1:106" x14ac:dyDescent="0.25">
      <c r="A320" s="1">
        <f t="shared" si="4"/>
        <v>45243</v>
      </c>
      <c r="B320" s="8">
        <v>47</v>
      </c>
      <c r="C320" s="4">
        <v>8619.5630000000001</v>
      </c>
      <c r="D320" s="4">
        <v>8619.5630000000001</v>
      </c>
      <c r="E320" s="4">
        <v>0</v>
      </c>
      <c r="F320" s="4">
        <v>4201.165</v>
      </c>
      <c r="H320" s="4">
        <v>4418.3980000000001</v>
      </c>
      <c r="J320" s="4">
        <v>56427.147290119618</v>
      </c>
      <c r="K320" s="4">
        <v>248.04790161010084</v>
      </c>
      <c r="L320" s="4">
        <v>29785.324043149598</v>
      </c>
      <c r="M320" s="4">
        <v>26641.82324697002</v>
      </c>
      <c r="N320" s="4">
        <v>22660.857203921601</v>
      </c>
      <c r="O320" s="4">
        <v>1787.9029061974113</v>
      </c>
      <c r="P320" s="4">
        <v>11555.606536600055</v>
      </c>
      <c r="Q320" s="4">
        <v>11105.250667321547</v>
      </c>
      <c r="R320" s="4">
        <v>29169.666897640447</v>
      </c>
      <c r="S320" s="4">
        <v>52.337921144166408</v>
      </c>
      <c r="T320" s="4">
        <v>1197.0662842749427</v>
      </c>
      <c r="U320" s="4">
        <v>14994.27305675597</v>
      </c>
      <c r="V320" s="4">
        <v>0</v>
      </c>
      <c r="W320" s="4">
        <v>14175.393840884477</v>
      </c>
      <c r="X320" s="4">
        <v>0</v>
      </c>
      <c r="Y320" s="4">
        <v>14994.27305675597</v>
      </c>
      <c r="Z320" s="4">
        <v>14175.393840884477</v>
      </c>
      <c r="AA320" s="4">
        <v>304474.08132322598</v>
      </c>
      <c r="AB320" s="4">
        <v>159228.19695849289</v>
      </c>
      <c r="AC320" s="4">
        <v>145245.88436473307</v>
      </c>
      <c r="AD320" s="4">
        <v>16397.274528104565</v>
      </c>
      <c r="AE320" s="4">
        <v>4.0007491821996171</v>
      </c>
      <c r="AF320" s="4">
        <v>1022.0827167035974</v>
      </c>
      <c r="AG320" s="4">
        <v>8682.8633082560355</v>
      </c>
      <c r="AH320" s="4">
        <v>7714.4112198485309</v>
      </c>
      <c r="AI320" s="4">
        <v>12880.755493344375</v>
      </c>
      <c r="AJ320" s="4">
        <v>227.31417597973788</v>
      </c>
      <c r="AK320" s="4">
        <v>8091.5792904941054</v>
      </c>
      <c r="AL320" s="4">
        <v>4789.1762028502699</v>
      </c>
      <c r="AM320" s="4">
        <v>1018.7079252349424</v>
      </c>
      <c r="AN320" s="4">
        <v>513.48296172253458</v>
      </c>
      <c r="AO320" s="4">
        <v>505.22496351240778</v>
      </c>
      <c r="AP320" s="4">
        <v>95795.31640625</v>
      </c>
      <c r="AQ320" s="4">
        <v>157104.31890625</v>
      </c>
      <c r="AR320" s="4">
        <v>48273.63671875</v>
      </c>
      <c r="AS320" s="4">
        <v>47521.6796875</v>
      </c>
      <c r="AT320" s="4">
        <v>600</v>
      </c>
      <c r="AU320" s="4">
        <v>600</v>
      </c>
      <c r="AV320" s="4">
        <v>600</v>
      </c>
      <c r="AW320" s="4">
        <v>6.5464046483701805</v>
      </c>
      <c r="AX320" s="4">
        <v>2.6290030253182906</v>
      </c>
      <c r="AY320" s="4">
        <v>5.2580060506365811</v>
      </c>
      <c r="AZ320" s="4">
        <v>35.323609946725369</v>
      </c>
      <c r="BA320" s="4">
        <v>1.9023324648946314</v>
      </c>
      <c r="BB320" s="4">
        <v>1.4943629385091071</v>
      </c>
      <c r="BC320" s="4">
        <v>0.11818556523514503</v>
      </c>
      <c r="BD320" s="4">
        <v>18.226483048647594</v>
      </c>
      <c r="BE320" s="4">
        <v>3.6475000530481339</v>
      </c>
      <c r="BF320" s="4">
        <v>0.47400000691413879</v>
      </c>
      <c r="BG320" s="4">
        <v>6.8210000991821289</v>
      </c>
      <c r="BH320" s="4">
        <v>93.011999130249023</v>
      </c>
      <c r="BI320" s="4">
        <v>79.0989990234375</v>
      </c>
      <c r="BJ320" s="4">
        <v>13.913000106811523</v>
      </c>
      <c r="BK320" s="4">
        <v>2.471500039100647</v>
      </c>
      <c r="BL320" s="4">
        <v>2.3810000419616699</v>
      </c>
      <c r="BM320" s="4">
        <v>2.562000036239624</v>
      </c>
      <c r="BN320" s="4">
        <v>0.86899998784065247</v>
      </c>
      <c r="BO320" s="4">
        <v>1.0740000009536743</v>
      </c>
      <c r="BP320" s="4">
        <v>0.66399997472763062</v>
      </c>
      <c r="BQ320" s="4">
        <v>44</v>
      </c>
      <c r="BR320" s="4">
        <v>54</v>
      </c>
      <c r="BS320" s="4">
        <v>34</v>
      </c>
      <c r="BT320" s="10">
        <v>40.496374378330195</v>
      </c>
      <c r="BU320" s="10">
        <v>114.69773638723824</v>
      </c>
      <c r="BV320" s="4">
        <v>17.219524190172002</v>
      </c>
      <c r="BW320" s="10">
        <v>17.268963955177203</v>
      </c>
      <c r="BX320" s="10">
        <v>17.170084425166802</v>
      </c>
      <c r="BY320" s="4">
        <v>0.34809158382076955</v>
      </c>
      <c r="BZ320" s="4">
        <v>0.31156239776195532</v>
      </c>
      <c r="CA320" s="4">
        <v>0.38462076987958371</v>
      </c>
      <c r="CB320" s="4">
        <v>8.1596486173215332</v>
      </c>
      <c r="CD320" s="10">
        <v>4447.3541006145624</v>
      </c>
      <c r="CE320" s="10">
        <v>8.2051250090761148</v>
      </c>
      <c r="CF320" s="10"/>
      <c r="CH320" s="10">
        <v>4514.6286815359035</v>
      </c>
      <c r="CI320" s="10">
        <v>8.1148498904233364</v>
      </c>
      <c r="CJ320" s="10"/>
      <c r="CK320" s="4">
        <v>7.0030779001334134</v>
      </c>
      <c r="CM320" s="10">
        <v>4805.2430157922818</v>
      </c>
      <c r="CN320" s="10">
        <v>7.1979565113253363</v>
      </c>
      <c r="CQ320" s="10">
        <v>5110.7774003010973</v>
      </c>
      <c r="CR320" s="10">
        <v>6.8198495941418207</v>
      </c>
      <c r="CT320" s="4">
        <v>0.9135416684051354</v>
      </c>
      <c r="CU320" s="4">
        <v>0.74999999875823664</v>
      </c>
      <c r="CV320" s="4">
        <v>0.1635416696468989</v>
      </c>
      <c r="CW320" s="4">
        <v>1.075000002514571</v>
      </c>
      <c r="CX320" s="4">
        <v>0.85833333184321725</v>
      </c>
      <c r="CY320" s="4">
        <v>0.21666667067135373</v>
      </c>
      <c r="CZ320" s="4">
        <v>0.75208333429569996</v>
      </c>
      <c r="DA320" s="4">
        <v>0.64166666567325592</v>
      </c>
      <c r="DB320" s="4">
        <v>0.11041666862244408</v>
      </c>
    </row>
    <row r="321" spans="1:106" x14ac:dyDescent="0.25">
      <c r="A321" s="1">
        <f t="shared" si="4"/>
        <v>45244</v>
      </c>
      <c r="B321" s="8">
        <v>47</v>
      </c>
      <c r="C321" s="4">
        <v>8955.4269999999997</v>
      </c>
      <c r="D321" s="4">
        <v>8955.4269999999997</v>
      </c>
      <c r="E321" s="4">
        <v>0</v>
      </c>
      <c r="F321" s="4">
        <v>4378.0810000000001</v>
      </c>
      <c r="H321" s="4">
        <v>4577.3459999999995</v>
      </c>
      <c r="J321" s="4">
        <v>55475.032618204437</v>
      </c>
      <c r="K321" s="4">
        <v>244.27075300589945</v>
      </c>
      <c r="L321" s="4">
        <v>26733.546139489088</v>
      </c>
      <c r="M321" s="4">
        <v>28741.486478715349</v>
      </c>
      <c r="N321" s="4">
        <v>25483.4232671067</v>
      </c>
      <c r="O321" s="4">
        <v>1787.7352435469211</v>
      </c>
      <c r="P321" s="4">
        <v>11513.68325474345</v>
      </c>
      <c r="Q321" s="4">
        <v>13969.740012363251</v>
      </c>
      <c r="R321" s="4">
        <v>27084.501208418878</v>
      </c>
      <c r="S321" s="4">
        <v>51.886831585834315</v>
      </c>
      <c r="T321" s="4">
        <v>1192.5491733994752</v>
      </c>
      <c r="U321" s="4">
        <v>12520.214701801691</v>
      </c>
      <c r="V321" s="4">
        <v>0</v>
      </c>
      <c r="W321" s="4">
        <v>14564.286506617185</v>
      </c>
      <c r="X321" s="4">
        <v>0</v>
      </c>
      <c r="Y321" s="4">
        <v>12520.214701801691</v>
      </c>
      <c r="Z321" s="4">
        <v>14564.286506617185</v>
      </c>
      <c r="AA321" s="4">
        <v>281645.06154407858</v>
      </c>
      <c r="AB321" s="4">
        <v>134099.11378460258</v>
      </c>
      <c r="AC321" s="4">
        <v>147545.947759476</v>
      </c>
      <c r="AD321" s="4">
        <v>16837.183341221215</v>
      </c>
      <c r="AE321" s="4">
        <v>3.9946974345505382</v>
      </c>
      <c r="AF321" s="4">
        <v>1022.1093210737918</v>
      </c>
      <c r="AG321" s="4">
        <v>8523.7916524384036</v>
      </c>
      <c r="AH321" s="4">
        <v>8313.3916887828109</v>
      </c>
      <c r="AI321" s="4">
        <v>13318.13385888534</v>
      </c>
      <c r="AJ321" s="4">
        <v>227.32767792357339</v>
      </c>
      <c r="AK321" s="4">
        <v>7823.3409961453372</v>
      </c>
      <c r="AL321" s="4">
        <v>5494.7928627400015</v>
      </c>
      <c r="AM321" s="4">
        <v>992.91247167930214</v>
      </c>
      <c r="AN321" s="4">
        <v>487.14264287563009</v>
      </c>
      <c r="AO321" s="4">
        <v>505.769828803672</v>
      </c>
      <c r="AP321" s="4">
        <v>89548.890625</v>
      </c>
      <c r="AQ321" s="4">
        <v>146860.18062499998</v>
      </c>
      <c r="AR321" s="4">
        <v>43454.89453125</v>
      </c>
      <c r="AS321" s="4">
        <v>46093.99609375</v>
      </c>
      <c r="AT321" s="4">
        <v>600</v>
      </c>
      <c r="AU321" s="4">
        <v>600</v>
      </c>
      <c r="AV321" s="4">
        <v>600</v>
      </c>
      <c r="AW321" s="4">
        <v>6.1945714724942134</v>
      </c>
      <c r="AX321" s="4">
        <v>2.8455843888970009</v>
      </c>
      <c r="AY321" s="4">
        <v>5.6911687777940019</v>
      </c>
      <c r="AZ321" s="4">
        <v>31.449651875234824</v>
      </c>
      <c r="BA321" s="4">
        <v>1.8801094957528228</v>
      </c>
      <c r="BB321" s="4">
        <v>1.4871578830228129</v>
      </c>
      <c r="BC321" s="4">
        <v>0.11087271122631027</v>
      </c>
      <c r="BD321" s="4">
        <v>16.399014879469174</v>
      </c>
      <c r="BE321" s="4">
        <v>4.3859999775886536</v>
      </c>
      <c r="BF321" s="4">
        <v>1.2589999437332153</v>
      </c>
      <c r="BG321" s="4">
        <v>7.5130000114440918</v>
      </c>
      <c r="BH321" s="4">
        <v>91.811000823974609</v>
      </c>
      <c r="BI321" s="4">
        <v>78.045501708984375</v>
      </c>
      <c r="BJ321" s="4">
        <v>13.765499114990234</v>
      </c>
      <c r="BK321" s="4">
        <v>2.9394999742507935</v>
      </c>
      <c r="BL321" s="4">
        <v>2.3810000419616699</v>
      </c>
      <c r="BM321" s="4">
        <v>3.497999906539917</v>
      </c>
      <c r="BN321" s="4">
        <v>0.86349999904632568</v>
      </c>
      <c r="BO321" s="4">
        <v>1.0740000009536743</v>
      </c>
      <c r="BP321" s="4">
        <v>0.65299999713897705</v>
      </c>
      <c r="BQ321" s="4">
        <v>50</v>
      </c>
      <c r="BR321" s="4">
        <v>54</v>
      </c>
      <c r="BS321" s="4">
        <v>46</v>
      </c>
      <c r="BT321" s="10">
        <v>40.090646170513352</v>
      </c>
      <c r="BU321" s="10">
        <v>116.93867951832142</v>
      </c>
      <c r="BV321" s="4">
        <v>17.124076877148063</v>
      </c>
      <c r="BW321" s="10">
        <v>16.930437201184255</v>
      </c>
      <c r="BX321" s="10">
        <v>17.317716553111872</v>
      </c>
      <c r="BY321" s="4">
        <v>0.36928453675031814</v>
      </c>
      <c r="BZ321" s="4">
        <v>0.37894780905377079</v>
      </c>
      <c r="CA321" s="4">
        <v>0.35962126444686549</v>
      </c>
      <c r="CB321" s="4">
        <v>8.2983541362022706</v>
      </c>
      <c r="CD321" s="10">
        <v>4162.981500161919</v>
      </c>
      <c r="CE321" s="10">
        <v>8.4914512092262484</v>
      </c>
      <c r="CF321" s="10"/>
      <c r="CH321" s="10">
        <v>4503.4141414657524</v>
      </c>
      <c r="CI321" s="10">
        <v>8.1198541098927617</v>
      </c>
      <c r="CJ321" s="10"/>
      <c r="CK321" s="4">
        <v>7.0917304872413993</v>
      </c>
      <c r="CM321" s="10">
        <v>4466.7825129176954</v>
      </c>
      <c r="CN321" s="10">
        <v>7.2516828262396977</v>
      </c>
      <c r="CQ321" s="10">
        <v>5127.1945653355497</v>
      </c>
      <c r="CR321" s="10">
        <v>6.9523809264565672</v>
      </c>
      <c r="CT321" s="4">
        <v>0.97500000521540642</v>
      </c>
      <c r="CU321" s="4">
        <v>0.73854166641831398</v>
      </c>
      <c r="CV321" s="4">
        <v>0.23645833879709244</v>
      </c>
      <c r="CW321" s="4">
        <v>1.0541666715095441</v>
      </c>
      <c r="CX321" s="4">
        <v>0.81041666492819786</v>
      </c>
      <c r="CY321" s="4">
        <v>0.24375000658134618</v>
      </c>
      <c r="CZ321" s="4">
        <v>0.89583333892126882</v>
      </c>
      <c r="DA321" s="4">
        <v>0.6666666679084301</v>
      </c>
      <c r="DB321" s="4">
        <v>0.22916667101283869</v>
      </c>
    </row>
    <row r="322" spans="1:106" x14ac:dyDescent="0.25">
      <c r="A322" s="1">
        <f t="shared" si="4"/>
        <v>45245</v>
      </c>
      <c r="B322" s="8">
        <v>47</v>
      </c>
      <c r="C322" s="4">
        <v>9101.1369999999988</v>
      </c>
      <c r="D322" s="4">
        <v>9101.1369999999988</v>
      </c>
      <c r="E322" s="4">
        <v>0</v>
      </c>
      <c r="F322" s="4">
        <v>4595.0749999999998</v>
      </c>
      <c r="H322" s="4">
        <v>4506.0619999999999</v>
      </c>
      <c r="J322" s="4">
        <v>62945.226343751965</v>
      </c>
      <c r="K322" s="4">
        <v>235.66962022591861</v>
      </c>
      <c r="L322" s="4">
        <v>32000.785428979078</v>
      </c>
      <c r="M322" s="4">
        <v>30944.440914772887</v>
      </c>
      <c r="N322" s="4">
        <v>26752.28372337138</v>
      </c>
      <c r="O322" s="4">
        <v>1787.6750519056736</v>
      </c>
      <c r="P322" s="4">
        <v>12340.944499704463</v>
      </c>
      <c r="Q322" s="4">
        <v>14411.339223666915</v>
      </c>
      <c r="R322" s="4">
        <v>27679.733108743872</v>
      </c>
      <c r="S322" s="4">
        <v>51.627624366715189</v>
      </c>
      <c r="T322" s="4">
        <v>1192.6590133183204</v>
      </c>
      <c r="U322" s="4">
        <v>13503.791449342452</v>
      </c>
      <c r="V322" s="4">
        <v>0</v>
      </c>
      <c r="W322" s="4">
        <v>14175.941659401422</v>
      </c>
      <c r="X322" s="4">
        <v>0</v>
      </c>
      <c r="Y322" s="4">
        <v>13503.791449342452</v>
      </c>
      <c r="Z322" s="4">
        <v>14175.941659401422</v>
      </c>
      <c r="AA322" s="4">
        <v>307542.94024830568</v>
      </c>
      <c r="AB322" s="4">
        <v>159969.64579688388</v>
      </c>
      <c r="AC322" s="4">
        <v>147573.29445142177</v>
      </c>
      <c r="AD322" s="4">
        <v>17627.455684364868</v>
      </c>
      <c r="AE322" s="4">
        <v>4.0003612862830913</v>
      </c>
      <c r="AF322" s="4">
        <v>1022.0981223539667</v>
      </c>
      <c r="AG322" s="4">
        <v>9069.7718652222757</v>
      </c>
      <c r="AH322" s="4">
        <v>8557.6838191425923</v>
      </c>
      <c r="AI322" s="4">
        <v>12966.757024951981</v>
      </c>
      <c r="AJ322" s="4">
        <v>227.31421099609798</v>
      </c>
      <c r="AK322" s="4">
        <v>7498.4236436869251</v>
      </c>
      <c r="AL322" s="4">
        <v>5468.3333812650571</v>
      </c>
      <c r="AM322" s="4">
        <v>1019.8992950136173</v>
      </c>
      <c r="AN322" s="4">
        <v>518.38300137343276</v>
      </c>
      <c r="AO322" s="4">
        <v>501.51629364018464</v>
      </c>
      <c r="AP322" s="4">
        <v>97539.125</v>
      </c>
      <c r="AQ322" s="4">
        <v>159964.16499999998</v>
      </c>
      <c r="AR322" s="4">
        <v>47685.1953125</v>
      </c>
      <c r="AS322" s="4">
        <v>49853.9296875</v>
      </c>
      <c r="AT322" s="4">
        <v>600</v>
      </c>
      <c r="AU322" s="4">
        <v>600</v>
      </c>
      <c r="AV322" s="4">
        <v>600</v>
      </c>
      <c r="AW322" s="4">
        <v>6.9161936957714154</v>
      </c>
      <c r="AX322" s="4">
        <v>2.9394441291644533</v>
      </c>
      <c r="AY322" s="4">
        <v>5.8788882583289066</v>
      </c>
      <c r="AZ322" s="4">
        <v>33.791705393326758</v>
      </c>
      <c r="BA322" s="4">
        <v>1.9368410435272945</v>
      </c>
      <c r="BB322" s="4">
        <v>1.4247403401302479</v>
      </c>
      <c r="BC322" s="4">
        <v>0.11206284390770269</v>
      </c>
      <c r="BD322" s="4">
        <v>17.576283600609461</v>
      </c>
      <c r="BE322" s="4">
        <v>4.6064999103546143</v>
      </c>
      <c r="BF322" s="4">
        <v>2.1669998168945313</v>
      </c>
      <c r="BG322" s="4">
        <v>7.0460000038146973</v>
      </c>
      <c r="BH322" s="4">
        <v>90.946500778198242</v>
      </c>
      <c r="BI322" s="4">
        <v>75.671501159667969</v>
      </c>
      <c r="BJ322" s="4">
        <v>15.274999618530273</v>
      </c>
      <c r="BK322" s="4">
        <v>3.968999981880188</v>
      </c>
      <c r="BL322" s="4">
        <v>4.440000057220459</v>
      </c>
      <c r="BM322" s="4">
        <v>3.497999906539917</v>
      </c>
      <c r="BN322" s="4">
        <v>0.47800000011920929</v>
      </c>
      <c r="BO322" s="4">
        <v>0.30300000309944153</v>
      </c>
      <c r="BP322" s="4">
        <v>0.65299999713897705</v>
      </c>
      <c r="BQ322" s="4">
        <v>23</v>
      </c>
      <c r="BR322" s="4">
        <v>0</v>
      </c>
      <c r="BS322" s="4">
        <v>46</v>
      </c>
      <c r="BT322" s="10">
        <v>39.543816992461871</v>
      </c>
      <c r="BU322" s="10">
        <v>119.71541537354933</v>
      </c>
      <c r="BV322" s="4">
        <v>17.517651255594359</v>
      </c>
      <c r="BW322" s="10">
        <v>17.486996732332088</v>
      </c>
      <c r="BX322" s="10">
        <v>17.54830577885663</v>
      </c>
      <c r="BY322" s="4">
        <v>0.33520574335703202</v>
      </c>
      <c r="BZ322" s="4">
        <v>0.43432729939266007</v>
      </c>
      <c r="CA322" s="4">
        <v>0.2360841873214039</v>
      </c>
      <c r="CB322" s="4">
        <v>8.3066934243413861</v>
      </c>
      <c r="CD322" s="10">
        <v>4575.3160941631722</v>
      </c>
      <c r="CE322" s="10">
        <v>8.4067790098910766</v>
      </c>
      <c r="CF322" s="10"/>
      <c r="CH322" s="10">
        <v>4524.7034232280866</v>
      </c>
      <c r="CI322" s="10">
        <v>8.2054882960652566</v>
      </c>
      <c r="CJ322" s="10"/>
      <c r="CK322" s="4">
        <v>7.2187407786515028</v>
      </c>
      <c r="CM322" s="10">
        <v>4965.2193875338708</v>
      </c>
      <c r="CN322" s="10">
        <v>7.2440812844019948</v>
      </c>
      <c r="CQ322" s="10">
        <v>5030.0376979950106</v>
      </c>
      <c r="CR322" s="10">
        <v>7.1937268169286286</v>
      </c>
      <c r="CT322" s="4">
        <v>1.0635416751417022</v>
      </c>
      <c r="CU322" s="4">
        <v>0.70312500279396772</v>
      </c>
      <c r="CV322" s="4">
        <v>0.36041667234773433</v>
      </c>
      <c r="CW322" s="4">
        <v>0.99375000813355052</v>
      </c>
      <c r="CX322" s="4">
        <v>0.70208333556850755</v>
      </c>
      <c r="CY322" s="4">
        <v>0.29166667256504297</v>
      </c>
      <c r="CZ322" s="4">
        <v>1.1333333421498537</v>
      </c>
      <c r="DA322" s="4">
        <v>0.7041666700194279</v>
      </c>
      <c r="DB322" s="4">
        <v>0.42916667213042575</v>
      </c>
    </row>
    <row r="323" spans="1:106" x14ac:dyDescent="0.25">
      <c r="A323" s="1">
        <f t="shared" si="4"/>
        <v>45246</v>
      </c>
      <c r="B323" s="8">
        <v>47</v>
      </c>
      <c r="C323" s="4">
        <v>9127.1719999999987</v>
      </c>
      <c r="D323" s="4">
        <v>9127.1719999999987</v>
      </c>
      <c r="E323" s="4">
        <v>0</v>
      </c>
      <c r="F323" s="4">
        <v>4508.9539999999997</v>
      </c>
      <c r="H323" s="4">
        <v>4618.2179999999998</v>
      </c>
      <c r="J323" s="4">
        <v>63939.134790741504</v>
      </c>
      <c r="K323" s="4">
        <v>234.53159958076512</v>
      </c>
      <c r="L323" s="4">
        <v>31426.927336316112</v>
      </c>
      <c r="M323" s="4">
        <v>32512.207454425388</v>
      </c>
      <c r="N323" s="4">
        <v>24145.805784719603</v>
      </c>
      <c r="O323" s="4">
        <v>1787.2622102755374</v>
      </c>
      <c r="P323" s="4">
        <v>10433.575853016615</v>
      </c>
      <c r="Q323" s="4">
        <v>13712.229931702988</v>
      </c>
      <c r="R323" s="4">
        <v>30051.900297438966</v>
      </c>
      <c r="S323" s="4">
        <v>51.765303496673049</v>
      </c>
      <c r="T323" s="4">
        <v>1194.2485762924093</v>
      </c>
      <c r="U323" s="4">
        <v>15199.086418563666</v>
      </c>
      <c r="V323" s="4">
        <v>0</v>
      </c>
      <c r="W323" s="4">
        <v>14852.8138788753</v>
      </c>
      <c r="X323" s="4">
        <v>0</v>
      </c>
      <c r="Y323" s="4">
        <v>15199.086418563666</v>
      </c>
      <c r="Z323" s="4">
        <v>14852.8138788753</v>
      </c>
      <c r="AA323" s="4">
        <v>324983.44728480838</v>
      </c>
      <c r="AB323" s="4">
        <v>164850.52111076398</v>
      </c>
      <c r="AC323" s="4">
        <v>160132.92617404443</v>
      </c>
      <c r="AD323" s="4">
        <v>17746.237941440733</v>
      </c>
      <c r="AE323" s="4">
        <v>3.9657125366358228</v>
      </c>
      <c r="AF323" s="4">
        <v>1021.913680469338</v>
      </c>
      <c r="AG323" s="4">
        <v>9242.4599133009924</v>
      </c>
      <c r="AH323" s="4">
        <v>8503.778028139739</v>
      </c>
      <c r="AI323" s="4">
        <v>13605.928586873491</v>
      </c>
      <c r="AJ323" s="4">
        <v>227.25704107072619</v>
      </c>
      <c r="AK323" s="4">
        <v>7876.4427249005485</v>
      </c>
      <c r="AL323" s="4">
        <v>5729.4858619729421</v>
      </c>
      <c r="AM323" s="4">
        <v>1047.329551211958</v>
      </c>
      <c r="AN323" s="4">
        <v>519.19049093099261</v>
      </c>
      <c r="AO323" s="4">
        <v>528.13906028096528</v>
      </c>
      <c r="AP323" s="4">
        <v>100662.06640625</v>
      </c>
      <c r="AQ323" s="4">
        <v>165085.78890625</v>
      </c>
      <c r="AR323" s="4">
        <v>50478.19921875</v>
      </c>
      <c r="AS323" s="4">
        <v>50183.8671875</v>
      </c>
      <c r="AT323" s="4">
        <v>600</v>
      </c>
      <c r="AU323" s="4">
        <v>600</v>
      </c>
      <c r="AV323" s="4">
        <v>600</v>
      </c>
      <c r="AW323" s="4">
        <v>7.005361002371985</v>
      </c>
      <c r="AX323" s="4">
        <v>2.6454860042869366</v>
      </c>
      <c r="AY323" s="4">
        <v>5.2909720085738732</v>
      </c>
      <c r="AZ323" s="4">
        <v>35.606149120977278</v>
      </c>
      <c r="BA323" s="4">
        <v>1.9443303951586248</v>
      </c>
      <c r="BB323" s="4">
        <v>1.4907058382238763</v>
      </c>
      <c r="BC323" s="4">
        <v>0.11474852793526387</v>
      </c>
      <c r="BD323" s="4">
        <v>18.087288034700126</v>
      </c>
      <c r="BE323" s="4">
        <v>4.6064999103546143</v>
      </c>
      <c r="BF323" s="4">
        <v>2.1669998168945313</v>
      </c>
      <c r="BG323" s="4">
        <v>7.0460000038146973</v>
      </c>
      <c r="BH323" s="4">
        <v>90.946500778198242</v>
      </c>
      <c r="BI323" s="4">
        <v>75.671501159667969</v>
      </c>
      <c r="BJ323" s="4">
        <v>15.274999618530273</v>
      </c>
      <c r="BK323" s="4">
        <v>3.968999981880188</v>
      </c>
      <c r="BL323" s="4">
        <v>4.440000057220459</v>
      </c>
      <c r="BM323" s="4">
        <v>3.497999906539917</v>
      </c>
      <c r="BN323" s="4">
        <v>0.47800000011920929</v>
      </c>
      <c r="BO323" s="4">
        <v>0.30300000309944153</v>
      </c>
      <c r="BP323" s="4">
        <v>0.65299999713897705</v>
      </c>
      <c r="BQ323" s="4">
        <v>23</v>
      </c>
      <c r="BR323" s="4">
        <v>0</v>
      </c>
      <c r="BS323" s="4">
        <v>46</v>
      </c>
      <c r="BT323" s="10">
        <v>40.179261742410397</v>
      </c>
      <c r="BU323" s="10">
        <v>117.74692314662451</v>
      </c>
      <c r="BV323" s="4">
        <v>17.593881245884631</v>
      </c>
      <c r="BW323" s="10">
        <v>17.387922480470603</v>
      </c>
      <c r="BX323" s="10">
        <v>17.799840011298656</v>
      </c>
      <c r="BY323" s="4">
        <v>0.26469793440781053</v>
      </c>
      <c r="BZ323" s="4">
        <v>0.1630610341895273</v>
      </c>
      <c r="CA323" s="4">
        <v>0.36633483462609373</v>
      </c>
      <c r="CB323" s="4">
        <v>8.2080632987951176</v>
      </c>
      <c r="CD323" s="10">
        <v>4596.5984556680996</v>
      </c>
      <c r="CE323" s="10">
        <v>8.2016687592800963</v>
      </c>
      <c r="CF323" s="10"/>
      <c r="CH323" s="10">
        <v>4677.1204214008221</v>
      </c>
      <c r="CI323" s="10">
        <v>8.2143477490147365</v>
      </c>
      <c r="CJ323" s="10"/>
      <c r="CK323" s="4">
        <v>7.2810724686623232</v>
      </c>
      <c r="CM323" s="10">
        <v>4871.4647440149756</v>
      </c>
      <c r="CN323" s="10">
        <v>7.2675924214145571</v>
      </c>
      <c r="CQ323" s="10">
        <v>5124.1015958649432</v>
      </c>
      <c r="CR323" s="10">
        <v>7.2938879005359114</v>
      </c>
      <c r="CT323" s="4">
        <v>1.2041666638882211</v>
      </c>
      <c r="CU323" s="4">
        <v>0.8531249941637119</v>
      </c>
      <c r="CV323" s="4">
        <v>0.35104166972450912</v>
      </c>
      <c r="CW323" s="4">
        <v>1.0687499986961484</v>
      </c>
      <c r="CX323" s="4">
        <v>0.77708332737286889</v>
      </c>
      <c r="CY323" s="4">
        <v>0.29166667132327956</v>
      </c>
      <c r="CZ323" s="4">
        <v>1.3395833290802936</v>
      </c>
      <c r="DA323" s="4">
        <v>0.92916666095455491</v>
      </c>
      <c r="DB323" s="4">
        <v>0.41041666812573868</v>
      </c>
    </row>
    <row r="324" spans="1:106" x14ac:dyDescent="0.25">
      <c r="A324" s="1">
        <f t="shared" si="4"/>
        <v>45247</v>
      </c>
      <c r="B324" s="8">
        <v>47</v>
      </c>
      <c r="C324" s="4">
        <v>8627.6280000000006</v>
      </c>
      <c r="D324" s="4">
        <v>8627.6280000000006</v>
      </c>
      <c r="E324" s="4">
        <v>0</v>
      </c>
      <c r="F324" s="4">
        <v>4516.3249999999998</v>
      </c>
      <c r="H324" s="4">
        <v>4111.3029999999999</v>
      </c>
      <c r="J324" s="4">
        <v>58386.340774528449</v>
      </c>
      <c r="K324" s="4">
        <v>234.17366014130397</v>
      </c>
      <c r="L324" s="4">
        <v>30753.884849313548</v>
      </c>
      <c r="M324" s="4">
        <v>27632.455925214905</v>
      </c>
      <c r="N324" s="4">
        <v>19782.119527204522</v>
      </c>
      <c r="O324" s="4">
        <v>1785.9128553003773</v>
      </c>
      <c r="P324" s="4">
        <v>9517.2274122037943</v>
      </c>
      <c r="Q324" s="4">
        <v>10264.892115000726</v>
      </c>
      <c r="R324" s="4">
        <v>29178.480395288851</v>
      </c>
      <c r="S324" s="4">
        <v>51.388907669714094</v>
      </c>
      <c r="T324" s="4">
        <v>1191.9275928898385</v>
      </c>
      <c r="U324" s="4">
        <v>15631.432174927029</v>
      </c>
      <c r="V324" s="4">
        <v>0</v>
      </c>
      <c r="W324" s="4">
        <v>13547.048220361821</v>
      </c>
      <c r="X324" s="4">
        <v>0</v>
      </c>
      <c r="Y324" s="4">
        <v>15631.432174927029</v>
      </c>
      <c r="Z324" s="4">
        <v>13547.048220361821</v>
      </c>
      <c r="AA324" s="4">
        <v>336788.28428805678</v>
      </c>
      <c r="AB324" s="4">
        <v>176159.79924385104</v>
      </c>
      <c r="AC324" s="4">
        <v>160628.48504420574</v>
      </c>
      <c r="AD324" s="4">
        <v>17355.033301246098</v>
      </c>
      <c r="AE324" s="4">
        <v>3.975700112510955</v>
      </c>
      <c r="AF324" s="4">
        <v>1021.9725389600704</v>
      </c>
      <c r="AG324" s="4">
        <v>9185.8497313996359</v>
      </c>
      <c r="AH324" s="4">
        <v>8169.183569846462</v>
      </c>
      <c r="AI324" s="4">
        <v>12518.67576956996</v>
      </c>
      <c r="AJ324" s="4">
        <v>227.06999550298409</v>
      </c>
      <c r="AK324" s="4">
        <v>7678.4541090312323</v>
      </c>
      <c r="AL324" s="4">
        <v>4840.2216605387284</v>
      </c>
      <c r="AM324" s="4">
        <v>1058.0899763916245</v>
      </c>
      <c r="AN324" s="4">
        <v>526.15937841178777</v>
      </c>
      <c r="AO324" s="4">
        <v>531.93059797983665</v>
      </c>
      <c r="AP324" s="4">
        <v>96427.6484375</v>
      </c>
      <c r="AQ324" s="4">
        <v>158141.34343749998</v>
      </c>
      <c r="AR324" s="4">
        <v>50958.3828125</v>
      </c>
      <c r="AS324" s="4">
        <v>45469.265625</v>
      </c>
      <c r="AT324" s="4">
        <v>600</v>
      </c>
      <c r="AU324" s="4">
        <v>600</v>
      </c>
      <c r="AV324" s="4">
        <v>600</v>
      </c>
      <c r="AW324" s="4">
        <v>6.7673688265799647</v>
      </c>
      <c r="AX324" s="4">
        <v>2.292880444915395</v>
      </c>
      <c r="AY324" s="4">
        <v>4.58576088983079</v>
      </c>
      <c r="AZ324" s="4">
        <v>39.036022912445546</v>
      </c>
      <c r="BA324" s="4">
        <v>2.0115648589909183</v>
      </c>
      <c r="BB324" s="4">
        <v>1.4509985559843284</v>
      </c>
      <c r="BC324" s="4">
        <v>0.12263973091927752</v>
      </c>
      <c r="BD324" s="4">
        <v>18.329643262029837</v>
      </c>
      <c r="BE324" s="4">
        <v>6.9884999990463257</v>
      </c>
      <c r="BF324" s="4">
        <v>2.3589999675750732</v>
      </c>
      <c r="BG324" s="4">
        <v>11.618000030517578</v>
      </c>
      <c r="BH324" s="4">
        <v>89.185999870300293</v>
      </c>
      <c r="BI324" s="4">
        <v>74.833000183105469</v>
      </c>
      <c r="BJ324" s="4">
        <v>14.352999687194824</v>
      </c>
      <c r="BK324" s="4">
        <v>3.3989999294281006</v>
      </c>
      <c r="BL324" s="4">
        <v>3.2999999523162842</v>
      </c>
      <c r="BM324" s="4">
        <v>3.497999906539917</v>
      </c>
      <c r="BN324" s="4">
        <v>0.42650000005960464</v>
      </c>
      <c r="BO324" s="4">
        <v>0.20000000298023224</v>
      </c>
      <c r="BP324" s="4">
        <v>0.65299999713897705</v>
      </c>
      <c r="BQ324" s="4">
        <v>23</v>
      </c>
      <c r="BR324" s="4">
        <v>0</v>
      </c>
      <c r="BS324" s="4">
        <v>46</v>
      </c>
      <c r="BT324" s="10">
        <v>40.733246122139477</v>
      </c>
      <c r="BU324" s="10">
        <v>116.01759604119566</v>
      </c>
      <c r="BV324" s="4">
        <v>17.625026660186272</v>
      </c>
      <c r="BW324" s="10">
        <v>17.698803964787061</v>
      </c>
      <c r="BX324" s="10">
        <v>17.551249355585487</v>
      </c>
      <c r="BY324" s="4">
        <v>0.20992941378653707</v>
      </c>
      <c r="BZ324" s="4">
        <v>0.21453150119969125</v>
      </c>
      <c r="CA324" s="4">
        <v>0.20532732637338291</v>
      </c>
      <c r="CB324" s="4">
        <v>8.1261826786032785</v>
      </c>
      <c r="CD324" s="10">
        <v>4644.5876594084084</v>
      </c>
      <c r="CE324" s="10">
        <v>8.1653757306988162</v>
      </c>
      <c r="CF324" s="10"/>
      <c r="CH324" s="10">
        <v>4741.2318705021371</v>
      </c>
      <c r="CI324" s="10">
        <v>8.0877885289245803</v>
      </c>
      <c r="CJ324" s="10"/>
      <c r="CK324" s="4">
        <v>7.2526249355961623</v>
      </c>
      <c r="CM324" s="10">
        <v>4955.9085903648092</v>
      </c>
      <c r="CN324" s="10">
        <v>7.3012501808910795</v>
      </c>
      <c r="CQ324" s="10">
        <v>5119.3630599758089</v>
      </c>
      <c r="CR324" s="10">
        <v>7.2055522298625689</v>
      </c>
      <c r="CT324" s="4">
        <v>0.97395833938693011</v>
      </c>
      <c r="CU324" s="4">
        <v>0.77604166852931189</v>
      </c>
      <c r="CV324" s="4">
        <v>0.19791667085761827</v>
      </c>
      <c r="CW324" s="4">
        <v>0.90833333879709244</v>
      </c>
      <c r="CX324" s="4">
        <v>0.72500000149011612</v>
      </c>
      <c r="CY324" s="4">
        <v>0.18333333730697632</v>
      </c>
      <c r="CZ324" s="4">
        <v>1.0395833399767678</v>
      </c>
      <c r="DA324" s="4">
        <v>0.82708333556850755</v>
      </c>
      <c r="DB324" s="4">
        <v>0.2125000044082602</v>
      </c>
    </row>
    <row r="325" spans="1:106" x14ac:dyDescent="0.25">
      <c r="A325" s="1">
        <f t="shared" si="4"/>
        <v>45248</v>
      </c>
      <c r="B325" s="8">
        <v>47</v>
      </c>
      <c r="C325" s="4">
        <v>9024.1959999999999</v>
      </c>
      <c r="D325" s="4">
        <v>9024.1959999999999</v>
      </c>
      <c r="E325" s="4">
        <v>0</v>
      </c>
      <c r="F325" s="4">
        <v>4539.4530000000004</v>
      </c>
      <c r="H325" s="4">
        <v>4484.7430000000004</v>
      </c>
      <c r="J325" s="4">
        <v>56611.205628190713</v>
      </c>
      <c r="K325" s="4">
        <v>233.82311197353761</v>
      </c>
      <c r="L325" s="4">
        <v>28153.140811159072</v>
      </c>
      <c r="M325" s="4">
        <v>28458.064817031645</v>
      </c>
      <c r="N325" s="4">
        <v>21176.414689087716</v>
      </c>
      <c r="O325" s="4">
        <v>1785.8794817031151</v>
      </c>
      <c r="P325" s="4">
        <v>10017.224680396665</v>
      </c>
      <c r="Q325" s="4">
        <v>11159.19000869105</v>
      </c>
      <c r="R325" s="4">
        <v>29123.936617686024</v>
      </c>
      <c r="S325" s="4">
        <v>51.055994173092422</v>
      </c>
      <c r="T325" s="4">
        <v>1188.7464959282197</v>
      </c>
      <c r="U325" s="4">
        <v>14786.7222358038</v>
      </c>
      <c r="V325" s="4">
        <v>0</v>
      </c>
      <c r="W325" s="4">
        <v>14337.214381882224</v>
      </c>
      <c r="X325" s="4">
        <v>0</v>
      </c>
      <c r="Y325" s="4">
        <v>14786.7222358038</v>
      </c>
      <c r="Z325" s="4">
        <v>14337.214381882224</v>
      </c>
      <c r="AA325" s="4">
        <v>309895.81253128289</v>
      </c>
      <c r="AB325" s="4">
        <v>158115.20929931104</v>
      </c>
      <c r="AC325" s="4">
        <v>151780.60323197188</v>
      </c>
      <c r="AD325" s="4">
        <v>17207.059250020691</v>
      </c>
      <c r="AE325" s="4">
        <v>4.0019561368460828</v>
      </c>
      <c r="AF325" s="4">
        <v>1022.1154621382611</v>
      </c>
      <c r="AG325" s="4">
        <v>8658.1691027459237</v>
      </c>
      <c r="AH325" s="4">
        <v>8548.8901472747657</v>
      </c>
      <c r="AI325" s="4">
        <v>11678.139330850781</v>
      </c>
      <c r="AJ325" s="4">
        <v>227.00607949124444</v>
      </c>
      <c r="AK325" s="4">
        <v>7048.8637227201043</v>
      </c>
      <c r="AL325" s="4">
        <v>4629.275608130677</v>
      </c>
      <c r="AM325" s="4">
        <v>1028.8386748364355</v>
      </c>
      <c r="AN325" s="4">
        <v>512.83100364724237</v>
      </c>
      <c r="AO325" s="4">
        <v>516.00767118919305</v>
      </c>
      <c r="AP325" s="4">
        <v>94532.37109375</v>
      </c>
      <c r="AQ325" s="4">
        <v>155033.08859375</v>
      </c>
      <c r="AR325" s="4">
        <v>47639.7265625</v>
      </c>
      <c r="AS325" s="4">
        <v>46892.64453125</v>
      </c>
      <c r="AT325" s="4">
        <v>600</v>
      </c>
      <c r="AU325" s="4">
        <v>600</v>
      </c>
      <c r="AV325" s="4">
        <v>600</v>
      </c>
      <c r="AW325" s="4">
        <v>6.2732686245057971</v>
      </c>
      <c r="AX325" s="4">
        <v>2.3466261913069837</v>
      </c>
      <c r="AY325" s="4">
        <v>4.6932523826139674</v>
      </c>
      <c r="AZ325" s="4">
        <v>34.340545410503374</v>
      </c>
      <c r="BA325" s="4">
        <v>1.9067692290837535</v>
      </c>
      <c r="BB325" s="4">
        <v>1.2940919424678698</v>
      </c>
      <c r="BC325" s="4">
        <v>0.11400890171672197</v>
      </c>
      <c r="BD325" s="4">
        <v>17.179712031271261</v>
      </c>
      <c r="BE325" s="4">
        <v>6.9884999990463257</v>
      </c>
      <c r="BF325" s="4">
        <v>2.3589999675750732</v>
      </c>
      <c r="BG325" s="4">
        <v>11.618000030517578</v>
      </c>
      <c r="BH325" s="4">
        <v>89.185999870300293</v>
      </c>
      <c r="BI325" s="4">
        <v>74.833000183105469</v>
      </c>
      <c r="BJ325" s="4">
        <v>14.352999687194824</v>
      </c>
      <c r="BK325" s="4">
        <v>3.3989999294281006</v>
      </c>
      <c r="BL325" s="4">
        <v>3.2999999523162842</v>
      </c>
      <c r="BM325" s="4">
        <v>3.497999906539917</v>
      </c>
      <c r="BN325" s="4">
        <v>0.42650000005960464</v>
      </c>
      <c r="BO325" s="4">
        <v>0.20000000298023224</v>
      </c>
      <c r="BP325" s="4">
        <v>0.65299999713897705</v>
      </c>
      <c r="BQ325" s="4">
        <v>0</v>
      </c>
      <c r="BR325" s="4">
        <v>0</v>
      </c>
      <c r="BS325" s="4">
        <v>0</v>
      </c>
      <c r="BT325" s="10">
        <v>40.815657694434542</v>
      </c>
      <c r="BU325" s="10">
        <v>115.60135575168387</v>
      </c>
      <c r="BV325" s="4">
        <v>17.361912704524066</v>
      </c>
      <c r="BW325" s="10">
        <v>17.376620572562572</v>
      </c>
      <c r="BX325" s="10">
        <v>17.347204836485563</v>
      </c>
      <c r="BY325" s="4">
        <v>0.37053481137604444</v>
      </c>
      <c r="BZ325" s="4">
        <v>0.3215853590117711</v>
      </c>
      <c r="CA325" s="4">
        <v>0.41948426374031778</v>
      </c>
      <c r="CB325" s="4">
        <v>8.3134430470580796</v>
      </c>
      <c r="CD325" s="10">
        <v>4452.7256556569992</v>
      </c>
      <c r="CE325" s="10">
        <v>8.4355218759875488</v>
      </c>
      <c r="CF325" s="10"/>
      <c r="CH325" s="10">
        <v>4610.8223494767644</v>
      </c>
      <c r="CI325" s="10">
        <v>8.1955500786489832</v>
      </c>
      <c r="CJ325" s="10"/>
      <c r="CK325" s="4">
        <v>7.2833334973365202</v>
      </c>
      <c r="CM325" s="10">
        <v>4756.0447466306332</v>
      </c>
      <c r="CN325" s="10">
        <v>7.3105064448403025</v>
      </c>
      <c r="CQ325" s="10">
        <v>4997.0300710222136</v>
      </c>
      <c r="CR325" s="10">
        <v>7.2574709845261074</v>
      </c>
      <c r="CT325" s="4">
        <v>0.93020834044242884</v>
      </c>
      <c r="CU325" s="4">
        <v>0.68541666927436984</v>
      </c>
      <c r="CV325" s="4">
        <v>0.24479167116805911</v>
      </c>
      <c r="CW325" s="4">
        <v>0.79791667281339562</v>
      </c>
      <c r="CX325" s="4">
        <v>0.64375000322858489</v>
      </c>
      <c r="CY325" s="4">
        <v>0.15416666958481073</v>
      </c>
      <c r="CZ325" s="4">
        <v>1.0625000080714622</v>
      </c>
      <c r="DA325" s="4">
        <v>0.72708333532015479</v>
      </c>
      <c r="DB325" s="4">
        <v>0.33541667275130749</v>
      </c>
    </row>
    <row r="326" spans="1:106" x14ac:dyDescent="0.25">
      <c r="A326" s="1">
        <f t="shared" ref="A326:A389" si="5">A325+1</f>
        <v>45249</v>
      </c>
      <c r="B326" s="8">
        <v>47</v>
      </c>
      <c r="C326" s="4">
        <v>9018.2010000000009</v>
      </c>
      <c r="D326" s="4">
        <v>9018.2010000000009</v>
      </c>
      <c r="E326" s="4">
        <v>0</v>
      </c>
      <c r="F326" s="4">
        <v>4469.41</v>
      </c>
      <c r="H326" s="4">
        <v>4548.7910000000002</v>
      </c>
      <c r="J326" s="4">
        <v>53317.025639707361</v>
      </c>
      <c r="K326" s="4">
        <v>242.75297317745327</v>
      </c>
      <c r="L326" s="4">
        <v>28330.924876037181</v>
      </c>
      <c r="M326" s="4">
        <v>24986.10076367018</v>
      </c>
      <c r="N326" s="4">
        <v>19659.696574588306</v>
      </c>
      <c r="O326" s="4">
        <v>1788.4116446716166</v>
      </c>
      <c r="P326" s="4">
        <v>11302.250709180174</v>
      </c>
      <c r="Q326" s="4">
        <v>8357.4458654081318</v>
      </c>
      <c r="R326" s="4">
        <v>26262.359126399271</v>
      </c>
      <c r="S326" s="4">
        <v>49.10618094165855</v>
      </c>
      <c r="T326" s="4">
        <v>1180.8531421255802</v>
      </c>
      <c r="U326" s="4">
        <v>12978.366493288069</v>
      </c>
      <c r="V326" s="4">
        <v>0</v>
      </c>
      <c r="W326" s="4">
        <v>13283.992633111202</v>
      </c>
      <c r="X326" s="4">
        <v>0</v>
      </c>
      <c r="Y326" s="4">
        <v>12978.366493288069</v>
      </c>
      <c r="Z326" s="4">
        <v>13283.992633111202</v>
      </c>
      <c r="AA326" s="4">
        <v>243539.83583606637</v>
      </c>
      <c r="AB326" s="4">
        <v>118904.10768896567</v>
      </c>
      <c r="AC326" s="4">
        <v>124635.7281471007</v>
      </c>
      <c r="AD326" s="4">
        <v>16039.794068921783</v>
      </c>
      <c r="AE326" s="4">
        <v>3.9983620574609144</v>
      </c>
      <c r="AF326" s="4">
        <v>1022.0912129141482</v>
      </c>
      <c r="AG326" s="4">
        <v>8186.8778895427649</v>
      </c>
      <c r="AH326" s="4">
        <v>7852.916179379019</v>
      </c>
      <c r="AI326" s="4">
        <v>10711.821868284356</v>
      </c>
      <c r="AJ326" s="4">
        <v>226.97111263275147</v>
      </c>
      <c r="AK326" s="4">
        <v>6316.4506147463026</v>
      </c>
      <c r="AL326" s="4">
        <v>4395.3712535380537</v>
      </c>
      <c r="AM326" s="4">
        <v>970.13968547573859</v>
      </c>
      <c r="AN326" s="4">
        <v>486.24507570664628</v>
      </c>
      <c r="AO326" s="4">
        <v>483.89460976909231</v>
      </c>
      <c r="AP326" s="4">
        <v>89721.34375</v>
      </c>
      <c r="AQ326" s="4">
        <v>147143.00375</v>
      </c>
      <c r="AR326" s="4">
        <v>43091.56640625</v>
      </c>
      <c r="AS326" s="4">
        <v>46629.77734375</v>
      </c>
      <c r="AT326" s="4">
        <v>600</v>
      </c>
      <c r="AU326" s="4">
        <v>600</v>
      </c>
      <c r="AV326" s="4">
        <v>600</v>
      </c>
      <c r="AW326" s="4">
        <v>5.9121576065678019</v>
      </c>
      <c r="AX326" s="4">
        <v>2.180002039718155</v>
      </c>
      <c r="AY326" s="4">
        <v>4.36000407943631</v>
      </c>
      <c r="AZ326" s="4">
        <v>27.005367903871996</v>
      </c>
      <c r="BA326" s="4">
        <v>1.7786024140426435</v>
      </c>
      <c r="BB326" s="4">
        <v>1.1878003016659704</v>
      </c>
      <c r="BC326" s="4">
        <v>0.10757574437249053</v>
      </c>
      <c r="BD326" s="4">
        <v>16.316225791596349</v>
      </c>
      <c r="BE326" s="4">
        <v>6.9884999990463257</v>
      </c>
      <c r="BF326" s="4">
        <v>2.3589999675750732</v>
      </c>
      <c r="BG326" s="4">
        <v>11.618000030517578</v>
      </c>
      <c r="BH326" s="4">
        <v>89.185999870300293</v>
      </c>
      <c r="BI326" s="4">
        <v>74.833000183105469</v>
      </c>
      <c r="BJ326" s="4">
        <v>14.352999687194824</v>
      </c>
      <c r="BK326" s="4">
        <v>3.3989999294281006</v>
      </c>
      <c r="BL326" s="4">
        <v>3.2999999523162842</v>
      </c>
      <c r="BM326" s="4">
        <v>3.497999906539917</v>
      </c>
      <c r="BN326" s="4">
        <v>0.42650000005960464</v>
      </c>
      <c r="BO326" s="4">
        <v>0.20000000298023224</v>
      </c>
      <c r="BP326" s="4">
        <v>0.65299999713897705</v>
      </c>
      <c r="BQ326" s="4">
        <v>0</v>
      </c>
      <c r="BR326" s="4">
        <v>0</v>
      </c>
      <c r="BS326" s="4">
        <v>0</v>
      </c>
      <c r="BT326" s="10">
        <v>39.863815051483044</v>
      </c>
      <c r="BU326" s="10">
        <v>115.37814084221753</v>
      </c>
      <c r="BV326" s="4">
        <v>17.170449160315371</v>
      </c>
      <c r="BW326" s="10">
        <v>17.079490703653406</v>
      </c>
      <c r="BX326" s="10">
        <v>17.261407616977337</v>
      </c>
      <c r="BY326" s="4">
        <v>0.26384889448608817</v>
      </c>
      <c r="BZ326" s="4">
        <v>0.16466427557213034</v>
      </c>
      <c r="CA326" s="4">
        <v>0.36303351340004597</v>
      </c>
      <c r="CB326" s="4">
        <v>8.4326528559492253</v>
      </c>
      <c r="CD326" s="10">
        <v>4189.5232301283286</v>
      </c>
      <c r="CE326" s="10">
        <v>8.5855372134929766</v>
      </c>
      <c r="CF326" s="10"/>
      <c r="CH326" s="10">
        <v>4207.5466519787451</v>
      </c>
      <c r="CI326" s="10">
        <v>8.2804233929314908</v>
      </c>
      <c r="CJ326" s="10"/>
      <c r="CK326" s="4">
        <v>7.3603414506581162</v>
      </c>
      <c r="CM326" s="10">
        <v>4453.8758991396871</v>
      </c>
      <c r="CN326" s="10">
        <v>7.3557400394137291</v>
      </c>
      <c r="CQ326" s="10">
        <v>4626.1816051603246</v>
      </c>
      <c r="CR326" s="10">
        <v>7.3647714787876968</v>
      </c>
      <c r="CT326" s="4">
        <v>0.75312500935979187</v>
      </c>
      <c r="CU326" s="4">
        <v>0.5479166734342773</v>
      </c>
      <c r="CV326" s="4">
        <v>0.20520833592551452</v>
      </c>
      <c r="CW326" s="4">
        <v>0.72083333848665154</v>
      </c>
      <c r="CX326" s="4">
        <v>0.55000000322858489</v>
      </c>
      <c r="CY326" s="4">
        <v>0.17083333525806665</v>
      </c>
      <c r="CZ326" s="4">
        <v>0.78541668023293221</v>
      </c>
      <c r="DA326" s="4">
        <v>0.54583334363996983</v>
      </c>
      <c r="DB326" s="4">
        <v>0.23958333659296235</v>
      </c>
    </row>
    <row r="327" spans="1:106" x14ac:dyDescent="0.25">
      <c r="A327" s="1">
        <f t="shared" si="5"/>
        <v>45250</v>
      </c>
      <c r="B327" s="8">
        <v>48</v>
      </c>
      <c r="C327" s="4">
        <v>9227.5249999999996</v>
      </c>
      <c r="D327" s="4">
        <v>9227.5249999999996</v>
      </c>
      <c r="E327" s="4">
        <v>0</v>
      </c>
      <c r="F327" s="4">
        <v>4504.4679999999998</v>
      </c>
      <c r="H327" s="4">
        <v>4723.0569999999998</v>
      </c>
      <c r="J327" s="4">
        <v>55959.266848118976</v>
      </c>
      <c r="K327" s="4">
        <v>238.30389807776996</v>
      </c>
      <c r="L327" s="4">
        <v>30747.920266210909</v>
      </c>
      <c r="M327" s="4">
        <v>25211.346581908067</v>
      </c>
      <c r="N327" s="4">
        <v>19255.848873166044</v>
      </c>
      <c r="O327" s="4">
        <v>1789.4070437851829</v>
      </c>
      <c r="P327" s="4">
        <v>10524.17399371986</v>
      </c>
      <c r="Q327" s="4">
        <v>8731.6748794461837</v>
      </c>
      <c r="R327" s="4">
        <v>26500.812054259794</v>
      </c>
      <c r="S327" s="4">
        <v>50.266123831150601</v>
      </c>
      <c r="T327" s="4">
        <v>1188.0742061521621</v>
      </c>
      <c r="U327" s="4">
        <v>12808.562485829036</v>
      </c>
      <c r="V327" s="4">
        <v>0</v>
      </c>
      <c r="W327" s="4">
        <v>13692.249568430758</v>
      </c>
      <c r="X327" s="4">
        <v>0</v>
      </c>
      <c r="Y327" s="4">
        <v>12808.562485829036</v>
      </c>
      <c r="Z327" s="4">
        <v>13692.249568430758</v>
      </c>
      <c r="AA327" s="4">
        <v>279793.16486663371</v>
      </c>
      <c r="AB327" s="4">
        <v>140863.07106498681</v>
      </c>
      <c r="AC327" s="4">
        <v>138930.09380164693</v>
      </c>
      <c r="AD327" s="4">
        <v>17294.10784221287</v>
      </c>
      <c r="AE327" s="4">
        <v>4.0006729129189118</v>
      </c>
      <c r="AF327" s="4">
        <v>1022.1094728295327</v>
      </c>
      <c r="AG327" s="4">
        <v>8724.6132445654512</v>
      </c>
      <c r="AH327" s="4">
        <v>8569.4945976474191</v>
      </c>
      <c r="AI327" s="4">
        <v>11871.307094654723</v>
      </c>
      <c r="AJ327" s="4">
        <v>227.33361019602529</v>
      </c>
      <c r="AK327" s="4">
        <v>7419.7004585937984</v>
      </c>
      <c r="AL327" s="4">
        <v>4451.6066360609257</v>
      </c>
      <c r="AM327" s="4">
        <v>1028.4134857941858</v>
      </c>
      <c r="AN327" s="4">
        <v>517.07236619072455</v>
      </c>
      <c r="AO327" s="4">
        <v>511.34111960346138</v>
      </c>
      <c r="AP327" s="4">
        <v>90973.1484375</v>
      </c>
      <c r="AQ327" s="4">
        <v>149195.9634375</v>
      </c>
      <c r="AR327" s="4">
        <v>46022.9765625</v>
      </c>
      <c r="AS327" s="4">
        <v>44950.171875</v>
      </c>
      <c r="AT327" s="4">
        <v>600</v>
      </c>
      <c r="AU327" s="4">
        <v>600</v>
      </c>
      <c r="AV327" s="4">
        <v>600</v>
      </c>
      <c r="AW327" s="4">
        <v>6.0643852872919854</v>
      </c>
      <c r="AX327" s="4">
        <v>2.0867837121184762</v>
      </c>
      <c r="AY327" s="4">
        <v>4.1735674242369525</v>
      </c>
      <c r="AZ327" s="4">
        <v>30.321582966898895</v>
      </c>
      <c r="BA327" s="4">
        <v>1.8741870482293868</v>
      </c>
      <c r="BB327" s="4">
        <v>1.2865104233968181</v>
      </c>
      <c r="BC327" s="4">
        <v>0.11145063121413226</v>
      </c>
      <c r="BD327" s="4">
        <v>16.168578620756922</v>
      </c>
      <c r="BE327" s="4">
        <v>6.9884999990463257</v>
      </c>
      <c r="BF327" s="4">
        <v>2.3589999675750732</v>
      </c>
      <c r="BG327" s="4">
        <v>11.618000030517578</v>
      </c>
      <c r="BH327" s="4">
        <v>89.185999870300293</v>
      </c>
      <c r="BI327" s="4">
        <v>74.833000183105469</v>
      </c>
      <c r="BJ327" s="4">
        <v>14.352999687194824</v>
      </c>
      <c r="BK327" s="4">
        <v>3.3989999294281006</v>
      </c>
      <c r="BL327" s="4">
        <v>3.2999999523162842</v>
      </c>
      <c r="BM327" s="4">
        <v>3.497999906539917</v>
      </c>
      <c r="BN327" s="4">
        <v>0.42650000005960464</v>
      </c>
      <c r="BO327" s="4">
        <v>0.20000000298023224</v>
      </c>
      <c r="BP327" s="4">
        <v>0.65299999713897705</v>
      </c>
      <c r="BQ327" s="4">
        <v>0</v>
      </c>
      <c r="BR327" s="4">
        <v>0</v>
      </c>
      <c r="BS327" s="4">
        <v>0</v>
      </c>
      <c r="BT327" s="10">
        <v>39.356832525419108</v>
      </c>
      <c r="BU327" s="10">
        <v>115.36103811521872</v>
      </c>
      <c r="BV327" s="4">
        <v>17.059010078686256</v>
      </c>
      <c r="BW327" s="10">
        <v>17.004505934317908</v>
      </c>
      <c r="BX327" s="10">
        <v>17.113514223054604</v>
      </c>
      <c r="BY327" s="4">
        <v>0.27420871567323335</v>
      </c>
      <c r="BZ327" s="4">
        <v>0.2130959467367082</v>
      </c>
      <c r="CA327" s="4">
        <v>0.33532148460975852</v>
      </c>
      <c r="CB327" s="4">
        <v>8.4144742912342565</v>
      </c>
      <c r="CD327" s="10">
        <v>4514.4002162374236</v>
      </c>
      <c r="CE327" s="10">
        <v>8.5120799063117989</v>
      </c>
      <c r="CF327" s="10"/>
      <c r="CH327" s="10">
        <v>4557.5578994081861</v>
      </c>
      <c r="CI327" s="10">
        <v>8.3177929501438328</v>
      </c>
      <c r="CJ327" s="10"/>
      <c r="CK327" s="4">
        <v>7.2451459466672468</v>
      </c>
      <c r="CM327" s="10">
        <v>4819.4929726099081</v>
      </c>
      <c r="CN327" s="10">
        <v>7.2310614170385987</v>
      </c>
      <c r="CQ327" s="10">
        <v>4990.6256828512969</v>
      </c>
      <c r="CR327" s="10">
        <v>7.2587475060470723</v>
      </c>
      <c r="CT327" s="4">
        <v>0.95312500908039521</v>
      </c>
      <c r="CU327" s="4">
        <v>0.64583333798994624</v>
      </c>
      <c r="CV327" s="4">
        <v>0.30729167109044891</v>
      </c>
      <c r="CW327" s="4">
        <v>1.1854166782771549</v>
      </c>
      <c r="CX327" s="4">
        <v>0.77291667213042581</v>
      </c>
      <c r="CY327" s="4">
        <v>0.41250000614672899</v>
      </c>
      <c r="CZ327" s="4">
        <v>0.72083333988363552</v>
      </c>
      <c r="DA327" s="4">
        <v>0.51875000384946668</v>
      </c>
      <c r="DB327" s="4">
        <v>0.20208333603416881</v>
      </c>
    </row>
    <row r="328" spans="1:106" x14ac:dyDescent="0.25">
      <c r="A328" s="1">
        <f t="shared" si="5"/>
        <v>45251</v>
      </c>
      <c r="B328" s="8">
        <v>48</v>
      </c>
      <c r="C328" s="4">
        <v>8965.8359999999993</v>
      </c>
      <c r="D328" s="4">
        <v>8965.8359999999993</v>
      </c>
      <c r="E328" s="4">
        <v>0</v>
      </c>
      <c r="F328" s="4">
        <v>4506.5879999999997</v>
      </c>
      <c r="H328" s="4">
        <v>4459.2479999999996</v>
      </c>
      <c r="J328" s="4">
        <v>64550.873386739753</v>
      </c>
      <c r="K328" s="4">
        <v>234.06667282992268</v>
      </c>
      <c r="L328" s="4">
        <v>35611.725831280848</v>
      </c>
      <c r="M328" s="4">
        <v>28939.147555458901</v>
      </c>
      <c r="N328" s="4">
        <v>20385.721429170488</v>
      </c>
      <c r="O328" s="4">
        <v>1788.9656355112043</v>
      </c>
      <c r="P328" s="4">
        <v>9276.4618193840961</v>
      </c>
      <c r="Q328" s="4">
        <v>11109.259609786392</v>
      </c>
      <c r="R328" s="4">
        <v>31425.050169812981</v>
      </c>
      <c r="S328" s="4">
        <v>51.509696771489573</v>
      </c>
      <c r="T328" s="4">
        <v>1194.1238269649623</v>
      </c>
      <c r="U328" s="4">
        <v>15980.606511066928</v>
      </c>
      <c r="V328" s="4">
        <v>0</v>
      </c>
      <c r="W328" s="4">
        <v>15444.443658746053</v>
      </c>
      <c r="X328" s="4">
        <v>0</v>
      </c>
      <c r="Y328" s="4">
        <v>15980.606511066928</v>
      </c>
      <c r="Z328" s="4">
        <v>15444.443658746053</v>
      </c>
      <c r="AA328" s="4">
        <v>335370.720578963</v>
      </c>
      <c r="AB328" s="4">
        <v>172249.72483671526</v>
      </c>
      <c r="AC328" s="4">
        <v>163120.99574224773</v>
      </c>
      <c r="AD328" s="4">
        <v>18088.006835815104</v>
      </c>
      <c r="AE328" s="4">
        <v>4.0006698900646098</v>
      </c>
      <c r="AF328" s="4">
        <v>1022.0483830394891</v>
      </c>
      <c r="AG328" s="4">
        <v>9364.2453411913975</v>
      </c>
      <c r="AH328" s="4">
        <v>8723.7614946237045</v>
      </c>
      <c r="AI328" s="4">
        <v>11923.397426985703</v>
      </c>
      <c r="AJ328" s="4">
        <v>227.17467375693496</v>
      </c>
      <c r="AK328" s="4">
        <v>7148.4436381149189</v>
      </c>
      <c r="AL328" s="4">
        <v>4774.9537888707846</v>
      </c>
      <c r="AM328" s="4">
        <v>1033.7689104637038</v>
      </c>
      <c r="AN328" s="4">
        <v>528.59838149989343</v>
      </c>
      <c r="AO328" s="4">
        <v>505.17052896381034</v>
      </c>
      <c r="AP328" s="4">
        <v>106596.1015625</v>
      </c>
      <c r="AQ328" s="4">
        <v>174817.60656249998</v>
      </c>
      <c r="AR328" s="4">
        <v>56259.91015625</v>
      </c>
      <c r="AS328" s="4">
        <v>50336.19140625</v>
      </c>
      <c r="AT328" s="4">
        <v>600</v>
      </c>
      <c r="AU328" s="4">
        <v>600</v>
      </c>
      <c r="AV328" s="4">
        <v>600</v>
      </c>
      <c r="AW328" s="4">
        <v>7.1996491333033257</v>
      </c>
      <c r="AX328" s="4">
        <v>2.2737111663843157</v>
      </c>
      <c r="AY328" s="4">
        <v>4.5474223327686314</v>
      </c>
      <c r="AZ328" s="4">
        <v>37.405404312432552</v>
      </c>
      <c r="BA328" s="4">
        <v>2.0174367271289708</v>
      </c>
      <c r="BB328" s="4">
        <v>1.3298701233198671</v>
      </c>
      <c r="BC328" s="4">
        <v>0.11530089446914978</v>
      </c>
      <c r="BD328" s="4">
        <v>19.498193650039994</v>
      </c>
      <c r="BE328" s="4">
        <v>5.7355000972747803</v>
      </c>
      <c r="BF328" s="4">
        <v>2.7579998970031738</v>
      </c>
      <c r="BG328" s="4">
        <v>8.7130002975463867</v>
      </c>
      <c r="BH328" s="4">
        <v>89.691499710083008</v>
      </c>
      <c r="BI328" s="4">
        <v>74.646499633789063</v>
      </c>
      <c r="BJ328" s="4">
        <v>15.045000076293945</v>
      </c>
      <c r="BK328" s="4">
        <v>4.0464998483657837</v>
      </c>
      <c r="BL328" s="4">
        <v>4.5949997901916504</v>
      </c>
      <c r="BM328" s="4">
        <v>3.497999906539917</v>
      </c>
      <c r="BN328" s="4">
        <v>0.52650000154972076</v>
      </c>
      <c r="BO328" s="4">
        <v>0.40000000596046448</v>
      </c>
      <c r="BP328" s="4">
        <v>0.65299999713897705</v>
      </c>
      <c r="BQ328" s="4">
        <v>0</v>
      </c>
      <c r="BR328" s="4">
        <v>0</v>
      </c>
      <c r="BS328" s="4">
        <v>0</v>
      </c>
      <c r="BT328" s="10">
        <v>39.063903117068918</v>
      </c>
      <c r="BU328" s="10">
        <v>117.23498833116675</v>
      </c>
      <c r="BV328" s="4">
        <v>17.617243994833142</v>
      </c>
      <c r="BW328" s="10">
        <v>17.348230848157847</v>
      </c>
      <c r="BX328" s="10">
        <v>17.886257141508437</v>
      </c>
      <c r="BY328" s="4">
        <v>0.23066074225717306</v>
      </c>
      <c r="BZ328" s="4">
        <v>0.22913562159341444</v>
      </c>
      <c r="CA328" s="4">
        <v>0.23218586292093168</v>
      </c>
      <c r="CB328" s="4">
        <v>8.1733346602797798</v>
      </c>
      <c r="CD328" s="10">
        <v>4611.2588395259027</v>
      </c>
      <c r="CE328" s="10">
        <v>8.3207329223807029</v>
      </c>
      <c r="CF328" s="10"/>
      <c r="CH328" s="10">
        <v>4575.1015766459659</v>
      </c>
      <c r="CI328" s="10">
        <v>8.0247715021385062</v>
      </c>
      <c r="CJ328" s="10"/>
      <c r="CK328" s="4">
        <v>7.1952408658097431</v>
      </c>
      <c r="CM328" s="10">
        <v>4879.0114047085799</v>
      </c>
      <c r="CN328" s="10">
        <v>7.2319276666094785</v>
      </c>
      <c r="CQ328" s="10">
        <v>5051.1380522369827</v>
      </c>
      <c r="CR328" s="10">
        <v>7.1598042339748833</v>
      </c>
      <c r="CT328" s="4">
        <v>0.87291667105940474</v>
      </c>
      <c r="CU328" s="4">
        <v>0.59270833370586229</v>
      </c>
      <c r="CV328" s="4">
        <v>0.28020833735354245</v>
      </c>
      <c r="CW328" s="4">
        <v>0.89791666980211926</v>
      </c>
      <c r="CX328" s="4">
        <v>0.61249999950329459</v>
      </c>
      <c r="CY328" s="4">
        <v>0.28541667029882473</v>
      </c>
      <c r="CZ328" s="4">
        <v>0.84791667231669021</v>
      </c>
      <c r="DA328" s="4">
        <v>0.5729166679084301</v>
      </c>
      <c r="DB328" s="4">
        <v>0.27500000440826017</v>
      </c>
    </row>
    <row r="329" spans="1:106" x14ac:dyDescent="0.25">
      <c r="A329" s="1">
        <f t="shared" si="5"/>
        <v>45252</v>
      </c>
      <c r="B329" s="8">
        <v>48</v>
      </c>
      <c r="C329" s="4">
        <v>8992.476999999999</v>
      </c>
      <c r="D329" s="4">
        <v>8992.476999999999</v>
      </c>
      <c r="E329" s="4">
        <v>0</v>
      </c>
      <c r="F329" s="4">
        <v>4540.1549999999997</v>
      </c>
      <c r="H329" s="4">
        <v>4452.3220000000001</v>
      </c>
      <c r="J329" s="4">
        <v>61395.909325121596</v>
      </c>
      <c r="K329" s="4">
        <v>250.32952405344957</v>
      </c>
      <c r="L329" s="4">
        <v>31299.807070439216</v>
      </c>
      <c r="M329" s="4">
        <v>30096.102254682384</v>
      </c>
      <c r="N329" s="4">
        <v>22650.535182635784</v>
      </c>
      <c r="O329" s="4">
        <v>1789.2789377521233</v>
      </c>
      <c r="P329" s="4">
        <v>9869.7849384706496</v>
      </c>
      <c r="Q329" s="4">
        <v>12780.750244165134</v>
      </c>
      <c r="R329" s="4">
        <v>28819.819513745046</v>
      </c>
      <c r="S329" s="4">
        <v>51.578449381146065</v>
      </c>
      <c r="T329" s="4">
        <v>1192.9988454914749</v>
      </c>
      <c r="U329" s="4">
        <v>13515.31757117304</v>
      </c>
      <c r="V329" s="4">
        <v>0</v>
      </c>
      <c r="W329" s="4">
        <v>15304.501942572007</v>
      </c>
      <c r="X329" s="4">
        <v>0</v>
      </c>
      <c r="Y329" s="4">
        <v>13515.31757117304</v>
      </c>
      <c r="Z329" s="4">
        <v>15304.501942572007</v>
      </c>
      <c r="AA329" s="4">
        <v>260352.47831093136</v>
      </c>
      <c r="AB329" s="4">
        <v>132493.35484963947</v>
      </c>
      <c r="AC329" s="4">
        <v>127859.12346129191</v>
      </c>
      <c r="AD329" s="4">
        <v>16884.126637362097</v>
      </c>
      <c r="AE329" s="4">
        <v>4.0002505954695655</v>
      </c>
      <c r="AF329" s="4">
        <v>1022.1070023567594</v>
      </c>
      <c r="AG329" s="4">
        <v>8732.812007406159</v>
      </c>
      <c r="AH329" s="4">
        <v>8151.3146299559376</v>
      </c>
      <c r="AI329" s="4">
        <v>12861.194130313886</v>
      </c>
      <c r="AJ329" s="4">
        <v>227.16847593360478</v>
      </c>
      <c r="AK329" s="4">
        <v>6338.3741865143029</v>
      </c>
      <c r="AL329" s="4">
        <v>6522.8199437995836</v>
      </c>
      <c r="AM329" s="4">
        <v>940.99354891721157</v>
      </c>
      <c r="AN329" s="4">
        <v>483.71470375395364</v>
      </c>
      <c r="AO329" s="4">
        <v>457.27884516325793</v>
      </c>
      <c r="AP329" s="4">
        <v>94896.90234375</v>
      </c>
      <c r="AQ329" s="4">
        <v>155630.91984374999</v>
      </c>
      <c r="AR329" s="4">
        <v>45577.76171875</v>
      </c>
      <c r="AS329" s="4">
        <v>49319.140625</v>
      </c>
      <c r="AT329" s="4">
        <v>600</v>
      </c>
      <c r="AU329" s="4">
        <v>600</v>
      </c>
      <c r="AV329" s="4">
        <v>600</v>
      </c>
      <c r="AW329" s="4">
        <v>6.8274747130430917</v>
      </c>
      <c r="AX329" s="4">
        <v>2.5188315947470077</v>
      </c>
      <c r="AY329" s="4">
        <v>5.0376631894940154</v>
      </c>
      <c r="AZ329" s="4">
        <v>28.95225401309688</v>
      </c>
      <c r="BA329" s="4">
        <v>1.87758352202203</v>
      </c>
      <c r="BB329" s="4">
        <v>1.4302170725945573</v>
      </c>
      <c r="BC329" s="4">
        <v>0.10464230811123694</v>
      </c>
      <c r="BD329" s="4">
        <v>17.30679098136698</v>
      </c>
      <c r="BE329" s="4">
        <v>3.4465000629425049</v>
      </c>
      <c r="BF329" s="4">
        <v>2.0980000495910645</v>
      </c>
      <c r="BG329" s="4">
        <v>4.7950000762939453</v>
      </c>
      <c r="BH329" s="4">
        <v>91.658499717712402</v>
      </c>
      <c r="BI329" s="4">
        <v>76.673500061035156</v>
      </c>
      <c r="BJ329" s="4">
        <v>14.984999656677246</v>
      </c>
      <c r="BK329" s="4">
        <v>4.4454998970031738</v>
      </c>
      <c r="BL329" s="4">
        <v>4.5949997901916504</v>
      </c>
      <c r="BM329" s="4">
        <v>4.2960000038146973</v>
      </c>
      <c r="BN329" s="4">
        <v>0.45000000298023224</v>
      </c>
      <c r="BO329" s="4">
        <v>0.40000000596046448</v>
      </c>
      <c r="BP329" s="4">
        <v>0.5</v>
      </c>
      <c r="BQ329" s="4">
        <v>0</v>
      </c>
      <c r="BR329" s="4">
        <v>0</v>
      </c>
      <c r="BS329" s="4">
        <v>0</v>
      </c>
      <c r="BT329" s="10">
        <v>39.358909076748922</v>
      </c>
      <c r="BU329" s="10">
        <v>114.99372646527425</v>
      </c>
      <c r="BV329" s="4">
        <v>16.937162335051429</v>
      </c>
      <c r="BW329" s="10">
        <v>16.984380212293729</v>
      </c>
      <c r="BX329" s="10">
        <v>16.889944457809129</v>
      </c>
      <c r="BY329" s="4">
        <v>0.51022873956906312</v>
      </c>
      <c r="BZ329" s="4">
        <v>0.50926908128178394</v>
      </c>
      <c r="CA329" s="4">
        <v>0.51118839785634229</v>
      </c>
      <c r="CB329" s="4">
        <v>8.3415554146074857</v>
      </c>
      <c r="CD329" s="10">
        <v>4178.8823494434318</v>
      </c>
      <c r="CE329" s="10">
        <v>8.3319601139673658</v>
      </c>
      <c r="CF329" s="10"/>
      <c r="CH329" s="10">
        <v>4124.9380068493901</v>
      </c>
      <c r="CI329" s="10">
        <v>8.3512761988752739</v>
      </c>
      <c r="CJ329" s="10"/>
      <c r="CK329" s="4">
        <v>7.2715351264397237</v>
      </c>
      <c r="CM329" s="10">
        <v>4291.6576465889257</v>
      </c>
      <c r="CN329" s="10">
        <v>7.2835325691174715</v>
      </c>
      <c r="CQ329" s="10">
        <v>4671.9652792821007</v>
      </c>
      <c r="CR329" s="10">
        <v>7.2605143003998132</v>
      </c>
      <c r="CT329" s="4">
        <v>0.93871527941276633</v>
      </c>
      <c r="CU329" s="4">
        <v>0.68281249981373549</v>
      </c>
      <c r="CV329" s="4">
        <v>0.25590277959903079</v>
      </c>
      <c r="CW329" s="4">
        <v>0.8583333333954215</v>
      </c>
      <c r="CX329" s="4">
        <v>0.69999999801317847</v>
      </c>
      <c r="CY329" s="4">
        <v>0.15833333538224301</v>
      </c>
      <c r="CZ329" s="4">
        <v>1.0190972254301112</v>
      </c>
      <c r="DA329" s="4">
        <v>0.6656250016142925</v>
      </c>
      <c r="DB329" s="4">
        <v>0.35347222381581861</v>
      </c>
    </row>
    <row r="330" spans="1:106" x14ac:dyDescent="0.25">
      <c r="A330" s="1">
        <f t="shared" si="5"/>
        <v>45253</v>
      </c>
      <c r="B330" s="8">
        <v>48</v>
      </c>
      <c r="C330" s="4">
        <v>8829.0839999999989</v>
      </c>
      <c r="D330" s="4">
        <v>8829.0839999999989</v>
      </c>
      <c r="E330" s="4">
        <v>0</v>
      </c>
      <c r="F330" s="4">
        <v>4502.2129999999997</v>
      </c>
      <c r="H330" s="4">
        <v>4326.8710000000001</v>
      </c>
      <c r="J330" s="4">
        <v>61326.45591333061</v>
      </c>
      <c r="K330" s="4">
        <v>239.36514190397287</v>
      </c>
      <c r="L330" s="4">
        <v>31335.062146024757</v>
      </c>
      <c r="M330" s="4">
        <v>29991.393767305854</v>
      </c>
      <c r="N330" s="4">
        <v>22250.575383174648</v>
      </c>
      <c r="O330" s="4">
        <v>1790.3443093433618</v>
      </c>
      <c r="P330" s="4">
        <v>9888.8285948264529</v>
      </c>
      <c r="Q330" s="4">
        <v>12361.746788348195</v>
      </c>
      <c r="R330" s="4">
        <v>28734.209434127144</v>
      </c>
      <c r="S330" s="4">
        <v>50.480751087260117</v>
      </c>
      <c r="T330" s="4">
        <v>1189.6737370265632</v>
      </c>
      <c r="U330" s="4">
        <v>14566.436807162445</v>
      </c>
      <c r="V330" s="4">
        <v>0</v>
      </c>
      <c r="W330" s="4">
        <v>14167.772626964697</v>
      </c>
      <c r="X330" s="4">
        <v>0</v>
      </c>
      <c r="Y330" s="4">
        <v>14566.436807162445</v>
      </c>
      <c r="Z330" s="4">
        <v>14167.772626964697</v>
      </c>
      <c r="AA330" s="4">
        <v>297589.26367042481</v>
      </c>
      <c r="AB330" s="4">
        <v>147685.44434574558</v>
      </c>
      <c r="AC330" s="4">
        <v>149903.81932467927</v>
      </c>
      <c r="AD330" s="4">
        <v>17136.387480499128</v>
      </c>
      <c r="AE330" s="4">
        <v>3.9970588471063677</v>
      </c>
      <c r="AF330" s="4">
        <v>1022.1486676365437</v>
      </c>
      <c r="AG330" s="4">
        <v>8945.0002135169507</v>
      </c>
      <c r="AH330" s="4">
        <v>8191.3872669821776</v>
      </c>
      <c r="AI330" s="4">
        <v>10352.414743257321</v>
      </c>
      <c r="AJ330" s="4">
        <v>226.98459255483417</v>
      </c>
      <c r="AK330" s="4">
        <v>6180.6268617279493</v>
      </c>
      <c r="AL330" s="4">
        <v>4171.7878815293716</v>
      </c>
      <c r="AM330" s="4">
        <v>1034.2535370929211</v>
      </c>
      <c r="AN330" s="4">
        <v>502.73340225747631</v>
      </c>
      <c r="AO330" s="4">
        <v>531.52013483544476</v>
      </c>
      <c r="AP330" s="4">
        <v>98235.296875</v>
      </c>
      <c r="AQ330" s="4">
        <v>161105.886875</v>
      </c>
      <c r="AR330" s="4">
        <v>49438.20703125</v>
      </c>
      <c r="AS330" s="4">
        <v>48797.08984375</v>
      </c>
      <c r="AT330" s="4">
        <v>600</v>
      </c>
      <c r="AU330" s="4">
        <v>600</v>
      </c>
      <c r="AV330" s="4">
        <v>600</v>
      </c>
      <c r="AW330" s="4">
        <v>6.9459590500362909</v>
      </c>
      <c r="AX330" s="4">
        <v>2.5201453948308399</v>
      </c>
      <c r="AY330" s="4">
        <v>5.0402907896616798</v>
      </c>
      <c r="AZ330" s="4">
        <v>33.705564888772706</v>
      </c>
      <c r="BA330" s="4">
        <v>1.9409020777805637</v>
      </c>
      <c r="BB330" s="4">
        <v>1.172535536331665</v>
      </c>
      <c r="BC330" s="4">
        <v>0.11714165785407878</v>
      </c>
      <c r="BD330" s="4">
        <v>18.247180214278178</v>
      </c>
      <c r="BE330" s="4">
        <v>0.7994999885559082</v>
      </c>
      <c r="BF330" s="4">
        <v>1.5989999771118164</v>
      </c>
      <c r="BG330" s="4">
        <v>0</v>
      </c>
      <c r="BH330" s="4">
        <v>93.953001022338867</v>
      </c>
      <c r="BI330" s="4">
        <v>78.860000610351563</v>
      </c>
      <c r="BJ330" s="4">
        <v>15.093000411987305</v>
      </c>
      <c r="BK330" s="4">
        <v>4.7980000972747803</v>
      </c>
      <c r="BL330" s="4">
        <v>5.3000001907348633</v>
      </c>
      <c r="BM330" s="4">
        <v>4.2960000038146973</v>
      </c>
      <c r="BN330" s="4">
        <v>0.45000000298023224</v>
      </c>
      <c r="BO330" s="4">
        <v>0.40000000596046448</v>
      </c>
      <c r="BP330" s="4">
        <v>0.5</v>
      </c>
      <c r="BQ330" s="4">
        <v>0</v>
      </c>
      <c r="BR330" s="4">
        <v>0</v>
      </c>
      <c r="BS330" s="4">
        <v>0</v>
      </c>
      <c r="BT330" s="10">
        <v>39.18589194768618</v>
      </c>
      <c r="BU330" s="10">
        <v>115.4247314686223</v>
      </c>
      <c r="BV330" s="4">
        <v>17.187510104455328</v>
      </c>
      <c r="BW330" s="10">
        <v>17.033256176356915</v>
      </c>
      <c r="BX330" s="10">
        <v>17.341764032553744</v>
      </c>
      <c r="BY330" s="4">
        <v>0.39762526658198538</v>
      </c>
      <c r="BZ330" s="4">
        <v>0.35133842143355631</v>
      </c>
      <c r="CA330" s="4">
        <v>0.44391211173041439</v>
      </c>
      <c r="CB330" s="4">
        <v>8.2711659297717048</v>
      </c>
      <c r="CD330" s="10">
        <v>4590.9951923096678</v>
      </c>
      <c r="CE330" s="10">
        <v>8.279722986348597</v>
      </c>
      <c r="CF330" s="10"/>
      <c r="CH330" s="10">
        <v>4741.5935751039515</v>
      </c>
      <c r="CI330" s="10">
        <v>8.2628806550043556</v>
      </c>
      <c r="CJ330" s="10"/>
      <c r="CK330" s="4">
        <v>7.1052580633154072</v>
      </c>
      <c r="CM330" s="10">
        <v>4707.9523565560803</v>
      </c>
      <c r="CN330" s="10">
        <v>7.2243792858194604</v>
      </c>
      <c r="CQ330" s="10">
        <v>5253.9394033909548</v>
      </c>
      <c r="CR330" s="10">
        <v>6.9985158652912283</v>
      </c>
      <c r="CT330" s="4">
        <v>1.05312499931703</v>
      </c>
      <c r="CU330" s="4">
        <v>0.84687499515712261</v>
      </c>
      <c r="CV330" s="4">
        <v>0.20625000415990752</v>
      </c>
      <c r="CW330" s="4">
        <v>1.0999999932634332</v>
      </c>
      <c r="CX330" s="4">
        <v>0.86874998981753981</v>
      </c>
      <c r="CY330" s="4">
        <v>0.23125000344589353</v>
      </c>
      <c r="CZ330" s="4">
        <v>1.0062500053706269</v>
      </c>
      <c r="DA330" s="4">
        <v>0.82500000049670541</v>
      </c>
      <c r="DB330" s="4">
        <v>0.18125000487392148</v>
      </c>
    </row>
    <row r="331" spans="1:106" x14ac:dyDescent="0.25">
      <c r="A331" s="1">
        <f t="shared" si="5"/>
        <v>45254</v>
      </c>
      <c r="B331" s="8">
        <v>48</v>
      </c>
      <c r="C331" s="4">
        <v>8809.619999999999</v>
      </c>
      <c r="D331" s="4">
        <v>8809.619999999999</v>
      </c>
      <c r="E331" s="4">
        <v>0</v>
      </c>
      <c r="F331" s="4">
        <v>4396.2550000000001</v>
      </c>
      <c r="H331" s="4">
        <v>4413.3649999999998</v>
      </c>
      <c r="J331" s="4">
        <v>61843.106841181943</v>
      </c>
      <c r="K331" s="4">
        <v>235.17390567864567</v>
      </c>
      <c r="L331" s="4">
        <v>32194.677550755951</v>
      </c>
      <c r="M331" s="4">
        <v>29648.429290425996</v>
      </c>
      <c r="N331" s="4">
        <v>22535.948072962743</v>
      </c>
      <c r="O331" s="4">
        <v>1791.9252500986995</v>
      </c>
      <c r="P331" s="4">
        <v>11719.695141043627</v>
      </c>
      <c r="Q331" s="4">
        <v>10816.252931919116</v>
      </c>
      <c r="R331" s="4">
        <v>30990.201287668358</v>
      </c>
      <c r="S331" s="4">
        <v>49.689741086643494</v>
      </c>
      <c r="T331" s="4">
        <v>1186.1704548192895</v>
      </c>
      <c r="U331" s="4">
        <v>15547.573198030595</v>
      </c>
      <c r="V331" s="4">
        <v>0</v>
      </c>
      <c r="W331" s="4">
        <v>15442.628089637761</v>
      </c>
      <c r="X331" s="4">
        <v>0</v>
      </c>
      <c r="Y331" s="4">
        <v>15547.573198030595</v>
      </c>
      <c r="Z331" s="4">
        <v>15442.628089637761</v>
      </c>
      <c r="AA331" s="4">
        <v>358454.07727204659</v>
      </c>
      <c r="AB331" s="4">
        <v>184488.34619819612</v>
      </c>
      <c r="AC331" s="4">
        <v>173965.73107385047</v>
      </c>
      <c r="AD331" s="4">
        <v>17104.380501322466</v>
      </c>
      <c r="AE331" s="4">
        <v>4.0001815114631114</v>
      </c>
      <c r="AF331" s="4">
        <v>1022.344058061612</v>
      </c>
      <c r="AG331" s="4">
        <v>8902.4508052916171</v>
      </c>
      <c r="AH331" s="4">
        <v>8201.9296960308493</v>
      </c>
      <c r="AI331" s="4">
        <v>8469.9368911296842</v>
      </c>
      <c r="AJ331" s="4">
        <v>226.95471902114375</v>
      </c>
      <c r="AK331" s="4">
        <v>4369.4760009619677</v>
      </c>
      <c r="AL331" s="4">
        <v>4100.4608901677175</v>
      </c>
      <c r="AM331" s="4">
        <v>1052.3322997944542</v>
      </c>
      <c r="AN331" s="4">
        <v>515.75269308648433</v>
      </c>
      <c r="AO331" s="4">
        <v>536.57960670796979</v>
      </c>
      <c r="AP331" s="4">
        <v>104853.03125</v>
      </c>
      <c r="AQ331" s="4">
        <v>171958.97125</v>
      </c>
      <c r="AR331" s="4">
        <v>53087.25</v>
      </c>
      <c r="AS331" s="4">
        <v>51765.78125</v>
      </c>
      <c r="AT331" s="4">
        <v>600</v>
      </c>
      <c r="AU331" s="4">
        <v>600</v>
      </c>
      <c r="AV331" s="4">
        <v>600</v>
      </c>
      <c r="AW331" s="4">
        <v>7.0199516938508078</v>
      </c>
      <c r="AX331" s="4">
        <v>2.5581067143602954</v>
      </c>
      <c r="AY331" s="4">
        <v>5.1162134287205907</v>
      </c>
      <c r="AZ331" s="4">
        <v>40.688937465185404</v>
      </c>
      <c r="BA331" s="4">
        <v>1.9415571274722938</v>
      </c>
      <c r="BB331" s="4">
        <v>0.9614417978448202</v>
      </c>
      <c r="BC331" s="4">
        <v>0.11945263243981628</v>
      </c>
      <c r="BD331" s="4">
        <v>19.519453875422553</v>
      </c>
      <c r="BE331" s="4">
        <v>0.94999998807907104</v>
      </c>
      <c r="BF331" s="4">
        <v>1.8999999761581421</v>
      </c>
      <c r="BG331" s="4">
        <v>0</v>
      </c>
      <c r="BH331" s="4">
        <v>94.449996948242188</v>
      </c>
      <c r="BI331" s="4">
        <v>79.449996948242188</v>
      </c>
      <c r="BJ331" s="4">
        <v>15</v>
      </c>
      <c r="BK331" s="4">
        <v>4.2500001192092896</v>
      </c>
      <c r="BL331" s="4">
        <v>5.3000001907348633</v>
      </c>
      <c r="BM331" s="4">
        <v>3.2000000476837158</v>
      </c>
      <c r="BN331" s="4">
        <v>0.35000000894069672</v>
      </c>
      <c r="BO331" s="4">
        <v>0.40000000596046448</v>
      </c>
      <c r="BP331" s="4">
        <v>0.30000001192092896</v>
      </c>
      <c r="BQ331" s="4">
        <v>0</v>
      </c>
      <c r="BR331" s="4">
        <v>0</v>
      </c>
      <c r="BS331" s="4">
        <v>0</v>
      </c>
      <c r="BT331" s="10">
        <v>37.953988680122187</v>
      </c>
      <c r="BU331" s="10">
        <v>119.21814180499265</v>
      </c>
      <c r="BV331" s="4">
        <v>17.543197582651068</v>
      </c>
      <c r="BW331" s="10">
        <v>17.612824190214827</v>
      </c>
      <c r="BX331" s="10">
        <v>17.473570975087306</v>
      </c>
      <c r="BY331" s="4">
        <v>0.34363489009764758</v>
      </c>
      <c r="BZ331" s="4">
        <v>0.39961537960383298</v>
      </c>
      <c r="CA331" s="4">
        <v>0.28765440059146224</v>
      </c>
      <c r="CB331" s="4">
        <v>8.0236615643431843</v>
      </c>
      <c r="CD331" s="10">
        <v>4636.9519736472148</v>
      </c>
      <c r="CE331" s="10">
        <v>8.0818484599088496</v>
      </c>
      <c r="CF331" s="10"/>
      <c r="CH331" s="10">
        <v>4756.5155907379221</v>
      </c>
      <c r="CI331" s="10">
        <v>7.9669373015742391</v>
      </c>
      <c r="CJ331" s="10"/>
      <c r="CK331" s="4">
        <v>7.0924136485687228</v>
      </c>
      <c r="CM331" s="10">
        <v>4674.8543560988819</v>
      </c>
      <c r="CN331" s="10">
        <v>7.2839269867746008</v>
      </c>
      <c r="CQ331" s="10">
        <v>5227.3623602409152</v>
      </c>
      <c r="CR331" s="10">
        <v>6.9211423837005421</v>
      </c>
      <c r="CT331" s="4">
        <v>0.78541667712852359</v>
      </c>
      <c r="CU331" s="4">
        <v>0.64583334078391386</v>
      </c>
      <c r="CV331" s="4">
        <v>0.13958333634460968</v>
      </c>
      <c r="CW331" s="4">
        <v>0.91041667945683002</v>
      </c>
      <c r="CX331" s="4">
        <v>0.75833334277073539</v>
      </c>
      <c r="CY331" s="4">
        <v>0.15208333668609461</v>
      </c>
      <c r="CZ331" s="4">
        <v>0.66041667480021715</v>
      </c>
      <c r="DA331" s="4">
        <v>0.53333333879709244</v>
      </c>
      <c r="DB331" s="4">
        <v>0.12708333600312471</v>
      </c>
    </row>
    <row r="332" spans="1:106" x14ac:dyDescent="0.25">
      <c r="A332" s="1">
        <f t="shared" si="5"/>
        <v>45255</v>
      </c>
      <c r="B332" s="8">
        <v>48</v>
      </c>
      <c r="C332" s="4">
        <v>8868.1139999999996</v>
      </c>
      <c r="D332" s="4">
        <v>8868.1139999999996</v>
      </c>
      <c r="E332" s="4">
        <v>0</v>
      </c>
      <c r="F332" s="4">
        <v>4399.5039999999999</v>
      </c>
      <c r="H332" s="4">
        <v>4468.6099999999997</v>
      </c>
      <c r="J332" s="4">
        <v>60602.957340866182</v>
      </c>
      <c r="K332" s="4">
        <v>234.7666929354742</v>
      </c>
      <c r="L332" s="4">
        <v>30658.788710129029</v>
      </c>
      <c r="M332" s="4">
        <v>29944.168630737149</v>
      </c>
      <c r="N332" s="4">
        <v>24604.871166330064</v>
      </c>
      <c r="O332" s="4">
        <v>1793.142599587947</v>
      </c>
      <c r="P332" s="4">
        <v>11803.03785497032</v>
      </c>
      <c r="Q332" s="4">
        <v>12801.833311359744</v>
      </c>
      <c r="R332" s="4">
        <v>30321.845113606461</v>
      </c>
      <c r="S332" s="4">
        <v>50.237273002224718</v>
      </c>
      <c r="T332" s="4">
        <v>1188.8373932953425</v>
      </c>
      <c r="U332" s="4">
        <v>14596.215237796858</v>
      </c>
      <c r="V332" s="4">
        <v>0</v>
      </c>
      <c r="W332" s="4">
        <v>15725.629875809605</v>
      </c>
      <c r="X332" s="4">
        <v>0</v>
      </c>
      <c r="Y332" s="4">
        <v>14596.215237796858</v>
      </c>
      <c r="Z332" s="4">
        <v>15725.629875809605</v>
      </c>
      <c r="AA332" s="4">
        <v>331279.22389914223</v>
      </c>
      <c r="AB332" s="4">
        <v>159758.05997132679</v>
      </c>
      <c r="AC332" s="4">
        <v>171521.16392781542</v>
      </c>
      <c r="AD332" s="4">
        <v>17468.687322795216</v>
      </c>
      <c r="AE332" s="4">
        <v>3.9993199019081067</v>
      </c>
      <c r="AF332" s="4">
        <v>1022.4528288559328</v>
      </c>
      <c r="AG332" s="4">
        <v>9087.7838970969824</v>
      </c>
      <c r="AH332" s="4">
        <v>8380.9034256982322</v>
      </c>
      <c r="AI332" s="4">
        <v>8791.793692105095</v>
      </c>
      <c r="AJ332" s="4">
        <v>227.12427177005344</v>
      </c>
      <c r="AK332" s="4">
        <v>4492.9882471582687</v>
      </c>
      <c r="AL332" s="4">
        <v>4298.8054449468264</v>
      </c>
      <c r="AM332" s="4">
        <v>1070.4531260383162</v>
      </c>
      <c r="AN332" s="4">
        <v>523.98212438481755</v>
      </c>
      <c r="AO332" s="4">
        <v>546.47100165349866</v>
      </c>
      <c r="AP332" s="4">
        <v>97270.11328125</v>
      </c>
      <c r="AQ332" s="4">
        <v>159522.98578125</v>
      </c>
      <c r="AR332" s="4">
        <v>47203.8984375</v>
      </c>
      <c r="AS332" s="4">
        <v>50066.21484375</v>
      </c>
      <c r="AT332" s="4">
        <v>600</v>
      </c>
      <c r="AU332" s="4">
        <v>600</v>
      </c>
      <c r="AV332" s="4">
        <v>600</v>
      </c>
      <c r="AW332" s="4">
        <v>6.8338044978747661</v>
      </c>
      <c r="AX332" s="4">
        <v>2.7745325743816629</v>
      </c>
      <c r="AY332" s="4">
        <v>5.5490651487633258</v>
      </c>
      <c r="AZ332" s="4">
        <v>37.356220713800276</v>
      </c>
      <c r="BA332" s="4">
        <v>1.969831163965102</v>
      </c>
      <c r="BB332" s="4">
        <v>0.99139385128620305</v>
      </c>
      <c r="BC332" s="4">
        <v>0.1207080926156696</v>
      </c>
      <c r="BD332" s="4">
        <v>17.988377887479796</v>
      </c>
      <c r="BE332" s="4">
        <v>0.44999998807907104</v>
      </c>
      <c r="BF332" s="4">
        <v>0.89999997615814209</v>
      </c>
      <c r="BG332" s="4">
        <v>0</v>
      </c>
      <c r="BH332" s="4">
        <v>95.250003814697266</v>
      </c>
      <c r="BI332" s="4">
        <v>79.800003051757813</v>
      </c>
      <c r="BJ332" s="4">
        <v>15.450000762939453</v>
      </c>
      <c r="BK332" s="4">
        <v>4.0000001192092896</v>
      </c>
      <c r="BL332" s="4">
        <v>4.8000001907348633</v>
      </c>
      <c r="BM332" s="4">
        <v>3.2000000476837158</v>
      </c>
      <c r="BN332" s="4">
        <v>0.30000001192092896</v>
      </c>
      <c r="BO332" s="4">
        <v>0.30000001192092896</v>
      </c>
      <c r="BP332" s="4">
        <v>0.30000001192092896</v>
      </c>
      <c r="BQ332" s="4">
        <v>0</v>
      </c>
      <c r="BR332" s="4">
        <v>0</v>
      </c>
      <c r="BS332" s="4">
        <v>0</v>
      </c>
      <c r="BT332" s="10">
        <v>38.781800507063053</v>
      </c>
      <c r="BU332" s="10">
        <v>116.78596438584702</v>
      </c>
      <c r="BV332" s="4">
        <v>16.964730211650885</v>
      </c>
      <c r="BW332" s="10">
        <v>16.821169668899643</v>
      </c>
      <c r="BX332" s="10">
        <v>17.108290754402127</v>
      </c>
      <c r="BY332" s="4">
        <v>0.30844420764190467</v>
      </c>
      <c r="BZ332" s="4">
        <v>0.29722841516781395</v>
      </c>
      <c r="CA332" s="4">
        <v>0.31966000011599538</v>
      </c>
      <c r="CB332" s="4">
        <v>8.0785736977961573</v>
      </c>
      <c r="CD332" s="10">
        <v>4755.7207458146559</v>
      </c>
      <c r="CE332" s="10">
        <v>8.1708804411394578</v>
      </c>
      <c r="CF332" s="10"/>
      <c r="CH332" s="10">
        <v>4818.6224396726566</v>
      </c>
      <c r="CI332" s="10">
        <v>7.9874719151202465</v>
      </c>
      <c r="CJ332" s="10"/>
      <c r="CK332" s="4">
        <v>7.0267203413043573</v>
      </c>
      <c r="CM332" s="10">
        <v>4734.5093684048124</v>
      </c>
      <c r="CN332" s="10">
        <v>7.301748986577647</v>
      </c>
      <c r="CQ332" s="10">
        <v>5331.5994018377223</v>
      </c>
      <c r="CR332" s="10">
        <v>6.7824923715177947</v>
      </c>
      <c r="CT332" s="4">
        <v>0.9031250095771004</v>
      </c>
      <c r="CU332" s="4">
        <v>0.65833333755532897</v>
      </c>
      <c r="CV332" s="4">
        <v>0.24479167202177149</v>
      </c>
      <c r="CW332" s="4">
        <v>0.97083333910753322</v>
      </c>
      <c r="CX332" s="4">
        <v>0.69375000024835265</v>
      </c>
      <c r="CY332" s="4">
        <v>0.27708333885918063</v>
      </c>
      <c r="CZ332" s="4">
        <v>0.83541668004666758</v>
      </c>
      <c r="DA332" s="4">
        <v>0.62291667486230529</v>
      </c>
      <c r="DB332" s="4">
        <v>0.21250000518436232</v>
      </c>
    </row>
    <row r="333" spans="1:106" x14ac:dyDescent="0.25">
      <c r="A333" s="1">
        <f t="shared" si="5"/>
        <v>45256</v>
      </c>
      <c r="B333" s="8">
        <v>48</v>
      </c>
      <c r="C333" s="4">
        <v>8929.8379999999997</v>
      </c>
      <c r="D333" s="4">
        <v>8929.8379999999997</v>
      </c>
      <c r="E333" s="4">
        <v>0</v>
      </c>
      <c r="F333" s="4">
        <v>4433.2979999999998</v>
      </c>
      <c r="H333" s="4">
        <v>4496.54</v>
      </c>
      <c r="J333" s="4">
        <v>51810.682390801769</v>
      </c>
      <c r="K333" s="4">
        <v>234.62298579950752</v>
      </c>
      <c r="L333" s="4">
        <v>27166.118593073399</v>
      </c>
      <c r="M333" s="4">
        <v>24644.563797728366</v>
      </c>
      <c r="N333" s="4">
        <v>22564.119413001783</v>
      </c>
      <c r="O333" s="4">
        <v>1793.3789385597042</v>
      </c>
      <c r="P333" s="4">
        <v>11044.346850779406</v>
      </c>
      <c r="Q333" s="4">
        <v>11519.772562222377</v>
      </c>
      <c r="R333" s="4">
        <v>26245.064209467033</v>
      </c>
      <c r="S333" s="4">
        <v>51.12716745471252</v>
      </c>
      <c r="T333" s="4">
        <v>1194.4965696183081</v>
      </c>
      <c r="U333" s="4">
        <v>12466.799164418553</v>
      </c>
      <c r="V333" s="4">
        <v>0</v>
      </c>
      <c r="W333" s="4">
        <v>13778.265045048478</v>
      </c>
      <c r="X333" s="4">
        <v>0</v>
      </c>
      <c r="Y333" s="4">
        <v>12466.799164418553</v>
      </c>
      <c r="Z333" s="4">
        <v>13778.265045048478</v>
      </c>
      <c r="AA333" s="4">
        <v>304280.15263464383</v>
      </c>
      <c r="AB333" s="4">
        <v>142970.6248147756</v>
      </c>
      <c r="AC333" s="4">
        <v>161309.52781986821</v>
      </c>
      <c r="AD333" s="4">
        <v>17331.426161986914</v>
      </c>
      <c r="AE333" s="4">
        <v>4.000205907496408</v>
      </c>
      <c r="AF333" s="4">
        <v>1022.369826974965</v>
      </c>
      <c r="AG333" s="4">
        <v>8971.2282178578098</v>
      </c>
      <c r="AH333" s="4">
        <v>8360.1979441291041</v>
      </c>
      <c r="AI333" s="4">
        <v>8923.0966086648641</v>
      </c>
      <c r="AJ333" s="4">
        <v>227.06357775061218</v>
      </c>
      <c r="AK333" s="4">
        <v>4433.4867940612594</v>
      </c>
      <c r="AL333" s="4">
        <v>4489.6098146036047</v>
      </c>
      <c r="AM333" s="4">
        <v>1074.0987838647929</v>
      </c>
      <c r="AN333" s="4">
        <v>527.55605602675314</v>
      </c>
      <c r="AO333" s="4">
        <v>546.54272783803992</v>
      </c>
      <c r="AP333" s="4">
        <v>89468.2421875</v>
      </c>
      <c r="AQ333" s="4">
        <v>146727.91718749999</v>
      </c>
      <c r="AR333" s="4">
        <v>44562.1015625</v>
      </c>
      <c r="AS333" s="4">
        <v>44906.140625</v>
      </c>
      <c r="AT333" s="4">
        <v>600</v>
      </c>
      <c r="AU333" s="4">
        <v>600</v>
      </c>
      <c r="AV333" s="4">
        <v>600</v>
      </c>
      <c r="AW333" s="4">
        <v>5.8019733830335749</v>
      </c>
      <c r="AX333" s="4">
        <v>2.5268229292627464</v>
      </c>
      <c r="AY333" s="4">
        <v>5.0536458585254929</v>
      </c>
      <c r="AZ333" s="4">
        <v>34.074543416649199</v>
      </c>
      <c r="BA333" s="4">
        <v>1.9408444097179494</v>
      </c>
      <c r="BB333" s="4">
        <v>0.99924507126163586</v>
      </c>
      <c r="BC333" s="4">
        <v>0.12028200106931312</v>
      </c>
      <c r="BD333" s="4">
        <v>16.431195861279903</v>
      </c>
      <c r="BE333" s="4">
        <v>0.53750002384185791</v>
      </c>
      <c r="BF333" s="4">
        <v>1.0750000476837158</v>
      </c>
      <c r="BG333" s="4">
        <v>0</v>
      </c>
      <c r="BH333" s="4">
        <v>94.321998596191406</v>
      </c>
      <c r="BI333" s="4">
        <v>78.689498901367188</v>
      </c>
      <c r="BJ333" s="4">
        <v>15.632499694824219</v>
      </c>
      <c r="BK333" s="4">
        <v>4.7460000514984131</v>
      </c>
      <c r="BL333" s="4">
        <v>4.8000001907348633</v>
      </c>
      <c r="BM333" s="4">
        <v>4.6919999122619629</v>
      </c>
      <c r="BN333" s="4">
        <v>0.3945000022649765</v>
      </c>
      <c r="BO333" s="4">
        <v>0.30000001192092896</v>
      </c>
      <c r="BP333" s="4">
        <v>0.48899999260902405</v>
      </c>
      <c r="BQ333" s="4">
        <v>0</v>
      </c>
      <c r="BR333" s="4">
        <v>0</v>
      </c>
      <c r="BS333" s="4">
        <v>0</v>
      </c>
      <c r="BT333" s="10">
        <v>38.935512125527744</v>
      </c>
      <c r="BU333" s="10">
        <v>117.60755239398431</v>
      </c>
      <c r="BV333" s="4">
        <v>16.771745032375609</v>
      </c>
      <c r="BW333" s="10">
        <v>16.733861138522624</v>
      </c>
      <c r="BX333" s="10">
        <v>16.809628926228594</v>
      </c>
      <c r="BY333" s="4">
        <v>0.41230436783312008</v>
      </c>
      <c r="BZ333" s="4">
        <v>0.50285729969891113</v>
      </c>
      <c r="CA333" s="4">
        <v>0.32175143596732897</v>
      </c>
      <c r="CB333" s="4">
        <v>8.222436319517664</v>
      </c>
      <c r="CD333" s="10">
        <v>4680.8778962577981</v>
      </c>
      <c r="CE333" s="10">
        <v>8.5077325750925645</v>
      </c>
      <c r="CF333" s="10"/>
      <c r="CH333" s="10">
        <v>4832.6882978351368</v>
      </c>
      <c r="CI333" s="10">
        <v>7.9461021439400881</v>
      </c>
      <c r="CJ333" s="10"/>
      <c r="CK333" s="4">
        <v>7.110591428715975</v>
      </c>
      <c r="CM333" s="10">
        <v>4664.611351593865</v>
      </c>
      <c r="CN333" s="10">
        <v>7.3529598712173074</v>
      </c>
      <c r="CQ333" s="10">
        <v>5365.6744798681129</v>
      </c>
      <c r="CR333" s="10">
        <v>6.8998901287393073</v>
      </c>
      <c r="CT333" s="4">
        <v>1.1343749964144081</v>
      </c>
      <c r="CU333" s="4">
        <v>0.88541665859520435</v>
      </c>
      <c r="CV333" s="4">
        <v>0.24895833781920373</v>
      </c>
      <c r="CW333" s="4">
        <v>1.1666666651144624</v>
      </c>
      <c r="CX333" s="4">
        <v>0.92916666095455491</v>
      </c>
      <c r="CY333" s="4">
        <v>0.23750000415990749</v>
      </c>
      <c r="CZ333" s="4">
        <v>1.1020833277143538</v>
      </c>
      <c r="DA333" s="4">
        <v>0.84166665623585379</v>
      </c>
      <c r="DB333" s="4">
        <v>0.26041667147849995</v>
      </c>
    </row>
    <row r="334" spans="1:106" x14ac:dyDescent="0.25">
      <c r="A334" s="1">
        <f t="shared" si="5"/>
        <v>45257</v>
      </c>
      <c r="B334" s="8">
        <v>49</v>
      </c>
      <c r="C334" s="4">
        <v>8962.741</v>
      </c>
      <c r="D334" s="4">
        <v>8962.741</v>
      </c>
      <c r="E334" s="4">
        <v>0</v>
      </c>
      <c r="F334" s="4">
        <v>4433.4690000000001</v>
      </c>
      <c r="H334" s="4">
        <v>4529.2719999999999</v>
      </c>
      <c r="J334" s="4">
        <v>61351.720218929957</v>
      </c>
      <c r="K334" s="4">
        <v>234.32519086108465</v>
      </c>
      <c r="L334" s="4">
        <v>33345.037867668114</v>
      </c>
      <c r="M334" s="4">
        <v>28006.682351261843</v>
      </c>
      <c r="N334" s="4">
        <v>26432.425152850683</v>
      </c>
      <c r="O334" s="4">
        <v>1793.2734707610057</v>
      </c>
      <c r="P334" s="4">
        <v>13270.01032940484</v>
      </c>
      <c r="Q334" s="4">
        <v>13162.414823445843</v>
      </c>
      <c r="R334" s="4">
        <v>27414.083595941927</v>
      </c>
      <c r="S334" s="4">
        <v>51.503865083383829</v>
      </c>
      <c r="T334" s="4">
        <v>1197.6030317097304</v>
      </c>
      <c r="U334" s="4">
        <v>13825.099695983221</v>
      </c>
      <c r="V334" s="4">
        <v>0</v>
      </c>
      <c r="W334" s="4">
        <v>13588.983899958708</v>
      </c>
      <c r="X334" s="4">
        <v>0</v>
      </c>
      <c r="Y334" s="4">
        <v>13825.099695983221</v>
      </c>
      <c r="Z334" s="4">
        <v>13588.983899958708</v>
      </c>
      <c r="AA334" s="4">
        <v>335431.61804956716</v>
      </c>
      <c r="AB334" s="4">
        <v>171603.255953227</v>
      </c>
      <c r="AC334" s="4">
        <v>163828.36209634016</v>
      </c>
      <c r="AD334" s="4">
        <v>16948.934007437125</v>
      </c>
      <c r="AE334" s="4">
        <v>4.0009761288102057</v>
      </c>
      <c r="AF334" s="4">
        <v>1022.3931632060053</v>
      </c>
      <c r="AG334" s="4">
        <v>8887.3149987061697</v>
      </c>
      <c r="AH334" s="4">
        <v>8061.619008730956</v>
      </c>
      <c r="AI334" s="4">
        <v>8548.192914513802</v>
      </c>
      <c r="AJ334" s="4">
        <v>226.98554815124584</v>
      </c>
      <c r="AK334" s="4">
        <v>3927.9343023656088</v>
      </c>
      <c r="AL334" s="4">
        <v>4620.2586121481927</v>
      </c>
      <c r="AM334" s="4">
        <v>1067.5549842361002</v>
      </c>
      <c r="AN334" s="4">
        <v>523.72103062079498</v>
      </c>
      <c r="AO334" s="4">
        <v>543.83395361530506</v>
      </c>
      <c r="AP334" s="4">
        <v>94421.60546875</v>
      </c>
      <c r="AQ334" s="4">
        <v>154851.43296874998</v>
      </c>
      <c r="AR334" s="4">
        <v>47363.765625</v>
      </c>
      <c r="AS334" s="4">
        <v>47057.83984375</v>
      </c>
      <c r="AT334" s="4">
        <v>600</v>
      </c>
      <c r="AU334" s="4">
        <v>600</v>
      </c>
      <c r="AV334" s="4">
        <v>600</v>
      </c>
      <c r="AW334" s="4">
        <v>6.8451961536018899</v>
      </c>
      <c r="AX334" s="4">
        <v>2.9491452617955471</v>
      </c>
      <c r="AY334" s="4">
        <v>5.8982905235910943</v>
      </c>
      <c r="AZ334" s="4">
        <v>37.425115603537705</v>
      </c>
      <c r="BA334" s="4">
        <v>1.8910436001037099</v>
      </c>
      <c r="BB334" s="4">
        <v>0.95374762190649065</v>
      </c>
      <c r="BC334" s="4">
        <v>0.11911032397746406</v>
      </c>
      <c r="BD334" s="4">
        <v>17.277240630823762</v>
      </c>
      <c r="BE334" s="4">
        <v>4.3530000448226929</v>
      </c>
      <c r="BF334" s="4">
        <v>1.0750000476837158</v>
      </c>
      <c r="BG334" s="4">
        <v>7.6310000419616699</v>
      </c>
      <c r="BH334" s="4">
        <v>92.148504257202148</v>
      </c>
      <c r="BI334" s="4">
        <v>78.470504760742188</v>
      </c>
      <c r="BJ334" s="4">
        <v>13.677999496459961</v>
      </c>
      <c r="BK334" s="4">
        <v>2.9999999403953552</v>
      </c>
      <c r="BL334" s="4">
        <v>1.3079999685287476</v>
      </c>
      <c r="BM334" s="4">
        <v>4.6919999122619629</v>
      </c>
      <c r="BN334" s="4">
        <v>0.49899999797344208</v>
      </c>
      <c r="BO334" s="4">
        <v>0.50900000333786011</v>
      </c>
      <c r="BP334" s="4">
        <v>0.48899999260902405</v>
      </c>
      <c r="BQ334" s="4">
        <v>31</v>
      </c>
      <c r="BR334" s="4">
        <v>62</v>
      </c>
      <c r="BS334" s="4">
        <v>0</v>
      </c>
      <c r="BT334" s="10">
        <v>39.50928105257848</v>
      </c>
      <c r="BU334" s="10">
        <v>115.31158946800728</v>
      </c>
      <c r="BV334" s="4">
        <v>17.505630148058685</v>
      </c>
      <c r="BW334" s="10">
        <v>17.614801003800498</v>
      </c>
      <c r="BX334" s="10">
        <v>17.396459292316877</v>
      </c>
      <c r="BY334" s="4">
        <v>0.29617724875410323</v>
      </c>
      <c r="BZ334" s="4">
        <v>0.24508290967574659</v>
      </c>
      <c r="CA334" s="4">
        <v>0.34727158783245987</v>
      </c>
      <c r="CB334" s="4">
        <v>8.0121459630446701</v>
      </c>
      <c r="CD334" s="10">
        <v>4695.6071925524302</v>
      </c>
      <c r="CE334" s="10">
        <v>8.0313833249159448</v>
      </c>
      <c r="CF334" s="10"/>
      <c r="CH334" s="10">
        <v>4820.1435105630944</v>
      </c>
      <c r="CI334" s="10">
        <v>7.9934056299880849</v>
      </c>
      <c r="CJ334" s="10"/>
      <c r="CK334" s="4">
        <v>7.117091395859374</v>
      </c>
      <c r="CM334" s="10">
        <v>4721.5574540167918</v>
      </c>
      <c r="CN334" s="10">
        <v>7.2969878044103327</v>
      </c>
      <c r="CQ334" s="10">
        <v>5285.2476112738577</v>
      </c>
      <c r="CR334" s="10">
        <v>6.956381568956882</v>
      </c>
      <c r="CT334" s="4">
        <v>1.2114583379589021</v>
      </c>
      <c r="CU334" s="4">
        <v>0.88541666635622573</v>
      </c>
      <c r="CV334" s="4">
        <v>0.32604167160267628</v>
      </c>
      <c r="CW334" s="4">
        <v>1.1062499980131784</v>
      </c>
      <c r="CX334" s="4">
        <v>0.8395833267519871</v>
      </c>
      <c r="CY334" s="4">
        <v>0.26666667126119137</v>
      </c>
      <c r="CZ334" s="4">
        <v>1.3166666779046257</v>
      </c>
      <c r="DA334" s="4">
        <v>0.93125000596046448</v>
      </c>
      <c r="DB334" s="4">
        <v>0.38541667194416124</v>
      </c>
    </row>
    <row r="335" spans="1:106" x14ac:dyDescent="0.25">
      <c r="A335" s="1">
        <f t="shared" si="5"/>
        <v>45258</v>
      </c>
      <c r="B335" s="8">
        <v>49</v>
      </c>
      <c r="C335" s="4">
        <v>8982.7210000000014</v>
      </c>
      <c r="D335" s="4">
        <v>8982.7210000000014</v>
      </c>
      <c r="E335" s="4">
        <v>0</v>
      </c>
      <c r="F335" s="4">
        <v>4434.5110000000004</v>
      </c>
      <c r="H335" s="4">
        <v>4548.21</v>
      </c>
      <c r="J335" s="4">
        <v>57333.89852902916</v>
      </c>
      <c r="K335" s="4">
        <v>234.39219032512028</v>
      </c>
      <c r="L335" s="4">
        <v>29449.15182296477</v>
      </c>
      <c r="M335" s="4">
        <v>27884.74670606439</v>
      </c>
      <c r="N335" s="4">
        <v>25507.442051795631</v>
      </c>
      <c r="O335" s="4">
        <v>1792.7368711612253</v>
      </c>
      <c r="P335" s="4">
        <v>12025.689095943291</v>
      </c>
      <c r="Q335" s="4">
        <v>13481.75295585234</v>
      </c>
      <c r="R335" s="4">
        <v>28057.759676306014</v>
      </c>
      <c r="S335" s="4">
        <v>51.593330547049149</v>
      </c>
      <c r="T335" s="4">
        <v>1195.1689322888385</v>
      </c>
      <c r="U335" s="4">
        <v>13801.46218949445</v>
      </c>
      <c r="V335" s="4">
        <v>0</v>
      </c>
      <c r="W335" s="4">
        <v>14256.297486811562</v>
      </c>
      <c r="X335" s="4">
        <v>0</v>
      </c>
      <c r="Y335" s="4">
        <v>13801.46218949445</v>
      </c>
      <c r="Z335" s="4">
        <v>14256.297486811562</v>
      </c>
      <c r="AA335" s="4">
        <v>327725.95322160411</v>
      </c>
      <c r="AB335" s="4">
        <v>168049.22471898753</v>
      </c>
      <c r="AC335" s="4">
        <v>159676.72850261658</v>
      </c>
      <c r="AD335" s="4">
        <v>14408.320351889361</v>
      </c>
      <c r="AE335" s="4">
        <v>3.6957928512701281</v>
      </c>
      <c r="AF335" s="4">
        <v>1020.5578512089451</v>
      </c>
      <c r="AG335" s="4">
        <v>7460.0709165420612</v>
      </c>
      <c r="AH335" s="4">
        <v>6948.2494353472985</v>
      </c>
      <c r="AI335" s="4">
        <v>7534.4222564432275</v>
      </c>
      <c r="AJ335" s="4">
        <v>226.82916592182937</v>
      </c>
      <c r="AK335" s="4">
        <v>2984.9621684192357</v>
      </c>
      <c r="AL335" s="4">
        <v>4549.4600880239914</v>
      </c>
      <c r="AM335" s="4">
        <v>1027.3737906589404</v>
      </c>
      <c r="AN335" s="4">
        <v>506.44166712784329</v>
      </c>
      <c r="AO335" s="4">
        <v>520.93212353109698</v>
      </c>
      <c r="AP335" s="4">
        <v>91909.7421875</v>
      </c>
      <c r="AQ335" s="4">
        <v>150731.97718749999</v>
      </c>
      <c r="AR335" s="4">
        <v>45635.21875</v>
      </c>
      <c r="AS335" s="4">
        <v>46274.5234375</v>
      </c>
      <c r="AT335" s="4">
        <v>600</v>
      </c>
      <c r="AU335" s="4">
        <v>600</v>
      </c>
      <c r="AV335" s="4">
        <v>600</v>
      </c>
      <c r="AW335" s="4">
        <v>6.3826872201673801</v>
      </c>
      <c r="AX335" s="4">
        <v>2.8396119674423406</v>
      </c>
      <c r="AY335" s="4">
        <v>5.6792239348846811</v>
      </c>
      <c r="AZ335" s="4">
        <v>36.484040105621013</v>
      </c>
      <c r="BA335" s="4">
        <v>1.6040039929871315</v>
      </c>
      <c r="BB335" s="4">
        <v>0.83876837056869813</v>
      </c>
      <c r="BC335" s="4">
        <v>0.11437222537123665</v>
      </c>
      <c r="BD335" s="4">
        <v>16.780213610942603</v>
      </c>
      <c r="BE335" s="4">
        <v>5.6290001273155212</v>
      </c>
      <c r="BF335" s="4">
        <v>1.2949999570846558</v>
      </c>
      <c r="BG335" s="4">
        <v>9.9630002975463867</v>
      </c>
      <c r="BH335" s="4">
        <v>91.735998153686523</v>
      </c>
      <c r="BI335" s="4">
        <v>78.906997680664063</v>
      </c>
      <c r="BJ335" s="4">
        <v>12.829000473022461</v>
      </c>
      <c r="BK335" s="4">
        <v>2.078999936580658</v>
      </c>
      <c r="BL335" s="4">
        <v>1.3079999685287476</v>
      </c>
      <c r="BM335" s="4">
        <v>2.8499999046325684</v>
      </c>
      <c r="BN335" s="4">
        <v>0.55649998784065247</v>
      </c>
      <c r="BO335" s="4">
        <v>0.50900000333786011</v>
      </c>
      <c r="BP335" s="4">
        <v>0.60399997234344482</v>
      </c>
      <c r="BQ335" s="4">
        <v>101</v>
      </c>
      <c r="BR335" s="4">
        <v>62</v>
      </c>
      <c r="BS335" s="4">
        <v>140</v>
      </c>
      <c r="BT335" s="10">
        <v>37.135933859888482</v>
      </c>
      <c r="BU335" s="10">
        <v>108.59372522551674</v>
      </c>
      <c r="BV335" s="4">
        <v>17.518694929110783</v>
      </c>
      <c r="BW335" s="10">
        <v>17.528080862738467</v>
      </c>
      <c r="BX335" s="10">
        <v>17.509308995483099</v>
      </c>
      <c r="BY335" s="4">
        <v>0.35674435124457388</v>
      </c>
      <c r="BZ335" s="4">
        <v>0.50612901160922741</v>
      </c>
      <c r="CA335" s="4">
        <v>0.20735969087992034</v>
      </c>
      <c r="CB335" s="4">
        <v>8.0446546329956377</v>
      </c>
      <c r="CD335" s="10">
        <v>4568.6224500426624</v>
      </c>
      <c r="CE335" s="10">
        <v>8.0296303168081238</v>
      </c>
      <c r="CF335" s="10"/>
      <c r="CH335" s="10">
        <v>4659.2693506209534</v>
      </c>
      <c r="CI335" s="10">
        <v>8.0593866484824996</v>
      </c>
      <c r="CJ335" s="10"/>
      <c r="CK335" s="4">
        <v>7.1573505292323185</v>
      </c>
      <c r="CM335" s="10">
        <v>4562.7115438466953</v>
      </c>
      <c r="CN335" s="10">
        <v>7.291768023173316</v>
      </c>
      <c r="CQ335" s="10">
        <v>5067.5270945076882</v>
      </c>
      <c r="CR335" s="10">
        <v>7.036323401037138</v>
      </c>
      <c r="CT335" s="4">
        <v>1.1020833401319883</v>
      </c>
      <c r="CU335" s="4">
        <v>0.74375000161429239</v>
      </c>
      <c r="CV335" s="4">
        <v>0.35833333851769567</v>
      </c>
      <c r="CW335" s="4">
        <v>0.96041667430351185</v>
      </c>
      <c r="CX335" s="4">
        <v>0.70000000298023224</v>
      </c>
      <c r="CY335" s="4">
        <v>0.26041667132327956</v>
      </c>
      <c r="CZ335" s="4">
        <v>1.2437500059604645</v>
      </c>
      <c r="DA335" s="4">
        <v>0.78750000024835265</v>
      </c>
      <c r="DB335" s="4">
        <v>0.45625000571211177</v>
      </c>
    </row>
    <row r="336" spans="1:106" x14ac:dyDescent="0.25">
      <c r="A336" s="1">
        <f t="shared" si="5"/>
        <v>45259</v>
      </c>
      <c r="B336" s="8">
        <v>49</v>
      </c>
      <c r="C336" s="4">
        <v>9100.0329999999994</v>
      </c>
      <c r="D336" s="4">
        <v>9100.0329999999994</v>
      </c>
      <c r="E336" s="4">
        <v>0</v>
      </c>
      <c r="F336" s="4">
        <v>4524.8760000000002</v>
      </c>
      <c r="H336" s="4">
        <v>4575.1570000000002</v>
      </c>
      <c r="J336" s="4">
        <v>55669.098115857953</v>
      </c>
      <c r="K336" s="4">
        <v>234.31686748647968</v>
      </c>
      <c r="L336" s="4">
        <v>28623.108041586467</v>
      </c>
      <c r="M336" s="4">
        <v>27045.990074271489</v>
      </c>
      <c r="N336" s="4">
        <v>27242.608334718141</v>
      </c>
      <c r="O336" s="4">
        <v>1792.9065895845706</v>
      </c>
      <c r="P336" s="4">
        <v>14311.654448080426</v>
      </c>
      <c r="Q336" s="4">
        <v>12930.953886637715</v>
      </c>
      <c r="R336" s="4">
        <v>25782.946689950673</v>
      </c>
      <c r="S336" s="4">
        <v>51.082986395836599</v>
      </c>
      <c r="T336" s="4">
        <v>1194.3025371406925</v>
      </c>
      <c r="U336" s="4">
        <v>12257.517312199274</v>
      </c>
      <c r="V336" s="4">
        <v>0</v>
      </c>
      <c r="W336" s="4">
        <v>13525.429377751399</v>
      </c>
      <c r="X336" s="4">
        <v>0</v>
      </c>
      <c r="Y336" s="4">
        <v>12257.517312199274</v>
      </c>
      <c r="Z336" s="4">
        <v>13525.429377751399</v>
      </c>
      <c r="AA336" s="4">
        <v>307380.5778899361</v>
      </c>
      <c r="AB336" s="4">
        <v>154704.4035440835</v>
      </c>
      <c r="AC336" s="4">
        <v>152676.1743458526</v>
      </c>
      <c r="AD336" s="4">
        <v>17051.253484671855</v>
      </c>
      <c r="AE336" s="4">
        <v>4.5048414081830757</v>
      </c>
      <c r="AF336" s="4">
        <v>1025.0316430126647</v>
      </c>
      <c r="AG336" s="4">
        <v>8882.2755806169716</v>
      </c>
      <c r="AH336" s="4">
        <v>8168.9779040548819</v>
      </c>
      <c r="AI336" s="4">
        <v>8507.2515819541386</v>
      </c>
      <c r="AJ336" s="4">
        <v>227.01936508311167</v>
      </c>
      <c r="AK336" s="4">
        <v>3667.2164281589744</v>
      </c>
      <c r="AL336" s="4">
        <v>4840.0351537951638</v>
      </c>
      <c r="AM336" s="4">
        <v>1027.1895752265104</v>
      </c>
      <c r="AN336" s="4">
        <v>502.98229656102257</v>
      </c>
      <c r="AO336" s="4">
        <v>524.20727866548793</v>
      </c>
      <c r="AP336" s="4">
        <v>88527.62890625</v>
      </c>
      <c r="AQ336" s="4">
        <v>145185.31140625</v>
      </c>
      <c r="AR336" s="4">
        <v>44082.203125</v>
      </c>
      <c r="AS336" s="4">
        <v>44445.42578125</v>
      </c>
      <c r="AT336" s="4">
        <v>600</v>
      </c>
      <c r="AU336" s="4">
        <v>600</v>
      </c>
      <c r="AV336" s="4">
        <v>600</v>
      </c>
      <c r="AW336" s="4">
        <v>6.1174611252352555</v>
      </c>
      <c r="AX336" s="4">
        <v>2.9936823673846176</v>
      </c>
      <c r="AY336" s="4">
        <v>5.9873647347692351</v>
      </c>
      <c r="AZ336" s="4">
        <v>33.77796299089642</v>
      </c>
      <c r="BA336" s="4">
        <v>1.8737573242505665</v>
      </c>
      <c r="BB336" s="4">
        <v>0.93485942105420272</v>
      </c>
      <c r="BC336" s="4">
        <v>0.11287756596338833</v>
      </c>
      <c r="BD336" s="4">
        <v>15.954371968348907</v>
      </c>
      <c r="BE336" s="4">
        <v>3.9389998912811279</v>
      </c>
      <c r="BF336" s="4">
        <v>3.8249998092651367</v>
      </c>
      <c r="BG336" s="4">
        <v>4.0529999732971191</v>
      </c>
      <c r="BH336" s="4">
        <v>92.866497039794922</v>
      </c>
      <c r="BI336" s="4">
        <v>80.005996704101563</v>
      </c>
      <c r="BJ336" s="4">
        <v>12.860500335693359</v>
      </c>
      <c r="BK336" s="4">
        <v>2.7409999370574951</v>
      </c>
      <c r="BL336" s="4">
        <v>2.6319999694824219</v>
      </c>
      <c r="BM336" s="4">
        <v>2.8499999046325684</v>
      </c>
      <c r="BN336" s="4">
        <v>0.45399998128414154</v>
      </c>
      <c r="BO336" s="4">
        <v>0.30399999022483826</v>
      </c>
      <c r="BP336" s="4">
        <v>0.60399997234344482</v>
      </c>
      <c r="BQ336" s="4">
        <v>112</v>
      </c>
      <c r="BR336" s="4">
        <v>84</v>
      </c>
      <c r="BS336" s="4">
        <v>140</v>
      </c>
      <c r="BT336" s="10">
        <v>39.720038190980972</v>
      </c>
      <c r="BU336" s="10">
        <v>116.52707284703993</v>
      </c>
      <c r="BV336" s="4">
        <v>17.413518723006604</v>
      </c>
      <c r="BW336" s="10">
        <v>17.387826966025212</v>
      </c>
      <c r="BX336" s="10">
        <v>17.439210479987992</v>
      </c>
      <c r="BY336" s="4">
        <v>0.25346659927714482</v>
      </c>
      <c r="BZ336" s="4">
        <v>0.26903557658348826</v>
      </c>
      <c r="CA336" s="4">
        <v>0.23789762197080139</v>
      </c>
      <c r="CB336" s="4">
        <v>8.2516385193501449</v>
      </c>
      <c r="CD336" s="10">
        <v>4632.0550326369676</v>
      </c>
      <c r="CE336" s="10">
        <v>8.3391120433643007</v>
      </c>
      <c r="CF336" s="10"/>
      <c r="CH336" s="10">
        <v>4640.1859974302661</v>
      </c>
      <c r="CI336" s="10">
        <v>8.1643182745675773</v>
      </c>
      <c r="CJ336" s="10"/>
      <c r="CK336" s="4">
        <v>7.1887598861967428</v>
      </c>
      <c r="CM336" s="10">
        <v>4632.1149966148096</v>
      </c>
      <c r="CN336" s="10">
        <v>7.333166522324289</v>
      </c>
      <c r="CQ336" s="10">
        <v>5071.8365346286364</v>
      </c>
      <c r="CR336" s="10">
        <v>7.0568731149551915</v>
      </c>
      <c r="CT336" s="4">
        <v>1.2531250042375177</v>
      </c>
      <c r="CU336" s="4">
        <v>0.84895833022892475</v>
      </c>
      <c r="CV336" s="4">
        <v>0.40416667400859296</v>
      </c>
      <c r="CW336" s="4">
        <v>1.2333333361893892</v>
      </c>
      <c r="CX336" s="4">
        <v>0.79791666318972909</v>
      </c>
      <c r="CY336" s="4">
        <v>0.43541667299966019</v>
      </c>
      <c r="CZ336" s="4">
        <v>1.2729166722856462</v>
      </c>
      <c r="DA336" s="4">
        <v>0.89999999726812041</v>
      </c>
      <c r="DB336" s="4">
        <v>0.37291667501752573</v>
      </c>
    </row>
    <row r="337" spans="1:106" x14ac:dyDescent="0.25">
      <c r="A337" s="1">
        <f t="shared" si="5"/>
        <v>45260</v>
      </c>
      <c r="B337" s="8">
        <v>49</v>
      </c>
      <c r="C337" s="4">
        <v>9022.652</v>
      </c>
      <c r="D337" s="4">
        <v>9022.652</v>
      </c>
      <c r="E337" s="4">
        <v>0</v>
      </c>
      <c r="F337" s="4">
        <v>4485.9719999999998</v>
      </c>
      <c r="H337" s="4">
        <v>4536.68</v>
      </c>
      <c r="J337" s="4">
        <v>58684.702429573561</v>
      </c>
      <c r="K337" s="4">
        <v>234.14434379004123</v>
      </c>
      <c r="L337" s="4">
        <v>29908.193285654041</v>
      </c>
      <c r="M337" s="4">
        <v>28776.509143919524</v>
      </c>
      <c r="N337" s="4">
        <v>26926.389556770853</v>
      </c>
      <c r="O337" s="4">
        <v>1792.5814165297413</v>
      </c>
      <c r="P337" s="4">
        <v>14033.537069006799</v>
      </c>
      <c r="Q337" s="4">
        <v>12892.852487764056</v>
      </c>
      <c r="R337" s="4">
        <v>28051.092779805447</v>
      </c>
      <c r="S337" s="4">
        <v>52.043716848534103</v>
      </c>
      <c r="T337" s="4">
        <v>1198.777211036346</v>
      </c>
      <c r="U337" s="4">
        <v>13537.05356502173</v>
      </c>
      <c r="V337" s="4">
        <v>0</v>
      </c>
      <c r="W337" s="4">
        <v>14514.039214783716</v>
      </c>
      <c r="X337" s="4">
        <v>0</v>
      </c>
      <c r="Y337" s="4">
        <v>13537.05356502173</v>
      </c>
      <c r="Z337" s="4">
        <v>14514.039214783716</v>
      </c>
      <c r="AA337" s="4">
        <v>310509.21127004328</v>
      </c>
      <c r="AB337" s="4">
        <v>150938.1498157657</v>
      </c>
      <c r="AC337" s="4">
        <v>159571.06145427757</v>
      </c>
      <c r="AD337" s="4">
        <v>16329.646345383735</v>
      </c>
      <c r="AE337" s="4">
        <v>4.4959474436539306</v>
      </c>
      <c r="AF337" s="4">
        <v>1024.9903256261462</v>
      </c>
      <c r="AG337" s="4">
        <v>8444.9199609556345</v>
      </c>
      <c r="AH337" s="4">
        <v>7884.7263844280997</v>
      </c>
      <c r="AI337" s="4">
        <v>8619.7085190614889</v>
      </c>
      <c r="AJ337" s="4">
        <v>227.03575283094688</v>
      </c>
      <c r="AK337" s="4">
        <v>4058.4007372822662</v>
      </c>
      <c r="AL337" s="4">
        <v>4561.3077817792218</v>
      </c>
      <c r="AM337" s="4">
        <v>1024.0642471559029</v>
      </c>
      <c r="AN337" s="4">
        <v>496.24464527326091</v>
      </c>
      <c r="AO337" s="4">
        <v>527.8196018826419</v>
      </c>
      <c r="AP337" s="4">
        <v>92081.98046875</v>
      </c>
      <c r="AQ337" s="4">
        <v>151014.44796875</v>
      </c>
      <c r="AR337" s="4">
        <v>44030.640625</v>
      </c>
      <c r="AS337" s="4">
        <v>48051.33984375</v>
      </c>
      <c r="AT337" s="4">
        <v>600</v>
      </c>
      <c r="AU337" s="4">
        <v>600</v>
      </c>
      <c r="AV337" s="4">
        <v>600</v>
      </c>
      <c r="AW337" s="4">
        <v>6.5041522636109166</v>
      </c>
      <c r="AX337" s="4">
        <v>2.9843098854716832</v>
      </c>
      <c r="AY337" s="4">
        <v>5.9686197709433664</v>
      </c>
      <c r="AZ337" s="4">
        <v>34.414406237771693</v>
      </c>
      <c r="BA337" s="4">
        <v>1.8098499582366399</v>
      </c>
      <c r="BB337" s="4">
        <v>0.95534090410020123</v>
      </c>
      <c r="BC337" s="4">
        <v>0.1134992513460458</v>
      </c>
      <c r="BD337" s="4">
        <v>16.737257290733368</v>
      </c>
      <c r="BE337" s="4">
        <v>4.4830000400543213</v>
      </c>
      <c r="BF337" s="4">
        <v>4.4340000152587891</v>
      </c>
      <c r="BG337" s="4">
        <v>4.5320000648498535</v>
      </c>
      <c r="BH337" s="4">
        <v>92.23649787902832</v>
      </c>
      <c r="BI337" s="4">
        <v>79.281997680664063</v>
      </c>
      <c r="BJ337" s="4">
        <v>12.954500198364258</v>
      </c>
      <c r="BK337" s="4">
        <v>2.812000036239624</v>
      </c>
      <c r="BL337" s="4">
        <v>2.6319999694824219</v>
      </c>
      <c r="BM337" s="4">
        <v>2.9920001029968262</v>
      </c>
      <c r="BN337" s="4">
        <v>0.46949999034404755</v>
      </c>
      <c r="BO337" s="4">
        <v>0.30399999022483826</v>
      </c>
      <c r="BP337" s="4">
        <v>0.63499999046325684</v>
      </c>
      <c r="BQ337" s="4">
        <v>89</v>
      </c>
      <c r="BR337" s="4">
        <v>84</v>
      </c>
      <c r="BS337" s="4">
        <v>94</v>
      </c>
      <c r="BT337" s="10">
        <v>39.698724466785798</v>
      </c>
      <c r="BU337" s="10">
        <v>115.57074443701993</v>
      </c>
      <c r="BV337" s="4">
        <v>17.680937607277322</v>
      </c>
      <c r="BW337" s="10">
        <v>17.607734941564225</v>
      </c>
      <c r="BX337" s="10">
        <v>17.754140272990423</v>
      </c>
      <c r="BY337" s="4">
        <v>0.39817954968022806</v>
      </c>
      <c r="BZ337" s="4">
        <v>0.30557682603008551</v>
      </c>
      <c r="CA337" s="4">
        <v>0.49078227333037067</v>
      </c>
      <c r="CB337" s="4">
        <v>8.2149491823833873</v>
      </c>
      <c r="CD337" s="10">
        <v>4535.2726767728991</v>
      </c>
      <c r="CE337" s="10">
        <v>8.3315455983296633</v>
      </c>
      <c r="CF337" s="10"/>
      <c r="CH337" s="10">
        <v>4680.8831881661827</v>
      </c>
      <c r="CI337" s="10">
        <v>8.1019797878922706</v>
      </c>
      <c r="CJ337" s="10"/>
      <c r="CK337" s="4">
        <v>7.1343478854743694</v>
      </c>
      <c r="CM337" s="10">
        <v>4556.6570796966553</v>
      </c>
      <c r="CN337" s="10">
        <v>7.255556276063226</v>
      </c>
      <c r="CQ337" s="10">
        <v>5080.6200550577487</v>
      </c>
      <c r="CR337" s="10">
        <v>7.0256396835009634</v>
      </c>
      <c r="CT337" s="4">
        <v>1.1552083379744242</v>
      </c>
      <c r="CU337" s="4">
        <v>0.81979166530072689</v>
      </c>
      <c r="CV337" s="4">
        <v>0.33541667267369724</v>
      </c>
      <c r="CW337" s="4">
        <v>1.1104166697089872</v>
      </c>
      <c r="CX337" s="4">
        <v>0.76249999677141511</v>
      </c>
      <c r="CY337" s="4">
        <v>0.347916672937572</v>
      </c>
      <c r="CZ337" s="4">
        <v>1.2000000062398612</v>
      </c>
      <c r="DA337" s="4">
        <v>0.87708333383003867</v>
      </c>
      <c r="DB337" s="4">
        <v>0.32291667240982252</v>
      </c>
    </row>
    <row r="338" spans="1:106" x14ac:dyDescent="0.25">
      <c r="A338" s="1">
        <f t="shared" si="5"/>
        <v>45261</v>
      </c>
      <c r="B338" s="8">
        <v>49</v>
      </c>
      <c r="C338" s="4">
        <v>8787.8060000000005</v>
      </c>
      <c r="D338" s="4">
        <v>8787.8060000000005</v>
      </c>
      <c r="E338" s="4">
        <v>0</v>
      </c>
      <c r="F338" s="4">
        <v>4150.3419999999996</v>
      </c>
      <c r="H338" s="4">
        <v>4637.4639999999999</v>
      </c>
      <c r="J338" s="4">
        <v>65003.135967138805</v>
      </c>
      <c r="K338" s="4">
        <v>233.87849746096319</v>
      </c>
      <c r="L338" s="4">
        <v>30601.750705221632</v>
      </c>
      <c r="M338" s="4">
        <v>34401.385261917174</v>
      </c>
      <c r="N338" s="4">
        <v>29370.090349453112</v>
      </c>
      <c r="O338" s="4">
        <v>1791.2781062863746</v>
      </c>
      <c r="P338" s="4">
        <v>14235.982577033272</v>
      </c>
      <c r="Q338" s="4">
        <v>15134.10777241984</v>
      </c>
      <c r="R338" s="4">
        <v>29461.178764128199</v>
      </c>
      <c r="S338" s="4">
        <v>52.48442022706687</v>
      </c>
      <c r="T338" s="4">
        <v>1200.2228253499302</v>
      </c>
      <c r="U338" s="4">
        <v>13489.702642432128</v>
      </c>
      <c r="V338" s="4">
        <v>0</v>
      </c>
      <c r="W338" s="4">
        <v>15971.476121696071</v>
      </c>
      <c r="X338" s="4">
        <v>0</v>
      </c>
      <c r="Y338" s="4">
        <v>13489.702642432128</v>
      </c>
      <c r="Z338" s="4">
        <v>15971.476121696071</v>
      </c>
      <c r="AA338" s="4">
        <v>339697.32803748874</v>
      </c>
      <c r="AB338" s="4">
        <v>161962.29328638545</v>
      </c>
      <c r="AC338" s="4">
        <v>177735.03475110332</v>
      </c>
      <c r="AD338" s="4">
        <v>16822.407390272587</v>
      </c>
      <c r="AE338" s="4">
        <v>4.4956625089881888</v>
      </c>
      <c r="AF338" s="4">
        <v>1024.9489934327858</v>
      </c>
      <c r="AG338" s="4">
        <v>8530.7747041963903</v>
      </c>
      <c r="AH338" s="4">
        <v>8291.6326860761983</v>
      </c>
      <c r="AI338" s="4">
        <v>9597.6690633908074</v>
      </c>
      <c r="AJ338" s="4">
        <v>227.1069720199373</v>
      </c>
      <c r="AK338" s="4">
        <v>4941.907976385306</v>
      </c>
      <c r="AL338" s="4">
        <v>4655.7610870055005</v>
      </c>
      <c r="AM338" s="4">
        <v>1065.3179102038418</v>
      </c>
      <c r="AN338" s="4">
        <v>503.58322313547097</v>
      </c>
      <c r="AO338" s="4">
        <v>561.73468706837082</v>
      </c>
      <c r="AP338" s="4">
        <v>96784.87109375</v>
      </c>
      <c r="AQ338" s="4">
        <v>158727.18859375</v>
      </c>
      <c r="AR338" s="4">
        <v>43432.77734375</v>
      </c>
      <c r="AS338" s="4">
        <v>53352.09375</v>
      </c>
      <c r="AT338" s="4">
        <v>600</v>
      </c>
      <c r="AU338" s="4">
        <v>600</v>
      </c>
      <c r="AV338" s="4">
        <v>600</v>
      </c>
      <c r="AW338" s="4">
        <v>7.3969698428867003</v>
      </c>
      <c r="AX338" s="4">
        <v>3.3421414115711148</v>
      </c>
      <c r="AY338" s="4">
        <v>6.6842828231422295</v>
      </c>
      <c r="AZ338" s="4">
        <v>38.65553336492507</v>
      </c>
      <c r="BA338" s="4">
        <v>1.9142898000106723</v>
      </c>
      <c r="BB338" s="4">
        <v>1.0921575946704793</v>
      </c>
      <c r="BC338" s="4">
        <v>0.12122683525374157</v>
      </c>
      <c r="BD338" s="4">
        <v>18.062208996619862</v>
      </c>
      <c r="BE338" s="4">
        <v>4.8935000896453857</v>
      </c>
      <c r="BF338" s="4">
        <v>3.9530000686645508</v>
      </c>
      <c r="BG338" s="4">
        <v>5.8340001106262207</v>
      </c>
      <c r="BH338" s="4">
        <v>91.653999328613281</v>
      </c>
      <c r="BI338" s="4">
        <v>78.056999206542969</v>
      </c>
      <c r="BJ338" s="4">
        <v>13.597000122070313</v>
      </c>
      <c r="BK338" s="4">
        <v>2.9815000295639038</v>
      </c>
      <c r="BL338" s="4">
        <v>2.9709999561309814</v>
      </c>
      <c r="BM338" s="4">
        <v>2.9920001029968262</v>
      </c>
      <c r="BN338" s="4">
        <v>0.47100000083446503</v>
      </c>
      <c r="BO338" s="4">
        <v>0.30700001120567322</v>
      </c>
      <c r="BP338" s="4">
        <v>0.63499999046325684</v>
      </c>
      <c r="BQ338" s="4">
        <v>88</v>
      </c>
      <c r="BR338" s="4">
        <v>82</v>
      </c>
      <c r="BS338" s="4">
        <v>94</v>
      </c>
      <c r="BT338" s="10">
        <v>39.830353480011993</v>
      </c>
      <c r="BU338" s="10">
        <v>115.42517721330091</v>
      </c>
      <c r="BV338" s="4">
        <v>17.738911692444926</v>
      </c>
      <c r="BW338" s="10">
        <v>17.601572825522336</v>
      </c>
      <c r="BX338" s="10">
        <v>17.876250559367517</v>
      </c>
      <c r="BY338" s="4">
        <v>0.36813530971319952</v>
      </c>
      <c r="BZ338" s="4">
        <v>0.4908255872587623</v>
      </c>
      <c r="CA338" s="4">
        <v>0.24544503216763677</v>
      </c>
      <c r="CB338" s="4">
        <v>7.9689761902690517</v>
      </c>
      <c r="CD338" s="10">
        <v>4600.7984766212612</v>
      </c>
      <c r="CE338" s="10">
        <v>8.1120128162454161</v>
      </c>
      <c r="CF338" s="10"/>
      <c r="CH338" s="10">
        <v>4883.6785115018456</v>
      </c>
      <c r="CI338" s="10">
        <v>7.8342247545749935</v>
      </c>
      <c r="CJ338" s="10"/>
      <c r="CK338" s="4">
        <v>7.0595115773888315</v>
      </c>
      <c r="CM338" s="10">
        <v>4598.2898922345194</v>
      </c>
      <c r="CN338" s="10">
        <v>7.2491972811051433</v>
      </c>
      <c r="CQ338" s="10">
        <v>5224.3843214608623</v>
      </c>
      <c r="CR338" s="10">
        <v>6.8925579613393513</v>
      </c>
      <c r="CT338" s="4">
        <v>1.1520833352891107</v>
      </c>
      <c r="CU338" s="4">
        <v>0.88124999714394403</v>
      </c>
      <c r="CV338" s="4">
        <v>0.27083333814516664</v>
      </c>
      <c r="CW338" s="4">
        <v>1.1562500031044085</v>
      </c>
      <c r="CX338" s="4">
        <v>0.85208333159486449</v>
      </c>
      <c r="CY338" s="4">
        <v>0.30416667150954407</v>
      </c>
      <c r="CZ338" s="4">
        <v>1.1479166674738128</v>
      </c>
      <c r="DA338" s="4">
        <v>0.91041666269302368</v>
      </c>
      <c r="DB338" s="4">
        <v>0.23750000478078923</v>
      </c>
    </row>
    <row r="339" spans="1:106" x14ac:dyDescent="0.25">
      <c r="A339" s="1">
        <f t="shared" si="5"/>
        <v>45262</v>
      </c>
      <c r="B339" s="8">
        <v>49</v>
      </c>
      <c r="C339" s="4">
        <v>5787.8519999999999</v>
      </c>
      <c r="D339" s="4">
        <v>5787.8519999999999</v>
      </c>
      <c r="E339" s="4">
        <v>0</v>
      </c>
      <c r="F339" s="4">
        <v>4520.25</v>
      </c>
      <c r="H339" s="4">
        <v>1267.6020000000001</v>
      </c>
      <c r="J339" s="4">
        <v>50585.538096875556</v>
      </c>
      <c r="K339" s="4">
        <v>233.89647773329858</v>
      </c>
      <c r="L339" s="4">
        <v>29417.369541292177</v>
      </c>
      <c r="M339" s="4">
        <v>21168.168555583379</v>
      </c>
      <c r="N339" s="4">
        <v>22354.815676367616</v>
      </c>
      <c r="O339" s="4">
        <v>1789.746820717317</v>
      </c>
      <c r="P339" s="4">
        <v>14215.705871615459</v>
      </c>
      <c r="Q339" s="4">
        <v>8139.1098047521591</v>
      </c>
      <c r="R339" s="4">
        <v>22217.637514913709</v>
      </c>
      <c r="S339" s="4">
        <v>53.398316941752512</v>
      </c>
      <c r="T339" s="4">
        <v>1203.1784046189725</v>
      </c>
      <c r="U339" s="4">
        <v>12342.655981362015</v>
      </c>
      <c r="V339" s="4">
        <v>0</v>
      </c>
      <c r="W339" s="4">
        <v>9874.9815335516942</v>
      </c>
      <c r="X339" s="4">
        <v>0</v>
      </c>
      <c r="Y339" s="4">
        <v>12342.655981362015</v>
      </c>
      <c r="Z339" s="4">
        <v>9874.9815335516942</v>
      </c>
      <c r="AA339" s="4">
        <v>288499.52788549033</v>
      </c>
      <c r="AB339" s="4">
        <v>163852.76724654553</v>
      </c>
      <c r="AC339" s="4">
        <v>124646.76063894483</v>
      </c>
      <c r="AD339" s="4">
        <v>14806.537857174277</v>
      </c>
      <c r="AE339" s="4">
        <v>4.4846481234436224</v>
      </c>
      <c r="AF339" s="4">
        <v>1024.8778883378911</v>
      </c>
      <c r="AG339" s="4">
        <v>8859.4013104238766</v>
      </c>
      <c r="AH339" s="4">
        <v>5947.1365467503992</v>
      </c>
      <c r="AI339" s="4">
        <v>9940.7442226332823</v>
      </c>
      <c r="AJ339" s="4">
        <v>226.95251201806246</v>
      </c>
      <c r="AK339" s="4">
        <v>5453.0910767364412</v>
      </c>
      <c r="AL339" s="4">
        <v>4487.6531458968411</v>
      </c>
      <c r="AM339" s="4">
        <v>906.56935787889438</v>
      </c>
      <c r="AN339" s="4">
        <v>505.16255878572986</v>
      </c>
      <c r="AO339" s="4">
        <v>401.40679909316458</v>
      </c>
      <c r="AP339" s="4">
        <v>77241.85546875</v>
      </c>
      <c r="AQ339" s="4">
        <v>126676.64296874999</v>
      </c>
      <c r="AR339" s="4">
        <v>43128.51953125</v>
      </c>
      <c r="AS339" s="4">
        <v>34113.3359375</v>
      </c>
      <c r="AT339" s="4">
        <v>600</v>
      </c>
      <c r="AU339" s="4">
        <v>600</v>
      </c>
      <c r="AV339" s="4">
        <v>600</v>
      </c>
      <c r="AW339" s="4">
        <v>8.7399501744128152</v>
      </c>
      <c r="AX339" s="4">
        <v>3.8623682285531173</v>
      </c>
      <c r="AY339" s="4">
        <v>7.7247364571062347</v>
      </c>
      <c r="AZ339" s="4">
        <v>49.845698868162202</v>
      </c>
      <c r="BA339" s="4">
        <v>2.5582094803347211</v>
      </c>
      <c r="BB339" s="4">
        <v>1.7175187310652178</v>
      </c>
      <c r="BC339" s="4">
        <v>0.15663312708737101</v>
      </c>
      <c r="BD339" s="4">
        <v>21.886641705549831</v>
      </c>
      <c r="BE339" s="4">
        <v>5.2425000667572021</v>
      </c>
      <c r="BF339" s="4">
        <v>4.1380000114440918</v>
      </c>
      <c r="BG339" s="4">
        <v>6.3470001220703125</v>
      </c>
      <c r="BH339" s="4">
        <v>91.646001815795898</v>
      </c>
      <c r="BI339" s="4">
        <v>78.024002075195313</v>
      </c>
      <c r="BJ339" s="4">
        <v>13.621999740600586</v>
      </c>
      <c r="BK339" s="4">
        <v>2.7200000286102295</v>
      </c>
      <c r="BL339" s="4">
        <v>2.9709999561309814</v>
      </c>
      <c r="BM339" s="4">
        <v>2.4690001010894775</v>
      </c>
      <c r="BN339" s="4">
        <v>0.39100000262260437</v>
      </c>
      <c r="BO339" s="4">
        <v>0.30700001120567322</v>
      </c>
      <c r="BP339" s="4">
        <v>0.47499999403953552</v>
      </c>
      <c r="BQ339" s="4">
        <v>123</v>
      </c>
      <c r="BR339" s="4">
        <v>82</v>
      </c>
      <c r="BS339" s="4">
        <v>164</v>
      </c>
      <c r="BT339" s="10">
        <v>39.682975558836489</v>
      </c>
      <c r="BU339" s="10">
        <v>116.87765865034433</v>
      </c>
      <c r="BV339" s="4">
        <v>17.502917391773728</v>
      </c>
      <c r="BW339" s="10">
        <v>17.751778392394385</v>
      </c>
      <c r="BX339" s="10">
        <v>17.254056391153071</v>
      </c>
      <c r="BY339" s="4">
        <v>0.55431989150677463</v>
      </c>
      <c r="BZ339" s="4">
        <v>0.48549514906425001</v>
      </c>
      <c r="CA339" s="4">
        <v>0.62314463394929931</v>
      </c>
      <c r="CB339" s="4">
        <v>7.9976702164025015</v>
      </c>
      <c r="CD339" s="10">
        <v>4513.259604871243</v>
      </c>
      <c r="CE339" s="10">
        <v>7.9784191691659627</v>
      </c>
      <c r="CF339" s="10"/>
      <c r="CH339" s="10">
        <v>3503.3854858680111</v>
      </c>
      <c r="CI339" s="10">
        <v>8.0224705057781964</v>
      </c>
      <c r="CJ339" s="10"/>
      <c r="CK339" s="4">
        <v>7.089122324953812</v>
      </c>
      <c r="CM339" s="10">
        <v>4532.5458082395016</v>
      </c>
      <c r="CN339" s="10">
        <v>7.2215108291388628</v>
      </c>
      <c r="CQ339" s="10">
        <v>3956.1223092248347</v>
      </c>
      <c r="CR339" s="10">
        <v>6.9374442642670022</v>
      </c>
      <c r="CT339" s="4">
        <v>1.4093750026853133</v>
      </c>
      <c r="CU339" s="4">
        <v>1.0364583283662796</v>
      </c>
      <c r="CV339" s="4">
        <v>0.3729166743190338</v>
      </c>
      <c r="CW339" s="4">
        <v>1.4979166731548805</v>
      </c>
      <c r="CX339" s="4">
        <v>1.0520833358168602</v>
      </c>
      <c r="CY339" s="4">
        <v>0.44583333733802039</v>
      </c>
      <c r="CZ339" s="4">
        <v>1.3208333322157462</v>
      </c>
      <c r="DA339" s="4">
        <v>1.020833320915699</v>
      </c>
      <c r="DB339" s="4">
        <v>0.30000001130004722</v>
      </c>
    </row>
    <row r="340" spans="1:106" x14ac:dyDescent="0.25">
      <c r="A340" s="1">
        <f t="shared" si="5"/>
        <v>45263</v>
      </c>
      <c r="B340" s="8">
        <v>49</v>
      </c>
      <c r="C340" s="4">
        <v>7426.6769999999997</v>
      </c>
      <c r="D340" s="4">
        <v>7426.6769999999997</v>
      </c>
      <c r="E340" s="4">
        <v>0</v>
      </c>
      <c r="F340" s="4">
        <v>4474.0029999999997</v>
      </c>
      <c r="H340" s="4">
        <v>2952.674</v>
      </c>
      <c r="J340" s="4">
        <v>46832.337724719262</v>
      </c>
      <c r="K340" s="4">
        <v>236.18033099256388</v>
      </c>
      <c r="L340" s="4">
        <v>29292.795656358478</v>
      </c>
      <c r="M340" s="4">
        <v>17539.542068360784</v>
      </c>
      <c r="N340" s="4">
        <v>23622.991327893185</v>
      </c>
      <c r="O340" s="4">
        <v>1788.7324538856808</v>
      </c>
      <c r="P340" s="4">
        <v>14147.025473979324</v>
      </c>
      <c r="Q340" s="4">
        <v>9475.9658539138618</v>
      </c>
      <c r="R340" s="4">
        <v>19991.05242371131</v>
      </c>
      <c r="S340" s="4">
        <v>54.483973240027929</v>
      </c>
      <c r="T340" s="4">
        <v>1207.4725913088619</v>
      </c>
      <c r="U340" s="4">
        <v>12037.725772384809</v>
      </c>
      <c r="V340" s="4">
        <v>0</v>
      </c>
      <c r="W340" s="4">
        <v>7953.3266513265007</v>
      </c>
      <c r="X340" s="4">
        <v>0</v>
      </c>
      <c r="Y340" s="4">
        <v>12037.725772384809</v>
      </c>
      <c r="Z340" s="4">
        <v>7953.3266513265007</v>
      </c>
      <c r="AA340" s="4">
        <v>239398.4250478094</v>
      </c>
      <c r="AB340" s="4">
        <v>148367.63717763731</v>
      </c>
      <c r="AC340" s="4">
        <v>91030.787870172091</v>
      </c>
      <c r="AD340" s="4">
        <v>14864.509261091443</v>
      </c>
      <c r="AE340" s="4">
        <v>4.4934175180874369</v>
      </c>
      <c r="AF340" s="4">
        <v>1024.9457303107331</v>
      </c>
      <c r="AG340" s="4">
        <v>8668.8235278143056</v>
      </c>
      <c r="AH340" s="4">
        <v>6195.6857332771378</v>
      </c>
      <c r="AI340" s="4">
        <v>9601.5414129706623</v>
      </c>
      <c r="AJ340" s="4">
        <v>227.058059052538</v>
      </c>
      <c r="AK340" s="4">
        <v>5007.5950769087804</v>
      </c>
      <c r="AL340" s="4">
        <v>4593.9463360618829</v>
      </c>
      <c r="AM340" s="4">
        <v>840.3344043416356</v>
      </c>
      <c r="AN340" s="4">
        <v>485.07078929313695</v>
      </c>
      <c r="AO340" s="4">
        <v>355.26361504849865</v>
      </c>
      <c r="AP340" s="4">
        <v>69464.255859375</v>
      </c>
      <c r="AQ340" s="4">
        <v>113921.379609375</v>
      </c>
      <c r="AR340" s="4">
        <v>42266.4296875</v>
      </c>
      <c r="AS340" s="4">
        <v>27197.826171875</v>
      </c>
      <c r="AT340" s="4">
        <v>600</v>
      </c>
      <c r="AU340" s="4">
        <v>600</v>
      </c>
      <c r="AV340" s="4">
        <v>600</v>
      </c>
      <c r="AW340" s="4">
        <v>6.3059612966498024</v>
      </c>
      <c r="AX340" s="4">
        <v>3.1808292359952084</v>
      </c>
      <c r="AY340" s="4">
        <v>6.3616584719904168</v>
      </c>
      <c r="AZ340" s="4">
        <v>32.234931591586573</v>
      </c>
      <c r="BA340" s="4">
        <v>2.0015020528146632</v>
      </c>
      <c r="BB340" s="4">
        <v>1.2928448905170729</v>
      </c>
      <c r="BC340" s="4">
        <v>0.11315079467460826</v>
      </c>
      <c r="BD340" s="4">
        <v>15.339482194981013</v>
      </c>
      <c r="BE340" s="4">
        <v>5.9250001907348633</v>
      </c>
      <c r="BF340" s="4">
        <v>3.3020000457763672</v>
      </c>
      <c r="BG340" s="4">
        <v>8.5480003356933594</v>
      </c>
      <c r="BH340" s="4">
        <v>91.250503540039063</v>
      </c>
      <c r="BI340" s="4">
        <v>78.54150390625</v>
      </c>
      <c r="BJ340" s="4">
        <v>12.708999633789063</v>
      </c>
      <c r="BK340" s="4">
        <v>2.3075000047683716</v>
      </c>
      <c r="BL340" s="4">
        <v>2.1459999084472656</v>
      </c>
      <c r="BM340" s="4">
        <v>2.4690001010894775</v>
      </c>
      <c r="BN340" s="4">
        <v>0.51749999821186066</v>
      </c>
      <c r="BO340" s="4">
        <v>0.56000000238418579</v>
      </c>
      <c r="BP340" s="4">
        <v>0.47499999403953552</v>
      </c>
      <c r="BQ340" s="4">
        <v>94</v>
      </c>
      <c r="BR340" s="4">
        <v>24</v>
      </c>
      <c r="BS340" s="4">
        <v>164</v>
      </c>
      <c r="BT340" s="10">
        <v>39.367227659167987</v>
      </c>
      <c r="BU340" s="10">
        <v>116.09113359828613</v>
      </c>
      <c r="BV340" s="4">
        <v>17.170222444032078</v>
      </c>
      <c r="BW340" s="10">
        <v>17.592350263981906</v>
      </c>
      <c r="BX340" s="10">
        <v>16.748094624082249</v>
      </c>
      <c r="BY340" s="4">
        <v>0.33589679592992688</v>
      </c>
      <c r="BZ340" s="4">
        <v>0.43457356924374818</v>
      </c>
      <c r="CA340" s="4">
        <v>0.23722002261610556</v>
      </c>
      <c r="CB340" s="4">
        <v>8.386354837110007</v>
      </c>
      <c r="CD340" s="10">
        <v>4336.2823811776161</v>
      </c>
      <c r="CE340" s="10">
        <v>8.3030458854143472</v>
      </c>
      <c r="CF340" s="10"/>
      <c r="CH340" s="10">
        <v>3103.6600088232531</v>
      </c>
      <c r="CI340" s="10">
        <v>8.5027500409678058</v>
      </c>
      <c r="CJ340" s="10"/>
      <c r="CK340" s="4">
        <v>7.1713520213869923</v>
      </c>
      <c r="CM340" s="10">
        <v>4337.0334918909894</v>
      </c>
      <c r="CN340" s="10">
        <v>7.3026513182435728</v>
      </c>
      <c r="CQ340" s="10">
        <v>3364.9428699229384</v>
      </c>
      <c r="CR340" s="10">
        <v>7.002121972039447</v>
      </c>
      <c r="CT340" s="4">
        <v>1.6406250019402555</v>
      </c>
      <c r="CU340" s="4">
        <v>1.4552083325882754</v>
      </c>
      <c r="CV340" s="4">
        <v>0.18541666935198009</v>
      </c>
      <c r="CW340" s="4">
        <v>1.1708333410012226</v>
      </c>
      <c r="CX340" s="4">
        <v>0.89166667064030969</v>
      </c>
      <c r="CY340" s="4">
        <v>0.27916667036091286</v>
      </c>
      <c r="CZ340" s="4">
        <v>2.1104166628792882</v>
      </c>
      <c r="DA340" s="4">
        <v>2.018749994536241</v>
      </c>
      <c r="DB340" s="4">
        <v>9.1666668343047306E-2</v>
      </c>
    </row>
    <row r="341" spans="1:106" x14ac:dyDescent="0.25">
      <c r="A341" s="1">
        <f t="shared" si="5"/>
        <v>45264</v>
      </c>
      <c r="B341" s="8">
        <v>50</v>
      </c>
      <c r="C341" s="4">
        <v>8368.0580000000009</v>
      </c>
      <c r="D341" s="4">
        <v>8368.0580000000009</v>
      </c>
      <c r="E341" s="4">
        <v>0</v>
      </c>
      <c r="F341" s="4">
        <v>4480.7070000000003</v>
      </c>
      <c r="H341" s="4">
        <v>3887.3510000000001</v>
      </c>
      <c r="J341" s="4">
        <v>46669.508007917357</v>
      </c>
      <c r="K341" s="4">
        <v>237.83762069655299</v>
      </c>
      <c r="L341" s="4">
        <v>25180.018701076377</v>
      </c>
      <c r="M341" s="4">
        <v>21489.48930684098</v>
      </c>
      <c r="N341" s="4">
        <v>24544.885911623063</v>
      </c>
      <c r="O341" s="4">
        <v>1789.2263451399481</v>
      </c>
      <c r="P341" s="4">
        <v>11670.35388291621</v>
      </c>
      <c r="Q341" s="4">
        <v>12874.532028706853</v>
      </c>
      <c r="R341" s="4">
        <v>21498.378316714821</v>
      </c>
      <c r="S341" s="4">
        <v>52.747804096849322</v>
      </c>
      <c r="T341" s="4">
        <v>1198.6476449326885</v>
      </c>
      <c r="U341" s="4">
        <v>12384.108617574528</v>
      </c>
      <c r="V341" s="4">
        <v>0</v>
      </c>
      <c r="W341" s="4">
        <v>9114.2696991402954</v>
      </c>
      <c r="X341" s="4">
        <v>0</v>
      </c>
      <c r="Y341" s="4">
        <v>12384.108617574528</v>
      </c>
      <c r="Z341" s="4">
        <v>9114.2696991402954</v>
      </c>
      <c r="AA341" s="4">
        <v>266291.09968100011</v>
      </c>
      <c r="AB341" s="4">
        <v>161747.64595906105</v>
      </c>
      <c r="AC341" s="4">
        <v>104543.45372193905</v>
      </c>
      <c r="AD341" s="4">
        <v>14410.49787685358</v>
      </c>
      <c r="AE341" s="4">
        <v>4.5069891581807262</v>
      </c>
      <c r="AF341" s="4">
        <v>1024.9812391724695</v>
      </c>
      <c r="AG341" s="4">
        <v>7868.6801974360724</v>
      </c>
      <c r="AH341" s="4">
        <v>6541.817679417507</v>
      </c>
      <c r="AI341" s="4">
        <v>8897.7426403221634</v>
      </c>
      <c r="AJ341" s="4">
        <v>226.73518589328836</v>
      </c>
      <c r="AK341" s="4">
        <v>4321.505339836187</v>
      </c>
      <c r="AL341" s="4">
        <v>4576.2373004859764</v>
      </c>
      <c r="AM341" s="4">
        <v>875.87704824552816</v>
      </c>
      <c r="AN341" s="4">
        <v>484.87115362555755</v>
      </c>
      <c r="AO341" s="4">
        <v>391.0058946199706</v>
      </c>
      <c r="AP341" s="4">
        <v>74132.56640625</v>
      </c>
      <c r="AQ341" s="4">
        <v>121577.40890625</v>
      </c>
      <c r="AR341" s="4">
        <v>41438.64453125</v>
      </c>
      <c r="AS341" s="4">
        <v>32693.921875</v>
      </c>
      <c r="AT341" s="4">
        <v>600</v>
      </c>
      <c r="AU341" s="4">
        <v>600</v>
      </c>
      <c r="AV341" s="4">
        <v>600</v>
      </c>
      <c r="AW341" s="4">
        <v>5.577101402489963</v>
      </c>
      <c r="AX341" s="4">
        <v>2.9331639326141214</v>
      </c>
      <c r="AY341" s="4">
        <v>5.8663278652282429</v>
      </c>
      <c r="AZ341" s="4">
        <v>31.822329587223233</v>
      </c>
      <c r="BA341" s="4">
        <v>1.7220838905339302</v>
      </c>
      <c r="BB341" s="4">
        <v>1.063298394958802</v>
      </c>
      <c r="BC341" s="4">
        <v>0.10466909386210374</v>
      </c>
      <c r="BD341" s="4">
        <v>14.528748355502554</v>
      </c>
      <c r="BE341" s="4">
        <v>6.3559997081756592</v>
      </c>
      <c r="BF341" s="4">
        <v>2.4679999351501465</v>
      </c>
      <c r="BG341" s="4">
        <v>10.243999481201172</v>
      </c>
      <c r="BH341" s="4">
        <v>90.723003387451172</v>
      </c>
      <c r="BI341" s="4">
        <v>76.84100341796875</v>
      </c>
      <c r="BJ341" s="4">
        <v>13.881999969482422</v>
      </c>
      <c r="BK341" s="4">
        <v>2.406499981880188</v>
      </c>
      <c r="BL341" s="4">
        <v>2.1459999084472656</v>
      </c>
      <c r="BM341" s="4">
        <v>2.6670000553131104</v>
      </c>
      <c r="BN341" s="4">
        <v>0.51549999415874481</v>
      </c>
      <c r="BO341" s="4">
        <v>0.56000000238418579</v>
      </c>
      <c r="BP341" s="4">
        <v>0.47099998593330383</v>
      </c>
      <c r="BQ341" s="4">
        <v>30</v>
      </c>
      <c r="BR341" s="4">
        <v>24</v>
      </c>
      <c r="BS341" s="4">
        <v>36</v>
      </c>
      <c r="BT341" s="10">
        <v>39.112221435058281</v>
      </c>
      <c r="BU341" s="10">
        <v>116.6940620242684</v>
      </c>
      <c r="BV341" s="4">
        <v>17.72501548876917</v>
      </c>
      <c r="BW341" s="10">
        <v>18.07494449371541</v>
      </c>
      <c r="BX341" s="10">
        <v>17.37508648382293</v>
      </c>
      <c r="BY341" s="4">
        <v>0.35551851468043605</v>
      </c>
      <c r="BZ341" s="4">
        <v>0.31413425219468805</v>
      </c>
      <c r="CA341" s="4">
        <v>0.39690277716618405</v>
      </c>
      <c r="CB341" s="4">
        <v>8.3645039519838278</v>
      </c>
      <c r="CD341" s="10">
        <v>4344.3652216961873</v>
      </c>
      <c r="CE341" s="10">
        <v>8.285884995255568</v>
      </c>
      <c r="CF341" s="10"/>
      <c r="CH341" s="10">
        <v>3363.437173301189</v>
      </c>
      <c r="CI341" s="10">
        <v>8.4660516972747129</v>
      </c>
      <c r="CJ341" s="10"/>
      <c r="CK341" s="4">
        <v>7.1280353496898368</v>
      </c>
      <c r="CM341" s="10">
        <v>4334.6123236041603</v>
      </c>
      <c r="CN341" s="10">
        <v>7.3233549880744633</v>
      </c>
      <c r="CQ341" s="10">
        <v>3751.7819923074253</v>
      </c>
      <c r="CR341" s="10">
        <v>6.9023732740895412</v>
      </c>
      <c r="CT341" s="4">
        <v>1.2729166719752054</v>
      </c>
      <c r="CU341" s="4">
        <v>0.97916666666666674</v>
      </c>
      <c r="CV341" s="4">
        <v>0.29375000530853868</v>
      </c>
      <c r="CW341" s="4">
        <v>1.1229166689639292</v>
      </c>
      <c r="CX341" s="4">
        <v>0.83333332960804307</v>
      </c>
      <c r="CY341" s="4">
        <v>0.28958333935588598</v>
      </c>
      <c r="CZ341" s="4">
        <v>1.4229166749864817</v>
      </c>
      <c r="DA341" s="4">
        <v>1.1250000037252903</v>
      </c>
      <c r="DB341" s="4">
        <v>0.29791667126119137</v>
      </c>
    </row>
    <row r="342" spans="1:106" x14ac:dyDescent="0.25">
      <c r="A342" s="1">
        <f t="shared" si="5"/>
        <v>45265</v>
      </c>
      <c r="B342" s="8">
        <v>50</v>
      </c>
      <c r="C342" s="4">
        <v>9020.7060000000001</v>
      </c>
      <c r="D342" s="4">
        <v>9020.7060000000001</v>
      </c>
      <c r="E342" s="4">
        <v>0</v>
      </c>
      <c r="F342" s="4">
        <v>4457.9970000000003</v>
      </c>
      <c r="H342" s="4">
        <v>4562.7089999999998</v>
      </c>
      <c r="J342" s="4">
        <v>60449.717959744856</v>
      </c>
      <c r="K342" s="4">
        <v>236.16134399066786</v>
      </c>
      <c r="L342" s="4">
        <v>29112.31997407891</v>
      </c>
      <c r="M342" s="4">
        <v>31337.397985665943</v>
      </c>
      <c r="N342" s="4">
        <v>25867.491884600528</v>
      </c>
      <c r="O342" s="4">
        <v>1790.2163734432231</v>
      </c>
      <c r="P342" s="4">
        <v>11718.261849879109</v>
      </c>
      <c r="Q342" s="4">
        <v>14149.230034721419</v>
      </c>
      <c r="R342" s="4">
        <v>28002.749572969944</v>
      </c>
      <c r="S342" s="4">
        <v>51.397314431864295</v>
      </c>
      <c r="T342" s="4">
        <v>1193.0314820557264</v>
      </c>
      <c r="U342" s="4">
        <v>13047.845559057132</v>
      </c>
      <c r="V342" s="4">
        <v>0</v>
      </c>
      <c r="W342" s="4">
        <v>14954.90401391281</v>
      </c>
      <c r="X342" s="4">
        <v>0</v>
      </c>
      <c r="Y342" s="4">
        <v>13047.845559057132</v>
      </c>
      <c r="Z342" s="4">
        <v>14954.90401391281</v>
      </c>
      <c r="AA342" s="4">
        <v>329533.43212211225</v>
      </c>
      <c r="AB342" s="4">
        <v>161873.11401488323</v>
      </c>
      <c r="AC342" s="4">
        <v>167660.31810722902</v>
      </c>
      <c r="AD342" s="4">
        <v>16340.27188522615</v>
      </c>
      <c r="AE342" s="4">
        <v>4.4987085022723834</v>
      </c>
      <c r="AF342" s="4">
        <v>1024.9295008164929</v>
      </c>
      <c r="AG342" s="4">
        <v>8338.4718893103036</v>
      </c>
      <c r="AH342" s="4">
        <v>8001.7999959158469</v>
      </c>
      <c r="AI342" s="4">
        <v>8747.1157526714014</v>
      </c>
      <c r="AJ342" s="4">
        <v>226.86924529349363</v>
      </c>
      <c r="AK342" s="4">
        <v>4431.9636388000863</v>
      </c>
      <c r="AL342" s="4">
        <v>4315.1521138713151</v>
      </c>
      <c r="AM342" s="4">
        <v>995.89720264339212</v>
      </c>
      <c r="AN342" s="4">
        <v>485.32962018059146</v>
      </c>
      <c r="AO342" s="4">
        <v>510.56758246280071</v>
      </c>
      <c r="AP342" s="4">
        <v>92272.40625</v>
      </c>
      <c r="AQ342" s="4">
        <v>151326.74625</v>
      </c>
      <c r="AR342" s="4">
        <v>43777.33203125</v>
      </c>
      <c r="AS342" s="4">
        <v>48495.07421875</v>
      </c>
      <c r="AT342" s="4">
        <v>600</v>
      </c>
      <c r="AU342" s="4">
        <v>600</v>
      </c>
      <c r="AV342" s="4">
        <v>600</v>
      </c>
      <c r="AW342" s="4">
        <v>6.7012180598441908</v>
      </c>
      <c r="AX342" s="4">
        <v>2.8675684458179358</v>
      </c>
      <c r="AY342" s="4">
        <v>5.7351368916358716</v>
      </c>
      <c r="AZ342" s="4">
        <v>36.530780642015408</v>
      </c>
      <c r="BA342" s="4">
        <v>1.8114182953336635</v>
      </c>
      <c r="BB342" s="4">
        <v>0.96967086086958176</v>
      </c>
      <c r="BC342" s="4">
        <v>0.11040124826630998</v>
      </c>
      <c r="BD342" s="4">
        <v>16.775488110354111</v>
      </c>
      <c r="BE342" s="4">
        <v>5.4429998397827148</v>
      </c>
      <c r="BF342" s="4">
        <v>2.4289999008178711</v>
      </c>
      <c r="BG342" s="4">
        <v>8.4569997787475586</v>
      </c>
      <c r="BH342" s="4">
        <v>91.27049446105957</v>
      </c>
      <c r="BI342" s="4">
        <v>77.425994873046875</v>
      </c>
      <c r="BJ342" s="4">
        <v>13.844499588012695</v>
      </c>
      <c r="BK342" s="4">
        <v>2.8424999713897705</v>
      </c>
      <c r="BL342" s="4">
        <v>3.0179998874664307</v>
      </c>
      <c r="BM342" s="4">
        <v>2.6670000553131104</v>
      </c>
      <c r="BN342" s="4">
        <v>0.44499999284744263</v>
      </c>
      <c r="BO342" s="4">
        <v>0.41899999976158142</v>
      </c>
      <c r="BP342" s="4">
        <v>0.47099998593330383</v>
      </c>
      <c r="BQ342" s="4">
        <v>87</v>
      </c>
      <c r="BR342" s="4">
        <v>138</v>
      </c>
      <c r="BS342" s="4">
        <v>36</v>
      </c>
      <c r="BT342" s="10">
        <v>39.027329517324006</v>
      </c>
      <c r="BU342" s="10">
        <v>116.01051871833229</v>
      </c>
      <c r="BV342" s="4">
        <v>18.216875959888654</v>
      </c>
      <c r="BW342" s="10">
        <v>18.227199420222529</v>
      </c>
      <c r="BX342" s="10">
        <v>18.206552499554775</v>
      </c>
      <c r="BY342" s="4">
        <v>0.29319495341527141</v>
      </c>
      <c r="BZ342" s="4">
        <v>0.32027408156701614</v>
      </c>
      <c r="CA342" s="4">
        <v>0.26611582526352667</v>
      </c>
      <c r="CB342" s="4">
        <v>8.2324040986530633</v>
      </c>
      <c r="CD342" s="10">
        <v>4398.6641688951995</v>
      </c>
      <c r="CE342" s="10">
        <v>8.3646912510339515</v>
      </c>
      <c r="CF342" s="10"/>
      <c r="CH342" s="10">
        <v>4571.1323314450374</v>
      </c>
      <c r="CI342" s="10">
        <v>8.105108121422175</v>
      </c>
      <c r="CJ342" s="10"/>
      <c r="CK342" s="4">
        <v>7.1064491636251645</v>
      </c>
      <c r="CM342" s="10">
        <v>4367.0702675600405</v>
      </c>
      <c r="CN342" s="10">
        <v>7.3545839293797766</v>
      </c>
      <c r="CQ342" s="10">
        <v>5056.5639474229711</v>
      </c>
      <c r="CR342" s="10">
        <v>6.8921491035167204</v>
      </c>
      <c r="CT342" s="4">
        <v>1.4635416730307043</v>
      </c>
      <c r="CU342" s="4">
        <v>0.84583333538224303</v>
      </c>
      <c r="CV342" s="4">
        <v>0.61770833764846123</v>
      </c>
      <c r="CW342" s="4">
        <v>1.1333333343888323</v>
      </c>
      <c r="CX342" s="4">
        <v>0.78124999751647317</v>
      </c>
      <c r="CY342" s="4">
        <v>0.3520833368723591</v>
      </c>
      <c r="CZ342" s="4">
        <v>1.7937500116725764</v>
      </c>
      <c r="DA342" s="4">
        <v>0.9104166732480129</v>
      </c>
      <c r="DB342" s="4">
        <v>0.88333333842456341</v>
      </c>
    </row>
    <row r="343" spans="1:106" x14ac:dyDescent="0.25">
      <c r="A343" s="1">
        <f t="shared" si="5"/>
        <v>45266</v>
      </c>
      <c r="B343" s="8">
        <v>50</v>
      </c>
      <c r="C343" s="4">
        <v>947.60599999999999</v>
      </c>
      <c r="D343" s="4">
        <v>947.60599999999999</v>
      </c>
      <c r="E343" s="4">
        <v>0</v>
      </c>
      <c r="F343" s="4">
        <v>481.39400000000001</v>
      </c>
      <c r="H343" s="4">
        <v>466.21199999999999</v>
      </c>
      <c r="J343" s="4">
        <v>5610.7973311896985</v>
      </c>
      <c r="K343" s="4">
        <v>244.85718943687019</v>
      </c>
      <c r="L343" s="4">
        <v>2893.3310301389129</v>
      </c>
      <c r="M343" s="4">
        <v>2717.4663010507861</v>
      </c>
      <c r="N343" s="4">
        <v>2124.6125887704102</v>
      </c>
      <c r="O343" s="4">
        <v>1795.1257581371829</v>
      </c>
      <c r="P343" s="4">
        <v>1097.8731401467367</v>
      </c>
      <c r="Q343" s="4">
        <v>1026.7394486236735</v>
      </c>
      <c r="R343" s="4">
        <v>1379.7924768584005</v>
      </c>
      <c r="S343" s="4">
        <v>26.483723290566633</v>
      </c>
      <c r="T343" s="4">
        <v>1098.4808787068623</v>
      </c>
      <c r="U343" s="4">
        <v>684.63573758810378</v>
      </c>
      <c r="V343" s="4">
        <v>0</v>
      </c>
      <c r="W343" s="4">
        <v>695.15673927029673</v>
      </c>
      <c r="X343" s="4">
        <v>0</v>
      </c>
      <c r="Y343" s="4">
        <v>684.63573758810378</v>
      </c>
      <c r="Z343" s="4">
        <v>695.15673927029673</v>
      </c>
      <c r="AA343" s="4">
        <v>34947.476892156134</v>
      </c>
      <c r="AB343" s="4">
        <v>16857.36421506992</v>
      </c>
      <c r="AC343" s="4">
        <v>18090.112677086214</v>
      </c>
      <c r="AD343" s="4">
        <v>1249.8413068918981</v>
      </c>
      <c r="AE343" s="4">
        <v>3.5861269163509495</v>
      </c>
      <c r="AF343" s="4">
        <v>1020.0221859413983</v>
      </c>
      <c r="AG343" s="4">
        <v>667.21508331942232</v>
      </c>
      <c r="AH343" s="4">
        <v>582.62622357247574</v>
      </c>
      <c r="AI343" s="4">
        <v>768.79395146227159</v>
      </c>
      <c r="AJ343" s="4">
        <v>287.42970119705905</v>
      </c>
      <c r="AK343" s="4">
        <v>265.22684796364302</v>
      </c>
      <c r="AL343" s="4">
        <v>503.56710349862857</v>
      </c>
      <c r="AM343" s="4">
        <v>186.54854208317528</v>
      </c>
      <c r="AN343" s="4">
        <v>54.937248209624059</v>
      </c>
      <c r="AO343" s="4">
        <v>131.61129387355123</v>
      </c>
      <c r="AP343" s="4">
        <v>9550.27880859375</v>
      </c>
      <c r="AQ343" s="4">
        <v>15662.457246093749</v>
      </c>
      <c r="AR343" s="4">
        <v>4455.4677734375</v>
      </c>
      <c r="AS343" s="4">
        <v>5094.81103515625</v>
      </c>
      <c r="AT343" s="4">
        <v>600</v>
      </c>
      <c r="AU343" s="4">
        <v>600</v>
      </c>
      <c r="AV343" s="4">
        <v>600</v>
      </c>
      <c r="AW343" s="4">
        <v>5.9210234329348888</v>
      </c>
      <c r="AX343" s="4">
        <v>2.2420843565473523</v>
      </c>
      <c r="AY343" s="4">
        <v>4.4841687130947046</v>
      </c>
      <c r="AZ343" s="4">
        <v>36.879754763220298</v>
      </c>
      <c r="BA343" s="4">
        <v>1.3189461726623704</v>
      </c>
      <c r="BB343" s="4">
        <v>0.81130127021385634</v>
      </c>
      <c r="BC343" s="4">
        <v>0.19686298111575409</v>
      </c>
      <c r="BD343" s="4">
        <v>16.528448792107426</v>
      </c>
      <c r="BE343" s="4">
        <v>4.9860000610351563</v>
      </c>
      <c r="BF343" s="4">
        <v>2.4270000457763672</v>
      </c>
      <c r="BG343" s="4">
        <v>7.5450000762939453</v>
      </c>
      <c r="BH343" s="4">
        <v>91.742996215820313</v>
      </c>
      <c r="BI343" s="4">
        <v>48.599998474121094</v>
      </c>
      <c r="BJ343" s="4">
        <v>43.142997741699219</v>
      </c>
      <c r="BK343" s="4">
        <v>2.7114999294281006</v>
      </c>
      <c r="BL343" s="4">
        <v>3.0179998874664307</v>
      </c>
      <c r="BM343" s="4">
        <v>2.4049999713897705</v>
      </c>
      <c r="BN343" s="4">
        <v>0.5599999874830246</v>
      </c>
      <c r="BO343" s="4">
        <v>0.41899999976158142</v>
      </c>
      <c r="BP343" s="4">
        <v>0.70099997520446777</v>
      </c>
      <c r="BQ343" s="4">
        <v>130.5</v>
      </c>
      <c r="BR343" s="4">
        <v>138</v>
      </c>
      <c r="BS343" s="4">
        <v>123</v>
      </c>
      <c r="BT343" s="10">
        <v>39.024073102105085</v>
      </c>
      <c r="BU343" s="10">
        <v>106.49025785553196</v>
      </c>
      <c r="BV343" s="4">
        <v>18.329485499864376</v>
      </c>
      <c r="BW343" s="10">
        <v>18.351855656305951</v>
      </c>
      <c r="BX343" s="10">
        <v>18.307115343422801</v>
      </c>
      <c r="BY343" s="4">
        <v>7.1038356249785148E-2</v>
      </c>
      <c r="BZ343" s="4">
        <v>0.10031088239156685</v>
      </c>
      <c r="CA343" s="4">
        <v>4.176583010800345E-2</v>
      </c>
      <c r="CB343" s="4">
        <v>8.6317067725878953</v>
      </c>
      <c r="CD343" s="10">
        <v>463.62832432015273</v>
      </c>
      <c r="CE343" s="10">
        <v>8.5486702956874581</v>
      </c>
      <c r="CF343" s="10"/>
      <c r="CH343" s="10">
        <v>462.36435011238876</v>
      </c>
      <c r="CI343" s="10">
        <v>8.7149702478827376</v>
      </c>
      <c r="CJ343" s="10"/>
      <c r="CK343" s="4">
        <v>7.1110655029375716</v>
      </c>
      <c r="CM343" s="10">
        <v>467.30257052043106</v>
      </c>
      <c r="CN343" s="10">
        <v>7.3929158921241722</v>
      </c>
      <c r="CQ343" s="10">
        <v>554.21414934564564</v>
      </c>
      <c r="CR343" s="10">
        <v>6.8734147473143361</v>
      </c>
      <c r="CT343" s="4">
        <v>1.0979166676600773</v>
      </c>
      <c r="CU343" s="4">
        <v>0.84791666020949674</v>
      </c>
      <c r="CV343" s="4">
        <v>0.2500000074505806</v>
      </c>
      <c r="CW343" s="4">
        <v>1.0958333561817803</v>
      </c>
      <c r="CX343" s="4">
        <v>0.79583334426085151</v>
      </c>
      <c r="CY343" s="4">
        <v>0.30000001192092896</v>
      </c>
      <c r="CZ343" s="4">
        <v>1.0999999791383743</v>
      </c>
      <c r="DA343" s="4">
        <v>0.89999997615814209</v>
      </c>
      <c r="DB343" s="4">
        <v>0.20000000298023224</v>
      </c>
    </row>
    <row r="344" spans="1:106" x14ac:dyDescent="0.25">
      <c r="A344" s="1">
        <f t="shared" si="5"/>
        <v>45267</v>
      </c>
      <c r="B344" s="8">
        <v>50</v>
      </c>
      <c r="C344" s="4">
        <v>1950.5039999999999</v>
      </c>
      <c r="D344" s="4">
        <v>1950.5039999999999</v>
      </c>
      <c r="E344" s="4">
        <v>0</v>
      </c>
      <c r="F344" s="4">
        <v>1948.502</v>
      </c>
      <c r="H344" s="4">
        <v>2.0019999999999998</v>
      </c>
      <c r="J344" s="4">
        <v>13138.861964148986</v>
      </c>
      <c r="K344" s="4">
        <v>239.15821718207349</v>
      </c>
      <c r="L344" s="4">
        <v>13138.861964148986</v>
      </c>
      <c r="M344" s="4">
        <v>8.2084484337737041E-13</v>
      </c>
      <c r="N344" s="4">
        <v>8803.1958511877074</v>
      </c>
      <c r="O344" s="4">
        <v>1792.1300262509144</v>
      </c>
      <c r="P344" s="4">
        <v>8803.1958511877019</v>
      </c>
      <c r="Q344" s="4">
        <v>6.2841578834053531E-12</v>
      </c>
      <c r="R344" s="4">
        <v>4764.1832331857877</v>
      </c>
      <c r="S344" s="4">
        <v>35.464470970319347</v>
      </c>
      <c r="T344" s="4">
        <v>1135.0630531950244</v>
      </c>
      <c r="U344" s="4">
        <v>4759.9418856302436</v>
      </c>
      <c r="V344" s="4">
        <v>0</v>
      </c>
      <c r="W344" s="4">
        <v>4.2413475555438707</v>
      </c>
      <c r="X344" s="4">
        <v>0</v>
      </c>
      <c r="Y344" s="4">
        <v>4759.9418856302436</v>
      </c>
      <c r="Z344" s="4">
        <v>4.2413475555438707</v>
      </c>
      <c r="AA344" s="4">
        <v>27016.799969409061</v>
      </c>
      <c r="AB344" s="4">
        <v>26242.544195562044</v>
      </c>
      <c r="AC344" s="4">
        <v>774.25577384701501</v>
      </c>
      <c r="AD344" s="4">
        <v>4944.1205845082495</v>
      </c>
      <c r="AE344" s="4">
        <v>3.8889313571592954</v>
      </c>
      <c r="AF344" s="4">
        <v>1021.7635060671538</v>
      </c>
      <c r="AG344" s="4">
        <v>4944.1205845082495</v>
      </c>
      <c r="AH344" s="4">
        <v>0</v>
      </c>
      <c r="AI344" s="4">
        <v>5927.0272469553829</v>
      </c>
      <c r="AJ344" s="4">
        <v>319.39128444649555</v>
      </c>
      <c r="AK344" s="4">
        <v>5927.0272469553829</v>
      </c>
      <c r="AL344" s="4">
        <v>2.26116821845752E-13</v>
      </c>
      <c r="AM344" s="4">
        <v>141.45094580276731</v>
      </c>
      <c r="AN344" s="4">
        <v>135.28347819463715</v>
      </c>
      <c r="AO344" s="4">
        <v>6.1674676081301651</v>
      </c>
      <c r="AP344" s="4">
        <v>24866.789661839604</v>
      </c>
      <c r="AQ344" s="4">
        <v>40781.535045416946</v>
      </c>
      <c r="AR344" s="4">
        <v>24866.677734375</v>
      </c>
      <c r="AS344" s="4">
        <v>0.11192746460437775</v>
      </c>
      <c r="AT344" s="4">
        <v>600</v>
      </c>
      <c r="AU344" s="4">
        <v>600</v>
      </c>
      <c r="AV344" s="4">
        <v>600</v>
      </c>
      <c r="AW344" s="4">
        <v>6.7361368980268619</v>
      </c>
      <c r="AX344" s="4">
        <v>4.5132928982394844</v>
      </c>
      <c r="AY344" s="4">
        <v>9.0265857964789689</v>
      </c>
      <c r="AZ344" s="4">
        <v>13.851189215407434</v>
      </c>
      <c r="BA344" s="4">
        <v>2.5347913075329505</v>
      </c>
      <c r="BB344" s="4">
        <v>3.0387157611342417</v>
      </c>
      <c r="BC344" s="4">
        <v>7.2520202882315199E-2</v>
      </c>
      <c r="BD344" s="4">
        <v>20.908203749090976</v>
      </c>
      <c r="BE344" s="4">
        <v>4.9860000610351563</v>
      </c>
      <c r="BF344" s="4">
        <v>2.4270000457763672</v>
      </c>
      <c r="BG344" s="4">
        <v>7.5450000762939453</v>
      </c>
      <c r="BH344" s="4">
        <v>91.742996215820313</v>
      </c>
      <c r="BI344" s="4">
        <v>48.599998474121094</v>
      </c>
      <c r="BJ344" s="4">
        <v>43.142997741699219</v>
      </c>
      <c r="BK344" s="4">
        <v>2.7114999294281006</v>
      </c>
      <c r="BL344" s="4">
        <v>3.0179998874664307</v>
      </c>
      <c r="BM344" s="4">
        <v>2.4049999713897705</v>
      </c>
      <c r="BN344" s="4">
        <v>0.5599999874830246</v>
      </c>
      <c r="BO344" s="4">
        <v>0.41899999976158142</v>
      </c>
      <c r="BP344" s="4">
        <v>0.70099997520446777</v>
      </c>
      <c r="BQ344" s="4">
        <v>130.5</v>
      </c>
      <c r="BR344" s="4">
        <v>138</v>
      </c>
      <c r="BS344" s="4">
        <v>123</v>
      </c>
      <c r="BT344" s="10">
        <v>39.338534699406082</v>
      </c>
      <c r="BU344" s="10">
        <v>105.03624769420769</v>
      </c>
      <c r="BV344" s="4">
        <v>17.713608198336981</v>
      </c>
      <c r="BW344" s="10">
        <v>17.108710155829236</v>
      </c>
      <c r="BX344" s="10">
        <v>18.318506240844727</v>
      </c>
      <c r="BY344" s="4">
        <v>1.1197019955852194</v>
      </c>
      <c r="BZ344" s="4">
        <v>2.2394039911704389</v>
      </c>
      <c r="CA344" s="4">
        <v>0</v>
      </c>
      <c r="CB344" s="4">
        <v>8.4250226578368999</v>
      </c>
      <c r="CD344" s="10">
        <v>1161.7586784732869</v>
      </c>
      <c r="CE344" s="10">
        <v>8.4177134033858927</v>
      </c>
      <c r="CF344" s="10"/>
      <c r="CH344" s="10">
        <v>0.47818085202075195</v>
      </c>
      <c r="CI344" s="10">
        <v>26.183136048918463</v>
      </c>
      <c r="CJ344" s="10"/>
      <c r="CK344" s="4">
        <v>6.3050213965434976</v>
      </c>
      <c r="CM344" s="10">
        <v>1530.1324701344047</v>
      </c>
      <c r="CN344" s="10">
        <v>6.3138116474227708</v>
      </c>
      <c r="CQ344" s="10">
        <v>1.9148361648342675E-16</v>
      </c>
      <c r="CR344" s="10">
        <v>-7.0242292985762152E+16</v>
      </c>
      <c r="CT344" s="4">
        <v>1.6013541617327267</v>
      </c>
      <c r="CU344" s="4">
        <v>1.299270822811458</v>
      </c>
      <c r="CV344" s="4">
        <v>0.30208333892126882</v>
      </c>
      <c r="CW344" s="4">
        <v>2.1027083443270791</v>
      </c>
      <c r="CX344" s="4">
        <v>1.6985416694647737</v>
      </c>
      <c r="CY344" s="4">
        <v>0.40416667486230534</v>
      </c>
      <c r="CZ344" s="4">
        <v>1.0999999791383743</v>
      </c>
      <c r="DA344" s="4">
        <v>0.89999997615814209</v>
      </c>
      <c r="DB344" s="4">
        <v>0.20000000298023224</v>
      </c>
    </row>
    <row r="345" spans="1:106" x14ac:dyDescent="0.25">
      <c r="A345" s="1">
        <f t="shared" si="5"/>
        <v>45268</v>
      </c>
      <c r="B345" s="8">
        <v>50</v>
      </c>
      <c r="C345" s="4">
        <v>4291.2749999999996</v>
      </c>
      <c r="D345" s="4">
        <v>4291.2749999999996</v>
      </c>
      <c r="E345" s="4">
        <v>0</v>
      </c>
      <c r="F345" s="4">
        <v>3986.038</v>
      </c>
      <c r="H345" s="4">
        <v>305.23700000000002</v>
      </c>
      <c r="J345" s="4">
        <v>32046.312884293649</v>
      </c>
      <c r="K345" s="4">
        <v>250.90501901977265</v>
      </c>
      <c r="L345" s="4">
        <v>32046.312884293649</v>
      </c>
      <c r="M345" s="4">
        <v>8.6116251185752298E-13</v>
      </c>
      <c r="N345" s="4">
        <v>9703.8433361079933</v>
      </c>
      <c r="O345" s="4">
        <v>1789.3389256542625</v>
      </c>
      <c r="P345" s="4">
        <v>9703.8433361079951</v>
      </c>
      <c r="Q345" s="4">
        <v>-2.6495834899286181E-12</v>
      </c>
      <c r="R345" s="4">
        <v>15256.674510384702</v>
      </c>
      <c r="S345" s="4">
        <v>52.145810797060342</v>
      </c>
      <c r="T345" s="4">
        <v>1197.227683546736</v>
      </c>
      <c r="U345" s="4">
        <v>15204.050957217323</v>
      </c>
      <c r="V345" s="4">
        <v>0</v>
      </c>
      <c r="W345" s="4">
        <v>52.62355316737893</v>
      </c>
      <c r="X345" s="4">
        <v>0</v>
      </c>
      <c r="Y345" s="4">
        <v>15204.050957217323</v>
      </c>
      <c r="Z345" s="4">
        <v>52.62355316737893</v>
      </c>
      <c r="AA345" s="4">
        <v>150671.06635146131</v>
      </c>
      <c r="AB345" s="4">
        <v>149869.10115104954</v>
      </c>
      <c r="AC345" s="4">
        <v>801.96520041177189</v>
      </c>
      <c r="AD345" s="4">
        <v>8239.9768376315242</v>
      </c>
      <c r="AE345" s="4">
        <v>3.9584637712741566</v>
      </c>
      <c r="AF345" s="4">
        <v>1022.0438589690774</v>
      </c>
      <c r="AG345" s="4">
        <v>8239.9768376315242</v>
      </c>
      <c r="AH345" s="4">
        <v>0</v>
      </c>
      <c r="AI345" s="4">
        <v>11318.18435208433</v>
      </c>
      <c r="AJ345" s="4">
        <v>264.74056535138027</v>
      </c>
      <c r="AK345" s="4">
        <v>11318.18435208433</v>
      </c>
      <c r="AL345" s="4">
        <v>1.874262015466169E-13</v>
      </c>
      <c r="AM345" s="4">
        <v>501.18855701120276</v>
      </c>
      <c r="AN345" s="4">
        <v>494.39116172108874</v>
      </c>
      <c r="AO345" s="4">
        <v>6.7973952901139967</v>
      </c>
      <c r="AP345" s="4">
        <v>52275.992549717426</v>
      </c>
      <c r="AQ345" s="4">
        <v>85732.627781536576</v>
      </c>
      <c r="AR345" s="4">
        <v>52275.765625</v>
      </c>
      <c r="AS345" s="4">
        <v>0.22692471742630005</v>
      </c>
      <c r="AT345" s="4">
        <v>600</v>
      </c>
      <c r="AU345" s="4">
        <v>600</v>
      </c>
      <c r="AV345" s="4">
        <v>600</v>
      </c>
      <c r="AW345" s="4">
        <v>7.4677835571697582</v>
      </c>
      <c r="AX345" s="4">
        <v>2.2612960800946094</v>
      </c>
      <c r="AY345" s="4">
        <v>4.5225921601892187</v>
      </c>
      <c r="AZ345" s="4">
        <v>35.111025592967437</v>
      </c>
      <c r="BA345" s="4">
        <v>1.9201698417443591</v>
      </c>
      <c r="BB345" s="4">
        <v>2.6374875420671784</v>
      </c>
      <c r="BC345" s="4">
        <v>0.11679245842114588</v>
      </c>
      <c r="BD345" s="4">
        <v>19.978357896321391</v>
      </c>
      <c r="BE345" s="4">
        <v>4.9860000610351563</v>
      </c>
      <c r="BF345" s="4">
        <v>2.4270000457763672</v>
      </c>
      <c r="BG345" s="4">
        <v>7.5450000762939453</v>
      </c>
      <c r="BH345" s="4">
        <v>91.742996215820313</v>
      </c>
      <c r="BI345" s="4">
        <v>48.599998474121094</v>
      </c>
      <c r="BJ345" s="4">
        <v>43.142997741699219</v>
      </c>
      <c r="BK345" s="4">
        <v>2.7114999294281006</v>
      </c>
      <c r="BL345" s="4">
        <v>3.0179998874664307</v>
      </c>
      <c r="BM345" s="4">
        <v>2.4049999713897705</v>
      </c>
      <c r="BN345" s="4">
        <v>0.5599999874830246</v>
      </c>
      <c r="BO345" s="4">
        <v>0.41899999976158142</v>
      </c>
      <c r="BP345" s="4">
        <v>0.70099997520446777</v>
      </c>
      <c r="BQ345" s="4">
        <v>130.5</v>
      </c>
      <c r="BR345" s="4">
        <v>138</v>
      </c>
      <c r="BS345" s="4">
        <v>123</v>
      </c>
      <c r="BT345" s="10">
        <v>38.418156347116067</v>
      </c>
      <c r="BU345" s="10">
        <v>105.95397832035951</v>
      </c>
      <c r="BV345" s="4">
        <v>18.280532046600626</v>
      </c>
      <c r="BW345" s="10">
        <v>18.242557852356523</v>
      </c>
      <c r="BX345" s="10">
        <v>18.318506240844727</v>
      </c>
      <c r="BY345" s="4">
        <v>0.70673918004311076</v>
      </c>
      <c r="BZ345" s="4">
        <v>1.4134783600862215</v>
      </c>
      <c r="CA345" s="4">
        <v>0</v>
      </c>
      <c r="CB345" s="4">
        <v>8.2881021380230671</v>
      </c>
      <c r="CD345" s="10">
        <v>4390.1984558346448</v>
      </c>
      <c r="CE345" s="10">
        <v>8.2857921402360351</v>
      </c>
      <c r="CF345" s="10"/>
      <c r="CH345" s="10">
        <v>0.47709547887538412</v>
      </c>
      <c r="CI345" s="10">
        <v>29.544536471697636</v>
      </c>
      <c r="CJ345" s="10"/>
      <c r="CK345" s="4">
        <v>7.293037819311551</v>
      </c>
      <c r="CM345" s="10">
        <v>4670.2990302914959</v>
      </c>
      <c r="CN345" s="10">
        <v>7.2865849797427167</v>
      </c>
      <c r="CQ345" s="10">
        <v>1.9148361648342675E-16</v>
      </c>
      <c r="CR345" s="10">
        <v>1.5738521621020147E+17</v>
      </c>
      <c r="CT345" s="4">
        <v>2.5875000129453838</v>
      </c>
      <c r="CU345" s="4">
        <v>2.3802083420256772</v>
      </c>
      <c r="CV345" s="4">
        <v>0.20729167091970641</v>
      </c>
      <c r="CW345" s="4">
        <v>2.7687499911213913</v>
      </c>
      <c r="CX345" s="4">
        <v>2.5708333204189935</v>
      </c>
      <c r="CY345" s="4">
        <v>0.19791667070239782</v>
      </c>
      <c r="CZ345" s="4">
        <v>2.4062500347693758</v>
      </c>
      <c r="DA345" s="4">
        <v>2.1895833636323609</v>
      </c>
      <c r="DB345" s="4">
        <v>0.21666667113701502</v>
      </c>
    </row>
    <row r="346" spans="1:106" x14ac:dyDescent="0.25">
      <c r="A346" s="1">
        <f t="shared" si="5"/>
        <v>45269</v>
      </c>
      <c r="B346" s="8">
        <v>50</v>
      </c>
      <c r="C346" s="4">
        <v>5713.5569999999998</v>
      </c>
      <c r="D346" s="4">
        <v>5713.5569999999998</v>
      </c>
      <c r="E346" s="4">
        <v>0</v>
      </c>
      <c r="F346" s="4">
        <v>3865.5050000000001</v>
      </c>
      <c r="H346" s="4">
        <v>1848.0519999999999</v>
      </c>
      <c r="J346" s="4">
        <v>43997.427576699658</v>
      </c>
      <c r="K346" s="4">
        <v>250.08254974550258</v>
      </c>
      <c r="L346" s="4">
        <v>31164.644661365499</v>
      </c>
      <c r="M346" s="4">
        <v>12832.782915334157</v>
      </c>
      <c r="N346" s="4">
        <v>14436.631517150701</v>
      </c>
      <c r="O346" s="4">
        <v>1791.2359496823708</v>
      </c>
      <c r="P346" s="4">
        <v>7835.4271279252725</v>
      </c>
      <c r="Q346" s="4">
        <v>6601.2043892254287</v>
      </c>
      <c r="R346" s="4">
        <v>19923.823141566951</v>
      </c>
      <c r="S346" s="4">
        <v>51.223208360959681</v>
      </c>
      <c r="T346" s="4">
        <v>1193.0340335088326</v>
      </c>
      <c r="U346" s="4">
        <v>13839.436752105104</v>
      </c>
      <c r="V346" s="4">
        <v>0</v>
      </c>
      <c r="W346" s="4">
        <v>6084.3863894618453</v>
      </c>
      <c r="X346" s="4">
        <v>0</v>
      </c>
      <c r="Y346" s="4">
        <v>13839.436752105104</v>
      </c>
      <c r="Z346" s="4">
        <v>6084.3863894618453</v>
      </c>
      <c r="AA346" s="4">
        <v>169514.51698962844</v>
      </c>
      <c r="AB346" s="4">
        <v>143766.53103715231</v>
      </c>
      <c r="AC346" s="4">
        <v>25747.985952476141</v>
      </c>
      <c r="AD346" s="4">
        <v>11260.958704444185</v>
      </c>
      <c r="AE346" s="4">
        <v>3.9931170229361981</v>
      </c>
      <c r="AF346" s="4">
        <v>1022.1439577754752</v>
      </c>
      <c r="AG346" s="4">
        <v>8422.0557786023728</v>
      </c>
      <c r="AH346" s="4">
        <v>2838.9029258418122</v>
      </c>
      <c r="AI346" s="4">
        <v>14370.119324508709</v>
      </c>
      <c r="AJ346" s="4">
        <v>293.91564644654591</v>
      </c>
      <c r="AK346" s="4">
        <v>11281.768084490668</v>
      </c>
      <c r="AL346" s="4">
        <v>3088.3512400180398</v>
      </c>
      <c r="AM346" s="4">
        <v>1020.7592579466632</v>
      </c>
      <c r="AN346" s="4">
        <v>510.85343260978851</v>
      </c>
      <c r="AO346" s="4">
        <v>509.90582533687461</v>
      </c>
      <c r="AP346" s="4">
        <v>73899.642578125</v>
      </c>
      <c r="AQ346" s="4">
        <v>121195.41382812499</v>
      </c>
      <c r="AR346" s="4">
        <v>52319.515625</v>
      </c>
      <c r="AS346" s="4">
        <v>21580.126953125</v>
      </c>
      <c r="AT346" s="4">
        <v>600</v>
      </c>
      <c r="AU346" s="4">
        <v>600</v>
      </c>
      <c r="AV346" s="4">
        <v>600</v>
      </c>
      <c r="AW346" s="4">
        <v>7.7005318362448572</v>
      </c>
      <c r="AX346" s="4">
        <v>2.5267327370936705</v>
      </c>
      <c r="AY346" s="4">
        <v>5.053465474187341</v>
      </c>
      <c r="AZ346" s="4">
        <v>29.668823989964299</v>
      </c>
      <c r="BA346" s="4">
        <v>1.9709191147378393</v>
      </c>
      <c r="BB346" s="4">
        <v>2.5150916188477175</v>
      </c>
      <c r="BC346" s="4">
        <v>0.17865565320284077</v>
      </c>
      <c r="BD346" s="4">
        <v>21.211902467784078</v>
      </c>
      <c r="BE346" s="4">
        <v>5.8834998607635498</v>
      </c>
      <c r="BF346" s="4">
        <v>3.9330000877380371</v>
      </c>
      <c r="BG346" s="4">
        <v>7.8339996337890625</v>
      </c>
      <c r="BH346" s="4">
        <v>90.588498115539551</v>
      </c>
      <c r="BI346" s="4">
        <v>78.391998291015625</v>
      </c>
      <c r="BJ346" s="4">
        <v>12.196499824523926</v>
      </c>
      <c r="BK346" s="4">
        <v>3.060499906539917</v>
      </c>
      <c r="BL346" s="4">
        <v>3.0179998874664307</v>
      </c>
      <c r="BM346" s="4">
        <v>3.1029999256134033</v>
      </c>
      <c r="BN346" s="4">
        <v>0.46800000965595245</v>
      </c>
      <c r="BO346" s="4">
        <v>0.41899999976158142</v>
      </c>
      <c r="BP346" s="4">
        <v>0.51700001955032349</v>
      </c>
      <c r="BQ346" s="4">
        <v>130.5</v>
      </c>
      <c r="BR346" s="4">
        <v>138</v>
      </c>
      <c r="BS346" s="4">
        <v>123</v>
      </c>
      <c r="BT346" s="10">
        <v>35.575065828528778</v>
      </c>
      <c r="BU346" s="10">
        <v>106.65513705586447</v>
      </c>
      <c r="BV346" s="4">
        <v>17.291260982922935</v>
      </c>
      <c r="BW346" s="10">
        <v>16.95231924739149</v>
      </c>
      <c r="BX346" s="10">
        <v>17.630202718454377</v>
      </c>
      <c r="BY346" s="4">
        <v>1.0766666082928107</v>
      </c>
      <c r="BZ346" s="4">
        <v>0.89358708931547137</v>
      </c>
      <c r="CA346" s="4">
        <v>1.25974612727015</v>
      </c>
      <c r="CB346" s="4">
        <v>8.2467793545402426</v>
      </c>
      <c r="CD346" s="10">
        <v>4523.0561174037812</v>
      </c>
      <c r="CE346" s="10">
        <v>8.2543634859882768</v>
      </c>
      <c r="CF346" s="10"/>
      <c r="CH346" s="10">
        <v>1016.5177464295206</v>
      </c>
      <c r="CI346" s="10">
        <v>8.21303331098939</v>
      </c>
      <c r="CJ346" s="10"/>
      <c r="CK346" s="4">
        <v>7.125476607845016</v>
      </c>
      <c r="CM346" s="10">
        <v>4713.3387814076741</v>
      </c>
      <c r="CN346" s="10">
        <v>7.2074891845084386</v>
      </c>
      <c r="CQ346" s="10">
        <v>1331.3249960817177</v>
      </c>
      <c r="CR346" s="10">
        <v>6.8351244704716771</v>
      </c>
      <c r="CT346" s="4">
        <v>2.2229166830269</v>
      </c>
      <c r="CU346" s="4">
        <v>1.8270833417773247</v>
      </c>
      <c r="CV346" s="4">
        <v>0.39583334124957525</v>
      </c>
      <c r="CW346" s="4">
        <v>1.9687500031044085</v>
      </c>
      <c r="CX346" s="4">
        <v>1.6916666626930237</v>
      </c>
      <c r="CY346" s="4">
        <v>0.27708334041138488</v>
      </c>
      <c r="CZ346" s="4">
        <v>2.4770833629493914</v>
      </c>
      <c r="DA346" s="4">
        <v>1.9625000208616257</v>
      </c>
      <c r="DB346" s="4">
        <v>0.51458334208776557</v>
      </c>
    </row>
    <row r="347" spans="1:106" x14ac:dyDescent="0.25">
      <c r="A347" s="1">
        <f t="shared" si="5"/>
        <v>45270</v>
      </c>
      <c r="B347" s="8">
        <v>50</v>
      </c>
      <c r="C347" s="4">
        <v>7500.933</v>
      </c>
      <c r="D347" s="4">
        <v>7500.933</v>
      </c>
      <c r="E347" s="4">
        <v>0</v>
      </c>
      <c r="F347" s="4">
        <v>3986.973</v>
      </c>
      <c r="H347" s="4">
        <v>3513.96</v>
      </c>
      <c r="J347" s="4">
        <v>56962.016637952198</v>
      </c>
      <c r="K347" s="4">
        <v>245.01762600883058</v>
      </c>
      <c r="L347" s="4">
        <v>31445.952494236157</v>
      </c>
      <c r="M347" s="4">
        <v>25516.064143716045</v>
      </c>
      <c r="N347" s="4">
        <v>18857.6009454581</v>
      </c>
      <c r="O347" s="4">
        <v>1791.6751616275969</v>
      </c>
      <c r="P347" s="4">
        <v>10780.071735166523</v>
      </c>
      <c r="Q347" s="4">
        <v>8077.5292102915755</v>
      </c>
      <c r="R347" s="4">
        <v>27557.996392301589</v>
      </c>
      <c r="S347" s="4">
        <v>51.696039551950491</v>
      </c>
      <c r="T347" s="4">
        <v>1194.5756202596694</v>
      </c>
      <c r="U347" s="4">
        <v>12893.747693713804</v>
      </c>
      <c r="V347" s="4">
        <v>0</v>
      </c>
      <c r="W347" s="4">
        <v>14664.248698587788</v>
      </c>
      <c r="X347" s="4">
        <v>0</v>
      </c>
      <c r="Y347" s="4">
        <v>12893.747693713804</v>
      </c>
      <c r="Z347" s="4">
        <v>14664.248698587788</v>
      </c>
      <c r="AA347" s="4">
        <v>293089.68948133779</v>
      </c>
      <c r="AB347" s="4">
        <v>141939.93605434417</v>
      </c>
      <c r="AC347" s="4">
        <v>151149.75342699361</v>
      </c>
      <c r="AD347" s="4">
        <v>16953.163049781302</v>
      </c>
      <c r="AE347" s="4">
        <v>3.9946131775587621</v>
      </c>
      <c r="AF347" s="4">
        <v>1022.2233764144873</v>
      </c>
      <c r="AG347" s="4">
        <v>9294.5940969462354</v>
      </c>
      <c r="AH347" s="4">
        <v>7658.5689528350649</v>
      </c>
      <c r="AI347" s="4">
        <v>14855.712112599071</v>
      </c>
      <c r="AJ347" s="4">
        <v>293.74941667150568</v>
      </c>
      <c r="AK347" s="4">
        <v>6711.1388984265077</v>
      </c>
      <c r="AL347" s="4">
        <v>8144.5732141725621</v>
      </c>
      <c r="AM347" s="4">
        <v>956.89844448523183</v>
      </c>
      <c r="AN347" s="4">
        <v>488.85362947034673</v>
      </c>
      <c r="AO347" s="4">
        <v>468.0448150148851</v>
      </c>
      <c r="AP347" s="4">
        <v>93568.98046875</v>
      </c>
      <c r="AQ347" s="4">
        <v>153453.12796874999</v>
      </c>
      <c r="AR347" s="4">
        <v>46582.765625</v>
      </c>
      <c r="AS347" s="4">
        <v>46986.21484375</v>
      </c>
      <c r="AT347" s="4">
        <v>642.70833333333337</v>
      </c>
      <c r="AU347" s="4">
        <v>642.70833333333337</v>
      </c>
      <c r="AV347" s="4">
        <v>642.70833333333337</v>
      </c>
      <c r="AW347" s="4">
        <v>7.5939908592640677</v>
      </c>
      <c r="AX347" s="4">
        <v>2.5140340468923132</v>
      </c>
      <c r="AY347" s="4">
        <v>5.0280680937846265</v>
      </c>
      <c r="AZ347" s="4">
        <v>39.073764487876083</v>
      </c>
      <c r="BA347" s="4">
        <v>2.260140578482877</v>
      </c>
      <c r="BB347" s="4">
        <v>1.980515238917488</v>
      </c>
      <c r="BC347" s="4">
        <v>0.12757058948336586</v>
      </c>
      <c r="BD347" s="4">
        <v>20.457872103210359</v>
      </c>
      <c r="BE347" s="4">
        <v>5.8834998607635498</v>
      </c>
      <c r="BF347" s="4">
        <v>3.9330000877380371</v>
      </c>
      <c r="BG347" s="4">
        <v>7.8339996337890625</v>
      </c>
      <c r="BH347" s="4">
        <v>90.588498115539551</v>
      </c>
      <c r="BI347" s="4">
        <v>78.391998291015625</v>
      </c>
      <c r="BJ347" s="4">
        <v>12.196499824523926</v>
      </c>
      <c r="BK347" s="4">
        <v>3.060499906539917</v>
      </c>
      <c r="BL347" s="4">
        <v>3.0179998874664307</v>
      </c>
      <c r="BM347" s="4">
        <v>3.1029999256134033</v>
      </c>
      <c r="BN347" s="4">
        <v>0.46800000965595245</v>
      </c>
      <c r="BO347" s="4">
        <v>0.41899999976158142</v>
      </c>
      <c r="BP347" s="4">
        <v>0.51700001955032349</v>
      </c>
      <c r="BQ347" s="4">
        <v>130.5</v>
      </c>
      <c r="BR347" s="4">
        <v>138</v>
      </c>
      <c r="BS347" s="4">
        <v>123</v>
      </c>
      <c r="BT347" s="10">
        <v>36.21539485057103</v>
      </c>
      <c r="BU347" s="10">
        <v>116.95652289223968</v>
      </c>
      <c r="BV347" s="4">
        <v>17.544078393837921</v>
      </c>
      <c r="BW347" s="10">
        <v>17.274685089709582</v>
      </c>
      <c r="BX347" s="10">
        <v>17.813471697966257</v>
      </c>
      <c r="BY347" s="4">
        <v>0.61566363599217566</v>
      </c>
      <c r="BZ347" s="4">
        <v>0.68859659925243932</v>
      </c>
      <c r="CA347" s="4">
        <v>0.542730672731912</v>
      </c>
      <c r="CB347" s="4">
        <v>8.4535505304874867</v>
      </c>
      <c r="CD347" s="10">
        <v>4316.3661374411777</v>
      </c>
      <c r="CE347" s="10">
        <v>8.5858449244147561</v>
      </c>
      <c r="CF347" s="10"/>
      <c r="CH347" s="10">
        <v>4190.4247290222002</v>
      </c>
      <c r="CI347" s="10">
        <v>8.3172800855929392</v>
      </c>
      <c r="CJ347" s="10"/>
      <c r="CK347" s="4">
        <v>7.0707335571842531</v>
      </c>
      <c r="CM347" s="10">
        <v>4450.1043216644093</v>
      </c>
      <c r="CN347" s="10">
        <v>7.2338940523731194</v>
      </c>
      <c r="CQ347" s="10">
        <v>4505.2176403460644</v>
      </c>
      <c r="CR347" s="10">
        <v>6.9095690402333894</v>
      </c>
      <c r="CT347" s="4">
        <v>2.0793403050370722</v>
      </c>
      <c r="CU347" s="4">
        <v>1.7942708544433117</v>
      </c>
      <c r="CV347" s="4">
        <v>0.28506945059376043</v>
      </c>
      <c r="CW347" s="4">
        <v>1.3062500205511849</v>
      </c>
      <c r="CX347" s="4">
        <v>1.0708333477377892</v>
      </c>
      <c r="CY347" s="4">
        <v>0.23541667281339565</v>
      </c>
      <c r="CZ347" s="4">
        <v>2.8524305895229594</v>
      </c>
      <c r="DA347" s="4">
        <v>2.5177083611488342</v>
      </c>
      <c r="DB347" s="4">
        <v>0.33472222837412524</v>
      </c>
    </row>
    <row r="348" spans="1:106" x14ac:dyDescent="0.25">
      <c r="A348" s="1">
        <f t="shared" si="5"/>
        <v>45271</v>
      </c>
      <c r="B348" s="8">
        <v>51</v>
      </c>
      <c r="C348" s="4">
        <v>8689.4140000000007</v>
      </c>
      <c r="D348" s="4">
        <v>8689.4140000000007</v>
      </c>
      <c r="E348" s="4">
        <v>0</v>
      </c>
      <c r="F348" s="4">
        <v>4422.2110000000002</v>
      </c>
      <c r="H348" s="4">
        <v>4267.2030000000004</v>
      </c>
      <c r="J348" s="4">
        <v>56308.386015782555</v>
      </c>
      <c r="K348" s="4">
        <v>243.56322751721416</v>
      </c>
      <c r="L348" s="4">
        <v>31521.360141103894</v>
      </c>
      <c r="M348" s="4">
        <v>24787.025874678664</v>
      </c>
      <c r="N348" s="4">
        <v>23879.261094794707</v>
      </c>
      <c r="O348" s="4">
        <v>1791.3239581055097</v>
      </c>
      <c r="P348" s="4">
        <v>12957.641714558771</v>
      </c>
      <c r="Q348" s="4">
        <v>10921.619380235936</v>
      </c>
      <c r="R348" s="4">
        <v>25517.970117908189</v>
      </c>
      <c r="S348" s="4">
        <v>52.014072375951422</v>
      </c>
      <c r="T348" s="4">
        <v>1196.7588889173535</v>
      </c>
      <c r="U348" s="4">
        <v>13581.196242930799</v>
      </c>
      <c r="V348" s="4">
        <v>0</v>
      </c>
      <c r="W348" s="4">
        <v>11936.773874977389</v>
      </c>
      <c r="X348" s="4">
        <v>0</v>
      </c>
      <c r="Y348" s="4">
        <v>13581.196242930799</v>
      </c>
      <c r="Z348" s="4">
        <v>11936.773874977389</v>
      </c>
      <c r="AA348" s="4">
        <v>327261.06234700466</v>
      </c>
      <c r="AB348" s="4">
        <v>172006.58217700673</v>
      </c>
      <c r="AC348" s="4">
        <v>155254.48016999793</v>
      </c>
      <c r="AD348" s="4">
        <v>17360.950593913789</v>
      </c>
      <c r="AE348" s="4">
        <v>3.954638423412268</v>
      </c>
      <c r="AF348" s="4">
        <v>1022.1434297491069</v>
      </c>
      <c r="AG348" s="4">
        <v>9176.1511221563869</v>
      </c>
      <c r="AH348" s="4">
        <v>8184.7994717574029</v>
      </c>
      <c r="AI348" s="4">
        <v>12954.221874558752</v>
      </c>
      <c r="AJ348" s="4">
        <v>293.6819819717054</v>
      </c>
      <c r="AK348" s="4">
        <v>6693.0821363966925</v>
      </c>
      <c r="AL348" s="4">
        <v>6261.13973816206</v>
      </c>
      <c r="AM348" s="4">
        <v>1054.6829252495806</v>
      </c>
      <c r="AN348" s="4">
        <v>539.55944596888401</v>
      </c>
      <c r="AO348" s="4">
        <v>515.12347928069664</v>
      </c>
      <c r="AP348" s="4">
        <v>89504.625</v>
      </c>
      <c r="AQ348" s="4">
        <v>146787.58499999999</v>
      </c>
      <c r="AR348" s="4">
        <v>47468.1015625</v>
      </c>
      <c r="AS348" s="4">
        <v>42036.5234375</v>
      </c>
      <c r="AT348" s="4">
        <v>650</v>
      </c>
      <c r="AU348" s="4">
        <v>650</v>
      </c>
      <c r="AV348" s="4">
        <v>650</v>
      </c>
      <c r="AW348" s="4">
        <v>6.4801131601949855</v>
      </c>
      <c r="AX348" s="4">
        <v>2.7480864756581633</v>
      </c>
      <c r="AY348" s="4">
        <v>5.4961729513163267</v>
      </c>
      <c r="AZ348" s="4">
        <v>37.662040541169361</v>
      </c>
      <c r="BA348" s="4">
        <v>1.9979426223579388</v>
      </c>
      <c r="BB348" s="4">
        <v>1.4908050041762024</v>
      </c>
      <c r="BC348" s="4">
        <v>0.12137561005259739</v>
      </c>
      <c r="BD348" s="4">
        <v>16.892690922540918</v>
      </c>
      <c r="BE348" s="4">
        <v>6.2885000705718994</v>
      </c>
      <c r="BF348" s="4">
        <v>3.4260001182556152</v>
      </c>
      <c r="BG348" s="4">
        <v>9.1510000228881836</v>
      </c>
      <c r="BH348" s="4">
        <v>90.024505615234375</v>
      </c>
      <c r="BI348" s="4">
        <v>77.483505249023438</v>
      </c>
      <c r="BJ348" s="4">
        <v>12.541000366210938</v>
      </c>
      <c r="BK348" s="4">
        <v>3.1779999732971191</v>
      </c>
      <c r="BL348" s="4">
        <v>3.253000020980835</v>
      </c>
      <c r="BM348" s="4">
        <v>3.1029999256134033</v>
      </c>
      <c r="BN348" s="4">
        <v>0.50850000977516174</v>
      </c>
      <c r="BO348" s="4">
        <v>0.5</v>
      </c>
      <c r="BP348" s="4">
        <v>0.51700001955032349</v>
      </c>
      <c r="BQ348" s="4">
        <v>97.5</v>
      </c>
      <c r="BR348" s="4">
        <v>72</v>
      </c>
      <c r="BS348" s="4">
        <v>123</v>
      </c>
      <c r="BT348" s="10">
        <v>38.18121192384389</v>
      </c>
      <c r="BU348" s="10">
        <v>118.71561662189842</v>
      </c>
      <c r="BV348" s="4">
        <v>17.562094361737923</v>
      </c>
      <c r="BW348" s="10">
        <v>17.869906066137332</v>
      </c>
      <c r="BX348" s="10">
        <v>17.254282657338514</v>
      </c>
      <c r="BY348" s="4">
        <v>0.34481385518523017</v>
      </c>
      <c r="BZ348" s="4">
        <v>0.39107394711487242</v>
      </c>
      <c r="CA348" s="4">
        <v>0.29855376325558791</v>
      </c>
      <c r="CB348" s="4">
        <v>8.3226753945973169</v>
      </c>
      <c r="CD348" s="10">
        <v>4750.4699267251663</v>
      </c>
      <c r="CE348" s="10">
        <v>8.4107275170046112</v>
      </c>
      <c r="CF348" s="10"/>
      <c r="CH348" s="10">
        <v>4521.3456538535884</v>
      </c>
      <c r="CI348" s="10">
        <v>8.230161131918976</v>
      </c>
      <c r="CJ348" s="10"/>
      <c r="CK348" s="4">
        <v>6.9951034115605344</v>
      </c>
      <c r="CM348" s="10">
        <v>4969.8035648223495</v>
      </c>
      <c r="CN348" s="10">
        <v>7.2722657417883765</v>
      </c>
      <c r="CQ348" s="10">
        <v>5225.816456176165</v>
      </c>
      <c r="CR348" s="10">
        <v>6.7315192714836556</v>
      </c>
      <c r="CT348" s="4">
        <v>2.2187500117967525</v>
      </c>
      <c r="CU348" s="4">
        <v>1.8052083427707355</v>
      </c>
      <c r="CV348" s="4">
        <v>0.41354166902601719</v>
      </c>
      <c r="CW348" s="4">
        <v>1.400000009064873</v>
      </c>
      <c r="CX348" s="4">
        <v>0.9791666716337204</v>
      </c>
      <c r="CY348" s="4">
        <v>0.42083333743115264</v>
      </c>
      <c r="CZ348" s="4">
        <v>3.0375000145286322</v>
      </c>
      <c r="DA348" s="4">
        <v>2.6312500139077506</v>
      </c>
      <c r="DB348" s="4">
        <v>0.40625000062088173</v>
      </c>
    </row>
    <row r="349" spans="1:106" x14ac:dyDescent="0.25">
      <c r="A349" s="1">
        <f t="shared" si="5"/>
        <v>45272</v>
      </c>
      <c r="B349" s="8">
        <v>51</v>
      </c>
      <c r="C349" s="4">
        <v>8680.6540000000005</v>
      </c>
      <c r="D349" s="4">
        <v>8680.6540000000005</v>
      </c>
      <c r="E349" s="4">
        <v>0</v>
      </c>
      <c r="F349" s="4">
        <v>4345.5200000000004</v>
      </c>
      <c r="H349" s="4">
        <v>4335.134</v>
      </c>
      <c r="J349" s="4">
        <v>59797.427825074352</v>
      </c>
      <c r="K349" s="4">
        <v>242.55441973756498</v>
      </c>
      <c r="L349" s="4">
        <v>31172.363862570288</v>
      </c>
      <c r="M349" s="4">
        <v>28625.06396250406</v>
      </c>
      <c r="N349" s="4">
        <v>22708.249183918208</v>
      </c>
      <c r="O349" s="4">
        <v>1791.9922956441887</v>
      </c>
      <c r="P349" s="4">
        <v>12276.750851340401</v>
      </c>
      <c r="Q349" s="4">
        <v>10431.498332577807</v>
      </c>
      <c r="R349" s="4">
        <v>25105.236742671306</v>
      </c>
      <c r="S349" s="4">
        <v>51.551389464287709</v>
      </c>
      <c r="T349" s="4">
        <v>1195.9322059161263</v>
      </c>
      <c r="U349" s="4">
        <v>13000.882921222541</v>
      </c>
      <c r="V349" s="4">
        <v>0</v>
      </c>
      <c r="W349" s="4">
        <v>12104.353821448765</v>
      </c>
      <c r="X349" s="4">
        <v>0</v>
      </c>
      <c r="Y349" s="4">
        <v>13000.882921222541</v>
      </c>
      <c r="Z349" s="4">
        <v>12104.353821448765</v>
      </c>
      <c r="AA349" s="4">
        <v>314859.59984603326</v>
      </c>
      <c r="AB349" s="4">
        <v>165598.39691819422</v>
      </c>
      <c r="AC349" s="4">
        <v>149261.20292783907</v>
      </c>
      <c r="AD349" s="4">
        <v>17715.533861609838</v>
      </c>
      <c r="AE349" s="4">
        <v>3.9457750018900413</v>
      </c>
      <c r="AF349" s="4">
        <v>1022.0363401044029</v>
      </c>
      <c r="AG349" s="4">
        <v>9069.0858054749606</v>
      </c>
      <c r="AH349" s="4">
        <v>8646.4480561348773</v>
      </c>
      <c r="AI349" s="4">
        <v>11373.947718636184</v>
      </c>
      <c r="AJ349" s="4">
        <v>293.47660465558369</v>
      </c>
      <c r="AK349" s="4">
        <v>6710.733855779682</v>
      </c>
      <c r="AL349" s="4">
        <v>4663.2138628565017</v>
      </c>
      <c r="AM349" s="4">
        <v>1019.443244481706</v>
      </c>
      <c r="AN349" s="4">
        <v>507.83243032971302</v>
      </c>
      <c r="AO349" s="4">
        <v>511.61081415199294</v>
      </c>
      <c r="AP349" s="4">
        <v>87349.17578125</v>
      </c>
      <c r="AQ349" s="4">
        <v>143252.64828125</v>
      </c>
      <c r="AR349" s="4">
        <v>45453.26953125</v>
      </c>
      <c r="AS349" s="4">
        <v>41895.90625</v>
      </c>
      <c r="AT349" s="4">
        <v>650</v>
      </c>
      <c r="AU349" s="4">
        <v>650</v>
      </c>
      <c r="AV349" s="4">
        <v>650</v>
      </c>
      <c r="AW349" s="4">
        <v>6.8885855633774078</v>
      </c>
      <c r="AX349" s="4">
        <v>2.6159606389009635</v>
      </c>
      <c r="AY349" s="4">
        <v>5.2319212778019271</v>
      </c>
      <c r="AZ349" s="4">
        <v>36.271414555404839</v>
      </c>
      <c r="BA349" s="4">
        <v>2.0408063564807257</v>
      </c>
      <c r="BB349" s="4">
        <v>1.3102639177458499</v>
      </c>
      <c r="BC349" s="4">
        <v>0.11743852991741244</v>
      </c>
      <c r="BD349" s="4">
        <v>16.502517930244657</v>
      </c>
      <c r="BE349" s="4">
        <v>5.038000226020813</v>
      </c>
      <c r="BF349" s="4">
        <v>1.877000093460083</v>
      </c>
      <c r="BG349" s="4">
        <v>8.199000358581543</v>
      </c>
      <c r="BH349" s="4">
        <v>91.36199951171875</v>
      </c>
      <c r="BI349" s="4">
        <v>78.520500183105469</v>
      </c>
      <c r="BJ349" s="4">
        <v>12.841499328613281</v>
      </c>
      <c r="BK349" s="4">
        <v>3.0230000019073486</v>
      </c>
      <c r="BL349" s="4">
        <v>3.253000020980835</v>
      </c>
      <c r="BM349" s="4">
        <v>2.7929999828338623</v>
      </c>
      <c r="BN349" s="4">
        <v>0.57600000500679016</v>
      </c>
      <c r="BO349" s="4">
        <v>0.5</v>
      </c>
      <c r="BP349" s="4">
        <v>0.65200001001358032</v>
      </c>
      <c r="BQ349" s="4">
        <v>102</v>
      </c>
      <c r="BR349" s="4">
        <v>72</v>
      </c>
      <c r="BS349" s="4">
        <v>132</v>
      </c>
      <c r="BT349" s="10">
        <v>39.634696422606154</v>
      </c>
      <c r="BU349" s="10">
        <v>118.08761573696647</v>
      </c>
      <c r="BV349" s="4">
        <v>17.375638608303333</v>
      </c>
      <c r="BW349" s="10">
        <v>17.511442986539116</v>
      </c>
      <c r="BX349" s="10">
        <v>17.239834230067554</v>
      </c>
      <c r="BY349" s="4">
        <v>0.31234954309767127</v>
      </c>
      <c r="BZ349" s="4">
        <v>0.34798863349110587</v>
      </c>
      <c r="CA349" s="4">
        <v>0.27671045270423672</v>
      </c>
      <c r="CB349" s="4">
        <v>8.3031981022771912</v>
      </c>
      <c r="CD349" s="10">
        <v>4506.7652756755788</v>
      </c>
      <c r="CE349" s="10">
        <v>8.348437230447793</v>
      </c>
      <c r="CF349" s="10"/>
      <c r="CH349" s="10">
        <v>4455.8845636196202</v>
      </c>
      <c r="CI349" s="10">
        <v>8.2574423989975951</v>
      </c>
      <c r="CJ349" s="10"/>
      <c r="CK349" s="4">
        <v>7.0250709977939838</v>
      </c>
      <c r="CM349" s="10">
        <v>4672.9352786226627</v>
      </c>
      <c r="CN349" s="10">
        <v>7.2498305011738395</v>
      </c>
      <c r="CQ349" s="10">
        <v>5103.6039508305967</v>
      </c>
      <c r="CR349" s="10">
        <v>6.8192778714722397</v>
      </c>
      <c r="CT349" s="4">
        <v>1.7718750041288636</v>
      </c>
      <c r="CU349" s="4">
        <v>1.3302083301047483</v>
      </c>
      <c r="CV349" s="4">
        <v>0.44166667402411502</v>
      </c>
      <c r="CW349" s="4">
        <v>1.4104166685913999</v>
      </c>
      <c r="CX349" s="4">
        <v>1.1187499960263569</v>
      </c>
      <c r="CY349" s="4">
        <v>0.29166667256504297</v>
      </c>
      <c r="CZ349" s="4">
        <v>2.133333339666327</v>
      </c>
      <c r="DA349" s="4">
        <v>1.5416666641831398</v>
      </c>
      <c r="DB349" s="4">
        <v>0.59166667548318708</v>
      </c>
    </row>
    <row r="350" spans="1:106" x14ac:dyDescent="0.25">
      <c r="A350" s="1">
        <f t="shared" si="5"/>
        <v>45273</v>
      </c>
      <c r="B350" s="8">
        <v>51</v>
      </c>
      <c r="C350" s="4">
        <v>8576.5949999999993</v>
      </c>
      <c r="D350" s="4">
        <v>8576.5949999999993</v>
      </c>
      <c r="E350" s="4">
        <v>0</v>
      </c>
      <c r="F350" s="4">
        <v>4183.3999999999996</v>
      </c>
      <c r="H350" s="4">
        <v>4393.1949999999997</v>
      </c>
      <c r="J350" s="4">
        <v>57640.482868280233</v>
      </c>
      <c r="K350" s="4">
        <v>241.99657549534768</v>
      </c>
      <c r="L350" s="4">
        <v>28062.47972634613</v>
      </c>
      <c r="M350" s="4">
        <v>29578.003141934103</v>
      </c>
      <c r="N350" s="4">
        <v>22541.068509016332</v>
      </c>
      <c r="O350" s="4">
        <v>1791.7310286329241</v>
      </c>
      <c r="P350" s="4">
        <v>11763.637708715243</v>
      </c>
      <c r="Q350" s="4">
        <v>10777.430800301088</v>
      </c>
      <c r="R350" s="4">
        <v>24907.865789264368</v>
      </c>
      <c r="S350" s="4">
        <v>52.112169738115163</v>
      </c>
      <c r="T350" s="4">
        <v>1196.9603439114387</v>
      </c>
      <c r="U350" s="4">
        <v>12101.335910225758</v>
      </c>
      <c r="V350" s="4">
        <v>0</v>
      </c>
      <c r="W350" s="4">
        <v>12806.529879038611</v>
      </c>
      <c r="X350" s="4">
        <v>0</v>
      </c>
      <c r="Y350" s="4">
        <v>12101.335910225758</v>
      </c>
      <c r="Z350" s="4">
        <v>12806.529879038611</v>
      </c>
      <c r="AA350" s="4">
        <v>318365.70321628312</v>
      </c>
      <c r="AB350" s="4">
        <v>155444.70865418905</v>
      </c>
      <c r="AC350" s="4">
        <v>162920.99456209407</v>
      </c>
      <c r="AD350" s="4">
        <v>18039.950882449833</v>
      </c>
      <c r="AE350" s="4">
        <v>3.9271915619230735</v>
      </c>
      <c r="AF350" s="4">
        <v>1021.7490556581155</v>
      </c>
      <c r="AG350" s="4">
        <v>8580.0808052641496</v>
      </c>
      <c r="AH350" s="4">
        <v>9459.8700771856838</v>
      </c>
      <c r="AI350" s="4">
        <v>9861.0305312280107</v>
      </c>
      <c r="AJ350" s="4">
        <v>252.4515557803048</v>
      </c>
      <c r="AK350" s="4">
        <v>5258.3299109100899</v>
      </c>
      <c r="AL350" s="4">
        <v>4602.7006203179217</v>
      </c>
      <c r="AM350" s="4">
        <v>1019.8430593211448</v>
      </c>
      <c r="AN350" s="4">
        <v>502.09132200143608</v>
      </c>
      <c r="AO350" s="4">
        <v>517.7517373197087</v>
      </c>
      <c r="AP350" s="4">
        <v>88728.27734375</v>
      </c>
      <c r="AQ350" s="4">
        <v>145514.37484375</v>
      </c>
      <c r="AR350" s="4">
        <v>40828.8984375</v>
      </c>
      <c r="AS350" s="4">
        <v>47899.37890625</v>
      </c>
      <c r="AT350" s="4">
        <v>640.625</v>
      </c>
      <c r="AU350" s="4">
        <v>631.25</v>
      </c>
      <c r="AV350" s="4">
        <v>650</v>
      </c>
      <c r="AW350" s="4">
        <v>6.7206721161813325</v>
      </c>
      <c r="AX350" s="4">
        <v>2.6282071741776698</v>
      </c>
      <c r="AY350" s="4">
        <v>5.2564143483553396</v>
      </c>
      <c r="AZ350" s="4">
        <v>37.120291119760594</v>
      </c>
      <c r="BA350" s="4">
        <v>2.1033931160850936</v>
      </c>
      <c r="BB350" s="4">
        <v>1.1497605438088205</v>
      </c>
      <c r="BC350" s="4">
        <v>0.11891001724124141</v>
      </c>
      <c r="BD350" s="4">
        <v>16.966450537042967</v>
      </c>
      <c r="BE350" s="4">
        <v>5.0049998760223389</v>
      </c>
      <c r="BF350" s="4">
        <v>2.2579998970031738</v>
      </c>
      <c r="BG350" s="4">
        <v>7.7519998550415039</v>
      </c>
      <c r="BH350" s="4">
        <v>91.699999809265137</v>
      </c>
      <c r="BI350" s="4">
        <v>78.104499816894531</v>
      </c>
      <c r="BJ350" s="4">
        <v>13.595499992370605</v>
      </c>
      <c r="BK350" s="4">
        <v>2.6770000457763672</v>
      </c>
      <c r="BL350" s="4">
        <v>2.5610001087188721</v>
      </c>
      <c r="BM350" s="4">
        <v>2.7929999828338623</v>
      </c>
      <c r="BN350" s="4">
        <v>0.61700001358985901</v>
      </c>
      <c r="BO350" s="4">
        <v>0.5820000171661377</v>
      </c>
      <c r="BP350" s="4">
        <v>0.65200001001358032</v>
      </c>
      <c r="BQ350" s="4">
        <v>86</v>
      </c>
      <c r="BR350" s="4">
        <v>40</v>
      </c>
      <c r="BS350" s="4">
        <v>132</v>
      </c>
      <c r="BT350" s="10">
        <v>39.95898406931304</v>
      </c>
      <c r="BU350" s="10">
        <v>117.00771824424146</v>
      </c>
      <c r="BV350" s="4">
        <v>17.838130209534256</v>
      </c>
      <c r="BW350" s="10">
        <v>17.693077385569062</v>
      </c>
      <c r="BX350" s="10">
        <v>17.983183033499454</v>
      </c>
      <c r="BY350" s="4">
        <v>0.34327576088657136</v>
      </c>
      <c r="BZ350" s="4">
        <v>0.34621625762188124</v>
      </c>
      <c r="CA350" s="4">
        <v>0.34033526415126147</v>
      </c>
      <c r="CB350" s="4">
        <v>8.3377030448730984</v>
      </c>
      <c r="CD350" s="10">
        <v>4418.8644714120719</v>
      </c>
      <c r="CE350" s="10">
        <v>8.5121281505248945</v>
      </c>
      <c r="CF350" s="10"/>
      <c r="CH350" s="10">
        <v>4528.0451635190475</v>
      </c>
      <c r="CI350" s="10">
        <v>8.1674836953628986</v>
      </c>
      <c r="CJ350" s="10"/>
      <c r="CK350" s="4">
        <v>6.986494071755212</v>
      </c>
      <c r="CM350" s="10">
        <v>4511.4626432941577</v>
      </c>
      <c r="CN350" s="10">
        <v>7.2362122407890874</v>
      </c>
      <c r="CQ350" s="10">
        <v>5135.0212226042004</v>
      </c>
      <c r="CR350" s="10">
        <v>6.7670998098602615</v>
      </c>
      <c r="CT350" s="4">
        <v>1.5208333396197606</v>
      </c>
      <c r="CU350" s="4">
        <v>1.1010416690260172</v>
      </c>
      <c r="CV350" s="4">
        <v>0.41979167059374356</v>
      </c>
      <c r="CW350" s="4">
        <v>1.2812499962747097</v>
      </c>
      <c r="CX350" s="4">
        <v>0.96874999130765593</v>
      </c>
      <c r="CY350" s="4">
        <v>0.31250000496705371</v>
      </c>
      <c r="CZ350" s="4">
        <v>1.7604166829648116</v>
      </c>
      <c r="DA350" s="4">
        <v>1.2333333467443783</v>
      </c>
      <c r="DB350" s="4">
        <v>0.52708333622043335</v>
      </c>
    </row>
    <row r="351" spans="1:106" x14ac:dyDescent="0.25">
      <c r="A351" s="1">
        <f t="shared" si="5"/>
        <v>45274</v>
      </c>
      <c r="B351" s="8">
        <v>51</v>
      </c>
      <c r="C351" s="4">
        <v>8530.9049999999988</v>
      </c>
      <c r="D351" s="4">
        <v>8530.9049999999988</v>
      </c>
      <c r="E351" s="4">
        <v>0</v>
      </c>
      <c r="F351" s="4">
        <v>4296.6509999999998</v>
      </c>
      <c r="H351" s="4">
        <v>4234.2539999999999</v>
      </c>
      <c r="J351" s="4">
        <v>55187.202041299111</v>
      </c>
      <c r="K351" s="4">
        <v>241.39306193939694</v>
      </c>
      <c r="L351" s="4">
        <v>25994.81406341627</v>
      </c>
      <c r="M351" s="4">
        <v>29192.387977882841</v>
      </c>
      <c r="N351" s="4">
        <v>24272.298458035119</v>
      </c>
      <c r="O351" s="4">
        <v>1791.2119419584853</v>
      </c>
      <c r="P351" s="4">
        <v>13882.103479370011</v>
      </c>
      <c r="Q351" s="4">
        <v>10390.194978665108</v>
      </c>
      <c r="R351" s="4">
        <v>26563.933259689471</v>
      </c>
      <c r="S351" s="4">
        <v>52.395859738443761</v>
      </c>
      <c r="T351" s="4">
        <v>1198.7999318070677</v>
      </c>
      <c r="U351" s="4">
        <v>12293.340688920454</v>
      </c>
      <c r="V351" s="4">
        <v>0</v>
      </c>
      <c r="W351" s="4">
        <v>14270.592570769017</v>
      </c>
      <c r="X351" s="4">
        <v>0</v>
      </c>
      <c r="Y351" s="4">
        <v>12293.340688920454</v>
      </c>
      <c r="Z351" s="4">
        <v>14270.592570769017</v>
      </c>
      <c r="AA351" s="4">
        <v>333197.16215949669</v>
      </c>
      <c r="AB351" s="4">
        <v>165055.35217885979</v>
      </c>
      <c r="AC351" s="4">
        <v>168141.80998063687</v>
      </c>
      <c r="AD351" s="4">
        <v>17489.42882828298</v>
      </c>
      <c r="AE351" s="4">
        <v>3.8804000841379085</v>
      </c>
      <c r="AF351" s="4">
        <v>1021.4931282773595</v>
      </c>
      <c r="AG351" s="4">
        <v>8176.0267500282171</v>
      </c>
      <c r="AH351" s="4">
        <v>9313.402078254765</v>
      </c>
      <c r="AI351" s="4">
        <v>8978.2152161964714</v>
      </c>
      <c r="AJ351" s="4">
        <v>227.27451528611007</v>
      </c>
      <c r="AK351" s="4">
        <v>4617.6323343286604</v>
      </c>
      <c r="AL351" s="4">
        <v>4360.582881867811</v>
      </c>
      <c r="AM351" s="4">
        <v>1018.6725611078839</v>
      </c>
      <c r="AN351" s="4">
        <v>495.02530798426938</v>
      </c>
      <c r="AO351" s="4">
        <v>523.64725312361452</v>
      </c>
      <c r="AP351" s="4">
        <v>90864.28125</v>
      </c>
      <c r="AQ351" s="4">
        <v>149017.42124999998</v>
      </c>
      <c r="AR351" s="4">
        <v>40974.01953125</v>
      </c>
      <c r="AS351" s="4">
        <v>49890.26171875</v>
      </c>
      <c r="AT351" s="4">
        <v>650</v>
      </c>
      <c r="AU351" s="4">
        <v>650</v>
      </c>
      <c r="AV351" s="4">
        <v>650</v>
      </c>
      <c r="AW351" s="4">
        <v>6.4690911505050304</v>
      </c>
      <c r="AX351" s="4">
        <v>2.8452196405932457</v>
      </c>
      <c r="AY351" s="4">
        <v>5.6904392811864914</v>
      </c>
      <c r="AZ351" s="4">
        <v>39.057657090249712</v>
      </c>
      <c r="BA351" s="4">
        <v>2.0501258457670062</v>
      </c>
      <c r="BB351" s="4">
        <v>1.0524340871450886</v>
      </c>
      <c r="BC351" s="4">
        <v>0.11940967120227972</v>
      </c>
      <c r="BD351" s="4">
        <v>17.467949912699765</v>
      </c>
      <c r="BE351" s="4">
        <v>6.3524999618530273</v>
      </c>
      <c r="BF351" s="4">
        <v>0.81599998474121094</v>
      </c>
      <c r="BG351" s="4">
        <v>11.888999938964844</v>
      </c>
      <c r="BH351" s="4">
        <v>90.842999458312988</v>
      </c>
      <c r="BI351" s="4">
        <v>79.368499755859375</v>
      </c>
      <c r="BJ351" s="4">
        <v>11.474499702453613</v>
      </c>
      <c r="BK351" s="4">
        <v>2.2204999327659607</v>
      </c>
      <c r="BL351" s="4">
        <v>1.0119999647140503</v>
      </c>
      <c r="BM351" s="4">
        <v>3.4289999008178711</v>
      </c>
      <c r="BN351" s="4">
        <v>0.58449999988079071</v>
      </c>
      <c r="BO351" s="4">
        <v>0.43399998545646667</v>
      </c>
      <c r="BP351" s="4">
        <v>0.73500001430511475</v>
      </c>
      <c r="BQ351" s="4">
        <v>89</v>
      </c>
      <c r="BR351" s="4">
        <v>22</v>
      </c>
      <c r="BS351" s="4">
        <v>156</v>
      </c>
      <c r="BT351" s="10">
        <v>40.429805970353634</v>
      </c>
      <c r="BU351" s="10">
        <v>116.52758826323888</v>
      </c>
      <c r="BV351" s="4">
        <v>18.058573563435566</v>
      </c>
      <c r="BW351" s="10">
        <v>18.083600554300681</v>
      </c>
      <c r="BX351" s="10">
        <v>18.033546572570447</v>
      </c>
      <c r="BY351" s="4">
        <v>0.26292943574668726</v>
      </c>
      <c r="BZ351" s="4">
        <v>0.34279573569869387</v>
      </c>
      <c r="CA351" s="4">
        <v>0.18306313579468067</v>
      </c>
      <c r="CB351" s="4">
        <v>8.4188861208475245</v>
      </c>
      <c r="CD351" s="10">
        <v>4383.0091073655531</v>
      </c>
      <c r="CE351" s="10">
        <v>8.47863038863421</v>
      </c>
      <c r="CF351" s="10"/>
      <c r="CH351" s="10">
        <v>4566.2953749057615</v>
      </c>
      <c r="CI351" s="10">
        <v>8.3615399247908737</v>
      </c>
      <c r="CJ351" s="10"/>
      <c r="CK351" s="4">
        <v>6.996159389528537</v>
      </c>
      <c r="CM351" s="10">
        <v>4548.3063121710884</v>
      </c>
      <c r="CN351" s="10">
        <v>7.2196829949239056</v>
      </c>
      <c r="CQ351" s="10">
        <v>5136.0864926221966</v>
      </c>
      <c r="CR351" s="10">
        <v>6.7982161059021093</v>
      </c>
      <c r="CT351" s="4">
        <v>1.1407986179822021</v>
      </c>
      <c r="CU351" s="4">
        <v>0.90555555911527741</v>
      </c>
      <c r="CV351" s="4">
        <v>0.2352430588669247</v>
      </c>
      <c r="CW351" s="4">
        <v>1.2274305607295699</v>
      </c>
      <c r="CX351" s="4">
        <v>0.90694444585177636</v>
      </c>
      <c r="CY351" s="4">
        <v>0.32048611487779355</v>
      </c>
      <c r="CZ351" s="4">
        <v>1.0541666752348344</v>
      </c>
      <c r="DA351" s="4">
        <v>0.90416667237877846</v>
      </c>
      <c r="DB351" s="4">
        <v>0.15000000285605589</v>
      </c>
    </row>
    <row r="352" spans="1:106" x14ac:dyDescent="0.25">
      <c r="A352" s="1">
        <f t="shared" si="5"/>
        <v>45275</v>
      </c>
      <c r="B352" s="8">
        <v>51</v>
      </c>
      <c r="C352" s="4">
        <v>8881.0459999999985</v>
      </c>
      <c r="D352" s="4">
        <v>8881.0459999999985</v>
      </c>
      <c r="E352" s="4">
        <v>0</v>
      </c>
      <c r="F352" s="4">
        <v>4508.0469999999996</v>
      </c>
      <c r="H352" s="4">
        <v>4372.9989999999998</v>
      </c>
      <c r="J352" s="4">
        <v>58877.566429589933</v>
      </c>
      <c r="K352" s="4">
        <v>241.40625302546653</v>
      </c>
      <c r="L352" s="4">
        <v>32029.062746146403</v>
      </c>
      <c r="M352" s="4">
        <v>26848.503683443534</v>
      </c>
      <c r="N352" s="4">
        <v>27400.429819044271</v>
      </c>
      <c r="O352" s="4">
        <v>1790.3253182139824</v>
      </c>
      <c r="P352" s="4">
        <v>15648.191045211204</v>
      </c>
      <c r="Q352" s="4">
        <v>11752.238773833065</v>
      </c>
      <c r="R352" s="4">
        <v>28091.889464847271</v>
      </c>
      <c r="S352" s="4">
        <v>52.392709488133328</v>
      </c>
      <c r="T352" s="4">
        <v>1198.5634113136814</v>
      </c>
      <c r="U352" s="4">
        <v>14009.60208548035</v>
      </c>
      <c r="V352" s="4">
        <v>0</v>
      </c>
      <c r="W352" s="4">
        <v>14082.287379366919</v>
      </c>
      <c r="X352" s="4">
        <v>0</v>
      </c>
      <c r="Y352" s="4">
        <v>14009.60208548035</v>
      </c>
      <c r="Z352" s="4">
        <v>14082.287379366919</v>
      </c>
      <c r="AA352" s="4">
        <v>333858.11786305608</v>
      </c>
      <c r="AB352" s="4">
        <v>169431.75545014822</v>
      </c>
      <c r="AC352" s="4">
        <v>164426.36241290785</v>
      </c>
      <c r="AD352" s="4">
        <v>17984.752742524703</v>
      </c>
      <c r="AE352" s="4">
        <v>3.8428480666821452</v>
      </c>
      <c r="AF352" s="4">
        <v>1021.467624892466</v>
      </c>
      <c r="AG352" s="4">
        <v>8757.0044139446982</v>
      </c>
      <c r="AH352" s="4">
        <v>9227.7483285800026</v>
      </c>
      <c r="AI352" s="4">
        <v>8967.4596332138717</v>
      </c>
      <c r="AJ352" s="4">
        <v>226.75673331799331</v>
      </c>
      <c r="AK352" s="4">
        <v>4455.1821622015341</v>
      </c>
      <c r="AL352" s="4">
        <v>4512.2774710123367</v>
      </c>
      <c r="AM352" s="4">
        <v>1046.3299475315903</v>
      </c>
      <c r="AN352" s="4">
        <v>521.74802065963593</v>
      </c>
      <c r="AO352" s="4">
        <v>524.58192687195424</v>
      </c>
      <c r="AP352" s="4">
        <v>94530.375</v>
      </c>
      <c r="AQ352" s="4">
        <v>155029.815</v>
      </c>
      <c r="AR352" s="4">
        <v>46862.94921875</v>
      </c>
      <c r="AS352" s="4">
        <v>47667.42578125</v>
      </c>
      <c r="AT352" s="4">
        <v>650</v>
      </c>
      <c r="AU352" s="4">
        <v>650</v>
      </c>
      <c r="AV352" s="4">
        <v>650</v>
      </c>
      <c r="AW352" s="4">
        <v>6.6295756636763219</v>
      </c>
      <c r="AX352" s="4">
        <v>3.0852705659946222</v>
      </c>
      <c r="AY352" s="4">
        <v>6.1705411319892445</v>
      </c>
      <c r="AZ352" s="4">
        <v>37.592206803461679</v>
      </c>
      <c r="BA352" s="4">
        <v>2.0250714547053024</v>
      </c>
      <c r="BB352" s="4">
        <v>1.0097301188636871</v>
      </c>
      <c r="BC352" s="4">
        <v>0.1178160711622922</v>
      </c>
      <c r="BD352" s="4">
        <v>17.456256278821215</v>
      </c>
      <c r="BE352" s="4">
        <v>4.1344997882843018</v>
      </c>
      <c r="BF352" s="4">
        <v>2.9749999046325684</v>
      </c>
      <c r="BG352" s="4">
        <v>5.2939996719360352</v>
      </c>
      <c r="BH352" s="4">
        <v>91.87049674987793</v>
      </c>
      <c r="BI352" s="4">
        <v>78.012496948242188</v>
      </c>
      <c r="BJ352" s="4">
        <v>13.857999801635742</v>
      </c>
      <c r="BK352" s="4">
        <v>3.3829998970031738</v>
      </c>
      <c r="BL352" s="4">
        <v>3.3369998931884766</v>
      </c>
      <c r="BM352" s="4">
        <v>3.4289999008178711</v>
      </c>
      <c r="BN352" s="4">
        <v>0.61300000548362732</v>
      </c>
      <c r="BO352" s="4">
        <v>0.49099999666213989</v>
      </c>
      <c r="BP352" s="4">
        <v>0.73500001430511475</v>
      </c>
      <c r="BQ352" s="4">
        <v>138</v>
      </c>
      <c r="BR352" s="4">
        <v>120</v>
      </c>
      <c r="BS352" s="4">
        <v>156</v>
      </c>
      <c r="BT352" s="10">
        <v>40.718713466130993</v>
      </c>
      <c r="BU352" s="10">
        <v>117.23840763389754</v>
      </c>
      <c r="BV352" s="4">
        <v>17.527057189499892</v>
      </c>
      <c r="BW352" s="10">
        <v>17.320291923582555</v>
      </c>
      <c r="BX352" s="10">
        <v>17.733822455417226</v>
      </c>
      <c r="BY352" s="4">
        <v>0.31181268062579814</v>
      </c>
      <c r="BZ352" s="4">
        <v>0.29842485854265383</v>
      </c>
      <c r="CA352" s="4">
        <v>0.32520050270894246</v>
      </c>
      <c r="CB352" s="4">
        <v>8.3084279826737539</v>
      </c>
      <c r="CD352" s="10">
        <v>4659.7199017116873</v>
      </c>
      <c r="CE352" s="10">
        <v>8.3327442494727002</v>
      </c>
      <c r="CF352" s="10"/>
      <c r="CH352" s="10">
        <v>4600.2305750451524</v>
      </c>
      <c r="CI352" s="10">
        <v>8.2837972624326781</v>
      </c>
      <c r="CJ352" s="10"/>
      <c r="CK352" s="4">
        <v>7.0091830726686428</v>
      </c>
      <c r="CM352" s="10">
        <v>4857.1770655992295</v>
      </c>
      <c r="CN352" s="10">
        <v>7.2268676532434037</v>
      </c>
      <c r="CQ352" s="10">
        <v>5126.1343375552333</v>
      </c>
      <c r="CR352" s="10">
        <v>6.8029199350532163</v>
      </c>
      <c r="CT352" s="4">
        <v>1.2010416666356227</v>
      </c>
      <c r="CU352" s="4">
        <v>0.91562499478459358</v>
      </c>
      <c r="CV352" s="4">
        <v>0.28541667185102898</v>
      </c>
      <c r="CW352" s="4">
        <v>1.3625000095926225</v>
      </c>
      <c r="CX352" s="4">
        <v>0.97291666890184081</v>
      </c>
      <c r="CY352" s="4">
        <v>0.38958334069078165</v>
      </c>
      <c r="CZ352" s="4">
        <v>1.0395833236786227</v>
      </c>
      <c r="DA352" s="4">
        <v>0.85833332066734636</v>
      </c>
      <c r="DB352" s="4">
        <v>0.18125000301127633</v>
      </c>
    </row>
    <row r="353" spans="1:106" x14ac:dyDescent="0.25">
      <c r="A353" s="1">
        <f t="shared" si="5"/>
        <v>45276</v>
      </c>
      <c r="B353" s="8">
        <v>51</v>
      </c>
      <c r="C353" s="4">
        <v>9226.2109999999993</v>
      </c>
      <c r="D353" s="4">
        <v>9226.2109999999993</v>
      </c>
      <c r="E353" s="4">
        <v>0</v>
      </c>
      <c r="F353" s="4">
        <v>4661.7060000000001</v>
      </c>
      <c r="H353" s="4">
        <v>4564.5050000000001</v>
      </c>
      <c r="J353" s="4">
        <v>61575.085978013012</v>
      </c>
      <c r="K353" s="4">
        <v>241.68639325733315</v>
      </c>
      <c r="L353" s="4">
        <v>33429.945136588751</v>
      </c>
      <c r="M353" s="4">
        <v>28145.140841424258</v>
      </c>
      <c r="N353" s="4">
        <v>27023.464389149398</v>
      </c>
      <c r="O353" s="4">
        <v>1789.3252290336109</v>
      </c>
      <c r="P353" s="4">
        <v>14251.958920527923</v>
      </c>
      <c r="Q353" s="4">
        <v>12771.505468621475</v>
      </c>
      <c r="R353" s="4">
        <v>28494.470141371577</v>
      </c>
      <c r="S353" s="4">
        <v>52.827485296408248</v>
      </c>
      <c r="T353" s="4">
        <v>1199.3300837269678</v>
      </c>
      <c r="U353" s="4">
        <v>14494.359347259682</v>
      </c>
      <c r="V353" s="4">
        <v>0</v>
      </c>
      <c r="W353" s="4">
        <v>14000.110794111895</v>
      </c>
      <c r="X353" s="4">
        <v>0</v>
      </c>
      <c r="Y353" s="4">
        <v>14494.359347259682</v>
      </c>
      <c r="Z353" s="4">
        <v>14000.110794111895</v>
      </c>
      <c r="AA353" s="4">
        <v>339902.38772161491</v>
      </c>
      <c r="AB353" s="4">
        <v>174623.33634028953</v>
      </c>
      <c r="AC353" s="4">
        <v>165279.05138132541</v>
      </c>
      <c r="AD353" s="4">
        <v>18202.933500581243</v>
      </c>
      <c r="AE353" s="4">
        <v>3.8319435452927588</v>
      </c>
      <c r="AF353" s="4">
        <v>1021.336521193535</v>
      </c>
      <c r="AG353" s="4">
        <v>8976.1405901072358</v>
      </c>
      <c r="AH353" s="4">
        <v>9226.7929104740069</v>
      </c>
      <c r="AI353" s="4">
        <v>9535.7394495566514</v>
      </c>
      <c r="AJ353" s="4">
        <v>226.82226747150776</v>
      </c>
      <c r="AK353" s="4">
        <v>5060.5580858434696</v>
      </c>
      <c r="AL353" s="4">
        <v>4475.1813637131827</v>
      </c>
      <c r="AM353" s="4">
        <v>1041.960239155143</v>
      </c>
      <c r="AN353" s="4">
        <v>514.07403083740985</v>
      </c>
      <c r="AO353" s="4">
        <v>527.88620831773312</v>
      </c>
      <c r="AP353" s="4">
        <v>97820.11328125</v>
      </c>
      <c r="AQ353" s="4">
        <v>160424.98578125</v>
      </c>
      <c r="AR353" s="4">
        <v>51454.96875</v>
      </c>
      <c r="AS353" s="4">
        <v>46365.14453125</v>
      </c>
      <c r="AT353" s="4">
        <v>650</v>
      </c>
      <c r="AU353" s="4">
        <v>650</v>
      </c>
      <c r="AV353" s="4">
        <v>650</v>
      </c>
      <c r="AW353" s="4">
        <v>6.6739299565133523</v>
      </c>
      <c r="AX353" s="4">
        <v>2.9289883343389178</v>
      </c>
      <c r="AY353" s="4">
        <v>5.8579766686778356</v>
      </c>
      <c r="AZ353" s="4">
        <v>36.84095103847234</v>
      </c>
      <c r="BA353" s="4">
        <v>1.9729587260232011</v>
      </c>
      <c r="BB353" s="4">
        <v>1.0335488153865819</v>
      </c>
      <c r="BC353" s="4">
        <v>0.11293479405089944</v>
      </c>
      <c r="BD353" s="4">
        <v>17.387959779073988</v>
      </c>
      <c r="BE353" s="4">
        <v>4.4604997634887695</v>
      </c>
      <c r="BF353" s="4">
        <v>4.0489997863769531</v>
      </c>
      <c r="BG353" s="4">
        <v>4.8719997406005859</v>
      </c>
      <c r="BH353" s="4">
        <v>92.079996109008789</v>
      </c>
      <c r="BI353" s="4">
        <v>78.785995483398438</v>
      </c>
      <c r="BJ353" s="4">
        <v>13.294000625610352</v>
      </c>
      <c r="BK353" s="4">
        <v>3</v>
      </c>
      <c r="BL353" s="4">
        <v>3.3369998931884766</v>
      </c>
      <c r="BM353" s="4">
        <v>2.6630001068115234</v>
      </c>
      <c r="BN353" s="4">
        <v>0.46050000190734863</v>
      </c>
      <c r="BO353" s="4">
        <v>0.49099999666213989</v>
      </c>
      <c r="BP353" s="4">
        <v>0.43000000715255737</v>
      </c>
      <c r="BQ353" s="4">
        <v>102</v>
      </c>
      <c r="BR353" s="4">
        <v>120</v>
      </c>
      <c r="BS353" s="4">
        <v>84</v>
      </c>
      <c r="BT353" s="10">
        <v>40.355298582819316</v>
      </c>
      <c r="BU353" s="10">
        <v>116.30661781995876</v>
      </c>
      <c r="BV353" s="4">
        <v>17.945730909594783</v>
      </c>
      <c r="BW353" s="10">
        <v>18.188491501543258</v>
      </c>
      <c r="BX353" s="10">
        <v>17.702970317646308</v>
      </c>
      <c r="BY353" s="4">
        <v>0.35212251312530762</v>
      </c>
      <c r="BZ353" s="4">
        <v>0.43364464511538375</v>
      </c>
      <c r="CA353" s="4">
        <v>0.27060038113523144</v>
      </c>
      <c r="CB353" s="4">
        <v>8.3228117959323757</v>
      </c>
      <c r="CD353" s="10">
        <v>4601.7093109689395</v>
      </c>
      <c r="CE353" s="10">
        <v>8.3190668756390789</v>
      </c>
      <c r="CF353" s="10"/>
      <c r="CH353" s="10">
        <v>4615.3017220138217</v>
      </c>
      <c r="CI353" s="10">
        <v>8.326545687153466</v>
      </c>
      <c r="CJ353" s="10"/>
      <c r="CK353" s="4">
        <v>6.956835696236455</v>
      </c>
      <c r="CM353" s="10">
        <v>4852.4628007366036</v>
      </c>
      <c r="CN353" s="10">
        <v>7.1794068227205488</v>
      </c>
      <c r="CQ353" s="10">
        <v>5160.6063612476082</v>
      </c>
      <c r="CR353" s="10">
        <v>6.7475544536498742</v>
      </c>
      <c r="CT353" s="4">
        <v>1.148958336872359</v>
      </c>
      <c r="CU353" s="4">
        <v>0.94062499950329459</v>
      </c>
      <c r="CV353" s="4">
        <v>0.20833333736906448</v>
      </c>
      <c r="CW353" s="4">
        <v>1.256250012665987</v>
      </c>
      <c r="CX353" s="4">
        <v>0.96458333979050315</v>
      </c>
      <c r="CY353" s="4">
        <v>0.29166667287548381</v>
      </c>
      <c r="CZ353" s="4">
        <v>1.0416666610787311</v>
      </c>
      <c r="DA353" s="4">
        <v>0.91666665921608603</v>
      </c>
      <c r="DB353" s="4">
        <v>0.12500000186264515</v>
      </c>
    </row>
    <row r="354" spans="1:106" x14ac:dyDescent="0.25">
      <c r="A354" s="1">
        <f t="shared" si="5"/>
        <v>45277</v>
      </c>
      <c r="B354" s="8">
        <v>51</v>
      </c>
      <c r="C354" s="4">
        <v>8852.4249999999993</v>
      </c>
      <c r="D354" s="4">
        <v>8852.4249999999993</v>
      </c>
      <c r="E354" s="4">
        <v>0</v>
      </c>
      <c r="F354" s="4">
        <v>4192.2359999999999</v>
      </c>
      <c r="H354" s="4">
        <v>4660.1890000000003</v>
      </c>
      <c r="J354" s="4">
        <v>67573.379206504556</v>
      </c>
      <c r="K354" s="4">
        <v>241.13507100125099</v>
      </c>
      <c r="L354" s="4">
        <v>33130.745863402699</v>
      </c>
      <c r="M354" s="4">
        <v>34442.633343101857</v>
      </c>
      <c r="N354" s="4">
        <v>29261.969146821248</v>
      </c>
      <c r="O354" s="4">
        <v>1789.3754269608769</v>
      </c>
      <c r="P354" s="4">
        <v>13136.369874319045</v>
      </c>
      <c r="Q354" s="4">
        <v>16125.599272502204</v>
      </c>
      <c r="R354" s="4">
        <v>29138.860475666457</v>
      </c>
      <c r="S354" s="4">
        <v>52.061848292020343</v>
      </c>
      <c r="T354" s="4">
        <v>1193.244625025347</v>
      </c>
      <c r="U354" s="4">
        <v>14062.402513480243</v>
      </c>
      <c r="V354" s="4">
        <v>0</v>
      </c>
      <c r="W354" s="4">
        <v>15076.457962186214</v>
      </c>
      <c r="X354" s="4">
        <v>0</v>
      </c>
      <c r="Y354" s="4">
        <v>14062.402513480243</v>
      </c>
      <c r="Z354" s="4">
        <v>15076.457962186214</v>
      </c>
      <c r="AA354" s="4">
        <v>337663.35222131573</v>
      </c>
      <c r="AB354" s="4">
        <v>169347.71940649269</v>
      </c>
      <c r="AC354" s="4">
        <v>168315.63281482301</v>
      </c>
      <c r="AD354" s="4">
        <v>18153.208423298573</v>
      </c>
      <c r="AE354" s="4">
        <v>3.8177876887412325</v>
      </c>
      <c r="AF354" s="4">
        <v>1021.2837203538804</v>
      </c>
      <c r="AG354" s="4">
        <v>8876.8957343456441</v>
      </c>
      <c r="AH354" s="4">
        <v>9276.3126889529303</v>
      </c>
      <c r="AI354" s="4">
        <v>9716.7193247308969</v>
      </c>
      <c r="AJ354" s="4">
        <v>226.8029208532086</v>
      </c>
      <c r="AK354" s="4">
        <v>5200.7127809995345</v>
      </c>
      <c r="AL354" s="4">
        <v>4516.0065437313633</v>
      </c>
      <c r="AM354" s="4">
        <v>1052.8104710603334</v>
      </c>
      <c r="AN354" s="4">
        <v>520.00837097214537</v>
      </c>
      <c r="AO354" s="4">
        <v>532.80210008818801</v>
      </c>
      <c r="AP354" s="4">
        <v>95886.54296875</v>
      </c>
      <c r="AQ354" s="4">
        <v>157253.93046874998</v>
      </c>
      <c r="AR354" s="4">
        <v>48260.41015625</v>
      </c>
      <c r="AS354" s="4">
        <v>47626.1328125</v>
      </c>
      <c r="AT354" s="4">
        <v>650</v>
      </c>
      <c r="AU354" s="4">
        <v>650</v>
      </c>
      <c r="AV354" s="4">
        <v>650</v>
      </c>
      <c r="AW354" s="4">
        <v>7.6333184643196139</v>
      </c>
      <c r="AX354" s="4">
        <v>3.305531438766355</v>
      </c>
      <c r="AY354" s="4">
        <v>6.61106287753271</v>
      </c>
      <c r="AZ354" s="4">
        <v>38.143599321238618</v>
      </c>
      <c r="BA354" s="4">
        <v>2.0506480905851872</v>
      </c>
      <c r="BB354" s="4">
        <v>1.097633622959912</v>
      </c>
      <c r="BC354" s="4">
        <v>0.11892904724528403</v>
      </c>
      <c r="BD354" s="4">
        <v>17.763938182899036</v>
      </c>
      <c r="BE354" s="4">
        <v>5.8445003032684326</v>
      </c>
      <c r="BF354" s="4">
        <v>2.3810000419616699</v>
      </c>
      <c r="BG354" s="4">
        <v>9.3080005645751953</v>
      </c>
      <c r="BH354" s="4">
        <v>91.790994644165039</v>
      </c>
      <c r="BI354" s="4">
        <v>79.48199462890625</v>
      </c>
      <c r="BJ354" s="4">
        <v>12.309000015258789</v>
      </c>
      <c r="BK354" s="4">
        <v>1.9860000610351563</v>
      </c>
      <c r="BL354" s="4">
        <v>1.3090000152587891</v>
      </c>
      <c r="BM354" s="4">
        <v>2.6630001068115234</v>
      </c>
      <c r="BN354" s="4">
        <v>0.37849999964237213</v>
      </c>
      <c r="BO354" s="4">
        <v>0.32699999213218689</v>
      </c>
      <c r="BP354" s="4">
        <v>0.43000000715255737</v>
      </c>
      <c r="BQ354" s="4">
        <v>64</v>
      </c>
      <c r="BR354" s="4">
        <v>44</v>
      </c>
      <c r="BS354" s="4">
        <v>84</v>
      </c>
      <c r="BT354" s="10">
        <v>40.227013121017833</v>
      </c>
      <c r="BU354" s="10">
        <v>116.31626928572241</v>
      </c>
      <c r="BV354" s="4">
        <v>17.747983060153544</v>
      </c>
      <c r="BW354" s="10">
        <v>17.702793607943587</v>
      </c>
      <c r="BX354" s="10">
        <v>17.793172512363505</v>
      </c>
      <c r="BY354" s="4">
        <v>0.30004665685644194</v>
      </c>
      <c r="BZ354" s="4">
        <v>0.34933810374847962</v>
      </c>
      <c r="CA354" s="4">
        <v>0.25075520996440431</v>
      </c>
      <c r="CB354" s="4">
        <v>8.3073654155707306</v>
      </c>
      <c r="CD354" s="10">
        <v>4565.0698021447515</v>
      </c>
      <c r="CE354" s="10">
        <v>8.3651084459712965</v>
      </c>
      <c r="CF354" s="10"/>
      <c r="CH354" s="10">
        <v>4677.1716413020386</v>
      </c>
      <c r="CI354" s="10">
        <v>8.2510063625827623</v>
      </c>
      <c r="CJ354" s="10"/>
      <c r="CK354" s="4">
        <v>7.008126853616278</v>
      </c>
      <c r="CM354" s="10">
        <v>4765.9571517181394</v>
      </c>
      <c r="CN354" s="10">
        <v>7.2657908346468254</v>
      </c>
      <c r="CQ354" s="10">
        <v>5220.7549245655518</v>
      </c>
      <c r="CR354" s="10">
        <v>6.7729088610316328</v>
      </c>
      <c r="CT354" s="4">
        <v>1.0406250031664968</v>
      </c>
      <c r="CU354" s="4">
        <v>0.87083333358168602</v>
      </c>
      <c r="CV354" s="4">
        <v>0.16979166958481073</v>
      </c>
      <c r="CW354" s="4">
        <v>0.98125000655030215</v>
      </c>
      <c r="CX354" s="4">
        <v>0.8125000037252903</v>
      </c>
      <c r="CY354" s="4">
        <v>0.16875000282501182</v>
      </c>
      <c r="CZ354" s="4">
        <v>1.0999999997826915</v>
      </c>
      <c r="DA354" s="4">
        <v>0.92916666343808174</v>
      </c>
      <c r="DB354" s="4">
        <v>0.17083333634460965</v>
      </c>
    </row>
    <row r="355" spans="1:106" x14ac:dyDescent="0.25">
      <c r="A355" s="1">
        <f t="shared" si="5"/>
        <v>45278</v>
      </c>
      <c r="B355" s="8">
        <v>52</v>
      </c>
      <c r="C355" s="4">
        <v>9240.7010000000009</v>
      </c>
      <c r="D355" s="4">
        <v>9240.7010000000009</v>
      </c>
      <c r="E355" s="4">
        <v>0</v>
      </c>
      <c r="F355" s="4">
        <v>4636.5929999999998</v>
      </c>
      <c r="H355" s="4">
        <v>4604.1080000000002</v>
      </c>
      <c r="J355" s="4">
        <v>62152.614865045514</v>
      </c>
      <c r="K355" s="4">
        <v>240.657010512038</v>
      </c>
      <c r="L355" s="4">
        <v>33207.551701625074</v>
      </c>
      <c r="M355" s="4">
        <v>28945.063163420436</v>
      </c>
      <c r="N355" s="4">
        <v>23926.795551107512</v>
      </c>
      <c r="O355" s="4">
        <v>1788.7719062607205</v>
      </c>
      <c r="P355" s="4">
        <v>12605.165577162445</v>
      </c>
      <c r="Q355" s="4">
        <v>11321.62997394507</v>
      </c>
      <c r="R355" s="4">
        <v>30260.2725355535</v>
      </c>
      <c r="S355" s="4">
        <v>51.895968239158158</v>
      </c>
      <c r="T355" s="4">
        <v>1194.9223518496142</v>
      </c>
      <c r="U355" s="4">
        <v>14300.517748260703</v>
      </c>
      <c r="V355" s="4">
        <v>0</v>
      </c>
      <c r="W355" s="4">
        <v>15959.754787292799</v>
      </c>
      <c r="X355" s="4">
        <v>0</v>
      </c>
      <c r="Y355" s="4">
        <v>14300.517748260703</v>
      </c>
      <c r="Z355" s="4">
        <v>15959.754787292799</v>
      </c>
      <c r="AA355" s="4">
        <v>329393.42309892602</v>
      </c>
      <c r="AB355" s="4">
        <v>161602.51804066254</v>
      </c>
      <c r="AC355" s="4">
        <v>167790.90505826348</v>
      </c>
      <c r="AD355" s="4">
        <v>18083.101865538614</v>
      </c>
      <c r="AE355" s="4">
        <v>3.82318469769546</v>
      </c>
      <c r="AF355" s="4">
        <v>1021.2621106080537</v>
      </c>
      <c r="AG355" s="4">
        <v>8801.4026589373625</v>
      </c>
      <c r="AH355" s="4">
        <v>9281.6992066012535</v>
      </c>
      <c r="AI355" s="4">
        <v>9426.0719750111712</v>
      </c>
      <c r="AJ355" s="4">
        <v>226.80436235321892</v>
      </c>
      <c r="AK355" s="4">
        <v>4951.4598278951134</v>
      </c>
      <c r="AL355" s="4">
        <v>4474.6121471160586</v>
      </c>
      <c r="AM355" s="4">
        <v>1045.1955536469522</v>
      </c>
      <c r="AN355" s="4">
        <v>515.53950912941457</v>
      </c>
      <c r="AO355" s="4">
        <v>529.65604451753757</v>
      </c>
      <c r="AP355" s="4">
        <v>95617.25</v>
      </c>
      <c r="AQ355" s="4">
        <v>156812.28999999998</v>
      </c>
      <c r="AR355" s="4">
        <v>46539.13671875</v>
      </c>
      <c r="AS355" s="4">
        <v>49078.11328125</v>
      </c>
      <c r="AT355" s="4">
        <v>650</v>
      </c>
      <c r="AU355" s="4">
        <v>650</v>
      </c>
      <c r="AV355" s="4">
        <v>650</v>
      </c>
      <c r="AW355" s="4">
        <v>6.7259631996582847</v>
      </c>
      <c r="AX355" s="4">
        <v>2.5892835999246713</v>
      </c>
      <c r="AY355" s="4">
        <v>5.1785671998493426</v>
      </c>
      <c r="AZ355" s="4">
        <v>35.645934556147417</v>
      </c>
      <c r="BA355" s="4">
        <v>1.9568971948706719</v>
      </c>
      <c r="BB355" s="4">
        <v>1.0200602719437812</v>
      </c>
      <c r="BC355" s="4">
        <v>0.11310782089442696</v>
      </c>
      <c r="BD355" s="4">
        <v>16.969739633389281</v>
      </c>
      <c r="BE355" s="4">
        <v>7.1799999475479126</v>
      </c>
      <c r="BF355" s="4">
        <v>3.5179998874664307</v>
      </c>
      <c r="BG355" s="4">
        <v>10.842000007629395</v>
      </c>
      <c r="BH355" s="4">
        <v>91.596003532409668</v>
      </c>
      <c r="BI355" s="4">
        <v>80.319503784179688</v>
      </c>
      <c r="BJ355" s="4">
        <v>11.27649974822998</v>
      </c>
      <c r="BK355" s="4">
        <v>1.0550000071525574</v>
      </c>
      <c r="BL355" s="4">
        <v>1.3090000152587891</v>
      </c>
      <c r="BM355" s="4">
        <v>0.80099999904632568</v>
      </c>
      <c r="BN355" s="4">
        <v>0.16799999587237835</v>
      </c>
      <c r="BO355" s="4">
        <v>0.32699999213218689</v>
      </c>
      <c r="BP355" s="4">
        <v>8.999999612569809E-3</v>
      </c>
      <c r="BQ355" s="4">
        <v>36</v>
      </c>
      <c r="BR355" s="4">
        <v>44</v>
      </c>
      <c r="BS355" s="4">
        <v>28</v>
      </c>
      <c r="BT355" s="10">
        <v>40.180116878296808</v>
      </c>
      <c r="BU355" s="10">
        <v>115.7059349980924</v>
      </c>
      <c r="BV355" s="4">
        <v>17.709813831912147</v>
      </c>
      <c r="BW355" s="10">
        <v>17.639882541089147</v>
      </c>
      <c r="BX355" s="10">
        <v>17.779745122735147</v>
      </c>
      <c r="BY355" s="4">
        <v>0.3109907495975523</v>
      </c>
      <c r="BZ355" s="4">
        <v>0.22945020775415417</v>
      </c>
      <c r="CA355" s="4">
        <v>0.39253129144095039</v>
      </c>
      <c r="CB355" s="4">
        <v>8.29593457408407</v>
      </c>
      <c r="CD355" s="10">
        <v>4499.5904070451052</v>
      </c>
      <c r="CE355" s="10">
        <v>8.3326384406059422</v>
      </c>
      <c r="CF355" s="10"/>
      <c r="CH355" s="10">
        <v>4632.7787782210789</v>
      </c>
      <c r="CI355" s="10">
        <v>8.2602859118859797</v>
      </c>
      <c r="CJ355" s="10"/>
      <c r="CK355" s="4">
        <v>7.0445432258765432</v>
      </c>
      <c r="CM355" s="10">
        <v>4700.948640648171</v>
      </c>
      <c r="CN355" s="10">
        <v>7.3002539578582821</v>
      </c>
      <c r="CQ355" s="10">
        <v>5186.0874086544836</v>
      </c>
      <c r="CR355" s="10">
        <v>6.8127532610752022</v>
      </c>
      <c r="CT355" s="4">
        <v>1.1010416683275253</v>
      </c>
      <c r="CU355" s="4">
        <v>0.84062499801317847</v>
      </c>
      <c r="CV355" s="4">
        <v>0.26041667031434673</v>
      </c>
      <c r="CW355" s="4">
        <v>1.1979166685293117</v>
      </c>
      <c r="CX355" s="4">
        <v>0.85624999801317847</v>
      </c>
      <c r="CY355" s="4">
        <v>0.34166667051613331</v>
      </c>
      <c r="CZ355" s="4">
        <v>1.0041666681257386</v>
      </c>
      <c r="DA355" s="4">
        <v>0.82499999801317847</v>
      </c>
      <c r="DB355" s="4">
        <v>0.17916667011256018</v>
      </c>
    </row>
    <row r="356" spans="1:106" x14ac:dyDescent="0.25">
      <c r="A356" s="1">
        <f t="shared" si="5"/>
        <v>45279</v>
      </c>
      <c r="B356" s="8">
        <v>52</v>
      </c>
      <c r="C356" s="4">
        <v>7242.0849999999991</v>
      </c>
      <c r="D356" s="4">
        <v>7242.0849999999991</v>
      </c>
      <c r="E356" s="4">
        <v>0</v>
      </c>
      <c r="F356" s="4">
        <v>2617.4169999999999</v>
      </c>
      <c r="H356" s="4">
        <v>4624.6679999999997</v>
      </c>
      <c r="J356" s="4">
        <v>58065.40464674808</v>
      </c>
      <c r="K356" s="4">
        <v>240.72894068014378</v>
      </c>
      <c r="L356" s="4">
        <v>25227.119927438158</v>
      </c>
      <c r="M356" s="4">
        <v>32838.284719309922</v>
      </c>
      <c r="N356" s="4">
        <v>19508.646102043203</v>
      </c>
      <c r="O356" s="4">
        <v>1788.717553382518</v>
      </c>
      <c r="P356" s="4">
        <v>8947.7413716819501</v>
      </c>
      <c r="Q356" s="4">
        <v>10560.904730361251</v>
      </c>
      <c r="R356" s="4">
        <v>27685.420283287775</v>
      </c>
      <c r="S356" s="4">
        <v>51.706030037755696</v>
      </c>
      <c r="T356" s="4">
        <v>1194.6150979607087</v>
      </c>
      <c r="U356" s="4">
        <v>10950.303444350706</v>
      </c>
      <c r="V356" s="4">
        <v>0</v>
      </c>
      <c r="W356" s="4">
        <v>16735.116838937069</v>
      </c>
      <c r="X356" s="4">
        <v>0</v>
      </c>
      <c r="Y356" s="4">
        <v>10950.303444350706</v>
      </c>
      <c r="Z356" s="4">
        <v>16735.116838937069</v>
      </c>
      <c r="AA356" s="4">
        <v>306733.82488025469</v>
      </c>
      <c r="AB356" s="4">
        <v>135862.0498015215</v>
      </c>
      <c r="AC356" s="4">
        <v>170871.77507873322</v>
      </c>
      <c r="AD356" s="4">
        <v>17392.460463836676</v>
      </c>
      <c r="AE356" s="4">
        <v>3.8735785672570597</v>
      </c>
      <c r="AF356" s="4">
        <v>1021.5931777852718</v>
      </c>
      <c r="AG356" s="4">
        <v>7285.8215988783259</v>
      </c>
      <c r="AH356" s="4">
        <v>10106.638864958351</v>
      </c>
      <c r="AI356" s="4">
        <v>9662.8394966635533</v>
      </c>
      <c r="AJ356" s="4">
        <v>226.75241297209703</v>
      </c>
      <c r="AK356" s="4">
        <v>4943.6543844436974</v>
      </c>
      <c r="AL356" s="4">
        <v>4719.185112219855</v>
      </c>
      <c r="AM356" s="4">
        <v>1001.3236590688939</v>
      </c>
      <c r="AN356" s="4">
        <v>446.2269179103028</v>
      </c>
      <c r="AO356" s="4">
        <v>555.09674115859116</v>
      </c>
      <c r="AP356" s="4">
        <v>88890.484375</v>
      </c>
      <c r="AQ356" s="4">
        <v>145780.394375</v>
      </c>
      <c r="AR356" s="4">
        <v>36327.1015625</v>
      </c>
      <c r="AS356" s="4">
        <v>52563.3828125</v>
      </c>
      <c r="AT356" s="4">
        <v>650</v>
      </c>
      <c r="AU356" s="4">
        <v>650</v>
      </c>
      <c r="AV356" s="4">
        <v>650</v>
      </c>
      <c r="AW356" s="4">
        <v>8.0177745285712732</v>
      </c>
      <c r="AX356" s="4">
        <v>2.6937886122633476</v>
      </c>
      <c r="AY356" s="4">
        <v>5.3875772245266953</v>
      </c>
      <c r="AZ356" s="4">
        <v>42.354353046153797</v>
      </c>
      <c r="BA356" s="4">
        <v>2.4015819289385139</v>
      </c>
      <c r="BB356" s="4">
        <v>1.3342620939499543</v>
      </c>
      <c r="BC356" s="4">
        <v>0.13826455489943767</v>
      </c>
      <c r="BD356" s="4">
        <v>20.129616591768809</v>
      </c>
      <c r="BE356" s="4">
        <v>5.9379997253417969</v>
      </c>
      <c r="BF356" s="4">
        <v>4.9709997177124023</v>
      </c>
      <c r="BG356" s="4">
        <v>6.9049997329711914</v>
      </c>
      <c r="BH356" s="4">
        <v>91.579000473022461</v>
      </c>
      <c r="BI356" s="4">
        <v>79.235000610351563</v>
      </c>
      <c r="BJ356" s="4">
        <v>12.343999862670898</v>
      </c>
      <c r="BK356" s="4">
        <v>2.1925000548362732</v>
      </c>
      <c r="BL356" s="4">
        <v>3.5840001106262207</v>
      </c>
      <c r="BM356" s="4">
        <v>0.80099999904632568</v>
      </c>
      <c r="BN356" s="4">
        <v>0.29050001315772533</v>
      </c>
      <c r="BO356" s="4">
        <v>0.57200002670288086</v>
      </c>
      <c r="BP356" s="4">
        <v>8.999999612569809E-3</v>
      </c>
      <c r="BQ356" s="4">
        <v>75</v>
      </c>
      <c r="BR356" s="4">
        <v>122</v>
      </c>
      <c r="BS356" s="4">
        <v>28</v>
      </c>
      <c r="BT356" s="10">
        <v>40.157009083586487</v>
      </c>
      <c r="BU356" s="10">
        <v>115.3534620487699</v>
      </c>
      <c r="BV356" s="4">
        <v>17.70422268875771</v>
      </c>
      <c r="BW356" s="10">
        <v>17.612815409192333</v>
      </c>
      <c r="BX356" s="10">
        <v>17.795629968323091</v>
      </c>
      <c r="BY356" s="4">
        <v>0.35408058949592908</v>
      </c>
      <c r="BZ356" s="4">
        <v>0.40094890294733987</v>
      </c>
      <c r="CA356" s="4">
        <v>0.30721227604451828</v>
      </c>
      <c r="CB356" s="4">
        <v>8.3233464355301425</v>
      </c>
      <c r="CD356" s="10">
        <v>3790.8705529017161</v>
      </c>
      <c r="CE356" s="10">
        <v>8.4311271679838349</v>
      </c>
      <c r="CF356" s="10"/>
      <c r="CH356" s="10">
        <v>4805.3028926417455</v>
      </c>
      <c r="CI356" s="10">
        <v>8.2383189536091734</v>
      </c>
      <c r="CJ356" s="10"/>
      <c r="CK356" s="4">
        <v>6.9579939543003242</v>
      </c>
      <c r="CM356" s="10">
        <v>3995.7220350138346</v>
      </c>
      <c r="CN356" s="10">
        <v>7.3191009982030089</v>
      </c>
      <c r="CQ356" s="10">
        <v>5420.0361255551561</v>
      </c>
      <c r="CR356" s="10">
        <v>6.6917810843311445</v>
      </c>
      <c r="CT356" s="4">
        <v>1.159982650478681</v>
      </c>
      <c r="CU356" s="4">
        <v>0.90732639411257376</v>
      </c>
      <c r="CV356" s="4">
        <v>0.25265625636610717</v>
      </c>
      <c r="CW356" s="4">
        <v>1.1678819617877405</v>
      </c>
      <c r="CX356" s="4">
        <v>0.84590278698338406</v>
      </c>
      <c r="CY356" s="4">
        <v>0.32197917480435634</v>
      </c>
      <c r="CZ356" s="4">
        <v>1.1520833391696215</v>
      </c>
      <c r="DA356" s="4">
        <v>0.96875000124176347</v>
      </c>
      <c r="DB356" s="4">
        <v>0.18333333792785803</v>
      </c>
    </row>
    <row r="357" spans="1:106" x14ac:dyDescent="0.25">
      <c r="A357" s="1">
        <f t="shared" si="5"/>
        <v>45280</v>
      </c>
      <c r="B357" s="8">
        <v>52</v>
      </c>
      <c r="C357" s="4">
        <v>8486.2019999999993</v>
      </c>
      <c r="D357" s="4">
        <v>8486.2019999999993</v>
      </c>
      <c r="E357" s="4">
        <v>0</v>
      </c>
      <c r="F357" s="4">
        <v>3997.1550000000002</v>
      </c>
      <c r="H357" s="4">
        <v>4489.0469999999996</v>
      </c>
      <c r="J357" s="4">
        <v>42479.27133191016</v>
      </c>
      <c r="K357" s="4">
        <v>260.90114180031196</v>
      </c>
      <c r="L357" s="4">
        <v>16953.059201379489</v>
      </c>
      <c r="M357" s="4">
        <v>25526.212130530672</v>
      </c>
      <c r="N357" s="4">
        <v>14651.26448682656</v>
      </c>
      <c r="O357" s="4">
        <v>1789.3617355064496</v>
      </c>
      <c r="P357" s="4">
        <v>7949.9306540868602</v>
      </c>
      <c r="Q357" s="4">
        <v>6701.3338327396996</v>
      </c>
      <c r="R357" s="4">
        <v>22271.377885556805</v>
      </c>
      <c r="S357" s="4">
        <v>51.273874160777829</v>
      </c>
      <c r="T357" s="4">
        <v>1191.9091076592083</v>
      </c>
      <c r="U357" s="4">
        <v>8061.8175464198912</v>
      </c>
      <c r="V357" s="4">
        <v>0</v>
      </c>
      <c r="W357" s="4">
        <v>14209.560339136915</v>
      </c>
      <c r="X357" s="4">
        <v>0</v>
      </c>
      <c r="Y357" s="4">
        <v>8061.8175464198912</v>
      </c>
      <c r="Z357" s="4">
        <v>14209.560339136915</v>
      </c>
      <c r="AA357" s="4">
        <v>252913.45065861585</v>
      </c>
      <c r="AB357" s="4">
        <v>95708.805306595183</v>
      </c>
      <c r="AC357" s="4">
        <v>157204.64535202069</v>
      </c>
      <c r="AD357" s="4">
        <v>15439.0698845876</v>
      </c>
      <c r="AE357" s="4">
        <v>3.9968964446156963</v>
      </c>
      <c r="AF357" s="4">
        <v>1022.2994073484865</v>
      </c>
      <c r="AG357" s="4">
        <v>6116.2865137258432</v>
      </c>
      <c r="AH357" s="4">
        <v>9322.7833708617563</v>
      </c>
      <c r="AI357" s="4">
        <v>7471.1466755088204</v>
      </c>
      <c r="AJ357" s="4">
        <v>226.62998297770818</v>
      </c>
      <c r="AK357" s="4">
        <v>3272.613463017598</v>
      </c>
      <c r="AL357" s="4">
        <v>4198.5332124912229</v>
      </c>
      <c r="AM357" s="4">
        <v>881.56884278671646</v>
      </c>
      <c r="AN357" s="4">
        <v>380.0626994442444</v>
      </c>
      <c r="AO357" s="4">
        <v>501.50614334247211</v>
      </c>
      <c r="AP357" s="4">
        <v>73070.748046875</v>
      </c>
      <c r="AQ357" s="4">
        <v>119836.026796875</v>
      </c>
      <c r="AR357" s="4">
        <v>27366.951171875</v>
      </c>
      <c r="AS357" s="4">
        <v>45703.796875</v>
      </c>
      <c r="AT357" s="4">
        <v>650</v>
      </c>
      <c r="AU357" s="4">
        <v>650</v>
      </c>
      <c r="AV357" s="4">
        <v>650</v>
      </c>
      <c r="AW357" s="4">
        <v>5.0056870354853871</v>
      </c>
      <c r="AX357" s="4">
        <v>1.7264807609843085</v>
      </c>
      <c r="AY357" s="4">
        <v>3.4529615219686169</v>
      </c>
      <c r="AZ357" s="4">
        <v>29.802902483185751</v>
      </c>
      <c r="BA357" s="4">
        <v>1.8193144453299133</v>
      </c>
      <c r="BB357" s="4">
        <v>0.8803875603607858</v>
      </c>
      <c r="BC357" s="4">
        <v>0.10388261353980456</v>
      </c>
      <c r="BD357" s="4">
        <v>14.121279083019118</v>
      </c>
      <c r="BE357" s="4">
        <v>4.6015000343322754</v>
      </c>
      <c r="BF357" s="4">
        <v>3.7420001029968262</v>
      </c>
      <c r="BG357" s="4">
        <v>5.4609999656677246</v>
      </c>
      <c r="BH357" s="4">
        <v>91.622499465942383</v>
      </c>
      <c r="BI357" s="4">
        <v>77.6875</v>
      </c>
      <c r="BJ357" s="4">
        <v>13.934999465942383</v>
      </c>
      <c r="BK357" s="4">
        <v>3.190500020980835</v>
      </c>
      <c r="BL357" s="4">
        <v>3.5840001106262207</v>
      </c>
      <c r="BM357" s="4">
        <v>2.7969999313354492</v>
      </c>
      <c r="BN357" s="4">
        <v>0.58550000190734863</v>
      </c>
      <c r="BO357" s="4">
        <v>0.57200002670288086</v>
      </c>
      <c r="BP357" s="4">
        <v>0.59899997711181641</v>
      </c>
      <c r="BQ357" s="4">
        <v>75</v>
      </c>
      <c r="BR357" s="4">
        <v>122</v>
      </c>
      <c r="BS357" s="4">
        <v>28</v>
      </c>
      <c r="BT357" s="10">
        <v>40.011171215087856</v>
      </c>
      <c r="BU357" s="10">
        <v>114.21106480252136</v>
      </c>
      <c r="BV357" s="4">
        <v>17.460324389382645</v>
      </c>
      <c r="BW357" s="10">
        <v>17.483245088292492</v>
      </c>
      <c r="BX357" s="10">
        <v>17.437403690472799</v>
      </c>
      <c r="BY357" s="4">
        <v>0.31917549544210877</v>
      </c>
      <c r="BZ357" s="4">
        <v>0.30736484601056058</v>
      </c>
      <c r="CA357" s="4">
        <v>0.33098614487365691</v>
      </c>
      <c r="CB357" s="4">
        <v>8.4505226320842919</v>
      </c>
      <c r="CD357" s="10">
        <v>3084.3776161043074</v>
      </c>
      <c r="CE357" s="10">
        <v>8.6663503663219377</v>
      </c>
      <c r="CF357" s="10"/>
      <c r="CH357" s="10">
        <v>4431.2412552756086</v>
      </c>
      <c r="CI357" s="10">
        <v>8.3002951463601597</v>
      </c>
      <c r="CJ357" s="10"/>
      <c r="CK357" s="4">
        <v>7.0264223034757682</v>
      </c>
      <c r="CM357" s="10">
        <v>3318.2884855595344</v>
      </c>
      <c r="CN357" s="10">
        <v>7.3348693674707004</v>
      </c>
      <c r="CQ357" s="10">
        <v>4987.417439385873</v>
      </c>
      <c r="CR357" s="10">
        <v>6.8212025974258461</v>
      </c>
      <c r="CT357" s="4">
        <v>1.0208333401630323</v>
      </c>
      <c r="CU357" s="4">
        <v>0.85729167020569252</v>
      </c>
      <c r="CV357" s="4">
        <v>0.16354166995733976</v>
      </c>
      <c r="CW357" s="4">
        <v>1.1270833419015012</v>
      </c>
      <c r="CX357" s="4">
        <v>0.92916667026778066</v>
      </c>
      <c r="CY357" s="4">
        <v>0.1979166716337204</v>
      </c>
      <c r="CZ357" s="4">
        <v>0.91458333842456341</v>
      </c>
      <c r="DA357" s="4">
        <v>0.78541667014360428</v>
      </c>
      <c r="DB357" s="4">
        <v>0.12916666828095913</v>
      </c>
    </row>
    <row r="358" spans="1:106" x14ac:dyDescent="0.25">
      <c r="A358" s="1">
        <f t="shared" si="5"/>
        <v>45281</v>
      </c>
      <c r="B358" s="8">
        <v>52</v>
      </c>
      <c r="C358" s="4">
        <v>8842.0930000000008</v>
      </c>
      <c r="D358" s="4">
        <v>8842.0930000000008</v>
      </c>
      <c r="E358" s="4">
        <v>0</v>
      </c>
      <c r="F358" s="4">
        <v>4242.3620000000001</v>
      </c>
      <c r="H358" s="4">
        <v>4599.7309999999998</v>
      </c>
      <c r="J358" s="4">
        <v>57811.55186670387</v>
      </c>
      <c r="K358" s="4">
        <v>254.58239010370048</v>
      </c>
      <c r="L358" s="4">
        <v>28453.873967298972</v>
      </c>
      <c r="M358" s="4">
        <v>29357.677899404902</v>
      </c>
      <c r="N358" s="4">
        <v>18498.094042927318</v>
      </c>
      <c r="O358" s="4">
        <v>1789.4189866875154</v>
      </c>
      <c r="P358" s="4">
        <v>8516.405786478068</v>
      </c>
      <c r="Q358" s="4">
        <v>9981.6882564492516</v>
      </c>
      <c r="R358" s="4">
        <v>27195.38227670639</v>
      </c>
      <c r="S358" s="4">
        <v>51.792055435462323</v>
      </c>
      <c r="T358" s="4">
        <v>1194.0920275169462</v>
      </c>
      <c r="U358" s="4">
        <v>13332.223478814856</v>
      </c>
      <c r="V358" s="4">
        <v>0</v>
      </c>
      <c r="W358" s="4">
        <v>13863.158797891534</v>
      </c>
      <c r="X358" s="4">
        <v>0</v>
      </c>
      <c r="Y358" s="4">
        <v>13332.223478814856</v>
      </c>
      <c r="Z358" s="4">
        <v>13863.158797891534</v>
      </c>
      <c r="AA358" s="4">
        <v>320352.16480082739</v>
      </c>
      <c r="AB358" s="4">
        <v>157729.22492556728</v>
      </c>
      <c r="AC358" s="4">
        <v>162622.93987526011</v>
      </c>
      <c r="AD358" s="4">
        <v>17930.198937132467</v>
      </c>
      <c r="AE358" s="4">
        <v>3.9104298006037612</v>
      </c>
      <c r="AF358" s="4">
        <v>1021.8322389129356</v>
      </c>
      <c r="AG358" s="4">
        <v>8678.6317277547441</v>
      </c>
      <c r="AH358" s="4">
        <v>9251.5672093777212</v>
      </c>
      <c r="AI358" s="4">
        <v>9141.6641708745956</v>
      </c>
      <c r="AJ358" s="4">
        <v>226.84940504215382</v>
      </c>
      <c r="AK358" s="4">
        <v>4422.6490957093483</v>
      </c>
      <c r="AL358" s="4">
        <v>4719.0150751652463</v>
      </c>
      <c r="AM358" s="4">
        <v>1052.0783839395365</v>
      </c>
      <c r="AN358" s="4">
        <v>516.77304998763771</v>
      </c>
      <c r="AO358" s="4">
        <v>535.30533395189877</v>
      </c>
      <c r="AP358" s="4">
        <v>92481.87109375</v>
      </c>
      <c r="AQ358" s="4">
        <v>151670.26859374999</v>
      </c>
      <c r="AR358" s="4">
        <v>44167.03515625</v>
      </c>
      <c r="AS358" s="4">
        <v>48314.8359375</v>
      </c>
      <c r="AT358" s="4">
        <v>650</v>
      </c>
      <c r="AU358" s="4">
        <v>650</v>
      </c>
      <c r="AV358" s="4">
        <v>650</v>
      </c>
      <c r="AW358" s="4">
        <v>6.538220290908936</v>
      </c>
      <c r="AX358" s="4">
        <v>2.0920492515660394</v>
      </c>
      <c r="AY358" s="4">
        <v>4.1840985031320788</v>
      </c>
      <c r="AZ358" s="4">
        <v>36.230354600525843</v>
      </c>
      <c r="BA358" s="4">
        <v>2.0278229302872597</v>
      </c>
      <c r="BB358" s="4">
        <v>1.0338801198850311</v>
      </c>
      <c r="BC358" s="4">
        <v>0.11898522034766389</v>
      </c>
      <c r="BD358" s="4">
        <v>17.153208928446013</v>
      </c>
      <c r="BE358" s="4">
        <v>4.6404998302459717</v>
      </c>
      <c r="BF358" s="4">
        <v>2.9939999580383301</v>
      </c>
      <c r="BG358" s="4">
        <v>6.2869997024536133</v>
      </c>
      <c r="BH358" s="4">
        <v>91.816500663757324</v>
      </c>
      <c r="BI358" s="4">
        <v>78.144500732421875</v>
      </c>
      <c r="BJ358" s="4">
        <v>13.671999931335449</v>
      </c>
      <c r="BK358" s="4">
        <v>2.9934999942779541</v>
      </c>
      <c r="BL358" s="4">
        <v>3.190000057220459</v>
      </c>
      <c r="BM358" s="4">
        <v>2.7969999313354492</v>
      </c>
      <c r="BN358" s="4">
        <v>0.54899999499320984</v>
      </c>
      <c r="BO358" s="4">
        <v>0.49900001287460327</v>
      </c>
      <c r="BP358" s="4">
        <v>0.59899997711181641</v>
      </c>
      <c r="BQ358" s="4">
        <v>75</v>
      </c>
      <c r="BR358" s="4">
        <v>122</v>
      </c>
      <c r="BS358" s="4">
        <v>28</v>
      </c>
      <c r="BT358" s="10">
        <v>39.520319231094696</v>
      </c>
      <c r="BU358" s="10">
        <v>114.31406627360525</v>
      </c>
      <c r="BV358" s="4">
        <v>17.485499226666157</v>
      </c>
      <c r="BW358" s="10">
        <v>17.54440249790748</v>
      </c>
      <c r="BX358" s="10">
        <v>17.426595955424837</v>
      </c>
      <c r="BY358" s="4">
        <v>0.35016302236859004</v>
      </c>
      <c r="BZ358" s="4">
        <v>0.38966083412179747</v>
      </c>
      <c r="CA358" s="4">
        <v>0.3106652106153826</v>
      </c>
      <c r="CB358" s="4">
        <v>8.3192447136744772</v>
      </c>
      <c r="CD358" s="10">
        <v>4520.9959857238673</v>
      </c>
      <c r="CE358" s="10">
        <v>8.2911126924642264</v>
      </c>
      <c r="CF358" s="10"/>
      <c r="CH358" s="10">
        <v>4666.0307403619463</v>
      </c>
      <c r="CI358" s="10">
        <v>8.346502304127462</v>
      </c>
      <c r="CJ358" s="10"/>
      <c r="CK358" s="4">
        <v>7.0024529172817065</v>
      </c>
      <c r="CM358" s="10">
        <v>4751.6915021373607</v>
      </c>
      <c r="CN358" s="10">
        <v>7.2206777531286344</v>
      </c>
      <c r="CQ358" s="10">
        <v>5272.4149532134443</v>
      </c>
      <c r="CR358" s="10">
        <v>6.8057807836862327</v>
      </c>
      <c r="CT358" s="4">
        <v>1.2288194542698976</v>
      </c>
      <c r="CU358" s="4">
        <v>0.99965278325705886</v>
      </c>
      <c r="CV358" s="4">
        <v>0.22916667101283869</v>
      </c>
      <c r="CW358" s="4">
        <v>1.1680555716674361</v>
      </c>
      <c r="CX358" s="4">
        <v>0.90555556899764467</v>
      </c>
      <c r="CY358" s="4">
        <v>0.2625000026697914</v>
      </c>
      <c r="CZ358" s="4">
        <v>1.289583336872359</v>
      </c>
      <c r="DA358" s="4">
        <v>1.0937499975164731</v>
      </c>
      <c r="DB358" s="4">
        <v>0.19583333935588598</v>
      </c>
    </row>
    <row r="359" spans="1:106" x14ac:dyDescent="0.25">
      <c r="A359" s="1">
        <f t="shared" si="5"/>
        <v>45282</v>
      </c>
      <c r="B359" s="8">
        <v>52</v>
      </c>
      <c r="C359" s="4">
        <v>7206.5559999999996</v>
      </c>
      <c r="D359" s="4">
        <v>7206.5559999999996</v>
      </c>
      <c r="E359" s="4">
        <v>0</v>
      </c>
      <c r="F359" s="4">
        <v>2579.8389999999999</v>
      </c>
      <c r="H359" s="4">
        <v>4626.7169999999996</v>
      </c>
      <c r="J359" s="4">
        <v>50510.114970329007</v>
      </c>
      <c r="K359" s="4">
        <v>249.0665162889681</v>
      </c>
      <c r="L359" s="4">
        <v>22706.389682658937</v>
      </c>
      <c r="M359" s="4">
        <v>27803.72528767007</v>
      </c>
      <c r="N359" s="4">
        <v>14969.643306542244</v>
      </c>
      <c r="O359" s="4">
        <v>1789.2643832247979</v>
      </c>
      <c r="P359" s="4">
        <v>7667.6385229297493</v>
      </c>
      <c r="Q359" s="4">
        <v>7302.004783612495</v>
      </c>
      <c r="R359" s="4">
        <v>24811.044784735983</v>
      </c>
      <c r="S359" s="4">
        <v>51.836285378344861</v>
      </c>
      <c r="T359" s="4">
        <v>1193.5107666309482</v>
      </c>
      <c r="U359" s="4">
        <v>10633.150395165258</v>
      </c>
      <c r="V359" s="4">
        <v>0</v>
      </c>
      <c r="W359" s="4">
        <v>14177.894389570723</v>
      </c>
      <c r="X359" s="4">
        <v>0</v>
      </c>
      <c r="Y359" s="4">
        <v>10633.150395165258</v>
      </c>
      <c r="Z359" s="4">
        <v>14177.894389570723</v>
      </c>
      <c r="AA359" s="4">
        <v>268881.92952521099</v>
      </c>
      <c r="AB359" s="4">
        <v>100375.77537617636</v>
      </c>
      <c r="AC359" s="4">
        <v>168506.15414903464</v>
      </c>
      <c r="AD359" s="4">
        <v>16142.805833943887</v>
      </c>
      <c r="AE359" s="4">
        <v>3.9256308817602075</v>
      </c>
      <c r="AF359" s="4">
        <v>1021.8925413892712</v>
      </c>
      <c r="AG359" s="4">
        <v>6118.7008725559062</v>
      </c>
      <c r="AH359" s="4">
        <v>10024.10496138798</v>
      </c>
      <c r="AI359" s="4">
        <v>8918.421824288378</v>
      </c>
      <c r="AJ359" s="4">
        <v>226.67780603576588</v>
      </c>
      <c r="AK359" s="4">
        <v>4306.6565125237457</v>
      </c>
      <c r="AL359" s="4">
        <v>4611.7653117646323</v>
      </c>
      <c r="AM359" s="4">
        <v>919.17106919787898</v>
      </c>
      <c r="AN359" s="4">
        <v>387.19590665382282</v>
      </c>
      <c r="AO359" s="4">
        <v>531.97516254405616</v>
      </c>
      <c r="AP359" s="4">
        <v>81271.28125</v>
      </c>
      <c r="AQ359" s="4">
        <v>133284.90125</v>
      </c>
      <c r="AR359" s="4">
        <v>33064.12109375</v>
      </c>
      <c r="AS359" s="4">
        <v>48207.16015625</v>
      </c>
      <c r="AT359" s="4">
        <v>650</v>
      </c>
      <c r="AU359" s="4">
        <v>650</v>
      </c>
      <c r="AV359" s="4">
        <v>650</v>
      </c>
      <c r="AW359" s="4">
        <v>7.0089117423536305</v>
      </c>
      <c r="AX359" s="4">
        <v>2.0772256965105447</v>
      </c>
      <c r="AY359" s="4">
        <v>4.1544513930210893</v>
      </c>
      <c r="AZ359" s="4">
        <v>37.31073893343936</v>
      </c>
      <c r="BA359" s="4">
        <v>2.2400167061692002</v>
      </c>
      <c r="BB359" s="4">
        <v>1.2375428463038902</v>
      </c>
      <c r="BC359" s="4">
        <v>0.12754651031614533</v>
      </c>
      <c r="BD359" s="4">
        <v>18.49495115974954</v>
      </c>
      <c r="BE359" s="4">
        <v>5.0495002269744873</v>
      </c>
      <c r="BF359" s="4">
        <v>3.4330000877380371</v>
      </c>
      <c r="BG359" s="4">
        <v>6.6660003662109375</v>
      </c>
      <c r="BH359" s="4">
        <v>91.289495468139648</v>
      </c>
      <c r="BI359" s="4">
        <v>76.792495727539063</v>
      </c>
      <c r="BJ359" s="4">
        <v>14.496999740600586</v>
      </c>
      <c r="BK359" s="4">
        <v>3.0119999647140503</v>
      </c>
      <c r="BL359" s="4">
        <v>2.9219999313354492</v>
      </c>
      <c r="BM359" s="4">
        <v>3.1019999980926514</v>
      </c>
      <c r="BN359" s="4">
        <v>0.64950001239776611</v>
      </c>
      <c r="BO359" s="4">
        <v>0.6600000262260437</v>
      </c>
      <c r="BP359" s="4">
        <v>0.63899999856948853</v>
      </c>
      <c r="BQ359" s="4">
        <v>117</v>
      </c>
      <c r="BR359" s="4">
        <v>128</v>
      </c>
      <c r="BS359" s="4">
        <v>106</v>
      </c>
      <c r="BT359" s="10">
        <v>39.013038978651572</v>
      </c>
      <c r="BU359" s="10">
        <v>115.51477778707066</v>
      </c>
      <c r="BV359" s="4">
        <v>17.375071080834779</v>
      </c>
      <c r="BW359" s="10">
        <v>16.781739769688357</v>
      </c>
      <c r="BX359" s="10">
        <v>17.968402391981197</v>
      </c>
      <c r="BY359" s="4">
        <v>0.8182964834144234</v>
      </c>
      <c r="BZ359" s="4">
        <v>1.4148131284954462</v>
      </c>
      <c r="CA359" s="4">
        <v>0.22177983833340059</v>
      </c>
      <c r="CB359" s="4">
        <v>8.3866480716126564</v>
      </c>
      <c r="CD359" s="10">
        <v>3223.3982616501094</v>
      </c>
      <c r="CE359" s="10">
        <v>8.5833059504789038</v>
      </c>
      <c r="CF359" s="10"/>
      <c r="CH359" s="10">
        <v>4669.8928416571052</v>
      </c>
      <c r="CI359" s="10">
        <v>8.2509047716331398</v>
      </c>
      <c r="CJ359" s="10"/>
      <c r="CK359" s="4">
        <v>6.9624769298734677</v>
      </c>
      <c r="CM359" s="10">
        <v>3369.3230784076336</v>
      </c>
      <c r="CN359" s="10">
        <v>7.2314307660878256</v>
      </c>
      <c r="CQ359" s="10">
        <v>5318.9422764271512</v>
      </c>
      <c r="CR359" s="10">
        <v>6.7921061455542944</v>
      </c>
      <c r="CT359" s="4">
        <v>1.3317708473963041</v>
      </c>
      <c r="CU359" s="4">
        <v>1.0335937601824601</v>
      </c>
      <c r="CV359" s="4">
        <v>0.29817708721384406</v>
      </c>
      <c r="CW359" s="4">
        <v>1.5427083509663739</v>
      </c>
      <c r="CX359" s="4">
        <v>1.1505208474894364</v>
      </c>
      <c r="CY359" s="4">
        <v>0.39218750347693759</v>
      </c>
      <c r="CZ359" s="4">
        <v>1.1208333438262343</v>
      </c>
      <c r="DA359" s="4">
        <v>0.91666667287548387</v>
      </c>
      <c r="DB359" s="4">
        <v>0.2041666709507505</v>
      </c>
    </row>
    <row r="360" spans="1:106" x14ac:dyDescent="0.25">
      <c r="A360" s="1">
        <f t="shared" si="5"/>
        <v>45283</v>
      </c>
      <c r="B360" s="8">
        <v>52</v>
      </c>
      <c r="C360" s="4">
        <v>9063.643</v>
      </c>
      <c r="D360" s="4">
        <v>9063.643</v>
      </c>
      <c r="E360" s="4">
        <v>0</v>
      </c>
      <c r="F360" s="4">
        <v>4404.3770000000004</v>
      </c>
      <c r="H360" s="4">
        <v>4659.2659999999996</v>
      </c>
      <c r="J360" s="4">
        <v>57307.049881016806</v>
      </c>
      <c r="K360" s="4">
        <v>248.27452263751908</v>
      </c>
      <c r="L360" s="4">
        <v>31899.353669580938</v>
      </c>
      <c r="M360" s="4">
        <v>25407.696211435865</v>
      </c>
      <c r="N360" s="4">
        <v>19478.004256724453</v>
      </c>
      <c r="O360" s="4">
        <v>1790.6494076486867</v>
      </c>
      <c r="P360" s="4">
        <v>10821.978414817921</v>
      </c>
      <c r="Q360" s="4">
        <v>8656.0258419065322</v>
      </c>
      <c r="R360" s="4">
        <v>28199.031910281898</v>
      </c>
      <c r="S360" s="4">
        <v>49.952382987980428</v>
      </c>
      <c r="T360" s="4">
        <v>1184.9537375654384</v>
      </c>
      <c r="U360" s="4">
        <v>14279.737722569356</v>
      </c>
      <c r="V360" s="4">
        <v>0</v>
      </c>
      <c r="W360" s="4">
        <v>13919.294187712539</v>
      </c>
      <c r="X360" s="4">
        <v>0</v>
      </c>
      <c r="Y360" s="4">
        <v>14279.737722569356</v>
      </c>
      <c r="Z360" s="4">
        <v>13919.294187712539</v>
      </c>
      <c r="AA360" s="4">
        <v>310397.8165514248</v>
      </c>
      <c r="AB360" s="4">
        <v>149189.604882096</v>
      </c>
      <c r="AC360" s="4">
        <v>161208.2116693288</v>
      </c>
      <c r="AD360" s="4">
        <v>18262.341557380925</v>
      </c>
      <c r="AE360" s="4">
        <v>3.8995769291562796</v>
      </c>
      <c r="AF360" s="4">
        <v>1021.6603798260098</v>
      </c>
      <c r="AG360" s="4">
        <v>9119.2392788968464</v>
      </c>
      <c r="AH360" s="4">
        <v>9143.102278484077</v>
      </c>
      <c r="AI360" s="4">
        <v>9640.7451407735025</v>
      </c>
      <c r="AJ360" s="4">
        <v>226.96213648619477</v>
      </c>
      <c r="AK360" s="4">
        <v>5340.2474339052114</v>
      </c>
      <c r="AL360" s="4">
        <v>4300.4977068682902</v>
      </c>
      <c r="AM360" s="4">
        <v>1032.1480656766757</v>
      </c>
      <c r="AN360" s="4">
        <v>518.7647267844485</v>
      </c>
      <c r="AO360" s="4">
        <v>513.38333889222724</v>
      </c>
      <c r="AP360" s="4">
        <v>92343.82421875</v>
      </c>
      <c r="AQ360" s="4">
        <v>151443.87171874999</v>
      </c>
      <c r="AR360" s="4">
        <v>47422.328125</v>
      </c>
      <c r="AS360" s="4">
        <v>44921.49609375</v>
      </c>
      <c r="AT360" s="4">
        <v>650</v>
      </c>
      <c r="AU360" s="4">
        <v>650</v>
      </c>
      <c r="AV360" s="4">
        <v>650</v>
      </c>
      <c r="AW360" s="4">
        <v>6.3227390885780483</v>
      </c>
      <c r="AX360" s="4">
        <v>2.149025977382875</v>
      </c>
      <c r="AY360" s="4">
        <v>4.2980519547657501</v>
      </c>
      <c r="AZ360" s="4">
        <v>34.246474243460909</v>
      </c>
      <c r="BA360" s="4">
        <v>2.0149008028428441</v>
      </c>
      <c r="BB360" s="4">
        <v>1.0636722056212389</v>
      </c>
      <c r="BC360" s="4">
        <v>0.11387783760643218</v>
      </c>
      <c r="BD360" s="4">
        <v>16.708940513075149</v>
      </c>
      <c r="BE360" s="4">
        <v>4.8919999599456787</v>
      </c>
      <c r="BF360" s="4">
        <v>2.9730000495910645</v>
      </c>
      <c r="BG360" s="4">
        <v>6.810999870300293</v>
      </c>
      <c r="BH360" s="4">
        <v>90.907501220703125</v>
      </c>
      <c r="BI360" s="4">
        <v>76.1510009765625</v>
      </c>
      <c r="BJ360" s="4">
        <v>14.756500244140625</v>
      </c>
      <c r="BK360" s="4">
        <v>3.5060000419616699</v>
      </c>
      <c r="BL360" s="4">
        <v>3.9100000858306885</v>
      </c>
      <c r="BM360" s="4">
        <v>3.1019999980926514</v>
      </c>
      <c r="BN360" s="4">
        <v>0.6940000057220459</v>
      </c>
      <c r="BO360" s="4">
        <v>0.74900001287460327</v>
      </c>
      <c r="BP360" s="4">
        <v>0.63899999856948853</v>
      </c>
      <c r="BQ360" s="4">
        <v>117</v>
      </c>
      <c r="BR360" s="4">
        <v>128</v>
      </c>
      <c r="BS360" s="4">
        <v>106</v>
      </c>
      <c r="BT360" s="10">
        <v>38.289733754684683</v>
      </c>
      <c r="BU360" s="10">
        <v>117.1905015270506</v>
      </c>
      <c r="BV360" s="4">
        <v>17.731916450129617</v>
      </c>
      <c r="BW360" s="10">
        <v>17.760404376961567</v>
      </c>
      <c r="BX360" s="10">
        <v>17.703428523297664</v>
      </c>
      <c r="BY360" s="4">
        <v>0.356478610409806</v>
      </c>
      <c r="BZ360" s="4">
        <v>0.39245223327580209</v>
      </c>
      <c r="CA360" s="4">
        <v>0.3205049875438099</v>
      </c>
      <c r="CB360" s="4">
        <v>8.3729246229918513</v>
      </c>
      <c r="CD360" s="10">
        <v>4522.7059656039519</v>
      </c>
      <c r="CE360" s="10">
        <v>8.4962472150235389</v>
      </c>
      <c r="CF360" s="10"/>
      <c r="CH360" s="10">
        <v>4471.5896722098023</v>
      </c>
      <c r="CI360" s="10">
        <v>8.2481922876119338</v>
      </c>
      <c r="CJ360" s="10"/>
      <c r="CK360" s="4">
        <v>7.0006780904786527</v>
      </c>
      <c r="CM360" s="10">
        <v>4643.9614102210526</v>
      </c>
      <c r="CN360" s="10">
        <v>7.2702125410818814</v>
      </c>
      <c r="CQ360" s="10">
        <v>5091.9646952884013</v>
      </c>
      <c r="CR360" s="10">
        <v>6.7548579282758912</v>
      </c>
      <c r="CT360" s="4">
        <v>1.2395833437331021</v>
      </c>
      <c r="CU360" s="4">
        <v>0.96250000596046448</v>
      </c>
      <c r="CV360" s="4">
        <v>0.27708333777263761</v>
      </c>
      <c r="CW360" s="4">
        <v>1.5250000148080289</v>
      </c>
      <c r="CX360" s="4">
        <v>1.187500008692344</v>
      </c>
      <c r="CY360" s="4">
        <v>0.33750000611568493</v>
      </c>
      <c r="CZ360" s="4">
        <v>0.95416667265817523</v>
      </c>
      <c r="DA360" s="4">
        <v>0.73750000322858489</v>
      </c>
      <c r="DB360" s="4">
        <v>0.21666666942959031</v>
      </c>
    </row>
    <row r="361" spans="1:106" x14ac:dyDescent="0.25">
      <c r="A361" s="1">
        <f t="shared" si="5"/>
        <v>45284</v>
      </c>
      <c r="B361" s="8">
        <v>52</v>
      </c>
      <c r="C361" s="4">
        <v>9145.9560000000001</v>
      </c>
      <c r="D361" s="4">
        <v>9145.9560000000001</v>
      </c>
      <c r="E361" s="4">
        <v>0</v>
      </c>
      <c r="F361" s="4">
        <v>4493.51</v>
      </c>
      <c r="H361" s="4">
        <v>4652.4459999999999</v>
      </c>
      <c r="J361" s="4">
        <v>59001.645247481531</v>
      </c>
      <c r="K361" s="4">
        <v>248.19818488946973</v>
      </c>
      <c r="L361" s="4">
        <v>31153.41446260173</v>
      </c>
      <c r="M361" s="4">
        <v>27848.230784879797</v>
      </c>
      <c r="N361" s="4">
        <v>21887.811351165616</v>
      </c>
      <c r="O361" s="4">
        <v>1790.6058091978921</v>
      </c>
      <c r="P361" s="4">
        <v>10223.584500686877</v>
      </c>
      <c r="Q361" s="4">
        <v>11664.226850478739</v>
      </c>
      <c r="R361" s="4">
        <v>28620.087076849959</v>
      </c>
      <c r="S361" s="4">
        <v>51.081355201846442</v>
      </c>
      <c r="T361" s="4">
        <v>1192.8648202366819</v>
      </c>
      <c r="U361" s="4">
        <v>13948.056850110388</v>
      </c>
      <c r="V361" s="4">
        <v>0</v>
      </c>
      <c r="W361" s="4">
        <v>14672.030226739573</v>
      </c>
      <c r="X361" s="4">
        <v>0</v>
      </c>
      <c r="Y361" s="4">
        <v>13948.056850110388</v>
      </c>
      <c r="Z361" s="4">
        <v>14672.030226739573</v>
      </c>
      <c r="AA361" s="4">
        <v>324763.77303038351</v>
      </c>
      <c r="AB361" s="4">
        <v>163043.53732925621</v>
      </c>
      <c r="AC361" s="4">
        <v>161720.23570112733</v>
      </c>
      <c r="AD361" s="4">
        <v>18454.65704106048</v>
      </c>
      <c r="AE361" s="4">
        <v>4.0619142356864355</v>
      </c>
      <c r="AF361" s="4">
        <v>1022.516246785251</v>
      </c>
      <c r="AG361" s="4">
        <v>9141.0045052955993</v>
      </c>
      <c r="AH361" s="4">
        <v>9313.6525357648807</v>
      </c>
      <c r="AI361" s="4">
        <v>9782.4154908736273</v>
      </c>
      <c r="AJ361" s="4">
        <v>226.98129014350749</v>
      </c>
      <c r="AK361" s="4">
        <v>5042.1144489479784</v>
      </c>
      <c r="AL361" s="4">
        <v>4740.301041925648</v>
      </c>
      <c r="AM361" s="4">
        <v>1032.123096198075</v>
      </c>
      <c r="AN361" s="4">
        <v>513.60423223967609</v>
      </c>
      <c r="AO361" s="4">
        <v>518.51886395839904</v>
      </c>
      <c r="AP361" s="4">
        <v>94644.953125</v>
      </c>
      <c r="AQ361" s="4">
        <v>155217.72312499999</v>
      </c>
      <c r="AR361" s="4">
        <v>47845.6328125</v>
      </c>
      <c r="AS361" s="4">
        <v>46799.3203125</v>
      </c>
      <c r="AT361" s="4">
        <v>650</v>
      </c>
      <c r="AU361" s="4">
        <v>650</v>
      </c>
      <c r="AV361" s="4">
        <v>650</v>
      </c>
      <c r="AW361" s="4">
        <v>6.4511184229927991</v>
      </c>
      <c r="AX361" s="4">
        <v>2.3931682320760799</v>
      </c>
      <c r="AY361" s="4">
        <v>4.7863364641521597</v>
      </c>
      <c r="AZ361" s="4">
        <v>35.509002342716663</v>
      </c>
      <c r="BA361" s="4">
        <v>2.0177942077417037</v>
      </c>
      <c r="BB361" s="4">
        <v>1.0695891704348488</v>
      </c>
      <c r="BC361" s="4">
        <v>0.11285021447709512</v>
      </c>
      <c r="BD361" s="4">
        <v>16.971186295341898</v>
      </c>
      <c r="BE361" s="4">
        <v>4.0929999351501465</v>
      </c>
      <c r="BF361" s="4">
        <v>3.7059998512268066</v>
      </c>
      <c r="BG361" s="4">
        <v>4.4800000190734863</v>
      </c>
      <c r="BH361" s="4">
        <v>91.158498764038086</v>
      </c>
      <c r="BI361" s="4">
        <v>75.967498779296875</v>
      </c>
      <c r="BJ361" s="4">
        <v>15.190999984741211</v>
      </c>
      <c r="BK361" s="4">
        <v>3.9340000152587891</v>
      </c>
      <c r="BL361" s="4">
        <v>3.9100000858306885</v>
      </c>
      <c r="BM361" s="4">
        <v>3.9579999446868896</v>
      </c>
      <c r="BN361" s="4">
        <v>0.81450000405311584</v>
      </c>
      <c r="BO361" s="4">
        <v>0.74900001287460327</v>
      </c>
      <c r="BP361" s="4">
        <v>0.87999999523162842</v>
      </c>
      <c r="BQ361" s="4">
        <v>111</v>
      </c>
      <c r="BR361" s="4">
        <v>128</v>
      </c>
      <c r="BS361" s="4">
        <v>94</v>
      </c>
      <c r="BT361" s="10">
        <v>38.713256901189574</v>
      </c>
      <c r="BU361" s="10">
        <v>118.06903105939574</v>
      </c>
      <c r="BV361" s="4">
        <v>17.486369957554118</v>
      </c>
      <c r="BW361" s="10">
        <v>17.578423861651508</v>
      </c>
      <c r="BX361" s="10">
        <v>17.39431605345673</v>
      </c>
      <c r="BY361" s="4">
        <v>0.3071004352037261</v>
      </c>
      <c r="BZ361" s="4">
        <v>0.32237575432345522</v>
      </c>
      <c r="CA361" s="4">
        <v>0.29182511608399697</v>
      </c>
      <c r="CB361" s="4">
        <v>8.263760360924655</v>
      </c>
      <c r="CD361" s="10">
        <v>4572.8031238236345</v>
      </c>
      <c r="CE361" s="10">
        <v>8.2419714463363842</v>
      </c>
      <c r="CF361" s="10"/>
      <c r="CH361" s="10">
        <v>4566.8132915924998</v>
      </c>
      <c r="CI361" s="10">
        <v>8.2855778538529083</v>
      </c>
      <c r="CJ361" s="10"/>
      <c r="CK361" s="4">
        <v>6.9900052556562935</v>
      </c>
      <c r="CM361" s="10">
        <v>4673.2112655319397</v>
      </c>
      <c r="CN361" s="10">
        <v>7.2545919254286275</v>
      </c>
      <c r="CQ361" s="10">
        <v>5183.921880840262</v>
      </c>
      <c r="CR361" s="10">
        <v>6.7514851864284697</v>
      </c>
      <c r="CT361" s="4">
        <v>1.2697916740241149</v>
      </c>
      <c r="CU361" s="4">
        <v>0.96562500127280759</v>
      </c>
      <c r="CV361" s="4">
        <v>0.30416667275130749</v>
      </c>
      <c r="CW361" s="4">
        <v>1.2791666698952515</v>
      </c>
      <c r="CX361" s="4">
        <v>0.94791666325181723</v>
      </c>
      <c r="CY361" s="4">
        <v>0.33125000664343435</v>
      </c>
      <c r="CZ361" s="4">
        <v>1.2604166781529784</v>
      </c>
      <c r="DA361" s="4">
        <v>0.98333333929379785</v>
      </c>
      <c r="DB361" s="4">
        <v>0.27708333885918063</v>
      </c>
    </row>
    <row r="362" spans="1:106" x14ac:dyDescent="0.25">
      <c r="A362" s="1">
        <f t="shared" si="5"/>
        <v>45285</v>
      </c>
      <c r="B362" s="8">
        <v>53</v>
      </c>
      <c r="C362" s="4">
        <v>9117.6729999999989</v>
      </c>
      <c r="D362" s="4">
        <v>9117.6729999999989</v>
      </c>
      <c r="E362" s="4">
        <v>0</v>
      </c>
      <c r="F362" s="4">
        <v>4544.5</v>
      </c>
      <c r="H362" s="4">
        <v>4573.1729999999998</v>
      </c>
      <c r="J362" s="4">
        <v>61400.781317632936</v>
      </c>
      <c r="K362" s="4">
        <v>247.41782975487376</v>
      </c>
      <c r="L362" s="4">
        <v>31836.477253316647</v>
      </c>
      <c r="M362" s="4">
        <v>29564.304064316289</v>
      </c>
      <c r="N362" s="4">
        <v>19836.852006423916</v>
      </c>
      <c r="O362" s="4">
        <v>1789.4006894532704</v>
      </c>
      <c r="P362" s="4">
        <v>10012.324827248769</v>
      </c>
      <c r="Q362" s="4">
        <v>9824.5271791751475</v>
      </c>
      <c r="R362" s="4">
        <v>30316.781482741542</v>
      </c>
      <c r="S362" s="4">
        <v>50.728781150758287</v>
      </c>
      <c r="T362" s="4">
        <v>1192.340739423689</v>
      </c>
      <c r="U362" s="4">
        <v>14403.828665583709</v>
      </c>
      <c r="V362" s="4">
        <v>0</v>
      </c>
      <c r="W362" s="4">
        <v>15912.952817157831</v>
      </c>
      <c r="X362" s="4">
        <v>0</v>
      </c>
      <c r="Y362" s="4">
        <v>14403.828665583709</v>
      </c>
      <c r="Z362" s="4">
        <v>15912.952817157831</v>
      </c>
      <c r="AA362" s="4">
        <v>341554.17650283559</v>
      </c>
      <c r="AB362" s="4">
        <v>173230.37216277915</v>
      </c>
      <c r="AC362" s="4">
        <v>168323.80434005641</v>
      </c>
      <c r="AD362" s="4">
        <v>19490.636269371047</v>
      </c>
      <c r="AE362" s="4">
        <v>4.449908647854576</v>
      </c>
      <c r="AF362" s="4">
        <v>1024.8185619669541</v>
      </c>
      <c r="AG362" s="4">
        <v>9276.7734783598553</v>
      </c>
      <c r="AH362" s="4">
        <v>10213.86279101119</v>
      </c>
      <c r="AI362" s="4">
        <v>9789.6280996268397</v>
      </c>
      <c r="AJ362" s="4">
        <v>226.94915833155315</v>
      </c>
      <c r="AK362" s="4">
        <v>5086.5621328888137</v>
      </c>
      <c r="AL362" s="4">
        <v>4703.065966738026</v>
      </c>
      <c r="AM362" s="4">
        <v>1057.4088874442768</v>
      </c>
      <c r="AN362" s="4">
        <v>521.77081617065778</v>
      </c>
      <c r="AO362" s="4">
        <v>535.63807127361906</v>
      </c>
      <c r="AP362" s="4">
        <v>102263.3046875</v>
      </c>
      <c r="AQ362" s="4">
        <v>167711.81968749998</v>
      </c>
      <c r="AR362" s="4">
        <v>49914.9453125</v>
      </c>
      <c r="AS362" s="4">
        <v>52348.359375</v>
      </c>
      <c r="AT362" s="4">
        <v>650</v>
      </c>
      <c r="AU362" s="4">
        <v>650</v>
      </c>
      <c r="AV362" s="4">
        <v>650</v>
      </c>
      <c r="AW362" s="4">
        <v>6.7342600812326721</v>
      </c>
      <c r="AX362" s="4">
        <v>2.1756485461174049</v>
      </c>
      <c r="AY362" s="4">
        <v>4.3512970922348098</v>
      </c>
      <c r="AZ362" s="4">
        <v>37.460674067038333</v>
      </c>
      <c r="BA362" s="4">
        <v>2.1376766055737084</v>
      </c>
      <c r="BB362" s="4">
        <v>1.0736980915664383</v>
      </c>
      <c r="BC362" s="4">
        <v>0.1159735480143099</v>
      </c>
      <c r="BD362" s="4">
        <v>18.394147244313324</v>
      </c>
      <c r="BE362" s="4">
        <v>4.1490000486373901</v>
      </c>
      <c r="BF362" s="4">
        <v>3.0569999217987061</v>
      </c>
      <c r="BG362" s="4">
        <v>5.2410001754760742</v>
      </c>
      <c r="BH362" s="4">
        <v>91.599498748779297</v>
      </c>
      <c r="BI362" s="4">
        <v>78.606498718261719</v>
      </c>
      <c r="BJ362" s="4">
        <v>12.993000030517578</v>
      </c>
      <c r="BK362" s="4">
        <v>3.4284999370574951</v>
      </c>
      <c r="BL362" s="4">
        <v>2.8989999294281006</v>
      </c>
      <c r="BM362" s="4">
        <v>3.9579999446868896</v>
      </c>
      <c r="BN362" s="4">
        <v>0.82350000739097595</v>
      </c>
      <c r="BO362" s="4">
        <v>0.76700001955032349</v>
      </c>
      <c r="BP362" s="4">
        <v>0.87999999523162842</v>
      </c>
      <c r="BQ362" s="4">
        <v>84</v>
      </c>
      <c r="BR362" s="4">
        <v>74</v>
      </c>
      <c r="BS362" s="4">
        <v>94</v>
      </c>
      <c r="BT362" s="10">
        <v>39.109941799604762</v>
      </c>
      <c r="BU362" s="10">
        <v>118.72208828388158</v>
      </c>
      <c r="BV362" s="4">
        <v>17.821757530283044</v>
      </c>
      <c r="BW362" s="10">
        <v>18.033638568432242</v>
      </c>
      <c r="BX362" s="10">
        <v>17.609876492133846</v>
      </c>
      <c r="BY362" s="4">
        <v>0.27900202482965258</v>
      </c>
      <c r="BZ362" s="4">
        <v>0.34539723992967825</v>
      </c>
      <c r="CA362" s="4">
        <v>0.21260680972962692</v>
      </c>
      <c r="CB362" s="4">
        <v>8.181278089421598</v>
      </c>
      <c r="CD362" s="10">
        <v>4656.697047619753</v>
      </c>
      <c r="CE362" s="10">
        <v>8.1096465208722091</v>
      </c>
      <c r="CF362" s="10"/>
      <c r="CH362" s="10">
        <v>4711.6519763013166</v>
      </c>
      <c r="CI362" s="10">
        <v>8.2520741744164319</v>
      </c>
      <c r="CJ362" s="10"/>
      <c r="CK362" s="4">
        <v>6.9725672808885335</v>
      </c>
      <c r="CM362" s="10">
        <v>4803.7888921045378</v>
      </c>
      <c r="CN362" s="10">
        <v>7.229652724133528</v>
      </c>
      <c r="CQ362" s="10">
        <v>5294.4953404172866</v>
      </c>
      <c r="CR362" s="10">
        <v>6.7393091293222414</v>
      </c>
      <c r="CT362" s="4">
        <v>1.2656250009313226</v>
      </c>
      <c r="CU362" s="4">
        <v>0.96145833035310113</v>
      </c>
      <c r="CV362" s="4">
        <v>0.30416667057822144</v>
      </c>
      <c r="CW362" s="4">
        <v>1.2541666681257386</v>
      </c>
      <c r="CX362" s="4">
        <v>0.91874999925494194</v>
      </c>
      <c r="CY362" s="4">
        <v>0.33541666887079674</v>
      </c>
      <c r="CZ362" s="4">
        <v>1.2770833337369065</v>
      </c>
      <c r="DA362" s="4">
        <v>1.0041666614512603</v>
      </c>
      <c r="DB362" s="4">
        <v>0.2729166722856462</v>
      </c>
    </row>
    <row r="363" spans="1:106" x14ac:dyDescent="0.25">
      <c r="A363" s="1">
        <f t="shared" si="5"/>
        <v>45286</v>
      </c>
      <c r="B363" s="8">
        <v>53</v>
      </c>
      <c r="C363" s="4">
        <v>8898.6810000000005</v>
      </c>
      <c r="D363" s="4">
        <v>8898.6810000000005</v>
      </c>
      <c r="E363" s="4">
        <v>0</v>
      </c>
      <c r="F363" s="4">
        <v>4326.692</v>
      </c>
      <c r="H363" s="4">
        <v>4571.9889999999996</v>
      </c>
      <c r="J363" s="4">
        <v>57578.730534803006</v>
      </c>
      <c r="K363" s="4">
        <v>247.69183418727894</v>
      </c>
      <c r="L363" s="4">
        <v>31216.052802796774</v>
      </c>
      <c r="M363" s="4">
        <v>26362.677732006228</v>
      </c>
      <c r="N363" s="4">
        <v>18859.547894417381</v>
      </c>
      <c r="O363" s="4">
        <v>1789.0792936233927</v>
      </c>
      <c r="P363" s="4">
        <v>9474.6721238916252</v>
      </c>
      <c r="Q363" s="4">
        <v>9384.875770525754</v>
      </c>
      <c r="R363" s="4">
        <v>31045.624523320846</v>
      </c>
      <c r="S363" s="4">
        <v>51.418894031167341</v>
      </c>
      <c r="T363" s="4">
        <v>1194.0850693625653</v>
      </c>
      <c r="U363" s="4">
        <v>14568.789767581527</v>
      </c>
      <c r="V363" s="4">
        <v>0</v>
      </c>
      <c r="W363" s="4">
        <v>16476.834755739321</v>
      </c>
      <c r="X363" s="4">
        <v>0</v>
      </c>
      <c r="Y363" s="4">
        <v>14568.789767581527</v>
      </c>
      <c r="Z363" s="4">
        <v>16476.834755739321</v>
      </c>
      <c r="AA363" s="4">
        <v>319901.91156474577</v>
      </c>
      <c r="AB363" s="4">
        <v>159363.203456549</v>
      </c>
      <c r="AC363" s="4">
        <v>160538.70810819676</v>
      </c>
      <c r="AD363" s="4">
        <v>19132.805813386061</v>
      </c>
      <c r="AE363" s="4">
        <v>4.4678994248624395</v>
      </c>
      <c r="AF363" s="4">
        <v>1024.9838728903057</v>
      </c>
      <c r="AG363" s="4">
        <v>9206.973133804473</v>
      </c>
      <c r="AH363" s="4">
        <v>9925.8326795815883</v>
      </c>
      <c r="AI363" s="4">
        <v>9817.5160452423243</v>
      </c>
      <c r="AJ363" s="4">
        <v>226.88350293945382</v>
      </c>
      <c r="AK363" s="4">
        <v>5359.7467488093944</v>
      </c>
      <c r="AL363" s="4">
        <v>4457.7692964329299</v>
      </c>
      <c r="AM363" s="4">
        <v>988.81516968279038</v>
      </c>
      <c r="AN363" s="4">
        <v>491.74507871716236</v>
      </c>
      <c r="AO363" s="4">
        <v>497.07009096562808</v>
      </c>
      <c r="AP363" s="4">
        <v>98120.578125</v>
      </c>
      <c r="AQ363" s="4">
        <v>160917.74812499998</v>
      </c>
      <c r="AR363" s="4">
        <v>48706.421875</v>
      </c>
      <c r="AS363" s="4">
        <v>49414.15625</v>
      </c>
      <c r="AT363" s="4">
        <v>650</v>
      </c>
      <c r="AU363" s="4">
        <v>650</v>
      </c>
      <c r="AV363" s="4">
        <v>650</v>
      </c>
      <c r="AW363" s="4">
        <v>6.4704792243707807</v>
      </c>
      <c r="AX363" s="4">
        <v>2.119364419785065</v>
      </c>
      <c r="AY363" s="4">
        <v>4.2387288395701299</v>
      </c>
      <c r="AZ363" s="4">
        <v>35.949362783624423</v>
      </c>
      <c r="BA363" s="4">
        <v>2.1500721076961922</v>
      </c>
      <c r="BB363" s="4">
        <v>1.1032551953758454</v>
      </c>
      <c r="BC363" s="4">
        <v>0.1111192961836468</v>
      </c>
      <c r="BD363" s="4">
        <v>18.083325846268675</v>
      </c>
      <c r="BE363" s="4">
        <v>4.8324999809265137</v>
      </c>
      <c r="BF363" s="4">
        <v>1.8159999847412109</v>
      </c>
      <c r="BG363" s="4">
        <v>7.8489999771118164</v>
      </c>
      <c r="BH363" s="4">
        <v>91.414505004882813</v>
      </c>
      <c r="BI363" s="4">
        <v>78.6925048828125</v>
      </c>
      <c r="BJ363" s="4">
        <v>12.722000122070313</v>
      </c>
      <c r="BK363" s="4">
        <v>2.7584999799728394</v>
      </c>
      <c r="BL363" s="4">
        <v>2.8989999294281006</v>
      </c>
      <c r="BM363" s="4">
        <v>2.6180000305175781</v>
      </c>
      <c r="BN363" s="4">
        <v>0.99450001120567322</v>
      </c>
      <c r="BO363" s="4">
        <v>0.76700001955032349</v>
      </c>
      <c r="BP363" s="4">
        <v>1.2220000028610229</v>
      </c>
      <c r="BQ363" s="4">
        <v>76</v>
      </c>
      <c r="BR363" s="4">
        <v>74</v>
      </c>
      <c r="BS363" s="4">
        <v>78</v>
      </c>
      <c r="BT363" s="10">
        <v>39.258278811621764</v>
      </c>
      <c r="BU363" s="10">
        <v>117.24294929784082</v>
      </c>
      <c r="BV363" s="4">
        <v>17.651943577323799</v>
      </c>
      <c r="BW363" s="10">
        <v>17.552666022004903</v>
      </c>
      <c r="BX363" s="10">
        <v>17.751221132642694</v>
      </c>
      <c r="BY363" s="4">
        <v>0.49555047922129081</v>
      </c>
      <c r="BZ363" s="4">
        <v>0.58732216263015258</v>
      </c>
      <c r="CA363" s="4">
        <v>0.40377879581242904</v>
      </c>
      <c r="CB363" s="4">
        <v>8.2265599105283975</v>
      </c>
      <c r="CD363" s="10">
        <v>4420.377247939412</v>
      </c>
      <c r="CE363" s="10">
        <v>8.2162140654723501</v>
      </c>
      <c r="CF363" s="10"/>
      <c r="CH363" s="10">
        <v>4449.6596075939369</v>
      </c>
      <c r="CI363" s="10">
        <v>8.2368376715549712</v>
      </c>
      <c r="CJ363" s="10"/>
      <c r="CK363" s="4">
        <v>7.0142398516957067</v>
      </c>
      <c r="CM363" s="10">
        <v>4519.4241549739136</v>
      </c>
      <c r="CN363" s="10">
        <v>7.2771703520030817</v>
      </c>
      <c r="CQ363" s="10">
        <v>4987.0517179850831</v>
      </c>
      <c r="CR363" s="10">
        <v>6.7759639080388325</v>
      </c>
      <c r="CT363" s="4">
        <v>1.1604166727823517</v>
      </c>
      <c r="CU363" s="4">
        <v>0.92500000136593985</v>
      </c>
      <c r="CV363" s="4">
        <v>0.23541667141641182</v>
      </c>
      <c r="CW363" s="4">
        <v>1.0291666754831872</v>
      </c>
      <c r="CX363" s="4">
        <v>0.79583333929379785</v>
      </c>
      <c r="CY363" s="4">
        <v>0.23333333618938923</v>
      </c>
      <c r="CZ363" s="4">
        <v>1.291666670081516</v>
      </c>
      <c r="DA363" s="4">
        <v>1.0541666634380817</v>
      </c>
      <c r="DB363" s="4">
        <v>0.23750000664343437</v>
      </c>
    </row>
    <row r="364" spans="1:106" x14ac:dyDescent="0.25">
      <c r="A364" s="1">
        <f t="shared" si="5"/>
        <v>45287</v>
      </c>
      <c r="B364" s="8">
        <v>53</v>
      </c>
      <c r="C364" s="4">
        <v>9015.7999999999993</v>
      </c>
      <c r="D364" s="4">
        <v>9015.7999999999993</v>
      </c>
      <c r="E364" s="4">
        <v>0</v>
      </c>
      <c r="F364" s="4">
        <v>4602.1620000000003</v>
      </c>
      <c r="H364" s="4">
        <v>4413.6379999999999</v>
      </c>
      <c r="J364" s="4">
        <v>60465.031139367042</v>
      </c>
      <c r="K364" s="4">
        <v>247.64443783202992</v>
      </c>
      <c r="L364" s="4">
        <v>31194.442738737191</v>
      </c>
      <c r="M364" s="4">
        <v>29270.588400629847</v>
      </c>
      <c r="N364" s="4">
        <v>17120.971716789158</v>
      </c>
      <c r="O364" s="4">
        <v>1789.8155495517954</v>
      </c>
      <c r="P364" s="4">
        <v>9528.2610771928885</v>
      </c>
      <c r="Q364" s="4">
        <v>7592.7106395962674</v>
      </c>
      <c r="R364" s="4">
        <v>32666.641161037642</v>
      </c>
      <c r="S364" s="4">
        <v>51.291014973163463</v>
      </c>
      <c r="T364" s="4">
        <v>1192.0148251118076</v>
      </c>
      <c r="U364" s="4">
        <v>15139.072733235877</v>
      </c>
      <c r="V364" s="4">
        <v>0</v>
      </c>
      <c r="W364" s="4">
        <v>17527.568427801765</v>
      </c>
      <c r="X364" s="4">
        <v>0</v>
      </c>
      <c r="Y364" s="4">
        <v>15139.072733235877</v>
      </c>
      <c r="Z364" s="4">
        <v>17527.568427801765</v>
      </c>
      <c r="AA364" s="4">
        <v>354095.96854884631</v>
      </c>
      <c r="AB364" s="4">
        <v>179449.92504835356</v>
      </c>
      <c r="AC364" s="4">
        <v>174646.04350049273</v>
      </c>
      <c r="AD364" s="4">
        <v>18910.375253816252</v>
      </c>
      <c r="AE364" s="4">
        <v>4.5031902216578032</v>
      </c>
      <c r="AF364" s="4">
        <v>1025.1734117308017</v>
      </c>
      <c r="AG364" s="4">
        <v>8933.9106399965895</v>
      </c>
      <c r="AH364" s="4">
        <v>9976.464613819664</v>
      </c>
      <c r="AI364" s="4">
        <v>9935.5472431620801</v>
      </c>
      <c r="AJ364" s="4">
        <v>226.97624746719995</v>
      </c>
      <c r="AK364" s="4">
        <v>5101.1639313128489</v>
      </c>
      <c r="AL364" s="4">
        <v>4834.3833118492312</v>
      </c>
      <c r="AM364" s="4">
        <v>1075.3424360371835</v>
      </c>
      <c r="AN364" s="4">
        <v>531.77247231107935</v>
      </c>
      <c r="AO364" s="4">
        <v>543.56996372610411</v>
      </c>
      <c r="AP364" s="4">
        <v>104400.91015625</v>
      </c>
      <c r="AQ364" s="4">
        <v>171217.49265624999</v>
      </c>
      <c r="AR364" s="4">
        <v>50047.45703125</v>
      </c>
      <c r="AS364" s="4">
        <v>54353.453125</v>
      </c>
      <c r="AT364" s="4">
        <v>650</v>
      </c>
      <c r="AU364" s="4">
        <v>650</v>
      </c>
      <c r="AV364" s="4">
        <v>650</v>
      </c>
      <c r="AW364" s="4">
        <v>6.7065630492432229</v>
      </c>
      <c r="AX364" s="4">
        <v>1.8989963970794781</v>
      </c>
      <c r="AY364" s="4">
        <v>3.7979927941589562</v>
      </c>
      <c r="AZ364" s="4">
        <v>39.275046978509543</v>
      </c>
      <c r="BA364" s="4">
        <v>2.0974705798505129</v>
      </c>
      <c r="BB364" s="4">
        <v>1.1020150450500323</v>
      </c>
      <c r="BC364" s="4">
        <v>0.11927310233558681</v>
      </c>
      <c r="BD364" s="4">
        <v>18.990826399903504</v>
      </c>
      <c r="BE364" s="4">
        <v>4.680499792098999</v>
      </c>
      <c r="BF364" s="4">
        <v>3.3259997367858887</v>
      </c>
      <c r="BG364" s="4">
        <v>6.0349998474121094</v>
      </c>
      <c r="BH364" s="4">
        <v>92.767003059387207</v>
      </c>
      <c r="BI364" s="4">
        <v>82.348503112792969</v>
      </c>
      <c r="BJ364" s="4">
        <v>10.418499946594238</v>
      </c>
      <c r="BK364" s="4">
        <v>1.8569999933242798</v>
      </c>
      <c r="BL364" s="4">
        <v>1.0959999561309814</v>
      </c>
      <c r="BM364" s="4">
        <v>2.6180000305175781</v>
      </c>
      <c r="BN364" s="4">
        <v>0.69550000131130219</v>
      </c>
      <c r="BO364" s="4">
        <v>0.16899999976158142</v>
      </c>
      <c r="BP364" s="4">
        <v>1.2220000028610229</v>
      </c>
      <c r="BQ364" s="4">
        <v>59</v>
      </c>
      <c r="BR364" s="4">
        <v>40</v>
      </c>
      <c r="BS364" s="4">
        <v>78</v>
      </c>
      <c r="BT364" s="10">
        <v>39.495553093248823</v>
      </c>
      <c r="BU364" s="10">
        <v>117.33351296474638</v>
      </c>
      <c r="BV364" s="4">
        <v>18.088077624622318</v>
      </c>
      <c r="BW364" s="10">
        <v>18.214026144290411</v>
      </c>
      <c r="BX364" s="10">
        <v>17.962129104954226</v>
      </c>
      <c r="BY364" s="4">
        <v>0.41128655213016252</v>
      </c>
      <c r="BZ364" s="4">
        <v>0.51355575616909599</v>
      </c>
      <c r="CA364" s="4">
        <v>0.30901734809122899</v>
      </c>
      <c r="CB364" s="4">
        <v>8.1518295752913126</v>
      </c>
      <c r="CD364" s="10">
        <v>4738.8733523130213</v>
      </c>
      <c r="CE364" s="10">
        <v>8.1949634822543604</v>
      </c>
      <c r="CF364" s="10"/>
      <c r="CH364" s="10">
        <v>4808.2016892916208</v>
      </c>
      <c r="CI364" s="10">
        <v>8.1093176060568375</v>
      </c>
      <c r="CJ364" s="10"/>
      <c r="CK364" s="4">
        <v>7.0092202704425626</v>
      </c>
      <c r="CM364" s="10">
        <v>4775.7377553191009</v>
      </c>
      <c r="CN364" s="10">
        <v>7.2659872704482025</v>
      </c>
      <c r="CQ364" s="10">
        <v>5399.1745785200765</v>
      </c>
      <c r="CR364" s="10">
        <v>6.7821018769893406</v>
      </c>
      <c r="CT364" s="4">
        <v>1.4392361213556595</v>
      </c>
      <c r="CU364" s="4">
        <v>1.1180555640409389</v>
      </c>
      <c r="CV364" s="4">
        <v>0.32118055731472039</v>
      </c>
      <c r="CW364" s="4">
        <v>1.2166666688087087</v>
      </c>
      <c r="CX364" s="4">
        <v>0.76666666939854622</v>
      </c>
      <c r="CY364" s="4">
        <v>0.44999999941016239</v>
      </c>
      <c r="CZ364" s="4">
        <v>1.6618055739026101</v>
      </c>
      <c r="DA364" s="4">
        <v>1.4694444586833317</v>
      </c>
      <c r="DB364" s="4">
        <v>0.19236111521927846</v>
      </c>
    </row>
    <row r="365" spans="1:106" x14ac:dyDescent="0.25">
      <c r="A365" s="1">
        <f t="shared" si="5"/>
        <v>45288</v>
      </c>
      <c r="B365" s="8">
        <v>53</v>
      </c>
      <c r="C365" s="4">
        <v>9087.7589999999982</v>
      </c>
      <c r="D365" s="4">
        <v>9087.7589999999982</v>
      </c>
      <c r="E365" s="4">
        <v>0</v>
      </c>
      <c r="F365" s="4">
        <v>4491.2879999999996</v>
      </c>
      <c r="H365" s="4">
        <v>4596.4709999999995</v>
      </c>
      <c r="J365" s="4">
        <v>61038.717906827471</v>
      </c>
      <c r="K365" s="4">
        <v>246.28221120834513</v>
      </c>
      <c r="L365" s="4">
        <v>31456.580644509268</v>
      </c>
      <c r="M365" s="4">
        <v>29582.137262318203</v>
      </c>
      <c r="N365" s="4">
        <v>18339.530265588612</v>
      </c>
      <c r="O365" s="4">
        <v>1789.6916872837751</v>
      </c>
      <c r="P365" s="4">
        <v>9232.8744705227655</v>
      </c>
      <c r="Q365" s="4">
        <v>9106.6557950658444</v>
      </c>
      <c r="R365" s="4">
        <v>32979.71920199821</v>
      </c>
      <c r="S365" s="4">
        <v>52.373950907004506</v>
      </c>
      <c r="T365" s="4">
        <v>1197.5823005918141</v>
      </c>
      <c r="U365" s="4">
        <v>15330.305375989725</v>
      </c>
      <c r="V365" s="4">
        <v>0</v>
      </c>
      <c r="W365" s="4">
        <v>17649.413826008487</v>
      </c>
      <c r="X365" s="4">
        <v>0</v>
      </c>
      <c r="Y365" s="4">
        <v>15330.305375989725</v>
      </c>
      <c r="Z365" s="4">
        <v>17649.413826008487</v>
      </c>
      <c r="AA365" s="4">
        <v>339156.96864545502</v>
      </c>
      <c r="AB365" s="4">
        <v>170214.15019567547</v>
      </c>
      <c r="AC365" s="4">
        <v>168942.81844977956</v>
      </c>
      <c r="AD365" s="4">
        <v>19265.949449006308</v>
      </c>
      <c r="AE365" s="4">
        <v>4.4694285572669834</v>
      </c>
      <c r="AF365" s="4">
        <v>1024.9373781928807</v>
      </c>
      <c r="AG365" s="4">
        <v>9311.380212682654</v>
      </c>
      <c r="AH365" s="4">
        <v>9954.5692363236521</v>
      </c>
      <c r="AI365" s="4">
        <v>9731.2925997387247</v>
      </c>
      <c r="AJ365" s="4">
        <v>226.9574136459386</v>
      </c>
      <c r="AK365" s="4">
        <v>5076.0637170707241</v>
      </c>
      <c r="AL365" s="4">
        <v>4655.2288826680015</v>
      </c>
      <c r="AM365" s="4">
        <v>1069.8571755393627</v>
      </c>
      <c r="AN365" s="4">
        <v>530.23220545540732</v>
      </c>
      <c r="AO365" s="4">
        <v>539.62497008395542</v>
      </c>
      <c r="AP365" s="4">
        <v>103441.0546875</v>
      </c>
      <c r="AQ365" s="4">
        <v>169643.32968749999</v>
      </c>
      <c r="AR365" s="4">
        <v>51631.0546875</v>
      </c>
      <c r="AS365" s="4">
        <v>51810</v>
      </c>
      <c r="AT365" s="4">
        <v>650</v>
      </c>
      <c r="AU365" s="4">
        <v>650</v>
      </c>
      <c r="AV365" s="4">
        <v>650</v>
      </c>
      <c r="AW365" s="4">
        <v>6.7165863340816454</v>
      </c>
      <c r="AX365" s="4">
        <v>2.018047602889625</v>
      </c>
      <c r="AY365" s="4">
        <v>4.0360952057792501</v>
      </c>
      <c r="AZ365" s="4">
        <v>37.320198372938265</v>
      </c>
      <c r="BA365" s="4">
        <v>2.119989036791833</v>
      </c>
      <c r="BB365" s="4">
        <v>1.0708132334647877</v>
      </c>
      <c r="BC365" s="4">
        <v>0.11772508222757259</v>
      </c>
      <c r="BD365" s="4">
        <v>18.667234649103264</v>
      </c>
      <c r="BE365" s="4">
        <v>4.7594999074935913</v>
      </c>
      <c r="BF365" s="4">
        <v>2.0369999408721924</v>
      </c>
      <c r="BG365" s="4">
        <v>7.4819998741149902</v>
      </c>
      <c r="BH365" s="4">
        <v>91.69349479675293</v>
      </c>
      <c r="BI365" s="4">
        <v>79.154495239257813</v>
      </c>
      <c r="BJ365" s="4">
        <v>12.538999557495117</v>
      </c>
      <c r="BK365" s="4">
        <v>3.064500093460083</v>
      </c>
      <c r="BL365" s="4">
        <v>4.8260002136230469</v>
      </c>
      <c r="BM365" s="4">
        <v>1.3029999732971191</v>
      </c>
      <c r="BN365" s="4">
        <v>0.48299998044967651</v>
      </c>
      <c r="BO365" s="4">
        <v>0.61799997091293335</v>
      </c>
      <c r="BP365" s="4">
        <v>0.34799998998641968</v>
      </c>
      <c r="BQ365" s="4">
        <v>103</v>
      </c>
      <c r="BR365" s="4">
        <v>190</v>
      </c>
      <c r="BS365" s="4">
        <v>16</v>
      </c>
      <c r="BT365" s="10">
        <v>39.758911360638784</v>
      </c>
      <c r="BU365" s="10">
        <v>117.37384174470242</v>
      </c>
      <c r="BV365" s="4">
        <v>17.613125485584689</v>
      </c>
      <c r="BW365" s="10">
        <v>17.493993430568111</v>
      </c>
      <c r="BX365" s="10">
        <v>17.732257540601271</v>
      </c>
      <c r="BY365" s="4">
        <v>0.31135877588966676</v>
      </c>
      <c r="BZ365" s="4">
        <v>0.33607513531145083</v>
      </c>
      <c r="CA365" s="4">
        <v>0.28664241646788263</v>
      </c>
      <c r="CB365" s="4">
        <v>8.132123670355627</v>
      </c>
      <c r="CD365" s="10">
        <v>4746.4651308297343</v>
      </c>
      <c r="CE365" s="10">
        <v>8.1283297849523493</v>
      </c>
      <c r="CF365" s="10"/>
      <c r="CH365" s="10">
        <v>4757.7906714881919</v>
      </c>
      <c r="CI365" s="10">
        <v>8.1359085247177454</v>
      </c>
      <c r="CJ365" s="10"/>
      <c r="CK365" s="4">
        <v>6.9853136489541416</v>
      </c>
      <c r="CM365" s="10">
        <v>4796.4128514494723</v>
      </c>
      <c r="CN365" s="10">
        <v>7.2258688034869243</v>
      </c>
      <c r="CQ365" s="10">
        <v>5355.3610762887693</v>
      </c>
      <c r="CR365" s="10">
        <v>6.7698656486704678</v>
      </c>
      <c r="CT365" s="4">
        <v>1.2312500133800008</v>
      </c>
      <c r="CU365" s="4">
        <v>0.98125000918904948</v>
      </c>
      <c r="CV365" s="4">
        <v>0.25000000419095159</v>
      </c>
      <c r="CW365" s="4">
        <v>1.187500008692344</v>
      </c>
      <c r="CX365" s="4">
        <v>0.88125000397364295</v>
      </c>
      <c r="CY365" s="4">
        <v>0.30625000471870106</v>
      </c>
      <c r="CZ365" s="4">
        <v>1.2750000180676579</v>
      </c>
      <c r="DA365" s="4">
        <v>1.0812500144044559</v>
      </c>
      <c r="DB365" s="4">
        <v>0.19375000366320214</v>
      </c>
    </row>
    <row r="366" spans="1:106" x14ac:dyDescent="0.25">
      <c r="A366" s="1">
        <f t="shared" si="5"/>
        <v>45289</v>
      </c>
      <c r="B366" s="8">
        <v>53</v>
      </c>
      <c r="C366" s="4">
        <v>9155.4259999999995</v>
      </c>
      <c r="D366" s="4">
        <v>9155.4259999999995</v>
      </c>
      <c r="E366" s="4">
        <v>0</v>
      </c>
      <c r="F366" s="4">
        <v>4585.4719999999998</v>
      </c>
      <c r="H366" s="4">
        <v>4569.9539999999997</v>
      </c>
      <c r="J366" s="4">
        <v>61200.239632894059</v>
      </c>
      <c r="K366" s="4">
        <v>245.55323874060326</v>
      </c>
      <c r="L366" s="4">
        <v>33262.134398723058</v>
      </c>
      <c r="M366" s="4">
        <v>27938.105234171002</v>
      </c>
      <c r="N366" s="4">
        <v>16322.901449657747</v>
      </c>
      <c r="O366" s="4">
        <v>1788.0861624563306</v>
      </c>
      <c r="P366" s="4">
        <v>7336.1064820268502</v>
      </c>
      <c r="Q366" s="4">
        <v>8986.7949676308963</v>
      </c>
      <c r="R366" s="4">
        <v>31494.365791393837</v>
      </c>
      <c r="S366" s="4">
        <v>53.093527855118737</v>
      </c>
      <c r="T366" s="4">
        <v>1199.2437397187941</v>
      </c>
      <c r="U366" s="4">
        <v>14936.607347540235</v>
      </c>
      <c r="V366" s="4">
        <v>0</v>
      </c>
      <c r="W366" s="4">
        <v>16557.758443853603</v>
      </c>
      <c r="X366" s="4">
        <v>0</v>
      </c>
      <c r="Y366" s="4">
        <v>14936.607347540235</v>
      </c>
      <c r="Z366" s="4">
        <v>16557.758443853603</v>
      </c>
      <c r="AA366" s="4">
        <v>342369.90299017134</v>
      </c>
      <c r="AB366" s="4">
        <v>176053.74620946796</v>
      </c>
      <c r="AC366" s="4">
        <v>166316.1567807034</v>
      </c>
      <c r="AD366" s="4">
        <v>19715.875779099333</v>
      </c>
      <c r="AE366" s="4">
        <v>4.479636335053411</v>
      </c>
      <c r="AF366" s="4">
        <v>1025.0405669495067</v>
      </c>
      <c r="AG366" s="4">
        <v>9697.2124718879932</v>
      </c>
      <c r="AH366" s="4">
        <v>10018.663307211342</v>
      </c>
      <c r="AI366" s="4">
        <v>9569.1944429778487</v>
      </c>
      <c r="AJ366" s="4">
        <v>226.87363016596547</v>
      </c>
      <c r="AK366" s="4">
        <v>4950.005296126219</v>
      </c>
      <c r="AL366" s="4">
        <v>4619.1891468516296</v>
      </c>
      <c r="AM366" s="4">
        <v>1057.3330430715298</v>
      </c>
      <c r="AN366" s="4">
        <v>528.2717433222449</v>
      </c>
      <c r="AO366" s="4">
        <v>529.0612997492849</v>
      </c>
      <c r="AP366" s="4">
        <v>100999.11328125</v>
      </c>
      <c r="AQ366" s="4">
        <v>165638.54578125</v>
      </c>
      <c r="AR366" s="4">
        <v>52130.23046875</v>
      </c>
      <c r="AS366" s="4">
        <v>48868.8828125</v>
      </c>
      <c r="AT366" s="4">
        <v>650</v>
      </c>
      <c r="AU366" s="4">
        <v>650</v>
      </c>
      <c r="AV366" s="4">
        <v>650</v>
      </c>
      <c r="AW366" s="4">
        <v>6.6845867830611114</v>
      </c>
      <c r="AX366" s="4">
        <v>1.7828664061789969</v>
      </c>
      <c r="AY366" s="4">
        <v>3.5657328123579939</v>
      </c>
      <c r="AZ366" s="4">
        <v>37.395300119314093</v>
      </c>
      <c r="BA366" s="4">
        <v>2.1534635066789174</v>
      </c>
      <c r="BB366" s="4">
        <v>1.0451937946937531</v>
      </c>
      <c r="BC366" s="4">
        <v>0.11548703938752057</v>
      </c>
      <c r="BD366" s="4">
        <v>18.09184474662894</v>
      </c>
      <c r="BE366" s="4">
        <v>5.6359996795654297</v>
      </c>
      <c r="BF366" s="4">
        <v>3.9499998092651367</v>
      </c>
      <c r="BG366" s="4">
        <v>7.3219995498657227</v>
      </c>
      <c r="BH366" s="4">
        <v>91.209506034851074</v>
      </c>
      <c r="BI366" s="4">
        <v>77.91900634765625</v>
      </c>
      <c r="BJ366" s="4">
        <v>13.290499687194824</v>
      </c>
      <c r="BK366" s="4">
        <v>2.4945000410079956</v>
      </c>
      <c r="BL366" s="4">
        <v>2.9790000915527344</v>
      </c>
      <c r="BM366" s="4">
        <v>2.0099999904632568</v>
      </c>
      <c r="BN366" s="4">
        <v>0.65999999642372131</v>
      </c>
      <c r="BO366" s="4">
        <v>0.62099999189376831</v>
      </c>
      <c r="BP366" s="4">
        <v>0.69900000095367432</v>
      </c>
      <c r="BQ366" s="4">
        <v>88.5</v>
      </c>
      <c r="BR366" s="4">
        <v>99</v>
      </c>
      <c r="BS366" s="4">
        <v>78</v>
      </c>
      <c r="BT366" s="10">
        <v>39.810953569015105</v>
      </c>
      <c r="BU366" s="10">
        <v>117.3473736294478</v>
      </c>
      <c r="BV366" s="4">
        <v>17.81976448583934</v>
      </c>
      <c r="BW366" s="10">
        <v>17.831860793045273</v>
      </c>
      <c r="BX366" s="10">
        <v>17.807668178633406</v>
      </c>
      <c r="BY366" s="4">
        <v>0.31582194169485028</v>
      </c>
      <c r="BZ366" s="4">
        <v>0.32601002040223992</v>
      </c>
      <c r="CA366" s="4">
        <v>0.30563386298746065</v>
      </c>
      <c r="CB366" s="4">
        <v>8.1687827480590087</v>
      </c>
      <c r="CD366" s="10">
        <v>4727.0327735662486</v>
      </c>
      <c r="CE366" s="10">
        <v>8.0663686381935733</v>
      </c>
      <c r="CF366" s="10"/>
      <c r="CH366" s="10">
        <v>4660.4685655139165</v>
      </c>
      <c r="CI366" s="10">
        <v>8.2726596108688621</v>
      </c>
      <c r="CJ366" s="10"/>
      <c r="CK366" s="4">
        <v>7.0204612318075998</v>
      </c>
      <c r="CM366" s="10">
        <v>4671.5431474756315</v>
      </c>
      <c r="CN366" s="10">
        <v>7.2709573623010311</v>
      </c>
      <c r="CQ366" s="10">
        <v>5281.4130608741852</v>
      </c>
      <c r="CR366" s="10">
        <v>6.798891082230611</v>
      </c>
      <c r="CT366" s="4">
        <v>1.2906250070470073</v>
      </c>
      <c r="CU366" s="4">
        <v>0.92552083482344938</v>
      </c>
      <c r="CV366" s="4">
        <v>0.36510417222355807</v>
      </c>
      <c r="CW366" s="4">
        <v>1.2791666723787785</v>
      </c>
      <c r="CX366" s="4">
        <v>0.82812500124176347</v>
      </c>
      <c r="CY366" s="4">
        <v>0.45104167113701504</v>
      </c>
      <c r="CZ366" s="4">
        <v>1.3020833417152364</v>
      </c>
      <c r="DA366" s="4">
        <v>1.0229166684051354</v>
      </c>
      <c r="DB366" s="4">
        <v>0.27916667331010103</v>
      </c>
    </row>
    <row r="367" spans="1:106" x14ac:dyDescent="0.25">
      <c r="A367" s="1">
        <f t="shared" si="5"/>
        <v>45290</v>
      </c>
      <c r="B367" s="8">
        <v>53</v>
      </c>
      <c r="C367" s="4">
        <v>8498.9560000000001</v>
      </c>
      <c r="D367" s="4">
        <v>8498.9560000000001</v>
      </c>
      <c r="E367" s="4">
        <v>0</v>
      </c>
      <c r="F367" s="4">
        <v>4118.5240000000003</v>
      </c>
      <c r="H367" s="4">
        <v>4380.4319999999998</v>
      </c>
      <c r="J367" s="4">
        <v>53017.683230395254</v>
      </c>
      <c r="K367" s="4">
        <v>245.55022761217336</v>
      </c>
      <c r="L367" s="4">
        <v>27633.725440988139</v>
      </c>
      <c r="M367" s="4">
        <v>25383.957789407115</v>
      </c>
      <c r="N367" s="4">
        <v>17156.144112733196</v>
      </c>
      <c r="O367" s="4">
        <v>1789.3131446547761</v>
      </c>
      <c r="P367" s="4">
        <v>7936.6262770097765</v>
      </c>
      <c r="Q367" s="4">
        <v>9219.5178357234199</v>
      </c>
      <c r="R367" s="4">
        <v>29729.258020920301</v>
      </c>
      <c r="S367" s="4">
        <v>49.673481476584243</v>
      </c>
      <c r="T367" s="4">
        <v>1184.4533279223515</v>
      </c>
      <c r="U367" s="4">
        <v>13468.563842443948</v>
      </c>
      <c r="V367" s="4">
        <v>0</v>
      </c>
      <c r="W367" s="4">
        <v>16260.694178476355</v>
      </c>
      <c r="X367" s="4">
        <v>0</v>
      </c>
      <c r="Y367" s="4">
        <v>13468.563842443948</v>
      </c>
      <c r="Z367" s="4">
        <v>16260.694178476355</v>
      </c>
      <c r="AA367" s="4">
        <v>325499.48190742673</v>
      </c>
      <c r="AB367" s="4">
        <v>169939.64197318134</v>
      </c>
      <c r="AC367" s="4">
        <v>155559.83993424536</v>
      </c>
      <c r="AD367" s="4">
        <v>19230.096131111575</v>
      </c>
      <c r="AE367" s="4">
        <v>4.5045557510354586</v>
      </c>
      <c r="AF367" s="4">
        <v>1025.1514325700762</v>
      </c>
      <c r="AG367" s="4">
        <v>9341.9396333857367</v>
      </c>
      <c r="AH367" s="4">
        <v>9888.1564977258386</v>
      </c>
      <c r="AI367" s="4">
        <v>9784.9322531810722</v>
      </c>
      <c r="AJ367" s="4">
        <v>226.94990984219092</v>
      </c>
      <c r="AK367" s="4">
        <v>5067.3233639590535</v>
      </c>
      <c r="AL367" s="4">
        <v>4717.6088892220178</v>
      </c>
      <c r="AM367" s="4">
        <v>1027.5283047339401</v>
      </c>
      <c r="AN367" s="4">
        <v>517.89712588778548</v>
      </c>
      <c r="AO367" s="4">
        <v>509.63117884615457</v>
      </c>
      <c r="AP367" s="4">
        <v>91727.15625</v>
      </c>
      <c r="AQ367" s="4">
        <v>150432.53625</v>
      </c>
      <c r="AR367" s="4">
        <v>44457.24609375</v>
      </c>
      <c r="AS367" s="4">
        <v>47269.91015625</v>
      </c>
      <c r="AT367" s="4">
        <v>650</v>
      </c>
      <c r="AU367" s="4">
        <v>650</v>
      </c>
      <c r="AV367" s="4">
        <v>650</v>
      </c>
      <c r="AW367" s="4">
        <v>6.2381406881498451</v>
      </c>
      <c r="AX367" s="4">
        <v>2.0186178293820083</v>
      </c>
      <c r="AY367" s="4">
        <v>4.0372356587640166</v>
      </c>
      <c r="AZ367" s="4">
        <v>38.298760683950675</v>
      </c>
      <c r="BA367" s="4">
        <v>2.2626421564144557</v>
      </c>
      <c r="BB367" s="4">
        <v>1.1513099083206304</v>
      </c>
      <c r="BC367" s="4">
        <v>0.12090053233996506</v>
      </c>
      <c r="BD367" s="4">
        <v>17.700119432316157</v>
      </c>
      <c r="BE367" s="4">
        <v>4.6705000400543213</v>
      </c>
      <c r="BF367" s="4">
        <v>2.9460000991821289</v>
      </c>
      <c r="BG367" s="4">
        <v>6.3949999809265137</v>
      </c>
      <c r="BH367" s="4">
        <v>90.939499855041504</v>
      </c>
      <c r="BI367" s="4">
        <v>77.826499938964844</v>
      </c>
      <c r="BJ367" s="4">
        <v>13.11299991607666</v>
      </c>
      <c r="BK367" s="4">
        <v>3.8085000514984131</v>
      </c>
      <c r="BL367" s="4">
        <v>4.4850001335144043</v>
      </c>
      <c r="BM367" s="4">
        <v>3.1319999694824219</v>
      </c>
      <c r="BN367" s="4">
        <v>0.58100000023841858</v>
      </c>
      <c r="BO367" s="4">
        <v>0.50999999046325684</v>
      </c>
      <c r="BP367" s="4">
        <v>0.65200001001358032</v>
      </c>
      <c r="BQ367" s="4">
        <v>105.5</v>
      </c>
      <c r="BR367" s="4">
        <v>112</v>
      </c>
      <c r="BS367" s="4">
        <v>99</v>
      </c>
      <c r="BT367" s="10">
        <v>39.859757501925479</v>
      </c>
      <c r="BU367" s="10">
        <v>117.01371784503968</v>
      </c>
      <c r="BV367" s="4">
        <v>17.605345801159189</v>
      </c>
      <c r="BW367" s="10">
        <v>17.650764435551785</v>
      </c>
      <c r="BX367" s="10">
        <v>17.559927166766592</v>
      </c>
      <c r="BY367" s="4">
        <v>0.26009116502779211</v>
      </c>
      <c r="BZ367" s="4">
        <v>0.27173165413768585</v>
      </c>
      <c r="CA367" s="4">
        <v>0.24845067591789835</v>
      </c>
      <c r="CB367" s="4">
        <v>8.3217159589915166</v>
      </c>
      <c r="CD367" s="10">
        <v>4736.2597273211668</v>
      </c>
      <c r="CE367" s="10">
        <v>8.1917678317092015</v>
      </c>
      <c r="CF367" s="10"/>
      <c r="CH367" s="10">
        <v>4481.3775960183684</v>
      </c>
      <c r="CI367" s="10">
        <v>8.4590549956383878</v>
      </c>
      <c r="CJ367" s="10"/>
      <c r="CK367" s="4">
        <v>7.0492700447426282</v>
      </c>
      <c r="CM367" s="10">
        <v>4520.4809835617634</v>
      </c>
      <c r="CN367" s="10">
        <v>7.307917544976295</v>
      </c>
      <c r="CQ367" s="10">
        <v>5133.0398498497416</v>
      </c>
      <c r="CR367" s="10">
        <v>6.8214886246770288</v>
      </c>
      <c r="CT367" s="4">
        <v>1.1510416766007743</v>
      </c>
      <c r="CU367" s="4">
        <v>0.86770833718280005</v>
      </c>
      <c r="CV367" s="4">
        <v>0.28333333941797417</v>
      </c>
      <c r="CW367" s="4">
        <v>1.1416666746760409</v>
      </c>
      <c r="CX367" s="4">
        <v>0.82708333432674408</v>
      </c>
      <c r="CY367" s="4">
        <v>0.31458334034929675</v>
      </c>
      <c r="CZ367" s="4">
        <v>1.1604166785255075</v>
      </c>
      <c r="DA367" s="4">
        <v>0.90833334003885591</v>
      </c>
      <c r="DB367" s="4">
        <v>0.2520833384866516</v>
      </c>
    </row>
    <row r="368" spans="1:106" x14ac:dyDescent="0.25">
      <c r="A368" s="1">
        <f t="shared" si="5"/>
        <v>45291</v>
      </c>
      <c r="B368" s="8">
        <v>53</v>
      </c>
      <c r="C368" s="4">
        <v>8813.5600000000013</v>
      </c>
      <c r="D368" s="4">
        <v>8813.5600000000013</v>
      </c>
      <c r="E368" s="4">
        <v>0</v>
      </c>
      <c r="F368" s="4">
        <v>4369.8490000000002</v>
      </c>
      <c r="H368" s="4">
        <v>4443.7110000000002</v>
      </c>
      <c r="J368" s="4">
        <v>52882.436936879632</v>
      </c>
      <c r="K368" s="4">
        <v>245.12269972619691</v>
      </c>
      <c r="L368" s="4">
        <v>29461.383621239132</v>
      </c>
      <c r="M368" s="4">
        <v>23421.053315640504</v>
      </c>
      <c r="N368" s="4">
        <v>16745.035315187451</v>
      </c>
      <c r="O368" s="4">
        <v>1790.4323487505048</v>
      </c>
      <c r="P368" s="4">
        <v>8972.7914928855116</v>
      </c>
      <c r="Q368" s="4">
        <v>7772.2438223019399</v>
      </c>
      <c r="R368" s="4">
        <v>28423.34546698285</v>
      </c>
      <c r="S368" s="4">
        <v>51.793942038169199</v>
      </c>
      <c r="T368" s="4">
        <v>1194.4378039843223</v>
      </c>
      <c r="U368" s="4">
        <v>13684.617104728788</v>
      </c>
      <c r="V368" s="4">
        <v>0</v>
      </c>
      <c r="W368" s="4">
        <v>14738.728362254064</v>
      </c>
      <c r="X368" s="4">
        <v>0</v>
      </c>
      <c r="Y368" s="4">
        <v>13684.617104728788</v>
      </c>
      <c r="Z368" s="4">
        <v>14738.728362254064</v>
      </c>
      <c r="AA368" s="4">
        <v>297640.31786591612</v>
      </c>
      <c r="AB368" s="4">
        <v>149411.4519423577</v>
      </c>
      <c r="AC368" s="4">
        <v>148228.86592355842</v>
      </c>
      <c r="AD368" s="4">
        <v>18235.938723242551</v>
      </c>
      <c r="AE368" s="4">
        <v>4.3423358757016093</v>
      </c>
      <c r="AF368" s="4">
        <v>1024.1290813492437</v>
      </c>
      <c r="AG368" s="4">
        <v>8762.635516573826</v>
      </c>
      <c r="AH368" s="4">
        <v>9473.3032066687265</v>
      </c>
      <c r="AI368" s="4">
        <v>8885.6520863786245</v>
      </c>
      <c r="AJ368" s="4">
        <v>226.86048581185165</v>
      </c>
      <c r="AK368" s="4">
        <v>4871.9644788910082</v>
      </c>
      <c r="AL368" s="4">
        <v>4013.6876074876159</v>
      </c>
      <c r="AM368" s="4">
        <v>1010.3302901496877</v>
      </c>
      <c r="AN368" s="4">
        <v>500.67062000950045</v>
      </c>
      <c r="AO368" s="4">
        <v>509.6596701401873</v>
      </c>
      <c r="AP368" s="4">
        <v>90027.76953125</v>
      </c>
      <c r="AQ368" s="4">
        <v>147645.54203124999</v>
      </c>
      <c r="AR368" s="4">
        <v>44874.51953125</v>
      </c>
      <c r="AS368" s="4">
        <v>45153.25</v>
      </c>
      <c r="AT368" s="4">
        <v>650</v>
      </c>
      <c r="AU368" s="4">
        <v>650</v>
      </c>
      <c r="AV368" s="4">
        <v>650</v>
      </c>
      <c r="AW368" s="4">
        <v>6.0001221909057891</v>
      </c>
      <c r="AX368" s="4">
        <v>1.8999173223064743</v>
      </c>
      <c r="AY368" s="4">
        <v>3.7998346446129485</v>
      </c>
      <c r="AZ368" s="4">
        <v>33.770725775500033</v>
      </c>
      <c r="BA368" s="4">
        <v>2.0690775036696349</v>
      </c>
      <c r="BB368" s="4">
        <v>1.0081796784022148</v>
      </c>
      <c r="BC368" s="4">
        <v>0.1146336202567053</v>
      </c>
      <c r="BD368" s="4">
        <v>16.752089057231128</v>
      </c>
      <c r="BE368" s="4">
        <v>4.6639999151229858</v>
      </c>
      <c r="BF368" s="4">
        <v>2.6349999904632568</v>
      </c>
      <c r="BG368" s="4">
        <v>6.6929998397827148</v>
      </c>
      <c r="BH368" s="4">
        <v>91.553003311157227</v>
      </c>
      <c r="BI368" s="4">
        <v>80.097503662109375</v>
      </c>
      <c r="BJ368" s="4">
        <v>11.455499649047852</v>
      </c>
      <c r="BK368" s="4">
        <v>2.9104999303817749</v>
      </c>
      <c r="BL368" s="4">
        <v>2.6889998912811279</v>
      </c>
      <c r="BM368" s="4">
        <v>3.1319999694824219</v>
      </c>
      <c r="BN368" s="4">
        <v>0.87200000882148743</v>
      </c>
      <c r="BO368" s="4">
        <v>1.0920000076293945</v>
      </c>
      <c r="BP368" s="4">
        <v>0.65200001001358032</v>
      </c>
      <c r="BQ368" s="4">
        <v>65.5</v>
      </c>
      <c r="BR368" s="4">
        <v>32</v>
      </c>
      <c r="BS368" s="4">
        <v>99</v>
      </c>
      <c r="BT368" s="10">
        <v>39.890917183961669</v>
      </c>
      <c r="BU368" s="10">
        <v>117.11624102396267</v>
      </c>
      <c r="BV368" s="4">
        <v>17.37542141299005</v>
      </c>
      <c r="BW368" s="10">
        <v>17.195872942849441</v>
      </c>
      <c r="BX368" s="10">
        <v>17.554969883130656</v>
      </c>
      <c r="BY368" s="4">
        <v>0.31356004002436683</v>
      </c>
      <c r="BZ368" s="4">
        <v>0.28894851788532083</v>
      </c>
      <c r="CA368" s="4">
        <v>0.33817156216341282</v>
      </c>
      <c r="CB368" s="4">
        <v>8.5438768867026464</v>
      </c>
      <c r="CD368" s="10">
        <v>4488.3183945229584</v>
      </c>
      <c r="CE368" s="10">
        <v>8.5741896956859414</v>
      </c>
      <c r="CF368" s="10"/>
      <c r="CH368" s="10">
        <v>4479.2279192528822</v>
      </c>
      <c r="CI368" s="10">
        <v>8.5135025586706696</v>
      </c>
      <c r="CJ368" s="10"/>
      <c r="CK368" s="4">
        <v>7.053262081198783</v>
      </c>
      <c r="CM368" s="10">
        <v>4559.4743468192773</v>
      </c>
      <c r="CN368" s="10">
        <v>7.3114213763850051</v>
      </c>
      <c r="CQ368" s="10">
        <v>5154.7866915346676</v>
      </c>
      <c r="CR368" s="10">
        <v>6.824916903360962</v>
      </c>
      <c r="CT368" s="4">
        <v>1.3465277867339966</v>
      </c>
      <c r="CU368" s="4">
        <v>0.9437500018005569</v>
      </c>
      <c r="CV368" s="4">
        <v>0.40277778493343958</v>
      </c>
      <c r="CW368" s="4">
        <v>1.638888903044992</v>
      </c>
      <c r="CX368" s="4">
        <v>1.0187500026077032</v>
      </c>
      <c r="CY368" s="4">
        <v>0.62013890043728881</v>
      </c>
      <c r="CZ368" s="4">
        <v>1.0541666704230011</v>
      </c>
      <c r="DA368" s="4">
        <v>0.86875000099341071</v>
      </c>
      <c r="DB368" s="4">
        <v>0.18541666942959031</v>
      </c>
    </row>
    <row r="369" spans="1:106" x14ac:dyDescent="0.25">
      <c r="A369" s="1">
        <f t="shared" si="5"/>
        <v>45292</v>
      </c>
      <c r="B369" s="8" t="s">
        <v>79</v>
      </c>
      <c r="C369" s="4">
        <v>8709.2150000000001</v>
      </c>
      <c r="D369" s="4">
        <v>8709.2150000000001</v>
      </c>
      <c r="E369" s="4">
        <v>0</v>
      </c>
      <c r="F369" s="4">
        <v>4317.4790000000003</v>
      </c>
      <c r="H369" s="4">
        <v>4391.7359999999999</v>
      </c>
      <c r="J369" s="4">
        <v>56945.171032619997</v>
      </c>
      <c r="K369" s="4">
        <v>245.42154842601727</v>
      </c>
      <c r="L369" s="4">
        <v>29211.381152798029</v>
      </c>
      <c r="M369" s="4">
        <v>27733.789879821972</v>
      </c>
      <c r="N369" s="4">
        <v>19732.494605581</v>
      </c>
      <c r="O369" s="4">
        <v>1790.6716933199593</v>
      </c>
      <c r="P369" s="4">
        <v>9453.1248359076817</v>
      </c>
      <c r="Q369" s="4">
        <v>10279.369769673316</v>
      </c>
      <c r="R369" s="4">
        <v>27072.533696095132</v>
      </c>
      <c r="S369" s="4">
        <v>51.936304105169107</v>
      </c>
      <c r="T369" s="4">
        <v>1195.6845305156255</v>
      </c>
      <c r="U369" s="4">
        <v>12973.032678776943</v>
      </c>
      <c r="V369" s="4">
        <v>0</v>
      </c>
      <c r="W369" s="4">
        <v>14099.501017318187</v>
      </c>
      <c r="X369" s="4">
        <v>0</v>
      </c>
      <c r="Y369" s="4">
        <v>12973.032678776943</v>
      </c>
      <c r="Z369" s="4">
        <v>14099.501017318187</v>
      </c>
      <c r="AA369" s="4">
        <v>288497.11868436704</v>
      </c>
      <c r="AB369" s="4">
        <v>150229.47801997318</v>
      </c>
      <c r="AC369" s="4">
        <v>138267.6406643939</v>
      </c>
      <c r="AD369" s="4">
        <v>17862.47722197196</v>
      </c>
      <c r="AE369" s="4">
        <v>3.9710480673822435</v>
      </c>
      <c r="AF369" s="4">
        <v>1022.1420912147845</v>
      </c>
      <c r="AG369" s="4">
        <v>8548.958478040222</v>
      </c>
      <c r="AH369" s="4">
        <v>9313.5187439317378</v>
      </c>
      <c r="AI369" s="4">
        <v>9356.6177116199415</v>
      </c>
      <c r="AJ369" s="4">
        <v>226.92337627260773</v>
      </c>
      <c r="AK369" s="4">
        <v>4863.3522133987117</v>
      </c>
      <c r="AL369" s="4">
        <v>4493.2654982212298</v>
      </c>
      <c r="AM369" s="4">
        <v>1012.7629894197919</v>
      </c>
      <c r="AN369" s="4">
        <v>503.19032421173733</v>
      </c>
      <c r="AO369" s="4">
        <v>509.57266520805462</v>
      </c>
      <c r="AP369" s="4">
        <v>89989.5</v>
      </c>
      <c r="AQ369" s="4">
        <v>147582.78</v>
      </c>
      <c r="AR369" s="4">
        <v>44877.26953125</v>
      </c>
      <c r="AS369" s="4">
        <v>45112.23046875</v>
      </c>
      <c r="AT369" s="4">
        <v>650</v>
      </c>
      <c r="AU369" s="4">
        <v>650</v>
      </c>
      <c r="AV369" s="4">
        <v>650</v>
      </c>
      <c r="AW369" s="4">
        <v>6.5384964124344149</v>
      </c>
      <c r="AX369" s="4">
        <v>2.265703006020749</v>
      </c>
      <c r="AY369" s="4">
        <v>4.5314060120414981</v>
      </c>
      <c r="AZ369" s="4">
        <v>33.125501975134043</v>
      </c>
      <c r="BA369" s="4">
        <v>2.050985906533707</v>
      </c>
      <c r="BB369" s="4">
        <v>1.0743353691027195</v>
      </c>
      <c r="BC369" s="4">
        <v>0.11628636902634645</v>
      </c>
      <c r="BD369" s="4">
        <v>16.945589240821359</v>
      </c>
      <c r="BE369" s="4">
        <v>4.6639999151229858</v>
      </c>
      <c r="BF369" s="4">
        <v>2.6349999904632568</v>
      </c>
      <c r="BG369" s="4">
        <v>6.6929998397827148</v>
      </c>
      <c r="BH369" s="4">
        <v>91.553003311157227</v>
      </c>
      <c r="BI369" s="4">
        <v>80.097503662109375</v>
      </c>
      <c r="BJ369" s="4">
        <v>11.455499649047852</v>
      </c>
      <c r="BK369" s="4">
        <v>2.9104999303817749</v>
      </c>
      <c r="BL369" s="4">
        <v>2.6889998912811279</v>
      </c>
      <c r="BM369" s="4">
        <v>3.1319999694824219</v>
      </c>
      <c r="BN369" s="4">
        <v>0.87200000882148743</v>
      </c>
      <c r="BO369" s="4">
        <v>1.0920000076293945</v>
      </c>
      <c r="BP369" s="4">
        <v>0.65200001001358032</v>
      </c>
      <c r="BQ369" s="4">
        <v>65.5</v>
      </c>
      <c r="BR369" s="4">
        <v>32</v>
      </c>
      <c r="BS369" s="4">
        <v>99</v>
      </c>
      <c r="BT369" s="10">
        <v>39.781058794412225</v>
      </c>
      <c r="BU369" s="10">
        <v>116.56853539090783</v>
      </c>
      <c r="BV369" s="4">
        <v>17.547944184144338</v>
      </c>
      <c r="BW369" s="10">
        <v>17.668768868269744</v>
      </c>
      <c r="BX369" s="10">
        <v>17.427119500018932</v>
      </c>
      <c r="BY369" s="4">
        <v>0.31234549639625231</v>
      </c>
      <c r="BZ369" s="4">
        <v>0.39909202283711798</v>
      </c>
      <c r="CA369" s="4">
        <v>0.22559896995538664</v>
      </c>
      <c r="CB369" s="4">
        <v>8.4607288726137426</v>
      </c>
      <c r="CD369" s="10">
        <v>4429.629415175139</v>
      </c>
      <c r="CE369" s="10">
        <v>8.447526045362352</v>
      </c>
      <c r="CF369" s="10"/>
      <c r="CH369" s="10">
        <v>4476.478180780091</v>
      </c>
      <c r="CI369" s="10">
        <v>8.4737935251361929</v>
      </c>
      <c r="CJ369" s="10"/>
      <c r="CK369" s="4">
        <v>7.0515562976662931</v>
      </c>
      <c r="CM369" s="10">
        <v>4524.4180212345827</v>
      </c>
      <c r="CN369" s="10">
        <v>7.3082761708633353</v>
      </c>
      <c r="CQ369" s="10">
        <v>5084.1515751000607</v>
      </c>
      <c r="CR369" s="10">
        <v>6.8230996901980365</v>
      </c>
      <c r="CT369" s="4">
        <v>1.3208333401319881</v>
      </c>
      <c r="CU369" s="4">
        <v>1.0250000022351742</v>
      </c>
      <c r="CV369" s="4">
        <v>0.29583333789681393</v>
      </c>
      <c r="CW369" s="4">
        <v>1.4083333400388558</v>
      </c>
      <c r="CX369" s="4">
        <v>1.0458333343267441</v>
      </c>
      <c r="CY369" s="4">
        <v>0.36250000571211177</v>
      </c>
      <c r="CZ369" s="4">
        <v>1.2333333402251203</v>
      </c>
      <c r="DA369" s="4">
        <v>1.0041666701436043</v>
      </c>
      <c r="DB369" s="4">
        <v>0.22916667008151612</v>
      </c>
    </row>
    <row r="370" spans="1:106" x14ac:dyDescent="0.25">
      <c r="A370" s="1">
        <f t="shared" si="5"/>
        <v>45293</v>
      </c>
      <c r="B370" s="8" t="s">
        <v>79</v>
      </c>
      <c r="C370" s="4">
        <v>8733.6959999999999</v>
      </c>
      <c r="D370" s="4">
        <v>8733.6959999999999</v>
      </c>
      <c r="E370" s="4">
        <v>0</v>
      </c>
      <c r="F370" s="4">
        <v>4330.1139999999996</v>
      </c>
      <c r="H370" s="4">
        <v>4403.5820000000003</v>
      </c>
      <c r="J370" s="4">
        <v>55392.990928428815</v>
      </c>
      <c r="K370" s="4">
        <v>247.05935845222902</v>
      </c>
      <c r="L370" s="4">
        <v>30289.017275956463</v>
      </c>
      <c r="M370" s="4">
        <v>25103.973652472348</v>
      </c>
      <c r="N370" s="4">
        <v>22591.391708278279</v>
      </c>
      <c r="O370" s="4">
        <v>1790.7416270334163</v>
      </c>
      <c r="P370" s="4">
        <v>11501.7915327676</v>
      </c>
      <c r="Q370" s="4">
        <v>11089.600175510679</v>
      </c>
      <c r="R370" s="4">
        <v>26384.868081816108</v>
      </c>
      <c r="S370" s="4">
        <v>51.453279894442055</v>
      </c>
      <c r="T370" s="4">
        <v>1192.7754904945396</v>
      </c>
      <c r="U370" s="4">
        <v>13734.65164715446</v>
      </c>
      <c r="V370" s="4">
        <v>0</v>
      </c>
      <c r="W370" s="4">
        <v>12650.21643466165</v>
      </c>
      <c r="X370" s="4">
        <v>0</v>
      </c>
      <c r="Y370" s="4">
        <v>13734.65164715446</v>
      </c>
      <c r="Z370" s="4">
        <v>12650.21643466165</v>
      </c>
      <c r="AA370" s="4">
        <v>302317.94942135829</v>
      </c>
      <c r="AB370" s="4">
        <v>165497.38966027417</v>
      </c>
      <c r="AC370" s="4">
        <v>136820.55976108412</v>
      </c>
      <c r="AD370" s="4">
        <v>17606.890194932814</v>
      </c>
      <c r="AE370" s="4">
        <v>3.9859746841700825</v>
      </c>
      <c r="AF370" s="4">
        <v>1022.2715186769066</v>
      </c>
      <c r="AG370" s="4">
        <v>8744.6420720096012</v>
      </c>
      <c r="AH370" s="4">
        <v>8862.2481229232144</v>
      </c>
      <c r="AI370" s="4">
        <v>9291.8436929555282</v>
      </c>
      <c r="AJ370" s="4">
        <v>226.98371820070125</v>
      </c>
      <c r="AK370" s="4">
        <v>4966.7604324215135</v>
      </c>
      <c r="AL370" s="4">
        <v>4325.0832605340147</v>
      </c>
      <c r="AM370" s="4">
        <v>984.46848611133964</v>
      </c>
      <c r="AN370" s="4">
        <v>518.57218207573681</v>
      </c>
      <c r="AO370" s="4">
        <v>465.8963040356029</v>
      </c>
      <c r="AP370" s="4">
        <v>88884.46875</v>
      </c>
      <c r="AQ370" s="4">
        <v>145770.52875</v>
      </c>
      <c r="AR370" s="4">
        <v>45734.55859375</v>
      </c>
      <c r="AS370" s="4">
        <v>43149.91015625</v>
      </c>
      <c r="AT370" s="4">
        <v>650</v>
      </c>
      <c r="AU370" s="4">
        <v>650</v>
      </c>
      <c r="AV370" s="4">
        <v>650</v>
      </c>
      <c r="AW370" s="4">
        <v>6.3424455039915308</v>
      </c>
      <c r="AX370" s="4">
        <v>2.586693160407493</v>
      </c>
      <c r="AY370" s="4">
        <v>5.173386320814986</v>
      </c>
      <c r="AZ370" s="4">
        <v>34.615121641669035</v>
      </c>
      <c r="BA370" s="4">
        <v>2.0159724124738041</v>
      </c>
      <c r="BB370" s="4">
        <v>1.0639073873140912</v>
      </c>
      <c r="BC370" s="4">
        <v>0.11272071825162447</v>
      </c>
      <c r="BD370" s="4">
        <v>16.690588812571448</v>
      </c>
      <c r="BE370" s="4">
        <v>5.2074999213218689</v>
      </c>
      <c r="BF370" s="4">
        <v>0.68200004100799561</v>
      </c>
      <c r="BG370" s="4">
        <v>9.7329998016357422</v>
      </c>
      <c r="BH370" s="4">
        <v>91.701999664306641</v>
      </c>
      <c r="BI370" s="4">
        <v>76.646499633789063</v>
      </c>
      <c r="BJ370" s="4">
        <v>15.055500030517578</v>
      </c>
      <c r="BK370" s="4">
        <v>2.2334999442100525</v>
      </c>
      <c r="BL370" s="4">
        <v>2.6889998912811279</v>
      </c>
      <c r="BM370" s="4">
        <v>1.7779999971389771</v>
      </c>
      <c r="BN370" s="4">
        <v>0.85699999332427979</v>
      </c>
      <c r="BO370" s="4">
        <v>1.0920000076293945</v>
      </c>
      <c r="BP370" s="4">
        <v>0.62199997901916504</v>
      </c>
      <c r="BQ370" s="4">
        <v>37</v>
      </c>
      <c r="BR370" s="4">
        <v>32</v>
      </c>
      <c r="BS370" s="4">
        <v>42</v>
      </c>
      <c r="BT370" s="10">
        <v>40.175818412138959</v>
      </c>
      <c r="BU370" s="10">
        <v>115.07505111338251</v>
      </c>
      <c r="BV370" s="4">
        <v>17.831405525224078</v>
      </c>
      <c r="BW370" s="10">
        <v>17.8718394894622</v>
      </c>
      <c r="BX370" s="10">
        <v>17.790971560985955</v>
      </c>
      <c r="BY370" s="4">
        <v>0.56234076439641201</v>
      </c>
      <c r="BZ370" s="4">
        <v>0.36491334977720685</v>
      </c>
      <c r="CA370" s="4">
        <v>0.75976817901561711</v>
      </c>
      <c r="CB370" s="4">
        <v>8.2680771474572339</v>
      </c>
      <c r="CD370" s="10">
        <v>4604.9569052537563</v>
      </c>
      <c r="CE370" s="10">
        <v>8.2213184185394237</v>
      </c>
      <c r="CF370" s="10"/>
      <c r="CH370" s="10">
        <v>4227.2661113425274</v>
      </c>
      <c r="CI370" s="10">
        <v>8.3190135980944913</v>
      </c>
      <c r="CJ370" s="10"/>
      <c r="CK370" s="4">
        <v>7.0548640750779192</v>
      </c>
      <c r="CM370" s="10">
        <v>4682.1925838442203</v>
      </c>
      <c r="CN370" s="10">
        <v>7.290461417025873</v>
      </c>
      <c r="CQ370" s="10">
        <v>4720.0102878463758</v>
      </c>
      <c r="CR370" s="10">
        <v>6.8211543880286047</v>
      </c>
      <c r="CT370" s="4">
        <v>1.3541666786962498</v>
      </c>
      <c r="CU370" s="4">
        <v>1.0562500056500235</v>
      </c>
      <c r="CV370" s="4">
        <v>0.29791667304622632</v>
      </c>
      <c r="CW370" s="4">
        <v>1.5291666894530256</v>
      </c>
      <c r="CX370" s="4">
        <v>1.1062500135352213</v>
      </c>
      <c r="CY370" s="4">
        <v>0.42291667591780424</v>
      </c>
      <c r="CZ370" s="4">
        <v>1.1791666679394741</v>
      </c>
      <c r="DA370" s="4">
        <v>1.0062499977648258</v>
      </c>
      <c r="DB370" s="4">
        <v>0.17291667017464837</v>
      </c>
    </row>
    <row r="371" spans="1:106" x14ac:dyDescent="0.25">
      <c r="A371" s="1">
        <f t="shared" si="5"/>
        <v>45294</v>
      </c>
      <c r="B371" s="8" t="s">
        <v>79</v>
      </c>
      <c r="C371" s="4">
        <v>8821.393</v>
      </c>
      <c r="D371" s="4">
        <v>8821.393</v>
      </c>
      <c r="E371" s="4">
        <v>0</v>
      </c>
      <c r="F371" s="4">
        <v>4523.7349999999997</v>
      </c>
      <c r="H371" s="4">
        <v>4297.6580000000004</v>
      </c>
      <c r="J371" s="4">
        <v>62541.138626401851</v>
      </c>
      <c r="K371" s="4">
        <v>247.83637381916702</v>
      </c>
      <c r="L371" s="4">
        <v>33998.829120436814</v>
      </c>
      <c r="M371" s="4">
        <v>28542.309505965037</v>
      </c>
      <c r="N371" s="4">
        <v>24076.388974412854</v>
      </c>
      <c r="O371" s="4">
        <v>1790.4188272948829</v>
      </c>
      <c r="P371" s="4">
        <v>12793.606009386967</v>
      </c>
      <c r="Q371" s="4">
        <v>11282.782965025886</v>
      </c>
      <c r="R371" s="4">
        <v>28992.360249117453</v>
      </c>
      <c r="S371" s="4">
        <v>51.607791832153517</v>
      </c>
      <c r="T371" s="4">
        <v>1194.5565274824119</v>
      </c>
      <c r="U371" s="4">
        <v>14766.477749653452</v>
      </c>
      <c r="V371" s="4">
        <v>0</v>
      </c>
      <c r="W371" s="4">
        <v>14225.882499464</v>
      </c>
      <c r="X371" s="4">
        <v>0</v>
      </c>
      <c r="Y371" s="4">
        <v>14766.477749653452</v>
      </c>
      <c r="Z371" s="4">
        <v>14225.882499464</v>
      </c>
      <c r="AA371" s="4">
        <v>346728.38052483054</v>
      </c>
      <c r="AB371" s="4">
        <v>178366.04021573198</v>
      </c>
      <c r="AC371" s="4">
        <v>168362.34030909857</v>
      </c>
      <c r="AD371" s="4">
        <v>18532.351601078997</v>
      </c>
      <c r="AE371" s="4">
        <v>3.926744666993597</v>
      </c>
      <c r="AF371" s="4">
        <v>1021.8589341337743</v>
      </c>
      <c r="AG371" s="4">
        <v>9179.1906251199343</v>
      </c>
      <c r="AH371" s="4">
        <v>9353.1609759590629</v>
      </c>
      <c r="AI371" s="4">
        <v>9719.6904736498982</v>
      </c>
      <c r="AJ371" s="4">
        <v>227.00666802715372</v>
      </c>
      <c r="AK371" s="4">
        <v>5176.013418970203</v>
      </c>
      <c r="AL371" s="4">
        <v>4543.6770546796952</v>
      </c>
      <c r="AM371" s="4">
        <v>1070.3661615058129</v>
      </c>
      <c r="AN371" s="4">
        <v>530.21986086809159</v>
      </c>
      <c r="AO371" s="4">
        <v>540.14630063772131</v>
      </c>
      <c r="AP371" s="4">
        <v>102532.5234375</v>
      </c>
      <c r="AQ371" s="4">
        <v>168153.3384375</v>
      </c>
      <c r="AR371" s="4">
        <v>51512.94921875</v>
      </c>
      <c r="AS371" s="4">
        <v>51019.57421875</v>
      </c>
      <c r="AT371" s="4">
        <v>650</v>
      </c>
      <c r="AU371" s="4">
        <v>650</v>
      </c>
      <c r="AV371" s="4">
        <v>650</v>
      </c>
      <c r="AW371" s="4">
        <v>7.0897123194037324</v>
      </c>
      <c r="AX371" s="4">
        <v>2.7293182578321646</v>
      </c>
      <c r="AY371" s="4">
        <v>5.4586365156643293</v>
      </c>
      <c r="AZ371" s="4">
        <v>39.305400011634276</v>
      </c>
      <c r="BA371" s="4">
        <v>2.1008418512902662</v>
      </c>
      <c r="BB371" s="4">
        <v>1.1018317031845082</v>
      </c>
      <c r="BC371" s="4">
        <v>0.12133754402573527</v>
      </c>
      <c r="BD371" s="4">
        <v>19.061993773262341</v>
      </c>
      <c r="BE371" s="4">
        <v>6.0309998989105225</v>
      </c>
      <c r="BF371" s="4">
        <v>1.4470000267028809</v>
      </c>
      <c r="BG371" s="4">
        <v>10.614999771118164</v>
      </c>
      <c r="BH371" s="4">
        <v>90.982006072998047</v>
      </c>
      <c r="BI371" s="4">
        <v>74.748504638671875</v>
      </c>
      <c r="BJ371" s="4">
        <v>16.233501434326172</v>
      </c>
      <c r="BK371" s="4">
        <v>2.487500011920929</v>
      </c>
      <c r="BL371" s="4">
        <v>3.1970000267028809</v>
      </c>
      <c r="BM371" s="4">
        <v>1.7779999971389771</v>
      </c>
      <c r="BN371" s="4">
        <v>0.49899998307228088</v>
      </c>
      <c r="BO371" s="4">
        <v>0.37599998712539673</v>
      </c>
      <c r="BP371" s="4">
        <v>0.62199997901916504</v>
      </c>
      <c r="BQ371" s="4">
        <v>61</v>
      </c>
      <c r="BR371" s="4">
        <v>80</v>
      </c>
      <c r="BS371" s="4">
        <v>42</v>
      </c>
      <c r="BT371" s="10">
        <v>40.147580392873635</v>
      </c>
      <c r="BU371" s="10">
        <v>116.19418608788739</v>
      </c>
      <c r="BV371" s="4">
        <v>17.796322451686418</v>
      </c>
      <c r="BW371" s="10">
        <v>17.737734656411188</v>
      </c>
      <c r="BX371" s="10">
        <v>17.854910246961648</v>
      </c>
      <c r="BY371" s="4">
        <v>0.3320625025202617</v>
      </c>
      <c r="BZ371" s="4">
        <v>0.32818059362959795</v>
      </c>
      <c r="CA371" s="4">
        <v>0.33594441141092546</v>
      </c>
      <c r="CB371" s="4">
        <v>8.227807666602537</v>
      </c>
      <c r="CD371" s="10">
        <v>4711.5113547220599</v>
      </c>
      <c r="CE371" s="10">
        <v>8.1446262613091687</v>
      </c>
      <c r="CF371" s="10"/>
      <c r="CH371" s="10">
        <v>4767.2857686421021</v>
      </c>
      <c r="CI371" s="10">
        <v>8.3100158988254336</v>
      </c>
      <c r="CJ371" s="10"/>
      <c r="CK371" s="4">
        <v>6.9413611352354856</v>
      </c>
      <c r="CM371" s="10">
        <v>4842.6267307524504</v>
      </c>
      <c r="CN371" s="10">
        <v>7.1851770720085151</v>
      </c>
      <c r="CQ371" s="10">
        <v>5404.4078259353419</v>
      </c>
      <c r="CR371" s="10">
        <v>6.7228895448543158</v>
      </c>
      <c r="CT371" s="4">
        <v>1.2614583374621968</v>
      </c>
      <c r="CU371" s="4">
        <v>0.99375000254561507</v>
      </c>
      <c r="CV371" s="4">
        <v>0.26770833491658175</v>
      </c>
      <c r="CW371" s="4">
        <v>1.2520833347613614</v>
      </c>
      <c r="CX371" s="4">
        <v>0.89166666753590107</v>
      </c>
      <c r="CY371" s="4">
        <v>0.36041666722546023</v>
      </c>
      <c r="CZ371" s="4">
        <v>1.2708333401630323</v>
      </c>
      <c r="DA371" s="4">
        <v>1.0958333375553291</v>
      </c>
      <c r="DB371" s="4">
        <v>0.17500000260770321</v>
      </c>
    </row>
    <row r="372" spans="1:106" x14ac:dyDescent="0.25">
      <c r="A372" s="1">
        <f t="shared" si="5"/>
        <v>45295</v>
      </c>
      <c r="B372" s="8" t="s">
        <v>79</v>
      </c>
      <c r="C372" s="4">
        <v>8803.8169999999991</v>
      </c>
      <c r="D372" s="4">
        <v>8803.8169999999991</v>
      </c>
      <c r="E372" s="4">
        <v>0</v>
      </c>
      <c r="F372" s="4">
        <v>4466.7759999999998</v>
      </c>
      <c r="H372" s="4">
        <v>4337.0410000000002</v>
      </c>
      <c r="J372" s="4">
        <v>54513.869964549114</v>
      </c>
      <c r="K372" s="4">
        <v>246.79996925225691</v>
      </c>
      <c r="L372" s="4">
        <v>28291.14305096817</v>
      </c>
      <c r="M372" s="4">
        <v>26222.726913580947</v>
      </c>
      <c r="N372" s="4">
        <v>26623.294217391565</v>
      </c>
      <c r="O372" s="4">
        <v>1790.7938090109756</v>
      </c>
      <c r="P372" s="4">
        <v>14014.080781705292</v>
      </c>
      <c r="Q372" s="4">
        <v>12609.213435686275</v>
      </c>
      <c r="R372" s="4">
        <v>25307.940172951821</v>
      </c>
      <c r="S372" s="4">
        <v>52.050683297522582</v>
      </c>
      <c r="T372" s="4">
        <v>1195.9378662478935</v>
      </c>
      <c r="U372" s="4">
        <v>12075.694619815631</v>
      </c>
      <c r="V372" s="4">
        <v>0</v>
      </c>
      <c r="W372" s="4">
        <v>13232.245553136188</v>
      </c>
      <c r="X372" s="4">
        <v>0</v>
      </c>
      <c r="Y372" s="4">
        <v>12075.694619815631</v>
      </c>
      <c r="Z372" s="4">
        <v>13232.245553136188</v>
      </c>
      <c r="AA372" s="4">
        <v>328108.10445679724</v>
      </c>
      <c r="AB372" s="4">
        <v>168211.13022359842</v>
      </c>
      <c r="AC372" s="4">
        <v>159896.97423319882</v>
      </c>
      <c r="AD372" s="4">
        <v>18115.017660790567</v>
      </c>
      <c r="AE372" s="4">
        <v>3.9336800069701954</v>
      </c>
      <c r="AF372" s="4">
        <v>1022.0533803121075</v>
      </c>
      <c r="AG372" s="4">
        <v>8572.9773030762517</v>
      </c>
      <c r="AH372" s="4">
        <v>9542.0403577143152</v>
      </c>
      <c r="AI372" s="4">
        <v>9187.1047615852003</v>
      </c>
      <c r="AJ372" s="4">
        <v>226.88651410579681</v>
      </c>
      <c r="AK372" s="4">
        <v>4714.0125629229688</v>
      </c>
      <c r="AL372" s="4">
        <v>4473.0921986622316</v>
      </c>
      <c r="AM372" s="4">
        <v>1001.9091968460586</v>
      </c>
      <c r="AN372" s="4">
        <v>501.54555882798121</v>
      </c>
      <c r="AO372" s="4">
        <v>500.36363801807738</v>
      </c>
      <c r="AP372" s="4">
        <v>90110.57421875</v>
      </c>
      <c r="AQ372" s="4">
        <v>147781.34171874999</v>
      </c>
      <c r="AR372" s="4">
        <v>43101.515625</v>
      </c>
      <c r="AS372" s="4">
        <v>47009.05859375</v>
      </c>
      <c r="AT372" s="4">
        <v>650</v>
      </c>
      <c r="AU372" s="4">
        <v>650</v>
      </c>
      <c r="AV372" s="4">
        <v>650</v>
      </c>
      <c r="AW372" s="4">
        <v>6.1920721392265561</v>
      </c>
      <c r="AX372" s="4">
        <v>3.0240626557084918</v>
      </c>
      <c r="AY372" s="4">
        <v>6.0481253114169835</v>
      </c>
      <c r="AZ372" s="4">
        <v>37.268846507917793</v>
      </c>
      <c r="BA372" s="4">
        <v>2.0576322361982955</v>
      </c>
      <c r="BB372" s="4">
        <v>1.0435365434771307</v>
      </c>
      <c r="BC372" s="4">
        <v>0.11380395535777933</v>
      </c>
      <c r="BD372" s="4">
        <v>16.78605333558728</v>
      </c>
      <c r="BE372" s="4">
        <v>5.8790003061294556</v>
      </c>
      <c r="BF372" s="4">
        <v>3.0680000782012939</v>
      </c>
      <c r="BG372" s="4">
        <v>8.6900005340576172</v>
      </c>
      <c r="BH372" s="4">
        <v>90.619999885559082</v>
      </c>
      <c r="BI372" s="4">
        <v>76.027999877929688</v>
      </c>
      <c r="BJ372" s="4">
        <v>14.592000007629395</v>
      </c>
      <c r="BK372" s="4">
        <v>3.0980000495910645</v>
      </c>
      <c r="BL372" s="4">
        <v>3.1970000267028809</v>
      </c>
      <c r="BM372" s="4">
        <v>2.999000072479248</v>
      </c>
      <c r="BN372" s="4">
        <v>0.40199999511241913</v>
      </c>
      <c r="BO372" s="4">
        <v>0.37599998712539673</v>
      </c>
      <c r="BP372" s="4">
        <v>0.42800000309944153</v>
      </c>
      <c r="BQ372" s="4">
        <v>53</v>
      </c>
      <c r="BR372" s="4">
        <v>80</v>
      </c>
      <c r="BS372" s="4">
        <v>26</v>
      </c>
      <c r="BT372" s="10">
        <v>40.10836384188385</v>
      </c>
      <c r="BU372" s="10">
        <v>116.43253398115621</v>
      </c>
      <c r="BV372" s="4">
        <v>18.111693324220404</v>
      </c>
      <c r="BW372" s="10">
        <v>18.179979532394146</v>
      </c>
      <c r="BX372" s="10">
        <v>18.043407116046659</v>
      </c>
      <c r="BY372" s="4">
        <v>0.26173084208181879</v>
      </c>
      <c r="BZ372" s="4">
        <v>0.28996089503536771</v>
      </c>
      <c r="CA372" s="4">
        <v>0.23350078912826988</v>
      </c>
      <c r="CB372" s="4">
        <v>8.4409496128698436</v>
      </c>
      <c r="CD372" s="10">
        <v>4432.2059436698855</v>
      </c>
      <c r="CE372" s="10">
        <v>8.4091520794767156</v>
      </c>
      <c r="CF372" s="10"/>
      <c r="CH372" s="10">
        <v>4421.4729382251244</v>
      </c>
      <c r="CI372" s="10">
        <v>8.4728243339114773</v>
      </c>
      <c r="CJ372" s="10"/>
      <c r="CK372" s="4">
        <v>7.0218480301605748</v>
      </c>
      <c r="CM372" s="10">
        <v>4508.5063572591143</v>
      </c>
      <c r="CN372" s="10">
        <v>7.2426665995152284</v>
      </c>
      <c r="CQ372" s="10">
        <v>5032.8514248850961</v>
      </c>
      <c r="CR372" s="10">
        <v>6.8240353312174413</v>
      </c>
      <c r="CT372" s="4">
        <v>1.2822916729686162</v>
      </c>
      <c r="CU372" s="4">
        <v>0.98750000260770321</v>
      </c>
      <c r="CV372" s="4">
        <v>0.29479167036091292</v>
      </c>
      <c r="CW372" s="4">
        <v>1.293750006860743</v>
      </c>
      <c r="CX372" s="4">
        <v>0.91458333656191826</v>
      </c>
      <c r="CY372" s="4">
        <v>0.37916667029882473</v>
      </c>
      <c r="CZ372" s="4">
        <v>1.2708333390764892</v>
      </c>
      <c r="DA372" s="4">
        <v>1.0604166686534882</v>
      </c>
      <c r="DB372" s="4">
        <v>0.21041667042300105</v>
      </c>
    </row>
    <row r="373" spans="1:106" x14ac:dyDescent="0.25">
      <c r="A373" s="1">
        <f t="shared" si="5"/>
        <v>45296</v>
      </c>
      <c r="B373" s="8" t="s">
        <v>79</v>
      </c>
      <c r="C373" s="4">
        <v>8777.9189999999999</v>
      </c>
      <c r="D373" s="4">
        <v>8777.9189999999999</v>
      </c>
      <c r="E373" s="4">
        <v>0</v>
      </c>
      <c r="F373" s="4">
        <v>4371.25</v>
      </c>
      <c r="H373" s="4">
        <v>4406.6689999999999</v>
      </c>
      <c r="J373" s="4">
        <v>59695.874469193273</v>
      </c>
      <c r="K373" s="4">
        <v>246.49449201589312</v>
      </c>
      <c r="L373" s="4">
        <v>29239.081941320434</v>
      </c>
      <c r="M373" s="4">
        <v>30456.79252787284</v>
      </c>
      <c r="N373" s="4">
        <v>29056.234601745586</v>
      </c>
      <c r="O373" s="4">
        <v>1790.8285074247037</v>
      </c>
      <c r="P373" s="4">
        <v>14240.511967749837</v>
      </c>
      <c r="Q373" s="4">
        <v>14815.722633995747</v>
      </c>
      <c r="R373" s="4">
        <v>26352.227037238456</v>
      </c>
      <c r="S373" s="4">
        <v>51.817197180214968</v>
      </c>
      <c r="T373" s="4">
        <v>1196.1137779312392</v>
      </c>
      <c r="U373" s="4">
        <v>12658.131473392032</v>
      </c>
      <c r="V373" s="4">
        <v>0</v>
      </c>
      <c r="W373" s="4">
        <v>13694.095563846424</v>
      </c>
      <c r="X373" s="4">
        <v>0</v>
      </c>
      <c r="Y373" s="4">
        <v>12658.131473392032</v>
      </c>
      <c r="Z373" s="4">
        <v>13694.095563846424</v>
      </c>
      <c r="AA373" s="4">
        <v>328351.74609436083</v>
      </c>
      <c r="AB373" s="4">
        <v>163873.63157096604</v>
      </c>
      <c r="AC373" s="4">
        <v>164478.11452339476</v>
      </c>
      <c r="AD373" s="4">
        <v>18321.782334833828</v>
      </c>
      <c r="AE373" s="4">
        <v>3.9750047910403157</v>
      </c>
      <c r="AF373" s="4">
        <v>1021.9779256689105</v>
      </c>
      <c r="AG373" s="4">
        <v>8605.143783809237</v>
      </c>
      <c r="AH373" s="4">
        <v>9716.6385510245927</v>
      </c>
      <c r="AI373" s="4">
        <v>9558.7822103728904</v>
      </c>
      <c r="AJ373" s="4">
        <v>226.98011450246528</v>
      </c>
      <c r="AK373" s="4">
        <v>4938.7878354351524</v>
      </c>
      <c r="AL373" s="4">
        <v>4619.9943749377389</v>
      </c>
      <c r="AM373" s="4">
        <v>1018.5665054684143</v>
      </c>
      <c r="AN373" s="4">
        <v>502.24716573105775</v>
      </c>
      <c r="AO373" s="4">
        <v>516.31933973735659</v>
      </c>
      <c r="AP373" s="4">
        <v>89931.2734375</v>
      </c>
      <c r="AQ373" s="4">
        <v>147487.28843749998</v>
      </c>
      <c r="AR373" s="4">
        <v>43775.37109375</v>
      </c>
      <c r="AS373" s="4">
        <v>46155.90234375</v>
      </c>
      <c r="AT373" s="4">
        <v>650</v>
      </c>
      <c r="AU373" s="4">
        <v>650</v>
      </c>
      <c r="AV373" s="4">
        <v>650</v>
      </c>
      <c r="AW373" s="4">
        <v>6.8006864120292381</v>
      </c>
      <c r="AX373" s="4">
        <v>3.310150686255545</v>
      </c>
      <c r="AY373" s="4">
        <v>6.62030137251109</v>
      </c>
      <c r="AZ373" s="4">
        <v>37.406559128007544</v>
      </c>
      <c r="BA373" s="4">
        <v>2.0872580773226352</v>
      </c>
      <c r="BB373" s="4">
        <v>1.0889576687108744</v>
      </c>
      <c r="BC373" s="4">
        <v>0.11603735526249609</v>
      </c>
      <c r="BD373" s="4">
        <v>16.802078993608848</v>
      </c>
      <c r="BE373" s="4">
        <v>5.6460002660751343</v>
      </c>
      <c r="BF373" s="4">
        <v>2.3450000286102295</v>
      </c>
      <c r="BG373" s="4">
        <v>8.9470005035400391</v>
      </c>
      <c r="BH373" s="4">
        <v>90.820496559143066</v>
      </c>
      <c r="BI373" s="4">
        <v>76.880996704101563</v>
      </c>
      <c r="BJ373" s="4">
        <v>13.939499855041504</v>
      </c>
      <c r="BK373" s="4">
        <v>3.0920000076293945</v>
      </c>
      <c r="BL373" s="4">
        <v>3.184999942779541</v>
      </c>
      <c r="BM373" s="4">
        <v>2.999000072479248</v>
      </c>
      <c r="BN373" s="4">
        <v>0.44150000810623169</v>
      </c>
      <c r="BO373" s="4">
        <v>0.45500001311302185</v>
      </c>
      <c r="BP373" s="4">
        <v>0.42800000309944153</v>
      </c>
      <c r="BQ373" s="4">
        <v>55</v>
      </c>
      <c r="BR373" s="4">
        <v>84</v>
      </c>
      <c r="BS373" s="4">
        <v>26</v>
      </c>
      <c r="BT373" s="10">
        <v>39.784192005811221</v>
      </c>
      <c r="BU373" s="10">
        <v>118.19061538098414</v>
      </c>
      <c r="BV373" s="4">
        <v>18.075912935419218</v>
      </c>
      <c r="BW373" s="10">
        <v>18.191947154833212</v>
      </c>
      <c r="BX373" s="10">
        <v>17.959878716005221</v>
      </c>
      <c r="BY373" s="4">
        <v>0.28674629821756531</v>
      </c>
      <c r="BZ373" s="4">
        <v>0.36614589594140584</v>
      </c>
      <c r="CA373" s="4">
        <v>0.20734670049372481</v>
      </c>
      <c r="CB373" s="4">
        <v>8.4397866691386465</v>
      </c>
      <c r="CD373" s="10">
        <v>4468.2647059207529</v>
      </c>
      <c r="CE373" s="10">
        <v>8.4533306722319832</v>
      </c>
      <c r="CF373" s="10"/>
      <c r="CH373" s="10">
        <v>4542.1447358639962</v>
      </c>
      <c r="CI373" s="10">
        <v>8.4264629653559346</v>
      </c>
      <c r="CJ373" s="10"/>
      <c r="CK373" s="4">
        <v>7.0329621343323296</v>
      </c>
      <c r="CM373" s="10">
        <v>4572.4293289523657</v>
      </c>
      <c r="CN373" s="10">
        <v>7.267763185087639</v>
      </c>
      <c r="CQ373" s="10">
        <v>5154.0823656698785</v>
      </c>
      <c r="CR373" s="10">
        <v>6.8246590582904201</v>
      </c>
      <c r="CT373" s="4">
        <v>1.4833333463563274</v>
      </c>
      <c r="CU373" s="4">
        <v>1.2114583402872086</v>
      </c>
      <c r="CV373" s="4">
        <v>0.2718750060691188</v>
      </c>
      <c r="CW373" s="4">
        <v>1.416666679394742</v>
      </c>
      <c r="CX373" s="4">
        <v>1.1041666741172473</v>
      </c>
      <c r="CY373" s="4">
        <v>0.31250000527749461</v>
      </c>
      <c r="CZ373" s="4">
        <v>1.5500000133179128</v>
      </c>
      <c r="DA373" s="4">
        <v>1.3187500064571698</v>
      </c>
      <c r="DB373" s="4">
        <v>0.23125000686074296</v>
      </c>
    </row>
    <row r="374" spans="1:106" x14ac:dyDescent="0.25">
      <c r="A374" s="1">
        <f t="shared" si="5"/>
        <v>45297</v>
      </c>
      <c r="B374" s="8" t="s">
        <v>79</v>
      </c>
      <c r="C374" s="4">
        <v>8874.643</v>
      </c>
      <c r="D374" s="4">
        <v>8874.643</v>
      </c>
      <c r="E374" s="4">
        <v>0</v>
      </c>
      <c r="F374" s="4">
        <v>4466.9340000000002</v>
      </c>
      <c r="H374" s="4">
        <v>4407.7089999999998</v>
      </c>
      <c r="J374" s="4">
        <v>59057.889573924447</v>
      </c>
      <c r="K374" s="4">
        <v>246.04032380309877</v>
      </c>
      <c r="L374" s="4">
        <v>29944.645482510208</v>
      </c>
      <c r="M374" s="4">
        <v>29113.244091414235</v>
      </c>
      <c r="N374" s="4">
        <v>29099.695301262254</v>
      </c>
      <c r="O374" s="4">
        <v>1790.3209806014931</v>
      </c>
      <c r="P374" s="4">
        <v>14277.461184123469</v>
      </c>
      <c r="Q374" s="4">
        <v>14822.234117138783</v>
      </c>
      <c r="R374" s="4">
        <v>26537.803555558603</v>
      </c>
      <c r="S374" s="4">
        <v>51.864148497978611</v>
      </c>
      <c r="T374" s="4">
        <v>1196.068704374138</v>
      </c>
      <c r="U374" s="4">
        <v>12812.433127593995</v>
      </c>
      <c r="V374" s="4">
        <v>0</v>
      </c>
      <c r="W374" s="4">
        <v>13725.370427964606</v>
      </c>
      <c r="X374" s="4">
        <v>0</v>
      </c>
      <c r="Y374" s="4">
        <v>12812.433127593995</v>
      </c>
      <c r="Z374" s="4">
        <v>13725.370427964606</v>
      </c>
      <c r="AA374" s="4">
        <v>329208.05409173365</v>
      </c>
      <c r="AB374" s="4">
        <v>163804.43163273128</v>
      </c>
      <c r="AC374" s="4">
        <v>165403.62245900233</v>
      </c>
      <c r="AD374" s="4">
        <v>18738.590585540471</v>
      </c>
      <c r="AE374" s="4">
        <v>3.91132979353333</v>
      </c>
      <c r="AF374" s="4">
        <v>1021.6574896425514</v>
      </c>
      <c r="AG374" s="4">
        <v>9215.2180902826094</v>
      </c>
      <c r="AH374" s="4">
        <v>9523.3724952578632</v>
      </c>
      <c r="AI374" s="4">
        <v>9751.5307255944263</v>
      </c>
      <c r="AJ374" s="4">
        <v>226.93870848170033</v>
      </c>
      <c r="AK374" s="4">
        <v>5196.1347556185874</v>
      </c>
      <c r="AL374" s="4">
        <v>4555.3959699758389</v>
      </c>
      <c r="AM374" s="4">
        <v>1033.8174533626027</v>
      </c>
      <c r="AN374" s="4">
        <v>506.4750308663688</v>
      </c>
      <c r="AO374" s="4">
        <v>527.34242249623389</v>
      </c>
      <c r="AP374" s="4">
        <v>89830.8359375</v>
      </c>
      <c r="AQ374" s="4">
        <v>147322.57093749999</v>
      </c>
      <c r="AR374" s="4">
        <v>44766.2578125</v>
      </c>
      <c r="AS374" s="4">
        <v>45064.578125</v>
      </c>
      <c r="AT374" s="4">
        <v>650</v>
      </c>
      <c r="AU374" s="4">
        <v>650</v>
      </c>
      <c r="AV374" s="4">
        <v>650</v>
      </c>
      <c r="AW374" s="4">
        <v>6.6546777795934382</v>
      </c>
      <c r="AX374" s="4">
        <v>3.2789708049396751</v>
      </c>
      <c r="AY374" s="4">
        <v>6.5579416098793502</v>
      </c>
      <c r="AZ374" s="4">
        <v>37.095357423586911</v>
      </c>
      <c r="BA374" s="4">
        <v>2.1114754233539839</v>
      </c>
      <c r="BB374" s="4">
        <v>1.0988082253668601</v>
      </c>
      <c r="BC374" s="4">
        <v>0.11649115951623099</v>
      </c>
      <c r="BD374" s="4">
        <v>16.600394059513153</v>
      </c>
      <c r="BE374" s="4">
        <v>5.4069998264312744</v>
      </c>
      <c r="BF374" s="4">
        <v>1.8619999885559082</v>
      </c>
      <c r="BG374" s="4">
        <v>8.9519996643066406</v>
      </c>
      <c r="BH374" s="4">
        <v>90.448502540588379</v>
      </c>
      <c r="BI374" s="4">
        <v>76.912002563476563</v>
      </c>
      <c r="BJ374" s="4">
        <v>13.536499977111816</v>
      </c>
      <c r="BK374" s="4">
        <v>3.4785000085830688</v>
      </c>
      <c r="BL374" s="4">
        <v>3.184999942779541</v>
      </c>
      <c r="BM374" s="4">
        <v>3.7720000743865967</v>
      </c>
      <c r="BN374" s="4">
        <v>0.66599999368190765</v>
      </c>
      <c r="BO374" s="4">
        <v>0.45500001311302185</v>
      </c>
      <c r="BP374" s="4">
        <v>0.87699997425079346</v>
      </c>
      <c r="BQ374" s="4">
        <v>74</v>
      </c>
      <c r="BR374" s="4">
        <v>84</v>
      </c>
      <c r="BS374" s="4">
        <v>64</v>
      </c>
      <c r="BT374" s="10">
        <v>39.973342628333313</v>
      </c>
      <c r="BU374" s="10">
        <v>117.94899820532414</v>
      </c>
      <c r="BV374" s="4">
        <v>17.976294820518405</v>
      </c>
      <c r="BW374" s="10">
        <v>17.985416924964497</v>
      </c>
      <c r="BX374" s="10">
        <v>17.967172716072312</v>
      </c>
      <c r="BY374" s="4">
        <v>0.27387368333964601</v>
      </c>
      <c r="BZ374" s="4">
        <v>0.28336375522328733</v>
      </c>
      <c r="CA374" s="4">
        <v>0.26438361145600464</v>
      </c>
      <c r="CB374" s="4">
        <v>8.3844261642133056</v>
      </c>
      <c r="CD374" s="10">
        <v>4445.9647590431305</v>
      </c>
      <c r="CE374" s="10">
        <v>8.4339181406908938</v>
      </c>
      <c r="CF374" s="10"/>
      <c r="CH374" s="10">
        <v>4617.795291483244</v>
      </c>
      <c r="CI374" s="10">
        <v>8.3367758095774942</v>
      </c>
      <c r="CJ374" s="10"/>
      <c r="CK374" s="4">
        <v>7.0516675086073848</v>
      </c>
      <c r="CM374" s="10">
        <v>4546.6483866769295</v>
      </c>
      <c r="CN374" s="10">
        <v>7.3342676415822368</v>
      </c>
      <c r="CQ374" s="10">
        <v>5205.9699628855788</v>
      </c>
      <c r="CR374" s="10">
        <v>6.804857894294396</v>
      </c>
      <c r="CT374" s="4">
        <v>1.4374999997671694</v>
      </c>
      <c r="CU374" s="4">
        <v>1.2489583293596902</v>
      </c>
      <c r="CV374" s="4">
        <v>0.18854167040747899</v>
      </c>
      <c r="CW374" s="4">
        <v>1.3791666679705183</v>
      </c>
      <c r="CX374" s="4">
        <v>1.1666666641831398</v>
      </c>
      <c r="CY374" s="4">
        <v>0.21250000378737846</v>
      </c>
      <c r="CZ374" s="4">
        <v>1.4958333315638204</v>
      </c>
      <c r="DA374" s="4">
        <v>1.3312499945362408</v>
      </c>
      <c r="DB374" s="4">
        <v>0.16458333702757955</v>
      </c>
    </row>
    <row r="375" spans="1:106" x14ac:dyDescent="0.25">
      <c r="A375" s="1">
        <f t="shared" si="5"/>
        <v>45298</v>
      </c>
      <c r="B375" s="8" t="s">
        <v>79</v>
      </c>
      <c r="C375" s="4">
        <v>8727.8260000000009</v>
      </c>
      <c r="D375" s="4">
        <v>8727.8260000000009</v>
      </c>
      <c r="E375" s="4">
        <v>0</v>
      </c>
      <c r="F375" s="4">
        <v>4358.6729999999998</v>
      </c>
      <c r="H375" s="4">
        <v>4369.1530000000002</v>
      </c>
      <c r="J375" s="4">
        <v>61800.758147734945</v>
      </c>
      <c r="K375" s="4">
        <v>246.12981034736046</v>
      </c>
      <c r="L375" s="4">
        <v>30543.875293938432</v>
      </c>
      <c r="M375" s="4">
        <v>31256.882853796513</v>
      </c>
      <c r="N375" s="4">
        <v>29847.875016623817</v>
      </c>
      <c r="O375" s="4">
        <v>1789.7166542060204</v>
      </c>
      <c r="P375" s="4">
        <v>13801.680460213165</v>
      </c>
      <c r="Q375" s="4">
        <v>16046.194556410654</v>
      </c>
      <c r="R375" s="4">
        <v>27003.029591170096</v>
      </c>
      <c r="S375" s="4">
        <v>51.904673574864013</v>
      </c>
      <c r="T375" s="4">
        <v>1196.7851535774428</v>
      </c>
      <c r="U375" s="4">
        <v>12657.878569243352</v>
      </c>
      <c r="V375" s="4">
        <v>0</v>
      </c>
      <c r="W375" s="4">
        <v>14345.151021926744</v>
      </c>
      <c r="X375" s="4">
        <v>0</v>
      </c>
      <c r="Y375" s="4">
        <v>12657.878569243352</v>
      </c>
      <c r="Z375" s="4">
        <v>14345.151021926744</v>
      </c>
      <c r="AA375" s="4">
        <v>331277.33438414452</v>
      </c>
      <c r="AB375" s="4">
        <v>165433.13660291285</v>
      </c>
      <c r="AC375" s="4">
        <v>165844.19778123169</v>
      </c>
      <c r="AD375" s="4">
        <v>18873.963769693892</v>
      </c>
      <c r="AE375" s="4">
        <v>3.8659965914624106</v>
      </c>
      <c r="AF375" s="4">
        <v>1021.4770107223452</v>
      </c>
      <c r="AG375" s="4">
        <v>9312.9757462037742</v>
      </c>
      <c r="AH375" s="4">
        <v>9560.9880234901175</v>
      </c>
      <c r="AI375" s="4">
        <v>9583.2445398271338</v>
      </c>
      <c r="AJ375" s="4">
        <v>226.83318970715558</v>
      </c>
      <c r="AK375" s="4">
        <v>4960.5113453558506</v>
      </c>
      <c r="AL375" s="4">
        <v>4622.7331944712842</v>
      </c>
      <c r="AM375" s="4">
        <v>1015.7088059930866</v>
      </c>
      <c r="AN375" s="4">
        <v>503.33302668696064</v>
      </c>
      <c r="AO375" s="4">
        <v>512.37577930612588</v>
      </c>
      <c r="AP375" s="4">
        <v>91980.4140625</v>
      </c>
      <c r="AQ375" s="4">
        <v>150847.8790625</v>
      </c>
      <c r="AR375" s="4">
        <v>45494.19921875</v>
      </c>
      <c r="AS375" s="4">
        <v>46486.21484375</v>
      </c>
      <c r="AT375" s="4">
        <v>650</v>
      </c>
      <c r="AU375" s="4">
        <v>650</v>
      </c>
      <c r="AV375" s="4">
        <v>650</v>
      </c>
      <c r="AW375" s="4">
        <v>7.080887972300884</v>
      </c>
      <c r="AX375" s="4">
        <v>3.4198522079408793</v>
      </c>
      <c r="AY375" s="4">
        <v>6.8397044158817586</v>
      </c>
      <c r="AZ375" s="4">
        <v>37.956454950424593</v>
      </c>
      <c r="BA375" s="4">
        <v>2.1625045881636376</v>
      </c>
      <c r="BB375" s="4">
        <v>1.0980104942315685</v>
      </c>
      <c r="BC375" s="4">
        <v>0.11637592293809322</v>
      </c>
      <c r="BD375" s="4">
        <v>17.283557103739234</v>
      </c>
      <c r="BE375" s="4">
        <v>5.6960000991821289</v>
      </c>
      <c r="BF375" s="4">
        <v>2.1389999389648438</v>
      </c>
      <c r="BG375" s="4">
        <v>9.2530002593994141</v>
      </c>
      <c r="BH375" s="4">
        <v>90.376998901367188</v>
      </c>
      <c r="BI375" s="4">
        <v>78.175498962402344</v>
      </c>
      <c r="BJ375" s="4">
        <v>12.201499938964844</v>
      </c>
      <c r="BK375" s="4">
        <v>3.1670000553131104</v>
      </c>
      <c r="BL375" s="4">
        <v>2.562000036239624</v>
      </c>
      <c r="BM375" s="4">
        <v>3.7720000743865967</v>
      </c>
      <c r="BN375" s="4">
        <v>0.75849997997283936</v>
      </c>
      <c r="BO375" s="4">
        <v>0.63999998569488525</v>
      </c>
      <c r="BP375" s="4">
        <v>0.87699997425079346</v>
      </c>
      <c r="BQ375" s="4">
        <v>55</v>
      </c>
      <c r="BR375" s="4">
        <v>46</v>
      </c>
      <c r="BS375" s="4">
        <v>64</v>
      </c>
      <c r="BT375" s="10">
        <v>39.954265184454293</v>
      </c>
      <c r="BU375" s="10">
        <v>116.10260155248881</v>
      </c>
      <c r="BV375" s="4">
        <v>17.984264511228709</v>
      </c>
      <c r="BW375" s="10">
        <v>17.826584679407102</v>
      </c>
      <c r="BX375" s="10">
        <v>18.141944343050319</v>
      </c>
      <c r="BY375" s="4">
        <v>0.28218865367040052</v>
      </c>
      <c r="BZ375" s="4">
        <v>0.31637866665278996</v>
      </c>
      <c r="CA375" s="4">
        <v>0.24799864068801106</v>
      </c>
      <c r="CB375" s="4">
        <v>8.2189573160753717</v>
      </c>
      <c r="CD375" s="10">
        <v>4449.9719002627489</v>
      </c>
      <c r="CE375" s="10">
        <v>8.1779921231537447</v>
      </c>
      <c r="CF375" s="10"/>
      <c r="CH375" s="10">
        <v>4582.7317749347885</v>
      </c>
      <c r="CI375" s="10">
        <v>8.2587357640279961</v>
      </c>
      <c r="CJ375" s="10"/>
      <c r="CK375" s="4">
        <v>6.9696037983265127</v>
      </c>
      <c r="CM375" s="10">
        <v>4598.7401236032556</v>
      </c>
      <c r="CN375" s="10">
        <v>7.1856352784835913</v>
      </c>
      <c r="CQ375" s="10">
        <v>5175.0942768085761</v>
      </c>
      <c r="CR375" s="10">
        <v>6.7776319070680566</v>
      </c>
      <c r="CT375" s="4">
        <v>1.3125000037252903</v>
      </c>
      <c r="CU375" s="4">
        <v>1.1156249990065894</v>
      </c>
      <c r="CV375" s="4">
        <v>0.19687500471870106</v>
      </c>
      <c r="CW375" s="4">
        <v>1.2104166716647644</v>
      </c>
      <c r="CX375" s="4">
        <v>1</v>
      </c>
      <c r="CY375" s="4">
        <v>0.21041667166476449</v>
      </c>
      <c r="CZ375" s="4">
        <v>1.4145833357858162</v>
      </c>
      <c r="DA375" s="4">
        <v>1.2312499980131786</v>
      </c>
      <c r="DB375" s="4">
        <v>0.18333333777263761</v>
      </c>
    </row>
    <row r="376" spans="1:106" x14ac:dyDescent="0.25">
      <c r="A376" s="1">
        <f t="shared" si="5"/>
        <v>45299</v>
      </c>
      <c r="B376" s="8" t="s">
        <v>80</v>
      </c>
      <c r="C376" s="4">
        <v>8925.6080000000002</v>
      </c>
      <c r="D376" s="4">
        <v>8925.6080000000002</v>
      </c>
      <c r="E376" s="4">
        <v>0</v>
      </c>
      <c r="F376" s="4">
        <v>4512.4369999999999</v>
      </c>
      <c r="H376" s="4">
        <v>4413.1710000000003</v>
      </c>
      <c r="J376" s="4">
        <v>59103.953636552105</v>
      </c>
      <c r="K376" s="4">
        <v>246.72578130086652</v>
      </c>
      <c r="L376" s="4">
        <v>31354.119586907724</v>
      </c>
      <c r="M376" s="4">
        <v>27749.834049644378</v>
      </c>
      <c r="N376" s="4">
        <v>26844.019859751883</v>
      </c>
      <c r="O376" s="4">
        <v>1788.9511178731818</v>
      </c>
      <c r="P376" s="4">
        <v>12234.213009879964</v>
      </c>
      <c r="Q376" s="4">
        <v>14609.80684987192</v>
      </c>
      <c r="R376" s="4">
        <v>25101.708541088083</v>
      </c>
      <c r="S376" s="4">
        <v>51.857668840684418</v>
      </c>
      <c r="T376" s="4">
        <v>1194.8369701417071</v>
      </c>
      <c r="U376" s="4">
        <v>11873.813663468009</v>
      </c>
      <c r="V376" s="4">
        <v>0</v>
      </c>
      <c r="W376" s="4">
        <v>13227.894877620076</v>
      </c>
      <c r="X376" s="4">
        <v>0</v>
      </c>
      <c r="Y376" s="4">
        <v>11873.813663468009</v>
      </c>
      <c r="Z376" s="4">
        <v>13227.894877620076</v>
      </c>
      <c r="AA376" s="4">
        <v>313846.51289291045</v>
      </c>
      <c r="AB376" s="4">
        <v>160991.92125340097</v>
      </c>
      <c r="AC376" s="4">
        <v>152854.59163950948</v>
      </c>
      <c r="AD376" s="4">
        <v>17488.230774494314</v>
      </c>
      <c r="AE376" s="4">
        <v>3.8327150832119927</v>
      </c>
      <c r="AF376" s="4">
        <v>1021.414271928835</v>
      </c>
      <c r="AG376" s="4">
        <v>8606.7643180951582</v>
      </c>
      <c r="AH376" s="4">
        <v>8881.4664563991555</v>
      </c>
      <c r="AI376" s="4">
        <v>8794.6125022183878</v>
      </c>
      <c r="AJ376" s="4">
        <v>226.79490044258259</v>
      </c>
      <c r="AK376" s="4">
        <v>4319.9562112954127</v>
      </c>
      <c r="AL376" s="4">
        <v>4474.6562909229742</v>
      </c>
      <c r="AM376" s="4">
        <v>1008.4978577940385</v>
      </c>
      <c r="AN376" s="4">
        <v>501.1587859297415</v>
      </c>
      <c r="AO376" s="4">
        <v>507.33907186429707</v>
      </c>
      <c r="AP376" s="4">
        <v>88511.6015625</v>
      </c>
      <c r="AQ376" s="4">
        <v>145159.02656249999</v>
      </c>
      <c r="AR376" s="4">
        <v>44026.328125</v>
      </c>
      <c r="AS376" s="4">
        <v>44485.2734375</v>
      </c>
      <c r="AT376" s="4">
        <v>650</v>
      </c>
      <c r="AU376" s="4">
        <v>650</v>
      </c>
      <c r="AV376" s="4">
        <v>650</v>
      </c>
      <c r="AW376" s="4">
        <v>6.6218406226838669</v>
      </c>
      <c r="AX376" s="4">
        <v>3.0075284350099043</v>
      </c>
      <c r="AY376" s="4">
        <v>6.0150568700198086</v>
      </c>
      <c r="AZ376" s="4">
        <v>35.162480011771798</v>
      </c>
      <c r="BA376" s="4">
        <v>1.9593321569235747</v>
      </c>
      <c r="BB376" s="4">
        <v>0.98532363310358106</v>
      </c>
      <c r="BC376" s="4">
        <v>0.11298926166083459</v>
      </c>
      <c r="BD376" s="4">
        <v>16.263208799053238</v>
      </c>
      <c r="BE376" s="4">
        <v>5.5779999494552612</v>
      </c>
      <c r="BF376" s="4">
        <v>3.1159999370574951</v>
      </c>
      <c r="BG376" s="4">
        <v>8.0399999618530273</v>
      </c>
      <c r="BH376" s="4">
        <v>91.364999771118164</v>
      </c>
      <c r="BI376" s="4">
        <v>81.20050048828125</v>
      </c>
      <c r="BJ376" s="4">
        <v>10.164499282836914</v>
      </c>
      <c r="BK376" s="4">
        <v>2.5155000686645508</v>
      </c>
      <c r="BL376" s="4">
        <v>2.562000036239624</v>
      </c>
      <c r="BM376" s="4">
        <v>2.4690001010894775</v>
      </c>
      <c r="BN376" s="4">
        <v>0.54050000011920929</v>
      </c>
      <c r="BO376" s="4">
        <v>0.63999998569488525</v>
      </c>
      <c r="BP376" s="4">
        <v>0.44100001454353333</v>
      </c>
      <c r="BQ376" s="4">
        <v>59</v>
      </c>
      <c r="BR376" s="4">
        <v>46</v>
      </c>
      <c r="BS376" s="4">
        <v>72</v>
      </c>
      <c r="BT376" s="10">
        <v>40.108534883024078</v>
      </c>
      <c r="BU376" s="10">
        <v>115.14259835626511</v>
      </c>
      <c r="BV376" s="4">
        <v>17.887309075318001</v>
      </c>
      <c r="BW376" s="10">
        <v>17.912377337526394</v>
      </c>
      <c r="BX376" s="10">
        <v>17.862240813109612</v>
      </c>
      <c r="BY376" s="4">
        <v>0.42055172896973403</v>
      </c>
      <c r="BZ376" s="4">
        <v>0.42256176912464816</v>
      </c>
      <c r="CA376" s="4">
        <v>0.41854168881481985</v>
      </c>
      <c r="CB376" s="4">
        <v>8.2647845329820964</v>
      </c>
      <c r="CD376" s="10">
        <v>4391.8779060087281</v>
      </c>
      <c r="CE376" s="10">
        <v>8.2293724998881768</v>
      </c>
      <c r="CF376" s="10"/>
      <c r="CH376" s="10">
        <v>4527.2313505936327</v>
      </c>
      <c r="CI376" s="10">
        <v>8.2991378305514054</v>
      </c>
      <c r="CJ376" s="10"/>
      <c r="CK376" s="4">
        <v>6.9805121241917512</v>
      </c>
      <c r="CM376" s="10">
        <v>4568.5756475858334</v>
      </c>
      <c r="CN376" s="10">
        <v>7.1914195108404275</v>
      </c>
      <c r="CQ376" s="10">
        <v>5104.8030299865477</v>
      </c>
      <c r="CR376" s="10">
        <v>6.7917592291477975</v>
      </c>
      <c r="CT376" s="4">
        <v>1.3927083403492966</v>
      </c>
      <c r="CU376" s="4">
        <v>1.1562500012417634</v>
      </c>
      <c r="CV376" s="4">
        <v>0.23645833910753328</v>
      </c>
      <c r="CW376" s="4">
        <v>1.356250009809931</v>
      </c>
      <c r="CX376" s="4">
        <v>1.1104166706403096</v>
      </c>
      <c r="CY376" s="4">
        <v>0.24583333916962147</v>
      </c>
      <c r="CZ376" s="4">
        <v>1.4291666708886623</v>
      </c>
      <c r="DA376" s="4">
        <v>1.2020833318432171</v>
      </c>
      <c r="DB376" s="4">
        <v>0.22708333904544512</v>
      </c>
    </row>
    <row r="377" spans="1:106" x14ac:dyDescent="0.25">
      <c r="A377" s="1">
        <f t="shared" si="5"/>
        <v>45300</v>
      </c>
      <c r="B377" s="8" t="s">
        <v>80</v>
      </c>
      <c r="C377" s="4">
        <v>8792.8459999999995</v>
      </c>
      <c r="D377" s="4">
        <v>8792.8459999999995</v>
      </c>
      <c r="E377" s="4">
        <v>0</v>
      </c>
      <c r="F377" s="4">
        <v>4407.3149999999996</v>
      </c>
      <c r="H377" s="4">
        <v>4385.5309999999999</v>
      </c>
      <c r="J377" s="4">
        <v>64782.348123553893</v>
      </c>
      <c r="K377" s="4">
        <v>246.38939384924549</v>
      </c>
      <c r="L377" s="4">
        <v>33346.426501689544</v>
      </c>
      <c r="M377" s="4">
        <v>31435.921621864352</v>
      </c>
      <c r="N377" s="4">
        <v>25241.179391849066</v>
      </c>
      <c r="O377" s="4">
        <v>1788.4159729414255</v>
      </c>
      <c r="P377" s="4">
        <v>10925.248538118805</v>
      </c>
      <c r="Q377" s="4">
        <v>14315.930853730259</v>
      </c>
      <c r="R377" s="4">
        <v>26731.220468468444</v>
      </c>
      <c r="S377" s="4">
        <v>52.57390499726646</v>
      </c>
      <c r="T377" s="4">
        <v>1199.2000463954553</v>
      </c>
      <c r="U377" s="4">
        <v>12781.077418696668</v>
      </c>
      <c r="V377" s="4">
        <v>0</v>
      </c>
      <c r="W377" s="4">
        <v>13950.143049771776</v>
      </c>
      <c r="X377" s="4">
        <v>0</v>
      </c>
      <c r="Y377" s="4">
        <v>12781.077418696668</v>
      </c>
      <c r="Z377" s="4">
        <v>13950.143049771776</v>
      </c>
      <c r="AA377" s="4">
        <v>327632.14198805037</v>
      </c>
      <c r="AB377" s="4">
        <v>170750.49639386116</v>
      </c>
      <c r="AC377" s="4">
        <v>156881.64559418921</v>
      </c>
      <c r="AD377" s="4">
        <v>19388.200356240734</v>
      </c>
      <c r="AE377" s="4">
        <v>3.9410845275876523</v>
      </c>
      <c r="AF377" s="4">
        <v>1021.9115012890734</v>
      </c>
      <c r="AG377" s="4">
        <v>9506.0820326486846</v>
      </c>
      <c r="AH377" s="4">
        <v>9882.1183235920471</v>
      </c>
      <c r="AI377" s="4">
        <v>8666.9049746733945</v>
      </c>
      <c r="AJ377" s="4">
        <v>226.7276287455029</v>
      </c>
      <c r="AK377" s="4">
        <v>3988.7479843559622</v>
      </c>
      <c r="AL377" s="4">
        <v>4678.1569903174313</v>
      </c>
      <c r="AM377" s="4">
        <v>1038.7603324632307</v>
      </c>
      <c r="AN377" s="4">
        <v>514.59583233968965</v>
      </c>
      <c r="AO377" s="4">
        <v>524.16450012354107</v>
      </c>
      <c r="AP377" s="4">
        <v>96083.37890625</v>
      </c>
      <c r="AQ377" s="4">
        <v>157576.74140624999</v>
      </c>
      <c r="AR377" s="4">
        <v>46944.390625</v>
      </c>
      <c r="AS377" s="4">
        <v>49138.98828125</v>
      </c>
      <c r="AT377" s="4">
        <v>650</v>
      </c>
      <c r="AU377" s="4">
        <v>650</v>
      </c>
      <c r="AV377" s="4">
        <v>650</v>
      </c>
      <c r="AW377" s="4">
        <v>7.3676200087609738</v>
      </c>
      <c r="AX377" s="4">
        <v>2.8706495475809617</v>
      </c>
      <c r="AY377" s="4">
        <v>5.7412990951619234</v>
      </c>
      <c r="AZ377" s="4">
        <v>37.261216901564111</v>
      </c>
      <c r="BA377" s="4">
        <v>2.2049971483909458</v>
      </c>
      <c r="BB377" s="4">
        <v>0.98567687580032615</v>
      </c>
      <c r="BC377" s="4">
        <v>0.11813698687128499</v>
      </c>
      <c r="BD377" s="4">
        <v>17.921016859188708</v>
      </c>
      <c r="BE377" s="4">
        <v>5.2190001010894775</v>
      </c>
      <c r="BF377" s="4">
        <v>4.0970001220703125</v>
      </c>
      <c r="BG377" s="4">
        <v>6.3410000801086426</v>
      </c>
      <c r="BH377" s="4">
        <v>91.12199592590332</v>
      </c>
      <c r="BI377" s="4">
        <v>79.027496337890625</v>
      </c>
      <c r="BJ377" s="4">
        <v>12.094499588012695</v>
      </c>
      <c r="BK377" s="4">
        <v>3.1885000467300415</v>
      </c>
      <c r="BL377" s="4">
        <v>3.9079999923706055</v>
      </c>
      <c r="BM377" s="4">
        <v>2.4690001010894775</v>
      </c>
      <c r="BN377" s="4">
        <v>0.47100000083446503</v>
      </c>
      <c r="BO377" s="4">
        <v>0.50099998712539673</v>
      </c>
      <c r="BP377" s="4">
        <v>0.44100001454353333</v>
      </c>
      <c r="BQ377" s="4">
        <v>73.5</v>
      </c>
      <c r="BR377" s="4">
        <v>75</v>
      </c>
      <c r="BS377" s="4">
        <v>72</v>
      </c>
      <c r="BT377" s="10">
        <v>40.204260135706463</v>
      </c>
      <c r="BU377" s="10">
        <v>114.95597911953264</v>
      </c>
      <c r="BV377" s="4">
        <v>17.950197833627463</v>
      </c>
      <c r="BW377" s="10">
        <v>17.933548846366229</v>
      </c>
      <c r="BX377" s="10">
        <v>17.966846820888694</v>
      </c>
      <c r="BY377" s="4">
        <v>0.34654318742695134</v>
      </c>
      <c r="BZ377" s="4">
        <v>0.42939631740372175</v>
      </c>
      <c r="CA377" s="4">
        <v>0.26369005745018093</v>
      </c>
      <c r="CB377" s="4">
        <v>8.2353850441382459</v>
      </c>
      <c r="CD377" s="10">
        <v>4474.6606787454029</v>
      </c>
      <c r="CE377" s="10">
        <v>8.2242840305389802</v>
      </c>
      <c r="CF377" s="10"/>
      <c r="CH377" s="10">
        <v>4577.7509150606493</v>
      </c>
      <c r="CI377" s="10">
        <v>8.2462360646434085</v>
      </c>
      <c r="CJ377" s="10"/>
      <c r="CK377" s="4">
        <v>6.9238610052478418</v>
      </c>
      <c r="CM377" s="10">
        <v>4710.773649137991</v>
      </c>
      <c r="CN377" s="10">
        <v>7.0813123384287469</v>
      </c>
      <c r="CQ377" s="10">
        <v>5208.3044974439508</v>
      </c>
      <c r="CR377" s="10">
        <v>6.7814504392499693</v>
      </c>
      <c r="CT377" s="4">
        <v>1.6072916768801708</v>
      </c>
      <c r="CU377" s="4">
        <v>1.3083333373069763</v>
      </c>
      <c r="CV377" s="4">
        <v>0.29895833957319456</v>
      </c>
      <c r="CW377" s="4">
        <v>1.4583333507180214</v>
      </c>
      <c r="CX377" s="4">
        <v>1.1020833427707355</v>
      </c>
      <c r="CY377" s="4">
        <v>0.35625000794728595</v>
      </c>
      <c r="CZ377" s="4">
        <v>1.7562500030423203</v>
      </c>
      <c r="DA377" s="4">
        <v>1.5145833318432171</v>
      </c>
      <c r="DB377" s="4">
        <v>0.24166667119910321</v>
      </c>
    </row>
    <row r="378" spans="1:106" x14ac:dyDescent="0.25">
      <c r="A378" s="1">
        <f t="shared" si="5"/>
        <v>45301</v>
      </c>
      <c r="B378" s="8" t="s">
        <v>80</v>
      </c>
      <c r="C378" s="4">
        <v>8334.9719999999998</v>
      </c>
      <c r="D378" s="4">
        <v>8334.9719999999998</v>
      </c>
      <c r="E378" s="4">
        <v>0</v>
      </c>
      <c r="F378" s="4">
        <v>3996.096</v>
      </c>
      <c r="H378" s="4">
        <v>4338.8760000000002</v>
      </c>
      <c r="J378" s="4">
        <v>59357.241186899308</v>
      </c>
      <c r="K378" s="4">
        <v>245.90466649098326</v>
      </c>
      <c r="L378" s="4">
        <v>31456.525571070048</v>
      </c>
      <c r="M378" s="4">
        <v>27900.715615829264</v>
      </c>
      <c r="N378" s="4">
        <v>21007.688612983842</v>
      </c>
      <c r="O378" s="4">
        <v>1788.4361170023815</v>
      </c>
      <c r="P378" s="4">
        <v>9795.8515786596436</v>
      </c>
      <c r="Q378" s="4">
        <v>11211.837034324199</v>
      </c>
      <c r="R378" s="4">
        <v>26546.684737491203</v>
      </c>
      <c r="S378" s="4">
        <v>52.438064414857855</v>
      </c>
      <c r="T378" s="4">
        <v>1196.8385089341771</v>
      </c>
      <c r="U378" s="4">
        <v>13455.455596112555</v>
      </c>
      <c r="V378" s="4">
        <v>0</v>
      </c>
      <c r="W378" s="4">
        <v>13091.229141378648</v>
      </c>
      <c r="X378" s="4">
        <v>0</v>
      </c>
      <c r="Y378" s="4">
        <v>13455.455596112555</v>
      </c>
      <c r="Z378" s="4">
        <v>13091.229141378648</v>
      </c>
      <c r="AA378" s="4">
        <v>323210.21299302613</v>
      </c>
      <c r="AB378" s="4">
        <v>168956.51965210977</v>
      </c>
      <c r="AC378" s="4">
        <v>154253.69334091636</v>
      </c>
      <c r="AD378" s="4">
        <v>19525.141937750537</v>
      </c>
      <c r="AE378" s="4">
        <v>4.0007063301008019</v>
      </c>
      <c r="AF378" s="4">
        <v>1022.1880680584294</v>
      </c>
      <c r="AG378" s="4">
        <v>9598.766575529904</v>
      </c>
      <c r="AH378" s="4">
        <v>9926.3753622206332</v>
      </c>
      <c r="AI378" s="4">
        <v>8692.4214265276787</v>
      </c>
      <c r="AJ378" s="4">
        <v>226.7272652361128</v>
      </c>
      <c r="AK378" s="4">
        <v>4255.1501033918366</v>
      </c>
      <c r="AL378" s="4">
        <v>4437.2713231358421</v>
      </c>
      <c r="AM378" s="4">
        <v>1018.2543241043156</v>
      </c>
      <c r="AN378" s="4">
        <v>503.75578161710695</v>
      </c>
      <c r="AO378" s="4">
        <v>514.49854248720874</v>
      </c>
      <c r="AP378" s="4">
        <v>91487.1953125</v>
      </c>
      <c r="AQ378" s="4">
        <v>150039.00031249999</v>
      </c>
      <c r="AR378" s="4">
        <v>45295.7109375</v>
      </c>
      <c r="AS378" s="4">
        <v>46191.484375</v>
      </c>
      <c r="AT378" s="4">
        <v>650</v>
      </c>
      <c r="AU378" s="4">
        <v>650</v>
      </c>
      <c r="AV378" s="4">
        <v>650</v>
      </c>
      <c r="AW378" s="4">
        <v>7.1214685768469659</v>
      </c>
      <c r="AX378" s="4">
        <v>2.5204270167894798</v>
      </c>
      <c r="AY378" s="4">
        <v>5.0408540335789596</v>
      </c>
      <c r="AZ378" s="4">
        <v>38.777600331833888</v>
      </c>
      <c r="BA378" s="4">
        <v>2.3425563922410944</v>
      </c>
      <c r="BB378" s="4">
        <v>1.0428854981789595</v>
      </c>
      <c r="BC378" s="4">
        <v>0.12216649607273014</v>
      </c>
      <c r="BD378" s="4">
        <v>18.00114029327273</v>
      </c>
      <c r="BE378" s="4">
        <v>6.0789999961853027</v>
      </c>
      <c r="BF378" s="4">
        <v>3.7170000076293945</v>
      </c>
      <c r="BG378" s="4">
        <v>8.4409999847412109</v>
      </c>
      <c r="BH378" s="4">
        <v>90.005001068115234</v>
      </c>
      <c r="BI378" s="4">
        <v>75.541000366210938</v>
      </c>
      <c r="BJ378" s="4">
        <v>14.464000701904297</v>
      </c>
      <c r="BK378" s="4">
        <v>3.4140000343322754</v>
      </c>
      <c r="BL378" s="4">
        <v>3.9079999923706055</v>
      </c>
      <c r="BM378" s="4">
        <v>2.9200000762939453</v>
      </c>
      <c r="BN378" s="4">
        <v>0.50249999761581421</v>
      </c>
      <c r="BO378" s="4">
        <v>0.50099998712539673</v>
      </c>
      <c r="BP378" s="4">
        <v>0.50400000810623169</v>
      </c>
      <c r="BQ378" s="4">
        <v>58.5</v>
      </c>
      <c r="BR378" s="4">
        <v>75</v>
      </c>
      <c r="BS378" s="4">
        <v>42</v>
      </c>
      <c r="BT378" s="10">
        <v>39.768048487218728</v>
      </c>
      <c r="BU378" s="10">
        <v>116.40495151533325</v>
      </c>
      <c r="BV378" s="4">
        <v>17.96954533746397</v>
      </c>
      <c r="BW378" s="10">
        <v>17.992156561304022</v>
      </c>
      <c r="BX378" s="10">
        <v>17.946934113623918</v>
      </c>
      <c r="BY378" s="4">
        <v>0.30067234616429389</v>
      </c>
      <c r="BZ378" s="4">
        <v>0.38463833332711711</v>
      </c>
      <c r="CA378" s="4">
        <v>0.2167063590014707</v>
      </c>
      <c r="CB378" s="4">
        <v>8.2814698585819038</v>
      </c>
      <c r="CD378" s="10">
        <v>4340.2238653184604</v>
      </c>
      <c r="CE378" s="10">
        <v>8.2330993675550648</v>
      </c>
      <c r="CF378" s="10"/>
      <c r="CH378" s="10">
        <v>4513.6840536936015</v>
      </c>
      <c r="CI378" s="10">
        <v>8.32798147903085</v>
      </c>
      <c r="CJ378" s="10"/>
      <c r="CK378" s="4">
        <v>6.9704427333643011</v>
      </c>
      <c r="CM378" s="10">
        <v>4538.8523037903396</v>
      </c>
      <c r="CN378" s="10">
        <v>7.1359667498615433</v>
      </c>
      <c r="CQ378" s="10">
        <v>5117.0073181477137</v>
      </c>
      <c r="CR378" s="10">
        <v>6.8236207694897022</v>
      </c>
      <c r="CT378" s="4">
        <v>1.6010416656111679</v>
      </c>
      <c r="CU378" s="4">
        <v>1.3114583256343999</v>
      </c>
      <c r="CV378" s="4">
        <v>0.28958333997676772</v>
      </c>
      <c r="CW378" s="4">
        <v>1.5375000030423205</v>
      </c>
      <c r="CX378" s="4">
        <v>1.2083333283662796</v>
      </c>
      <c r="CY378" s="4">
        <v>0.32916667467604083</v>
      </c>
      <c r="CZ378" s="4">
        <v>1.6645833281800151</v>
      </c>
      <c r="DA378" s="4">
        <v>1.4145833229025204</v>
      </c>
      <c r="DB378" s="4">
        <v>0.25000000527749461</v>
      </c>
    </row>
    <row r="379" spans="1:106" x14ac:dyDescent="0.25">
      <c r="A379" s="1">
        <f t="shared" si="5"/>
        <v>45302</v>
      </c>
      <c r="B379" s="8" t="s">
        <v>80</v>
      </c>
      <c r="C379" s="4">
        <v>6753.4030000000002</v>
      </c>
      <c r="D379" s="4">
        <v>6753.4030000000002</v>
      </c>
      <c r="E379" s="4">
        <v>0</v>
      </c>
      <c r="F379" s="4">
        <v>4504.3050000000003</v>
      </c>
      <c r="H379" s="4">
        <v>2249.098</v>
      </c>
      <c r="J379" s="4">
        <v>49003.465033459048</v>
      </c>
      <c r="K379" s="4">
        <v>245.53381920254014</v>
      </c>
      <c r="L379" s="4">
        <v>30026.076053660403</v>
      </c>
      <c r="M379" s="4">
        <v>18977.388979798645</v>
      </c>
      <c r="N379" s="4">
        <v>16535.136118956936</v>
      </c>
      <c r="O379" s="4">
        <v>1788.4348418954141</v>
      </c>
      <c r="P379" s="4">
        <v>10245.556686023538</v>
      </c>
      <c r="Q379" s="4">
        <v>6289.5794329334003</v>
      </c>
      <c r="R379" s="4">
        <v>21255.501739632869</v>
      </c>
      <c r="S379" s="4">
        <v>51.077907352077808</v>
      </c>
      <c r="T379" s="4">
        <v>1190.7232431867665</v>
      </c>
      <c r="U379" s="4">
        <v>12230.235619323477</v>
      </c>
      <c r="V379" s="4">
        <v>0</v>
      </c>
      <c r="W379" s="4">
        <v>9025.266120309394</v>
      </c>
      <c r="X379" s="4">
        <v>0</v>
      </c>
      <c r="Y379" s="4">
        <v>12230.235619323477</v>
      </c>
      <c r="Z379" s="4">
        <v>9025.266120309394</v>
      </c>
      <c r="AA379" s="4">
        <v>283566.1653253148</v>
      </c>
      <c r="AB379" s="4">
        <v>164127.17769697713</v>
      </c>
      <c r="AC379" s="4">
        <v>119438.98762833765</v>
      </c>
      <c r="AD379" s="4">
        <v>15860.144940622786</v>
      </c>
      <c r="AE379" s="4">
        <v>4.0013424766760171</v>
      </c>
      <c r="AF379" s="4">
        <v>1022.3089183697058</v>
      </c>
      <c r="AG379" s="4">
        <v>9011.9918419245951</v>
      </c>
      <c r="AH379" s="4">
        <v>6848.1530986981907</v>
      </c>
      <c r="AI379" s="4">
        <v>9805.8893998927415</v>
      </c>
      <c r="AJ379" s="4">
        <v>226.96514716519249</v>
      </c>
      <c r="AK379" s="4">
        <v>4379.0148052909008</v>
      </c>
      <c r="AL379" s="4">
        <v>5426.8745946018407</v>
      </c>
      <c r="AM379" s="4">
        <v>914.80537275072504</v>
      </c>
      <c r="AN379" s="4">
        <v>497.67268305307113</v>
      </c>
      <c r="AO379" s="4">
        <v>417.13268969765392</v>
      </c>
      <c r="AP379" s="4">
        <v>76237.69140625</v>
      </c>
      <c r="AQ379" s="4">
        <v>125029.81390625</v>
      </c>
      <c r="AR379" s="4">
        <v>44317.66015625</v>
      </c>
      <c r="AS379" s="4">
        <v>31920.03125</v>
      </c>
      <c r="AT379" s="4">
        <v>650</v>
      </c>
      <c r="AU379" s="4">
        <v>650</v>
      </c>
      <c r="AV379" s="4">
        <v>650</v>
      </c>
      <c r="AW379" s="4">
        <v>7.2561144408913618</v>
      </c>
      <c r="AX379" s="4">
        <v>2.4484154312954427</v>
      </c>
      <c r="AY379" s="4">
        <v>4.8968308625908854</v>
      </c>
      <c r="AZ379" s="4">
        <v>41.988633778454329</v>
      </c>
      <c r="BA379" s="4">
        <v>2.3484671269614421</v>
      </c>
      <c r="BB379" s="4">
        <v>1.4519923362921983</v>
      </c>
      <c r="BC379" s="4">
        <v>0.13545843077197156</v>
      </c>
      <c r="BD379" s="4">
        <v>18.513601795457785</v>
      </c>
      <c r="BE379" s="4">
        <v>6.0789999961853027</v>
      </c>
      <c r="BF379" s="4">
        <v>3.7170000076293945</v>
      </c>
      <c r="BG379" s="4">
        <v>8.4409999847412109</v>
      </c>
      <c r="BH379" s="4">
        <v>90.005001068115234</v>
      </c>
      <c r="BI379" s="4">
        <v>75.541000366210938</v>
      </c>
      <c r="BJ379" s="4">
        <v>14.464000701904297</v>
      </c>
      <c r="BK379" s="4">
        <v>3.4140000343322754</v>
      </c>
      <c r="BL379" s="4">
        <v>3.9079999923706055</v>
      </c>
      <c r="BM379" s="4">
        <v>2.9200000762939453</v>
      </c>
      <c r="BN379" s="4">
        <v>0.50249999761581421</v>
      </c>
      <c r="BO379" s="4">
        <v>0.50099998712539673</v>
      </c>
      <c r="BP379" s="4">
        <v>0.50400000810623169</v>
      </c>
      <c r="BQ379" s="4">
        <v>58.5</v>
      </c>
      <c r="BR379" s="4">
        <v>75</v>
      </c>
      <c r="BS379" s="4">
        <v>42</v>
      </c>
      <c r="BT379" s="10">
        <v>39.352797653712251</v>
      </c>
      <c r="BU379" s="10">
        <v>118.35421402275925</v>
      </c>
      <c r="BV379" s="4">
        <v>17.809811809327869</v>
      </c>
      <c r="BW379" s="10">
        <v>17.928169564428153</v>
      </c>
      <c r="BX379" s="10">
        <v>17.691454054227581</v>
      </c>
      <c r="BY379" s="4">
        <v>0.42572699526780433</v>
      </c>
      <c r="BZ379" s="4">
        <v>0.33602059848741578</v>
      </c>
      <c r="CA379" s="4">
        <v>0.51543339204819283</v>
      </c>
      <c r="CB379" s="4">
        <v>8.4057962765521079</v>
      </c>
      <c r="CD379" s="10">
        <v>4393.1795722683337</v>
      </c>
      <c r="CE379" s="10">
        <v>8.2805621964210516</v>
      </c>
      <c r="CF379" s="10"/>
      <c r="CH379" s="10">
        <v>3572.1617585795429</v>
      </c>
      <c r="CI379" s="10">
        <v>8.5598138826311612</v>
      </c>
      <c r="CJ379" s="10"/>
      <c r="CK379" s="4">
        <v>7.074314519072483</v>
      </c>
      <c r="CM379" s="10">
        <v>4565.7923582062895</v>
      </c>
      <c r="CN379" s="10">
        <v>7.2494299099165262</v>
      </c>
      <c r="CQ379" s="10">
        <v>4129.8259801866798</v>
      </c>
      <c r="CR379" s="10">
        <v>6.8807130169375439</v>
      </c>
      <c r="CT379" s="4">
        <v>2.1322916739154607</v>
      </c>
      <c r="CU379" s="4">
        <v>1.9166666703919568</v>
      </c>
      <c r="CV379" s="4">
        <v>0.21562500352350372</v>
      </c>
      <c r="CW379" s="4">
        <v>1.4000000183780987</v>
      </c>
      <c r="CX379" s="4">
        <v>1.1541666810711224</v>
      </c>
      <c r="CY379" s="4">
        <v>0.24583333730697632</v>
      </c>
      <c r="CZ379" s="4">
        <v>2.8645833294528225</v>
      </c>
      <c r="DA379" s="4">
        <v>2.6791666597127914</v>
      </c>
      <c r="DB379" s="4">
        <v>0.18541666974003115</v>
      </c>
    </row>
    <row r="380" spans="1:106" x14ac:dyDescent="0.25">
      <c r="A380" s="1">
        <f t="shared" si="5"/>
        <v>45303</v>
      </c>
      <c r="B380" s="8" t="s">
        <v>80</v>
      </c>
      <c r="C380" s="4">
        <v>8813.1029999999992</v>
      </c>
      <c r="D380" s="4">
        <v>8813.1029999999992</v>
      </c>
      <c r="E380" s="4">
        <v>0</v>
      </c>
      <c r="F380" s="4">
        <v>4347.2060000000001</v>
      </c>
      <c r="H380" s="4">
        <v>4465.8969999999999</v>
      </c>
      <c r="J380" s="4">
        <v>54151.065398949824</v>
      </c>
      <c r="K380" s="4">
        <v>245.31926511933432</v>
      </c>
      <c r="L380" s="4">
        <v>28913.823847897886</v>
      </c>
      <c r="M380" s="4">
        <v>25237.241551051942</v>
      </c>
      <c r="N380" s="4">
        <v>18771.462211041169</v>
      </c>
      <c r="O380" s="4">
        <v>1789.49900443349</v>
      </c>
      <c r="P380" s="4">
        <v>8121.9503523583571</v>
      </c>
      <c r="Q380" s="4">
        <v>10649.511858682812</v>
      </c>
      <c r="R380" s="4">
        <v>23720.711978898427</v>
      </c>
      <c r="S380" s="4">
        <v>50.820299956181678</v>
      </c>
      <c r="T380" s="4">
        <v>1190.1797180261542</v>
      </c>
      <c r="U380" s="4">
        <v>11997.423632307537</v>
      </c>
      <c r="V380" s="4">
        <v>0</v>
      </c>
      <c r="W380" s="4">
        <v>11723.288346590893</v>
      </c>
      <c r="X380" s="4">
        <v>0</v>
      </c>
      <c r="Y380" s="4">
        <v>11997.423632307537</v>
      </c>
      <c r="Z380" s="4">
        <v>11723.288346590893</v>
      </c>
      <c r="AA380" s="4">
        <v>278325.69444440858</v>
      </c>
      <c r="AB380" s="4">
        <v>159445.33989823668</v>
      </c>
      <c r="AC380" s="4">
        <v>118880.35454617192</v>
      </c>
      <c r="AD380" s="4">
        <v>18018.245541581164</v>
      </c>
      <c r="AE380" s="4">
        <v>3.9982094244699766</v>
      </c>
      <c r="AF380" s="4">
        <v>1022.3617203985539</v>
      </c>
      <c r="AG380" s="4">
        <v>8502.4831342948055</v>
      </c>
      <c r="AH380" s="4">
        <v>9515.7624072863582</v>
      </c>
      <c r="AI380" s="4">
        <v>8770.4765359322064</v>
      </c>
      <c r="AJ380" s="4">
        <v>226.88356064240136</v>
      </c>
      <c r="AK380" s="4">
        <v>4537.0152662787696</v>
      </c>
      <c r="AL380" s="4">
        <v>4233.4612696534368</v>
      </c>
      <c r="AM380" s="4">
        <v>938.17362500667639</v>
      </c>
      <c r="AN380" s="4">
        <v>468.30191138142311</v>
      </c>
      <c r="AO380" s="4">
        <v>469.87171362525328</v>
      </c>
      <c r="AP380" s="4">
        <v>85479.91015625</v>
      </c>
      <c r="AQ380" s="4">
        <v>140187.05265624999</v>
      </c>
      <c r="AR380" s="4">
        <v>44071.88671875</v>
      </c>
      <c r="AS380" s="4">
        <v>41408.0234375</v>
      </c>
      <c r="AT380" s="4">
        <v>646.26736111111109</v>
      </c>
      <c r="AU380" s="4">
        <v>621.35416666666663</v>
      </c>
      <c r="AV380" s="4">
        <v>671.18055555555554</v>
      </c>
      <c r="AW380" s="4">
        <v>6.1443813148388067</v>
      </c>
      <c r="AX380" s="4">
        <v>2.1299492597602878</v>
      </c>
      <c r="AY380" s="4">
        <v>4.2598985195205756</v>
      </c>
      <c r="AZ380" s="4">
        <v>31.580896585959408</v>
      </c>
      <c r="BA380" s="4">
        <v>2.0444837126697788</v>
      </c>
      <c r="BB380" s="4">
        <v>0.99516328538679366</v>
      </c>
      <c r="BC380" s="4">
        <v>0.10645213439655436</v>
      </c>
      <c r="BD380" s="4">
        <v>15.906662234204003</v>
      </c>
      <c r="BE380" s="4">
        <v>5.9160001277923584</v>
      </c>
      <c r="BF380" s="4">
        <v>3.3530001640319824</v>
      </c>
      <c r="BG380" s="4">
        <v>8.4790000915527344</v>
      </c>
      <c r="BH380" s="4">
        <v>89.62600040435791</v>
      </c>
      <c r="BI380" s="4">
        <v>77.297500610351563</v>
      </c>
      <c r="BJ380" s="4">
        <v>12.328499794006348</v>
      </c>
      <c r="BK380" s="4">
        <v>3.8250000476837158</v>
      </c>
      <c r="BL380" s="4">
        <v>4.7239999771118164</v>
      </c>
      <c r="BM380" s="4">
        <v>2.9260001182556152</v>
      </c>
      <c r="BN380" s="4">
        <v>0.63300001621246338</v>
      </c>
      <c r="BO380" s="4">
        <v>0.5350000262260437</v>
      </c>
      <c r="BP380" s="4">
        <v>0.73100000619888306</v>
      </c>
      <c r="BQ380" s="4">
        <v>71</v>
      </c>
      <c r="BR380" s="4">
        <v>64</v>
      </c>
      <c r="BS380" s="4">
        <v>78</v>
      </c>
      <c r="BT380" s="10">
        <v>38.879858681028487</v>
      </c>
      <c r="BU380" s="10">
        <v>117.16174739144969</v>
      </c>
      <c r="BV380" s="4">
        <v>17.816741966329239</v>
      </c>
      <c r="BW380" s="10">
        <v>17.912313890909708</v>
      </c>
      <c r="BX380" s="10">
        <v>17.721170041748771</v>
      </c>
      <c r="BY380" s="4">
        <v>0.46754467636687957</v>
      </c>
      <c r="BZ380" s="4">
        <v>0.48164407873844683</v>
      </c>
      <c r="CA380" s="4">
        <v>0.45344527399531226</v>
      </c>
      <c r="CB380" s="4">
        <v>8.4528460167804109</v>
      </c>
      <c r="CD380" s="10">
        <v>4296.5047474449293</v>
      </c>
      <c r="CE380" s="10">
        <v>8.3701855067881468</v>
      </c>
      <c r="CF380" s="10"/>
      <c r="CH380" s="10">
        <v>4046.9777347279291</v>
      </c>
      <c r="CI380" s="10">
        <v>8.5406031770336934</v>
      </c>
      <c r="CJ380" s="10"/>
      <c r="CK380" s="4">
        <v>7.0552515322227469</v>
      </c>
      <c r="CM380" s="10">
        <v>4438.179186594457</v>
      </c>
      <c r="CN380" s="10">
        <v>7.2937176896523015</v>
      </c>
      <c r="CQ380" s="10">
        <v>4554.0154225285323</v>
      </c>
      <c r="CR380" s="10">
        <v>6.8228510156642468</v>
      </c>
      <c r="CT380" s="4">
        <v>1.9312500169035047</v>
      </c>
      <c r="CU380" s="4">
        <v>1.6385416785875955</v>
      </c>
      <c r="CV380" s="4">
        <v>0.29270833831590909</v>
      </c>
      <c r="CW380" s="4">
        <v>1.7541666769733031</v>
      </c>
      <c r="CX380" s="4">
        <v>1.4145833402872086</v>
      </c>
      <c r="CY380" s="4">
        <v>0.33958333668609458</v>
      </c>
      <c r="CZ380" s="4">
        <v>2.1083333568337062</v>
      </c>
      <c r="DA380" s="4">
        <v>1.8625000168879826</v>
      </c>
      <c r="DB380" s="4">
        <v>0.24583333994572362</v>
      </c>
    </row>
    <row r="381" spans="1:106" x14ac:dyDescent="0.25">
      <c r="A381" s="1">
        <f t="shared" si="5"/>
        <v>45304</v>
      </c>
      <c r="B381" s="8" t="s">
        <v>80</v>
      </c>
      <c r="C381" s="4">
        <v>7852.1480000000001</v>
      </c>
      <c r="D381" s="4">
        <v>7852.1480000000001</v>
      </c>
      <c r="E381" s="4">
        <v>0</v>
      </c>
      <c r="F381" s="4">
        <v>3425.7330000000002</v>
      </c>
      <c r="H381" s="4">
        <v>4426.415</v>
      </c>
      <c r="J381" s="4">
        <v>56707.785923879637</v>
      </c>
      <c r="K381" s="4">
        <v>244.9672342487838</v>
      </c>
      <c r="L381" s="4">
        <v>26994.896713003523</v>
      </c>
      <c r="M381" s="4">
        <v>29712.889210876114</v>
      </c>
      <c r="N381" s="4">
        <v>18775.910625658998</v>
      </c>
      <c r="O381" s="4">
        <v>1790.2918290062939</v>
      </c>
      <c r="P381" s="4">
        <v>7549.0184145566909</v>
      </c>
      <c r="Q381" s="4">
        <v>11226.892211102308</v>
      </c>
      <c r="R381" s="4">
        <v>24646.45085509359</v>
      </c>
      <c r="S381" s="4">
        <v>50.389514792536694</v>
      </c>
      <c r="T381" s="4">
        <v>1187.3933840472321</v>
      </c>
      <c r="U381" s="4">
        <v>10847.675097446127</v>
      </c>
      <c r="V381" s="4">
        <v>0</v>
      </c>
      <c r="W381" s="4">
        <v>13798.775757647463</v>
      </c>
      <c r="X381" s="4">
        <v>0</v>
      </c>
      <c r="Y381" s="4">
        <v>10847.675097446127</v>
      </c>
      <c r="Z381" s="4">
        <v>13798.775757647463</v>
      </c>
      <c r="AA381" s="4">
        <v>310826.29433514609</v>
      </c>
      <c r="AB381" s="4">
        <v>154038.49555851961</v>
      </c>
      <c r="AC381" s="4">
        <v>156787.79877662644</v>
      </c>
      <c r="AD381" s="4">
        <v>17015.625342376417</v>
      </c>
      <c r="AE381" s="4">
        <v>4.0012463488379222</v>
      </c>
      <c r="AF381" s="4">
        <v>1022.3798041765449</v>
      </c>
      <c r="AG381" s="4">
        <v>7860.7063761745094</v>
      </c>
      <c r="AH381" s="4">
        <v>9154.9189662019089</v>
      </c>
      <c r="AI381" s="4">
        <v>9233.743670062493</v>
      </c>
      <c r="AJ381" s="4">
        <v>226.96317043993207</v>
      </c>
      <c r="AK381" s="4">
        <v>4613.2577944875538</v>
      </c>
      <c r="AL381" s="4">
        <v>4620.4858755749392</v>
      </c>
      <c r="AM381" s="4">
        <v>989.58670377328008</v>
      </c>
      <c r="AN381" s="4">
        <v>480.86848522578549</v>
      </c>
      <c r="AO381" s="4">
        <v>508.71821854749459</v>
      </c>
      <c r="AP381" s="4">
        <v>89413.3359375</v>
      </c>
      <c r="AQ381" s="4">
        <v>146637.8709375</v>
      </c>
      <c r="AR381" s="4">
        <v>41530.609375</v>
      </c>
      <c r="AS381" s="4">
        <v>47882.7265625</v>
      </c>
      <c r="AT381" s="4">
        <v>638.54166666666674</v>
      </c>
      <c r="AU381" s="4">
        <v>641.14583333333337</v>
      </c>
      <c r="AV381" s="4">
        <v>635.9375</v>
      </c>
      <c r="AW381" s="4">
        <v>7.2219456286203005</v>
      </c>
      <c r="AX381" s="4">
        <v>2.3911814481411962</v>
      </c>
      <c r="AY381" s="4">
        <v>4.7823628962823923</v>
      </c>
      <c r="AZ381" s="4">
        <v>39.584874652788777</v>
      </c>
      <c r="BA381" s="4">
        <v>2.1670026268450897</v>
      </c>
      <c r="BB381" s="4">
        <v>1.1759513027597663</v>
      </c>
      <c r="BC381" s="4">
        <v>0.12602751549936145</v>
      </c>
      <c r="BD381" s="4">
        <v>18.674873542564406</v>
      </c>
      <c r="BE381" s="4">
        <v>5.4895001649856567</v>
      </c>
      <c r="BF381" s="4">
        <v>2.4500000476837158</v>
      </c>
      <c r="BG381" s="4">
        <v>8.5290002822875977</v>
      </c>
      <c r="BH381" s="4">
        <v>90.629493713378906</v>
      </c>
      <c r="BI381" s="4">
        <v>77.921493530273438</v>
      </c>
      <c r="BJ381" s="4">
        <v>12.708000183105469</v>
      </c>
      <c r="BK381" s="4">
        <v>3.2580000162124634</v>
      </c>
      <c r="BL381" s="4">
        <v>3.5899999141693115</v>
      </c>
      <c r="BM381" s="4">
        <v>2.9260001182556152</v>
      </c>
      <c r="BN381" s="4">
        <v>0.62200000882148743</v>
      </c>
      <c r="BO381" s="4">
        <v>0.5130000114440918</v>
      </c>
      <c r="BP381" s="4">
        <v>0.73100000619888306</v>
      </c>
      <c r="BQ381" s="4">
        <v>63</v>
      </c>
      <c r="BR381" s="4">
        <v>48</v>
      </c>
      <c r="BS381" s="4">
        <v>78</v>
      </c>
      <c r="BT381" s="10">
        <v>39.656500161026926</v>
      </c>
      <c r="BU381" s="10">
        <v>113.97364966884307</v>
      </c>
      <c r="BV381" s="4">
        <v>17.925439100282063</v>
      </c>
      <c r="BW381" s="10">
        <v>17.705341526214724</v>
      </c>
      <c r="BX381" s="10">
        <v>18.145536674349398</v>
      </c>
      <c r="BY381" s="4">
        <v>0.3119290925615491</v>
      </c>
      <c r="BZ381" s="4">
        <v>0.35123494299682156</v>
      </c>
      <c r="CA381" s="4">
        <v>0.27262324212627659</v>
      </c>
      <c r="CB381" s="4">
        <v>8.4662932146616861</v>
      </c>
      <c r="CD381" s="10">
        <v>4246.6408606153454</v>
      </c>
      <c r="CE381" s="10">
        <v>8.5577729725263421</v>
      </c>
      <c r="CF381" s="10"/>
      <c r="CH381" s="10">
        <v>4489.2195117154424</v>
      </c>
      <c r="CI381" s="10">
        <v>8.3797566403967334</v>
      </c>
      <c r="CJ381" s="10"/>
      <c r="CK381" s="4">
        <v>7.0357692318918552</v>
      </c>
      <c r="CM381" s="10">
        <v>4401.1559912552066</v>
      </c>
      <c r="CN381" s="10">
        <v>7.3117756826187552</v>
      </c>
      <c r="CQ381" s="10">
        <v>5077.0957480936149</v>
      </c>
      <c r="CR381" s="10">
        <v>6.796508933384013</v>
      </c>
      <c r="CT381" s="4">
        <v>1.9069444382977154</v>
      </c>
      <c r="CU381" s="4">
        <v>1.5892361009286509</v>
      </c>
      <c r="CV381" s="4">
        <v>0.31770833736906451</v>
      </c>
      <c r="CW381" s="4">
        <v>2.0618055508368545</v>
      </c>
      <c r="CX381" s="4">
        <v>1.7472222132815256</v>
      </c>
      <c r="CY381" s="4">
        <v>0.31458333755532902</v>
      </c>
      <c r="CZ381" s="4">
        <v>1.7520833257585764</v>
      </c>
      <c r="DA381" s="4">
        <v>1.4312499885757763</v>
      </c>
      <c r="DB381" s="4">
        <v>0.32083333718279999</v>
      </c>
    </row>
    <row r="382" spans="1:106" x14ac:dyDescent="0.25">
      <c r="A382" s="1">
        <f t="shared" si="5"/>
        <v>45305</v>
      </c>
      <c r="B382" s="8" t="s">
        <v>80</v>
      </c>
      <c r="C382" s="4">
        <v>8463.8810000000012</v>
      </c>
      <c r="D382" s="4">
        <v>8463.8810000000012</v>
      </c>
      <c r="E382" s="4">
        <v>0</v>
      </c>
      <c r="F382" s="4">
        <v>4088.232</v>
      </c>
      <c r="H382" s="4">
        <v>4375.6490000000003</v>
      </c>
      <c r="J382" s="4">
        <v>50285.230875212124</v>
      </c>
      <c r="K382" s="4">
        <v>244.74637769151121</v>
      </c>
      <c r="L382" s="4">
        <v>24694.461196064047</v>
      </c>
      <c r="M382" s="4">
        <v>25590.769679148078</v>
      </c>
      <c r="N382" s="4">
        <v>17034.198913551918</v>
      </c>
      <c r="O382" s="4">
        <v>1789.9547116456968</v>
      </c>
      <c r="P382" s="4">
        <v>8096.3646835927721</v>
      </c>
      <c r="Q382" s="4">
        <v>8937.8342299591477</v>
      </c>
      <c r="R382" s="4">
        <v>23412.059876420764</v>
      </c>
      <c r="S382" s="4">
        <v>52.307577976944252</v>
      </c>
      <c r="T382" s="4">
        <v>1199.8350470458715</v>
      </c>
      <c r="U382" s="4">
        <v>10656.34968818704</v>
      </c>
      <c r="V382" s="4">
        <v>0</v>
      </c>
      <c r="W382" s="4">
        <v>12755.710188233725</v>
      </c>
      <c r="X382" s="4">
        <v>0</v>
      </c>
      <c r="Y382" s="4">
        <v>10656.34968818704</v>
      </c>
      <c r="Z382" s="4">
        <v>12755.710188233725</v>
      </c>
      <c r="AA382" s="4">
        <v>282402.95242250082</v>
      </c>
      <c r="AB382" s="4">
        <v>127914.92909406134</v>
      </c>
      <c r="AC382" s="4">
        <v>154488.02332843945</v>
      </c>
      <c r="AD382" s="4">
        <v>16360.96894581917</v>
      </c>
      <c r="AE382" s="4">
        <v>3.9999697226170974</v>
      </c>
      <c r="AF382" s="4">
        <v>1022.3258136850028</v>
      </c>
      <c r="AG382" s="4">
        <v>8066.3406454977921</v>
      </c>
      <c r="AH382" s="4">
        <v>8294.6283003213775</v>
      </c>
      <c r="AI382" s="4">
        <v>9501.5976201275953</v>
      </c>
      <c r="AJ382" s="4">
        <v>226.9826308713136</v>
      </c>
      <c r="AK382" s="4">
        <v>5099.4746374036313</v>
      </c>
      <c r="AL382" s="4">
        <v>4402.1229827239631</v>
      </c>
      <c r="AM382" s="4">
        <v>952.83965382070846</v>
      </c>
      <c r="AN382" s="4">
        <v>453.80472759472917</v>
      </c>
      <c r="AO382" s="4">
        <v>499.03492622597929</v>
      </c>
      <c r="AP382" s="4">
        <v>82005.71875</v>
      </c>
      <c r="AQ382" s="4">
        <v>134489.37875</v>
      </c>
      <c r="AR382" s="4">
        <v>38795.39453125</v>
      </c>
      <c r="AS382" s="4">
        <v>43210.32421875</v>
      </c>
      <c r="AT382" s="4">
        <v>653.25520833333326</v>
      </c>
      <c r="AU382" s="4">
        <v>677.69097222222217</v>
      </c>
      <c r="AV382" s="4">
        <v>628.81944444444446</v>
      </c>
      <c r="AW382" s="4">
        <v>5.9411552307046991</v>
      </c>
      <c r="AX382" s="4">
        <v>2.0125754265155567</v>
      </c>
      <c r="AY382" s="4">
        <v>4.0251508530311133</v>
      </c>
      <c r="AZ382" s="4">
        <v>33.365657246657982</v>
      </c>
      <c r="BA382" s="4">
        <v>1.9330339055829315</v>
      </c>
      <c r="BB382" s="4">
        <v>1.122605294205766</v>
      </c>
      <c r="BC382" s="4">
        <v>0.11257715625027198</v>
      </c>
      <c r="BD382" s="4">
        <v>15.889800287834857</v>
      </c>
      <c r="BE382" s="4">
        <v>5.5190000534057617</v>
      </c>
      <c r="BF382" s="4">
        <v>1.6370000839233398</v>
      </c>
      <c r="BG382" s="4">
        <v>9.4010000228881836</v>
      </c>
      <c r="BH382" s="4">
        <v>91.590499877929688</v>
      </c>
      <c r="BI382" s="4">
        <v>78.132499694824219</v>
      </c>
      <c r="BJ382" s="4">
        <v>13.458000183105469</v>
      </c>
      <c r="BK382" s="4">
        <v>2.5344999432563782</v>
      </c>
      <c r="BL382" s="4">
        <v>3.5899999141693115</v>
      </c>
      <c r="BM382" s="4">
        <v>1.4789999723434448</v>
      </c>
      <c r="BN382" s="4">
        <v>0.35500000417232513</v>
      </c>
      <c r="BO382" s="4">
        <v>0.5130000114440918</v>
      </c>
      <c r="BP382" s="4">
        <v>0.19699999690055847</v>
      </c>
      <c r="BQ382" s="4">
        <v>34</v>
      </c>
      <c r="BR382" s="4">
        <v>48</v>
      </c>
      <c r="BS382" s="4">
        <v>20</v>
      </c>
      <c r="BT382" s="10">
        <v>39.81253512120022</v>
      </c>
      <c r="BU382" s="10">
        <v>113.63456630049441</v>
      </c>
      <c r="BV382" s="4">
        <v>17.701754595769778</v>
      </c>
      <c r="BW382" s="10">
        <v>17.49951325815033</v>
      </c>
      <c r="BX382" s="10">
        <v>17.903995933389222</v>
      </c>
      <c r="BY382" s="4">
        <v>0.33376501113958512</v>
      </c>
      <c r="BZ382" s="4">
        <v>0.42184072182495819</v>
      </c>
      <c r="CA382" s="4">
        <v>0.24568930045421206</v>
      </c>
      <c r="CB382" s="4">
        <v>8.5494998642971929</v>
      </c>
      <c r="CD382" s="10">
        <v>4000.0207527156635</v>
      </c>
      <c r="CE382" s="10">
        <v>8.7255262384669958</v>
      </c>
      <c r="CF382" s="10"/>
      <c r="CH382" s="10">
        <v>4397.5965779873286</v>
      </c>
      <c r="CI382" s="10">
        <v>8.3893875990591766</v>
      </c>
      <c r="CJ382" s="10"/>
      <c r="CK382" s="4">
        <v>7.0560001667422023</v>
      </c>
      <c r="CM382" s="10">
        <v>4147.9838902720703</v>
      </c>
      <c r="CN382" s="10">
        <v>7.2662532624233265</v>
      </c>
      <c r="CQ382" s="10">
        <v>4969.4029541167574</v>
      </c>
      <c r="CR382" s="10">
        <v>6.8805009243145694</v>
      </c>
      <c r="CT382" s="4">
        <v>1.610416681272909</v>
      </c>
      <c r="CU382" s="4">
        <v>1.2927083410322666</v>
      </c>
      <c r="CV382" s="4">
        <v>0.31770834024064243</v>
      </c>
      <c r="CW382" s="4">
        <v>1.8604166926816106</v>
      </c>
      <c r="CX382" s="4">
        <v>1.4458333502213161</v>
      </c>
      <c r="CY382" s="4">
        <v>0.41458334246029455</v>
      </c>
      <c r="CZ382" s="4">
        <v>1.3604166698642075</v>
      </c>
      <c r="DA382" s="4">
        <v>1.1395833318432171</v>
      </c>
      <c r="DB382" s="4">
        <v>0.22083333802099028</v>
      </c>
    </row>
    <row r="383" spans="1:106" x14ac:dyDescent="0.25">
      <c r="A383" s="1">
        <f t="shared" si="5"/>
        <v>45306</v>
      </c>
      <c r="B383" s="8" t="s">
        <v>81</v>
      </c>
      <c r="C383" s="4">
        <v>7462.6219999999994</v>
      </c>
      <c r="D383" s="4">
        <v>7462.6219999999994</v>
      </c>
      <c r="E383" s="4">
        <v>0</v>
      </c>
      <c r="F383" s="4">
        <v>4570.4949999999999</v>
      </c>
      <c r="H383" s="4">
        <v>2892.127</v>
      </c>
      <c r="J383" s="4">
        <v>49227.90802653732</v>
      </c>
      <c r="K383" s="4">
        <v>244.84987684607214</v>
      </c>
      <c r="L383" s="4">
        <v>27542.690963178808</v>
      </c>
      <c r="M383" s="4">
        <v>21685.217063358512</v>
      </c>
      <c r="N383" s="4">
        <v>18643.028857322326</v>
      </c>
      <c r="O383" s="4">
        <v>1789.4527514095118</v>
      </c>
      <c r="P383" s="4">
        <v>10720.788397497587</v>
      </c>
      <c r="Q383" s="4">
        <v>7922.2404598247404</v>
      </c>
      <c r="R383" s="4">
        <v>20972.68948125478</v>
      </c>
      <c r="S383" s="4">
        <v>52.400293889580873</v>
      </c>
      <c r="T383" s="4">
        <v>1196.7101842430918</v>
      </c>
      <c r="U383" s="4">
        <v>11256.943489209219</v>
      </c>
      <c r="V383" s="4">
        <v>0</v>
      </c>
      <c r="W383" s="4">
        <v>9715.7459920455603</v>
      </c>
      <c r="X383" s="4">
        <v>0</v>
      </c>
      <c r="Y383" s="4">
        <v>11256.943489209219</v>
      </c>
      <c r="Z383" s="4">
        <v>9715.7459920455603</v>
      </c>
      <c r="AA383" s="4">
        <v>270306.94577142521</v>
      </c>
      <c r="AB383" s="4">
        <v>128584.54275695658</v>
      </c>
      <c r="AC383" s="4">
        <v>141722.40301446864</v>
      </c>
      <c r="AD383" s="4">
        <v>16393.275629150419</v>
      </c>
      <c r="AE383" s="4">
        <v>4.0004642663538466</v>
      </c>
      <c r="AF383" s="4">
        <v>1022.2320535544181</v>
      </c>
      <c r="AG383" s="4">
        <v>8661.7742977890284</v>
      </c>
      <c r="AH383" s="4">
        <v>7731.5013313613917</v>
      </c>
      <c r="AI383" s="4">
        <v>10262.052441623864</v>
      </c>
      <c r="AJ383" s="4">
        <v>226.98561979417448</v>
      </c>
      <c r="AK383" s="4">
        <v>5879.476939963195</v>
      </c>
      <c r="AL383" s="4">
        <v>4382.575501660669</v>
      </c>
      <c r="AM383" s="4">
        <v>934.64441147059756</v>
      </c>
      <c r="AN383" s="4">
        <v>481.29674828136024</v>
      </c>
      <c r="AO383" s="4">
        <v>453.34766318923732</v>
      </c>
      <c r="AP383" s="4">
        <v>78287.52734375</v>
      </c>
      <c r="AQ383" s="4">
        <v>128391.54484374999</v>
      </c>
      <c r="AR383" s="4">
        <v>41626.0625</v>
      </c>
      <c r="AS383" s="4">
        <v>36661.46484375</v>
      </c>
      <c r="AT383" s="4">
        <v>651.25868055555554</v>
      </c>
      <c r="AU383" s="4">
        <v>652.51736111111109</v>
      </c>
      <c r="AV383" s="4">
        <v>650</v>
      </c>
      <c r="AW383" s="4">
        <v>6.5965967493110762</v>
      </c>
      <c r="AX383" s="4">
        <v>2.4981874811992792</v>
      </c>
      <c r="AY383" s="4">
        <v>4.9963749623985585</v>
      </c>
      <c r="AZ383" s="4">
        <v>36.221444121305517</v>
      </c>
      <c r="BA383" s="4">
        <v>2.1967179403097759</v>
      </c>
      <c r="BB383" s="4">
        <v>1.3751269247757512</v>
      </c>
      <c r="BC383" s="4">
        <v>0.12524343474325747</v>
      </c>
      <c r="BD383" s="4">
        <v>17.204615863398949</v>
      </c>
      <c r="BE383" s="4">
        <v>5.9640002250671387</v>
      </c>
      <c r="BF383" s="4">
        <v>2.5920000076293945</v>
      </c>
      <c r="BG383" s="4">
        <v>9.3360004425048828</v>
      </c>
      <c r="BH383" s="4">
        <v>92.641997337341309</v>
      </c>
      <c r="BI383" s="4">
        <v>82.303497314453125</v>
      </c>
      <c r="BJ383" s="4">
        <v>10.338500022888184</v>
      </c>
      <c r="BK383" s="4">
        <v>1.2439999580383301</v>
      </c>
      <c r="BL383" s="4">
        <v>1.0089999437332153</v>
      </c>
      <c r="BM383" s="4">
        <v>1.4789999723434448</v>
      </c>
      <c r="BN383" s="4">
        <v>0.14900000020861626</v>
      </c>
      <c r="BO383" s="4">
        <v>0.10100000351667404</v>
      </c>
      <c r="BP383" s="4">
        <v>0.19699999690055847</v>
      </c>
      <c r="BQ383" s="4">
        <v>36</v>
      </c>
      <c r="BR383" s="4">
        <v>52</v>
      </c>
      <c r="BS383" s="4">
        <v>20</v>
      </c>
      <c r="BT383" s="10">
        <v>40.086627637373468</v>
      </c>
      <c r="BU383" s="10">
        <v>114.34750526052507</v>
      </c>
      <c r="BV383" s="4">
        <v>17.972088217972605</v>
      </c>
      <c r="BW383" s="10">
        <v>17.901974765879135</v>
      </c>
      <c r="BX383" s="10">
        <v>18.042201670066074</v>
      </c>
      <c r="BY383" s="4">
        <v>0.30979250494935406</v>
      </c>
      <c r="BZ383" s="4">
        <v>0.37814550313022011</v>
      </c>
      <c r="CA383" s="4">
        <v>0.24143950676848797</v>
      </c>
      <c r="CB383" s="4">
        <v>8.4568780008141342</v>
      </c>
      <c r="CD383" s="10">
        <v>4280.7811964470329</v>
      </c>
      <c r="CE383" s="10">
        <v>8.6029596513247366</v>
      </c>
      <c r="CF383" s="10"/>
      <c r="CH383" s="10">
        <v>4019.6412436167084</v>
      </c>
      <c r="CI383" s="10">
        <v>8.3013060119843356</v>
      </c>
      <c r="CJ383" s="10"/>
      <c r="CK383" s="4">
        <v>6.9871393128595916</v>
      </c>
      <c r="CM383" s="10">
        <v>4429.8850781334768</v>
      </c>
      <c r="CN383" s="10">
        <v>7.1632651149254016</v>
      </c>
      <c r="CQ383" s="10">
        <v>4519.0412300789312</v>
      </c>
      <c r="CR383" s="10">
        <v>6.8144882962562328</v>
      </c>
      <c r="CT383" s="4">
        <v>2.111111106014707</v>
      </c>
      <c r="CU383" s="4">
        <v>1.837152766684691</v>
      </c>
      <c r="CV383" s="4">
        <v>0.2739583393300159</v>
      </c>
      <c r="CW383" s="4">
        <v>1.5604166705161333</v>
      </c>
      <c r="CX383" s="4">
        <v>1.2687499995032947</v>
      </c>
      <c r="CY383" s="4">
        <v>0.29166667101283866</v>
      </c>
      <c r="CZ383" s="4">
        <v>2.6618055415132806</v>
      </c>
      <c r="DA383" s="4">
        <v>2.4055555338660874</v>
      </c>
      <c r="DB383" s="4">
        <v>0.25625000764719313</v>
      </c>
    </row>
    <row r="384" spans="1:106" x14ac:dyDescent="0.25">
      <c r="A384" s="1">
        <f t="shared" si="5"/>
        <v>45307</v>
      </c>
      <c r="B384" s="8" t="s">
        <v>81</v>
      </c>
      <c r="C384" s="4">
        <v>8817.0059999999994</v>
      </c>
      <c r="D384" s="4">
        <v>8817.0059999999994</v>
      </c>
      <c r="E384" s="4">
        <v>0</v>
      </c>
      <c r="F384" s="4">
        <v>4483.3059999999996</v>
      </c>
      <c r="H384" s="4">
        <v>4333.7</v>
      </c>
      <c r="J384" s="4">
        <v>50463.143452870012</v>
      </c>
      <c r="K384" s="4">
        <v>244.53485801540694</v>
      </c>
      <c r="L384" s="4">
        <v>27457.418455556937</v>
      </c>
      <c r="M384" s="4">
        <v>23005.724997313075</v>
      </c>
      <c r="N384" s="4">
        <v>22403.755329330932</v>
      </c>
      <c r="O384" s="4">
        <v>1788.7358988136616</v>
      </c>
      <c r="P384" s="4">
        <v>11231.069970200926</v>
      </c>
      <c r="Q384" s="4">
        <v>11172.685359130006</v>
      </c>
      <c r="R384" s="4">
        <v>22441.82149146375</v>
      </c>
      <c r="S384" s="4">
        <v>52.504878454609035</v>
      </c>
      <c r="T384" s="4">
        <v>1199.5691799180481</v>
      </c>
      <c r="U384" s="4">
        <v>11664.047951046719</v>
      </c>
      <c r="V384" s="4">
        <v>0</v>
      </c>
      <c r="W384" s="4">
        <v>10777.773540417033</v>
      </c>
      <c r="X384" s="4">
        <v>0</v>
      </c>
      <c r="Y384" s="4">
        <v>11664.047951046719</v>
      </c>
      <c r="Z384" s="4">
        <v>10777.773540417033</v>
      </c>
      <c r="AA384" s="4">
        <v>276935.99500972545</v>
      </c>
      <c r="AB384" s="4">
        <v>157035.66131019671</v>
      </c>
      <c r="AC384" s="4">
        <v>119900.33369952877</v>
      </c>
      <c r="AD384" s="4">
        <v>15865.109181177071</v>
      </c>
      <c r="AE384" s="4">
        <v>4.000294829533269</v>
      </c>
      <c r="AF384" s="4">
        <v>1022.5149708045791</v>
      </c>
      <c r="AG384" s="4">
        <v>8236.6895548665998</v>
      </c>
      <c r="AH384" s="4">
        <v>7628.4196263104714</v>
      </c>
      <c r="AI384" s="4">
        <v>8708.2644342848162</v>
      </c>
      <c r="AJ384" s="4">
        <v>226.91932247258998</v>
      </c>
      <c r="AK384" s="4">
        <v>5912.2544087429424</v>
      </c>
      <c r="AL384" s="4">
        <v>2796.0100255418733</v>
      </c>
      <c r="AM384" s="4">
        <v>906.06632759530021</v>
      </c>
      <c r="AN384" s="4">
        <v>478.11237465850286</v>
      </c>
      <c r="AO384" s="4">
        <v>427.95395293679735</v>
      </c>
      <c r="AP384" s="4">
        <v>81849.29296875</v>
      </c>
      <c r="AQ384" s="4">
        <v>134232.84046874999</v>
      </c>
      <c r="AR384" s="4">
        <v>42824.4140625</v>
      </c>
      <c r="AS384" s="4">
        <v>39024.87890625</v>
      </c>
      <c r="AT384" s="4">
        <v>633.76736111111109</v>
      </c>
      <c r="AU384" s="4">
        <v>617.53472222222217</v>
      </c>
      <c r="AV384" s="4">
        <v>650</v>
      </c>
      <c r="AW384" s="4">
        <v>5.7233876729663127</v>
      </c>
      <c r="AX384" s="4">
        <v>2.540970861234634</v>
      </c>
      <c r="AY384" s="4">
        <v>5.081941722469268</v>
      </c>
      <c r="AZ384" s="4">
        <v>31.409300958820427</v>
      </c>
      <c r="BA384" s="4">
        <v>1.799376021880565</v>
      </c>
      <c r="BB384" s="4">
        <v>0.98766683773208463</v>
      </c>
      <c r="BC384" s="4">
        <v>0.10276349223254473</v>
      </c>
      <c r="BD384" s="4">
        <v>15.224310890652676</v>
      </c>
      <c r="BE384" s="4">
        <v>5.7259999513626099</v>
      </c>
      <c r="BF384" s="4">
        <v>2.5490000247955322</v>
      </c>
      <c r="BG384" s="4">
        <v>8.9029998779296875</v>
      </c>
      <c r="BH384" s="4">
        <v>91.354500770568848</v>
      </c>
      <c r="BI384" s="4">
        <v>81.477500915527344</v>
      </c>
      <c r="BJ384" s="4">
        <v>9.8769998550415039</v>
      </c>
      <c r="BK384" s="4">
        <v>2.2440000176429749</v>
      </c>
      <c r="BL384" s="4">
        <v>1.0089999437332153</v>
      </c>
      <c r="BM384" s="4">
        <v>3.4790000915527344</v>
      </c>
      <c r="BN384" s="4">
        <v>0.67499997839331627</v>
      </c>
      <c r="BO384" s="4">
        <v>0.10100000351667404</v>
      </c>
      <c r="BP384" s="4">
        <v>1.2489999532699585</v>
      </c>
      <c r="BQ384" s="4">
        <v>55</v>
      </c>
      <c r="BR384" s="4">
        <v>52</v>
      </c>
      <c r="BS384" s="4">
        <v>58</v>
      </c>
      <c r="BT384" s="10">
        <v>39.61024425793719</v>
      </c>
      <c r="BU384" s="10">
        <v>114.64640602573213</v>
      </c>
      <c r="BV384" s="4">
        <v>17.929896979298857</v>
      </c>
      <c r="BW384" s="10">
        <v>17.922127746807206</v>
      </c>
      <c r="BX384" s="10">
        <v>17.937666211790507</v>
      </c>
      <c r="BY384" s="4">
        <v>0.34557976312732519</v>
      </c>
      <c r="BZ384" s="4">
        <v>0.31900426677821037</v>
      </c>
      <c r="CA384" s="4">
        <v>0.37215525947643996</v>
      </c>
      <c r="CB384" s="4">
        <v>8.4331066135097466</v>
      </c>
      <c r="CD384" s="10">
        <v>4298.0576139948162</v>
      </c>
      <c r="CE384" s="10">
        <v>8.4570248088798845</v>
      </c>
      <c r="CF384" s="10"/>
      <c r="CH384" s="10">
        <v>3648.4568041094794</v>
      </c>
      <c r="CI384" s="10">
        <v>8.4049298288462033</v>
      </c>
      <c r="CJ384" s="10"/>
      <c r="CK384" s="4">
        <v>7.0368397659812558</v>
      </c>
      <c r="CM384" s="10">
        <v>4432.6890118026731</v>
      </c>
      <c r="CN384" s="10">
        <v>7.1728957470295054</v>
      </c>
      <c r="CQ384" s="10">
        <v>4081.3073353711584</v>
      </c>
      <c r="CR384" s="10">
        <v>6.8890699945269436</v>
      </c>
      <c r="CT384" s="4">
        <v>1.504687509033829</v>
      </c>
      <c r="CU384" s="4">
        <v>1.3161458385487399</v>
      </c>
      <c r="CV384" s="4">
        <v>0.18854167048508924</v>
      </c>
      <c r="CW384" s="4">
        <v>1.3062500050291419</v>
      </c>
      <c r="CX384" s="4">
        <v>1.085416667163372</v>
      </c>
      <c r="CY384" s="4">
        <v>0.22083333786576986</v>
      </c>
      <c r="CZ384" s="4">
        <v>1.703125013038516</v>
      </c>
      <c r="DA384" s="4">
        <v>1.5468750099341075</v>
      </c>
      <c r="DB384" s="4">
        <v>0.15625000310440859</v>
      </c>
    </row>
    <row r="385" spans="1:106" x14ac:dyDescent="0.25">
      <c r="A385" s="1">
        <f t="shared" si="5"/>
        <v>45308</v>
      </c>
      <c r="B385" s="8" t="s">
        <v>81</v>
      </c>
      <c r="C385" s="4">
        <v>8942.2860000000001</v>
      </c>
      <c r="D385" s="4">
        <v>8942.2860000000001</v>
      </c>
      <c r="E385" s="4">
        <v>0</v>
      </c>
      <c r="F385" s="4">
        <v>4494.3900000000003</v>
      </c>
      <c r="H385" s="4">
        <v>4447.8959999999997</v>
      </c>
      <c r="J385" s="4">
        <v>59901.877437140764</v>
      </c>
      <c r="K385" s="4">
        <v>244.27762895751374</v>
      </c>
      <c r="L385" s="4">
        <v>28441.710817529147</v>
      </c>
      <c r="M385" s="4">
        <v>31460.16661961162</v>
      </c>
      <c r="N385" s="4">
        <v>23084.522979581503</v>
      </c>
      <c r="O385" s="4">
        <v>1788.4222660234616</v>
      </c>
      <c r="P385" s="4">
        <v>10435.559663934369</v>
      </c>
      <c r="Q385" s="4">
        <v>12648.963315647132</v>
      </c>
      <c r="R385" s="4">
        <v>26890.383508517603</v>
      </c>
      <c r="S385" s="4">
        <v>52.531977847237279</v>
      </c>
      <c r="T385" s="4">
        <v>1197.2858841153261</v>
      </c>
      <c r="U385" s="4">
        <v>12553.900454969562</v>
      </c>
      <c r="V385" s="4">
        <v>0</v>
      </c>
      <c r="W385" s="4">
        <v>14336.48305354804</v>
      </c>
      <c r="X385" s="4">
        <v>0</v>
      </c>
      <c r="Y385" s="4">
        <v>12553.900454969562</v>
      </c>
      <c r="Z385" s="4">
        <v>14336.48305354804</v>
      </c>
      <c r="AA385" s="4">
        <v>323340.54766384768</v>
      </c>
      <c r="AB385" s="4">
        <v>165118.615906689</v>
      </c>
      <c r="AC385" s="4">
        <v>158221.93175715872</v>
      </c>
      <c r="AD385" s="4">
        <v>17873.804226784283</v>
      </c>
      <c r="AE385" s="4">
        <v>3.9996664517528302</v>
      </c>
      <c r="AF385" s="4">
        <v>1022.3918780169821</v>
      </c>
      <c r="AG385" s="4">
        <v>8477.2624022140408</v>
      </c>
      <c r="AH385" s="4">
        <v>9396.541824570244</v>
      </c>
      <c r="AI385" s="4">
        <v>10753.546948692463</v>
      </c>
      <c r="AJ385" s="4">
        <v>227.00698343171013</v>
      </c>
      <c r="AK385" s="4">
        <v>5976.5084891722336</v>
      </c>
      <c r="AL385" s="4">
        <v>4777.0384595202295</v>
      </c>
      <c r="AM385" s="4">
        <v>1025.5146954452903</v>
      </c>
      <c r="AN385" s="4">
        <v>503.71018954977978</v>
      </c>
      <c r="AO385" s="4">
        <v>521.80450589551037</v>
      </c>
      <c r="AP385" s="4">
        <v>98593.5625</v>
      </c>
      <c r="AQ385" s="4">
        <v>161693.4425</v>
      </c>
      <c r="AR385" s="4">
        <v>46601.02734375</v>
      </c>
      <c r="AS385" s="4">
        <v>51992.53515625</v>
      </c>
      <c r="AT385" s="4">
        <v>641.44965277777783</v>
      </c>
      <c r="AU385" s="4">
        <v>618.66319444444446</v>
      </c>
      <c r="AV385" s="4">
        <v>664.23611111111109</v>
      </c>
      <c r="AW385" s="4">
        <v>6.6987208234159326</v>
      </c>
      <c r="AX385" s="4">
        <v>2.5815013051004523</v>
      </c>
      <c r="AY385" s="4">
        <v>5.1630026102009046</v>
      </c>
      <c r="AZ385" s="4">
        <v>36.158600570798974</v>
      </c>
      <c r="BA385" s="4">
        <v>1.9987958589989498</v>
      </c>
      <c r="BB385" s="4">
        <v>1.2025501028140302</v>
      </c>
      <c r="BC385" s="4">
        <v>0.11468149144919881</v>
      </c>
      <c r="BD385" s="4">
        <v>18.081891196501655</v>
      </c>
      <c r="BE385" s="4">
        <v>7.2110004425048828</v>
      </c>
      <c r="BF385" s="4">
        <v>2.9270000457763672</v>
      </c>
      <c r="BG385" s="4">
        <v>11.495000839233398</v>
      </c>
      <c r="BH385" s="4">
        <v>88.50200080871582</v>
      </c>
      <c r="BI385" s="4">
        <v>75.652000427246094</v>
      </c>
      <c r="BJ385" s="4">
        <v>12.850000381469727</v>
      </c>
      <c r="BK385" s="4">
        <v>3.4535000324249268</v>
      </c>
      <c r="BL385" s="4">
        <v>3.4279999732971191</v>
      </c>
      <c r="BM385" s="4">
        <v>3.4790000915527344</v>
      </c>
      <c r="BN385" s="4">
        <v>0.83349998295307159</v>
      </c>
      <c r="BO385" s="4">
        <v>0.41800001263618469</v>
      </c>
      <c r="BP385" s="4">
        <v>1.2489999532699585</v>
      </c>
      <c r="BQ385" s="4">
        <v>63</v>
      </c>
      <c r="BR385" s="4">
        <v>68</v>
      </c>
      <c r="BS385" s="4">
        <v>58</v>
      </c>
      <c r="BT385" s="10">
        <v>39.675860527625694</v>
      </c>
      <c r="BU385" s="10">
        <v>115.59819483204031</v>
      </c>
      <c r="BV385" s="4">
        <v>18.254456629708962</v>
      </c>
      <c r="BW385" s="10">
        <v>18.298309380246533</v>
      </c>
      <c r="BX385" s="10">
        <v>18.210603879171391</v>
      </c>
      <c r="BY385" s="4">
        <v>0.44928622997824952</v>
      </c>
      <c r="BZ385" s="4">
        <v>0.48547716170420885</v>
      </c>
      <c r="CA385" s="4">
        <v>0.41309529825229019</v>
      </c>
      <c r="CB385" s="4">
        <v>8.2611120483801752</v>
      </c>
      <c r="CD385" s="10">
        <v>4480.8522776110322</v>
      </c>
      <c r="CE385" s="10">
        <v>8.1704116330413203</v>
      </c>
      <c r="CF385" s="10"/>
      <c r="CH385" s="10">
        <v>4646.3177237734863</v>
      </c>
      <c r="CI385" s="10">
        <v>8.3485824253136975</v>
      </c>
      <c r="CJ385" s="10"/>
      <c r="CK385" s="4">
        <v>6.956477810280127</v>
      </c>
      <c r="CM385" s="10">
        <v>4604.6464473978676</v>
      </c>
      <c r="CN385" s="10">
        <v>7.1776690641666256</v>
      </c>
      <c r="CQ385" s="10">
        <v>5401.0861639979848</v>
      </c>
      <c r="CR385" s="10">
        <v>6.7679032364855054</v>
      </c>
      <c r="CT385" s="4">
        <v>1.9000000022351742</v>
      </c>
      <c r="CU385" s="4">
        <v>1.4687499968955913</v>
      </c>
      <c r="CV385" s="4">
        <v>0.4312500053395828</v>
      </c>
      <c r="CW385" s="4">
        <v>1.4833333414668837</v>
      </c>
      <c r="CX385" s="4">
        <v>1.1645833378036816</v>
      </c>
      <c r="CY385" s="4">
        <v>0.31875000366320211</v>
      </c>
      <c r="CZ385" s="4">
        <v>2.3166666630034647</v>
      </c>
      <c r="DA385" s="4">
        <v>1.7729166559875011</v>
      </c>
      <c r="DB385" s="4">
        <v>0.54375000701596343</v>
      </c>
    </row>
    <row r="386" spans="1:106" x14ac:dyDescent="0.25">
      <c r="A386" s="1">
        <f t="shared" si="5"/>
        <v>45309</v>
      </c>
      <c r="B386" s="8" t="s">
        <v>81</v>
      </c>
      <c r="C386" s="4">
        <v>9031.030999999999</v>
      </c>
      <c r="D386" s="4">
        <v>9031.030999999999</v>
      </c>
      <c r="E386" s="4">
        <v>0</v>
      </c>
      <c r="F386" s="4">
        <v>4526.4979999999996</v>
      </c>
      <c r="H386" s="4">
        <v>4504.5330000000004</v>
      </c>
      <c r="J386" s="4">
        <v>59706.793779006548</v>
      </c>
      <c r="K386" s="4">
        <v>243.84176041227767</v>
      </c>
      <c r="L386" s="4">
        <v>29484.440524405625</v>
      </c>
      <c r="M386" s="4">
        <v>30222.353254600919</v>
      </c>
      <c r="N386" s="4">
        <v>20613.30312744571</v>
      </c>
      <c r="O386" s="4">
        <v>1788.2618829417702</v>
      </c>
      <c r="P386" s="4">
        <v>10082.934952993663</v>
      </c>
      <c r="Q386" s="4">
        <v>10530.368174452049</v>
      </c>
      <c r="R386" s="4">
        <v>29773.165415843912</v>
      </c>
      <c r="S386" s="4">
        <v>52.08041166002058</v>
      </c>
      <c r="T386" s="4">
        <v>1195.2836182764443</v>
      </c>
      <c r="U386" s="4">
        <v>14075.885435080309</v>
      </c>
      <c r="V386" s="4">
        <v>0</v>
      </c>
      <c r="W386" s="4">
        <v>15697.279980763604</v>
      </c>
      <c r="X386" s="4">
        <v>0</v>
      </c>
      <c r="Y386" s="4">
        <v>14075.885435080309</v>
      </c>
      <c r="Z386" s="4">
        <v>15697.279980763604</v>
      </c>
      <c r="AA386" s="4">
        <v>322325.53628967295</v>
      </c>
      <c r="AB386" s="4">
        <v>169876.66873223678</v>
      </c>
      <c r="AC386" s="4">
        <v>152448.8675574362</v>
      </c>
      <c r="AD386" s="4">
        <v>17487.279880752762</v>
      </c>
      <c r="AE386" s="4">
        <v>4.0001512769296657</v>
      </c>
      <c r="AF386" s="4">
        <v>1022.3449122613266</v>
      </c>
      <c r="AG386" s="4">
        <v>8992.8664965057578</v>
      </c>
      <c r="AH386" s="4">
        <v>8494.4133842470037</v>
      </c>
      <c r="AI386" s="4">
        <v>10113.053505569669</v>
      </c>
      <c r="AJ386" s="4">
        <v>226.94283531347909</v>
      </c>
      <c r="AK386" s="4">
        <v>5525.0532940098519</v>
      </c>
      <c r="AL386" s="4">
        <v>4588.0002115598172</v>
      </c>
      <c r="AM386" s="4">
        <v>1011.0715655568845</v>
      </c>
      <c r="AN386" s="4">
        <v>505.0623766660741</v>
      </c>
      <c r="AO386" s="4">
        <v>506.00918889081044</v>
      </c>
      <c r="AP386" s="4">
        <v>101140.78515625</v>
      </c>
      <c r="AQ386" s="4">
        <v>165870.88765624998</v>
      </c>
      <c r="AR386" s="4">
        <v>51163.16015625</v>
      </c>
      <c r="AS386" s="4">
        <v>49977.625</v>
      </c>
      <c r="AT386" s="4">
        <v>606.25</v>
      </c>
      <c r="AU386" s="4">
        <v>600</v>
      </c>
      <c r="AV386" s="4">
        <v>612.5</v>
      </c>
      <c r="AW386" s="4">
        <v>6.6112931933249435</v>
      </c>
      <c r="AX386" s="4">
        <v>2.2824972173659588</v>
      </c>
      <c r="AY386" s="4">
        <v>4.5649944347319176</v>
      </c>
      <c r="AZ386" s="4">
        <v>35.690890252693514</v>
      </c>
      <c r="BA386" s="4">
        <v>1.9363547617932839</v>
      </c>
      <c r="BB386" s="4">
        <v>1.1198116256681734</v>
      </c>
      <c r="BC386" s="4">
        <v>0.11195527571070064</v>
      </c>
      <c r="BD386" s="4">
        <v>18.366772039233393</v>
      </c>
      <c r="BE386" s="4">
        <v>6.8440003395080566</v>
      </c>
      <c r="BF386" s="4">
        <v>2.9600000381469727</v>
      </c>
      <c r="BG386" s="4">
        <v>10.728000640869141</v>
      </c>
      <c r="BH386" s="4">
        <v>88.94749641418457</v>
      </c>
      <c r="BI386" s="4">
        <v>75.714996337890625</v>
      </c>
      <c r="BJ386" s="4">
        <v>13.232500076293945</v>
      </c>
      <c r="BK386" s="4">
        <v>3.4965000152587891</v>
      </c>
      <c r="BL386" s="4">
        <v>3.4279999732971191</v>
      </c>
      <c r="BM386" s="4">
        <v>3.565000057220459</v>
      </c>
      <c r="BN386" s="4">
        <v>0.71150000393390656</v>
      </c>
      <c r="BO386" s="4">
        <v>0.41800001263618469</v>
      </c>
      <c r="BP386" s="4">
        <v>1.0049999952316284</v>
      </c>
      <c r="BQ386" s="4">
        <v>73</v>
      </c>
      <c r="BR386" s="4">
        <v>68</v>
      </c>
      <c r="BS386" s="4">
        <v>78</v>
      </c>
      <c r="BT386" s="10">
        <v>39.643121452228186</v>
      </c>
      <c r="BU386" s="10">
        <v>117.10780160278659</v>
      </c>
      <c r="BV386" s="4">
        <v>17.802709236696913</v>
      </c>
      <c r="BW386" s="10">
        <v>17.715422135006499</v>
      </c>
      <c r="BX386" s="10">
        <v>17.889996338387331</v>
      </c>
      <c r="BY386" s="4">
        <v>0.45307460696437302</v>
      </c>
      <c r="BZ386" s="4">
        <v>0.42306794511158202</v>
      </c>
      <c r="CA386" s="4">
        <v>0.48308126881716401</v>
      </c>
      <c r="CB386" s="4">
        <v>8.1663971714531431</v>
      </c>
      <c r="CD386" s="10">
        <v>4480.6755213800961</v>
      </c>
      <c r="CE386" s="10">
        <v>7.9956775756650957</v>
      </c>
      <c r="CF386" s="10"/>
      <c r="CH386" s="10">
        <v>4405.8488334609137</v>
      </c>
      <c r="CI386" s="10">
        <v>8.3400161817237564</v>
      </c>
      <c r="CJ386" s="10"/>
      <c r="CK386" s="4">
        <v>6.9520711164831335</v>
      </c>
      <c r="CM386" s="10">
        <v>4690.5411748066654</v>
      </c>
      <c r="CN386" s="10">
        <v>7.1266448086904175</v>
      </c>
      <c r="CQ386" s="10">
        <v>5106.6095883464995</v>
      </c>
      <c r="CR386" s="10">
        <v>6.7917210687322855</v>
      </c>
      <c r="CT386" s="4">
        <v>1.3135416765386858</v>
      </c>
      <c r="CU386" s="4">
        <v>1.0802083381762106</v>
      </c>
      <c r="CV386" s="4">
        <v>0.23333333836247522</v>
      </c>
      <c r="CW386" s="4">
        <v>1.1625000132868688</v>
      </c>
      <c r="CX386" s="4">
        <v>0.96875000869234407</v>
      </c>
      <c r="CY386" s="4">
        <v>0.19375000459452471</v>
      </c>
      <c r="CZ386" s="4">
        <v>1.464583339790503</v>
      </c>
      <c r="DA386" s="4">
        <v>1.1916666676600773</v>
      </c>
      <c r="DB386" s="4">
        <v>0.27291667213042575</v>
      </c>
    </row>
    <row r="387" spans="1:106" x14ac:dyDescent="0.25">
      <c r="A387" s="1">
        <f t="shared" si="5"/>
        <v>45310</v>
      </c>
      <c r="B387" s="8" t="s">
        <v>81</v>
      </c>
      <c r="C387" s="4">
        <v>8851.9439999999995</v>
      </c>
      <c r="D387" s="4">
        <v>8851.9439999999995</v>
      </c>
      <c r="E387" s="4">
        <v>0</v>
      </c>
      <c r="F387" s="4">
        <v>4473.2299999999996</v>
      </c>
      <c r="H387" s="4">
        <v>4378.7139999999999</v>
      </c>
      <c r="J387" s="4">
        <v>48007.530710682637</v>
      </c>
      <c r="K387" s="4">
        <v>248.35299663762959</v>
      </c>
      <c r="L387" s="4">
        <v>24861.408053201096</v>
      </c>
      <c r="M387" s="4">
        <v>23146.122657481537</v>
      </c>
      <c r="N387" s="4">
        <v>20509.045981859294</v>
      </c>
      <c r="O387" s="4">
        <v>1789.2933324423684</v>
      </c>
      <c r="P387" s="4">
        <v>10087.407528145981</v>
      </c>
      <c r="Q387" s="4">
        <v>10421.638453713314</v>
      </c>
      <c r="R387" s="4">
        <v>23316.443528827236</v>
      </c>
      <c r="S387" s="4">
        <v>50.994570990913445</v>
      </c>
      <c r="T387" s="4">
        <v>1190.9009167110037</v>
      </c>
      <c r="U387" s="4">
        <v>11852.404397387094</v>
      </c>
      <c r="V387" s="4">
        <v>0</v>
      </c>
      <c r="W387" s="4">
        <v>11464.039131440142</v>
      </c>
      <c r="X387" s="4">
        <v>0</v>
      </c>
      <c r="Y387" s="4">
        <v>11852.404397387094</v>
      </c>
      <c r="Z387" s="4">
        <v>11464.039131440142</v>
      </c>
      <c r="AA387" s="4">
        <v>303076.82174033672</v>
      </c>
      <c r="AB387" s="4">
        <v>160695.52479595508</v>
      </c>
      <c r="AC387" s="4">
        <v>142381.29694438167</v>
      </c>
      <c r="AD387" s="4">
        <v>15298.280645243531</v>
      </c>
      <c r="AE387" s="4">
        <v>3.9993582524186677</v>
      </c>
      <c r="AF387" s="4">
        <v>1022.2589954096848</v>
      </c>
      <c r="AG387" s="4">
        <v>7882.788359718299</v>
      </c>
      <c r="AH387" s="4">
        <v>7415.4922855252316</v>
      </c>
      <c r="AI387" s="4">
        <v>10494.837184956275</v>
      </c>
      <c r="AJ387" s="4">
        <v>227.13103193724598</v>
      </c>
      <c r="AK387" s="4">
        <v>6282.4104084249402</v>
      </c>
      <c r="AL387" s="4">
        <v>4212.4267765313352</v>
      </c>
      <c r="AM387" s="4">
        <v>979.32026286937082</v>
      </c>
      <c r="AN387" s="4">
        <v>494.59586660197027</v>
      </c>
      <c r="AO387" s="4">
        <v>484.72439626740055</v>
      </c>
      <c r="AP387" s="4">
        <v>82214.6875</v>
      </c>
      <c r="AQ387" s="4">
        <v>134832.08749999999</v>
      </c>
      <c r="AR387" s="4">
        <v>41550.14453125</v>
      </c>
      <c r="AS387" s="4">
        <v>40664.54296875</v>
      </c>
      <c r="AT387" s="4">
        <v>613.54166666666674</v>
      </c>
      <c r="AU387" s="4">
        <v>600</v>
      </c>
      <c r="AV387" s="4">
        <v>627.08333333333337</v>
      </c>
      <c r="AW387" s="4">
        <v>5.423388434301283</v>
      </c>
      <c r="AX387" s="4">
        <v>2.3168973935961743</v>
      </c>
      <c r="AY387" s="4">
        <v>4.6337947871923486</v>
      </c>
      <c r="AZ387" s="4">
        <v>34.238447705988278</v>
      </c>
      <c r="BA387" s="4">
        <v>1.7282396550682575</v>
      </c>
      <c r="BB387" s="4">
        <v>1.1855968796183387</v>
      </c>
      <c r="BC387" s="4">
        <v>0.1106333549861331</v>
      </c>
      <c r="BD387" s="4">
        <v>15.23191826563747</v>
      </c>
      <c r="BE387" s="4">
        <v>5.5860002040863037</v>
      </c>
      <c r="BF387" s="4">
        <v>3.2230000495910645</v>
      </c>
      <c r="BG387" s="4">
        <v>7.949000358581543</v>
      </c>
      <c r="BH387" s="4">
        <v>90.693498611450195</v>
      </c>
      <c r="BI387" s="4">
        <v>77.758499145507813</v>
      </c>
      <c r="BJ387" s="4">
        <v>12.934999465942383</v>
      </c>
      <c r="BK387" s="4">
        <v>3.1965000629425049</v>
      </c>
      <c r="BL387" s="4">
        <v>3.2560000419616699</v>
      </c>
      <c r="BM387" s="4">
        <v>3.1370000839233398</v>
      </c>
      <c r="BN387" s="4">
        <v>0.52400001883506775</v>
      </c>
      <c r="BO387" s="4">
        <v>0.60000002384185791</v>
      </c>
      <c r="BP387" s="4">
        <v>0.44800001382827759</v>
      </c>
      <c r="BQ387" s="4">
        <v>55</v>
      </c>
      <c r="BR387" s="4">
        <v>100</v>
      </c>
      <c r="BS387" s="4">
        <v>10</v>
      </c>
      <c r="BT387" s="10">
        <v>39.458086820735794</v>
      </c>
      <c r="BU387" s="10">
        <v>115.82913232381615</v>
      </c>
      <c r="BV387" s="4">
        <v>17.849493705205344</v>
      </c>
      <c r="BW387" s="10">
        <v>17.710469846769616</v>
      </c>
      <c r="BX387" s="10">
        <v>17.988517563641071</v>
      </c>
      <c r="BY387" s="4">
        <v>0.58702853934343635</v>
      </c>
      <c r="BZ387" s="4">
        <v>0.33994299676690054</v>
      </c>
      <c r="CA387" s="4">
        <v>0.83411408191997216</v>
      </c>
      <c r="CB387" s="4">
        <v>8.1326815236881149</v>
      </c>
      <c r="CD387" s="10">
        <v>4289.6435584137298</v>
      </c>
      <c r="CE387" s="10">
        <v>7.9041075134674346</v>
      </c>
      <c r="CF387" s="10"/>
      <c r="CH387" s="10">
        <v>4147.8116664178133</v>
      </c>
      <c r="CI387" s="10">
        <v>8.3690714828809156</v>
      </c>
      <c r="CJ387" s="10"/>
      <c r="CK387" s="4">
        <v>6.9705624818272289</v>
      </c>
      <c r="CM387" s="10">
        <v>4465.8645989778306</v>
      </c>
      <c r="CN387" s="10">
        <v>7.07591935871306</v>
      </c>
      <c r="CQ387" s="10">
        <v>4773.7281391368397</v>
      </c>
      <c r="CR387" s="10">
        <v>6.8720001982137395</v>
      </c>
      <c r="CT387" s="4">
        <v>1.2187500064416477</v>
      </c>
      <c r="CU387" s="4">
        <v>0.96770833494762576</v>
      </c>
      <c r="CV387" s="4">
        <v>0.25104167149402201</v>
      </c>
      <c r="CW387" s="4">
        <v>1.1937500031975408</v>
      </c>
      <c r="CX387" s="4">
        <v>0.90416666492819786</v>
      </c>
      <c r="CY387" s="4">
        <v>0.28958333826934296</v>
      </c>
      <c r="CZ387" s="4">
        <v>1.2437500096857548</v>
      </c>
      <c r="DA387" s="4">
        <v>1.0312500049670537</v>
      </c>
      <c r="DB387" s="4">
        <v>0.21250000471870104</v>
      </c>
    </row>
    <row r="388" spans="1:106" x14ac:dyDescent="0.25">
      <c r="A388" s="1">
        <f t="shared" si="5"/>
        <v>45311</v>
      </c>
      <c r="B388" s="8" t="s">
        <v>81</v>
      </c>
      <c r="C388" s="4">
        <v>8738.8420000000006</v>
      </c>
      <c r="D388" s="4">
        <v>8738.8420000000006</v>
      </c>
      <c r="E388" s="4">
        <v>0</v>
      </c>
      <c r="F388" s="4">
        <v>4347.1289999999999</v>
      </c>
      <c r="H388" s="4">
        <v>4391.7129999999997</v>
      </c>
      <c r="J388" s="4">
        <v>52789.406129812211</v>
      </c>
      <c r="K388" s="4">
        <v>247.73623743965027</v>
      </c>
      <c r="L388" s="4">
        <v>26011.791754237081</v>
      </c>
      <c r="M388" s="4">
        <v>26777.614375575129</v>
      </c>
      <c r="N388" s="4">
        <v>20957.219682533167</v>
      </c>
      <c r="O388" s="4">
        <v>1789.7515263705773</v>
      </c>
      <c r="P388" s="4">
        <v>9892.2490566321885</v>
      </c>
      <c r="Q388" s="4">
        <v>11064.970625900978</v>
      </c>
      <c r="R388" s="4">
        <v>26181.882306870131</v>
      </c>
      <c r="S388" s="4">
        <v>51.064097946660517</v>
      </c>
      <c r="T388" s="4">
        <v>1190.0991061849199</v>
      </c>
      <c r="U388" s="4">
        <v>12888.490259451421</v>
      </c>
      <c r="V388" s="4">
        <v>0</v>
      </c>
      <c r="W388" s="4">
        <v>13293.392047418711</v>
      </c>
      <c r="X388" s="4">
        <v>0</v>
      </c>
      <c r="Y388" s="4">
        <v>12888.490259451421</v>
      </c>
      <c r="Z388" s="4">
        <v>13293.392047418711</v>
      </c>
      <c r="AA388" s="4">
        <v>327283.47349944571</v>
      </c>
      <c r="AB388" s="4">
        <v>172208.56101180334</v>
      </c>
      <c r="AC388" s="4">
        <v>155074.91248764234</v>
      </c>
      <c r="AD388" s="4">
        <v>16809.380682596347</v>
      </c>
      <c r="AE388" s="4">
        <v>4.0005620272509406</v>
      </c>
      <c r="AF388" s="4">
        <v>1022.3373842300839</v>
      </c>
      <c r="AG388" s="4">
        <v>8247.5159333538722</v>
      </c>
      <c r="AH388" s="4">
        <v>8561.8647492424752</v>
      </c>
      <c r="AI388" s="4">
        <v>9411.0310552997926</v>
      </c>
      <c r="AJ388" s="4">
        <v>226.82053966116021</v>
      </c>
      <c r="AK388" s="4">
        <v>5871.3871739987626</v>
      </c>
      <c r="AL388" s="4">
        <v>3539.64388130103</v>
      </c>
      <c r="AM388" s="4">
        <v>1020.8727327080042</v>
      </c>
      <c r="AN388" s="4">
        <v>507.34801860455497</v>
      </c>
      <c r="AO388" s="4">
        <v>513.52471410344913</v>
      </c>
      <c r="AP388" s="4">
        <v>91234.40234375</v>
      </c>
      <c r="AQ388" s="4">
        <v>149624.41984374999</v>
      </c>
      <c r="AR388" s="4">
        <v>45460.09375</v>
      </c>
      <c r="AS388" s="4">
        <v>45774.30859375</v>
      </c>
      <c r="AT388" s="4">
        <v>633.61979166666674</v>
      </c>
      <c r="AU388" s="4">
        <v>617.23958333333337</v>
      </c>
      <c r="AV388" s="4">
        <v>650</v>
      </c>
      <c r="AW388" s="4">
        <v>6.040778186607815</v>
      </c>
      <c r="AX388" s="4">
        <v>2.3981689659262826</v>
      </c>
      <c r="AY388" s="4">
        <v>4.7963379318525652</v>
      </c>
      <c r="AZ388" s="4">
        <v>37.451583802458686</v>
      </c>
      <c r="BA388" s="4">
        <v>1.9235249570362236</v>
      </c>
      <c r="BB388" s="4">
        <v>1.0769196943141657</v>
      </c>
      <c r="BC388" s="4">
        <v>0.11682013849294953</v>
      </c>
      <c r="BD388" s="4">
        <v>17.121767374184127</v>
      </c>
      <c r="BE388" s="4">
        <v>9.4165000915527344</v>
      </c>
      <c r="BF388" s="4">
        <v>7.4809999465942383</v>
      </c>
      <c r="BG388" s="4">
        <v>11.35200023651123</v>
      </c>
      <c r="BH388" s="4">
        <v>85.721502304077148</v>
      </c>
      <c r="BI388" s="4">
        <v>72.933502197265625</v>
      </c>
      <c r="BJ388" s="4">
        <v>12.788000106811523</v>
      </c>
      <c r="BK388" s="4">
        <v>3.3395000696182251</v>
      </c>
      <c r="BL388" s="4">
        <v>3.2560000419616699</v>
      </c>
      <c r="BM388" s="4">
        <v>3.4230000972747803</v>
      </c>
      <c r="BN388" s="4">
        <v>1.5224999785423279</v>
      </c>
      <c r="BO388" s="4">
        <v>0.60000002384185791</v>
      </c>
      <c r="BP388" s="4">
        <v>2.4449999332427979</v>
      </c>
      <c r="BQ388" s="4">
        <v>78</v>
      </c>
      <c r="BR388" s="4">
        <v>100</v>
      </c>
      <c r="BS388" s="4">
        <v>56</v>
      </c>
      <c r="BT388" s="10">
        <v>39.454386620555738</v>
      </c>
      <c r="BU388" s="10">
        <v>116.71021915594767</v>
      </c>
      <c r="BV388" s="4">
        <v>17.896766743731717</v>
      </c>
      <c r="BW388" s="10">
        <v>17.874152014399016</v>
      </c>
      <c r="BX388" s="10">
        <v>17.919381473064423</v>
      </c>
      <c r="BY388" s="4">
        <v>0.378032512913347</v>
      </c>
      <c r="BZ388" s="4">
        <v>0.46198098731391812</v>
      </c>
      <c r="CA388" s="4">
        <v>0.29408403851277587</v>
      </c>
      <c r="CB388" s="4">
        <v>8.2680154767872533</v>
      </c>
      <c r="CD388" s="10">
        <v>4475.0130529170801</v>
      </c>
      <c r="CE388" s="10">
        <v>8.034405701755297</v>
      </c>
      <c r="CF388" s="10"/>
      <c r="CH388" s="10">
        <v>4504.5078375524272</v>
      </c>
      <c r="CI388" s="10">
        <v>8.5000956130103162</v>
      </c>
      <c r="CJ388" s="10"/>
      <c r="CK388" s="4">
        <v>6.9436358007272547</v>
      </c>
      <c r="CM388" s="10">
        <v>4676.3310569198047</v>
      </c>
      <c r="CN388" s="10">
        <v>7.094352158671799</v>
      </c>
      <c r="CQ388" s="10">
        <v>5213.7681511163073</v>
      </c>
      <c r="CR388" s="10">
        <v>6.8084553391083364</v>
      </c>
      <c r="CT388" s="4">
        <v>1.4072916734342775</v>
      </c>
      <c r="CU388" s="4">
        <v>1.1041666703919568</v>
      </c>
      <c r="CV388" s="4">
        <v>0.30312500304232043</v>
      </c>
      <c r="CW388" s="4">
        <v>1.3062500050291419</v>
      </c>
      <c r="CX388" s="4">
        <v>1.0895833348234494</v>
      </c>
      <c r="CY388" s="4">
        <v>0.21666667020569244</v>
      </c>
      <c r="CZ388" s="4">
        <v>1.5083333418394129</v>
      </c>
      <c r="DA388" s="4">
        <v>1.1187500059604645</v>
      </c>
      <c r="DB388" s="4">
        <v>0.38958333587894839</v>
      </c>
    </row>
    <row r="389" spans="1:106" x14ac:dyDescent="0.25">
      <c r="A389" s="1">
        <f t="shared" si="5"/>
        <v>45312</v>
      </c>
      <c r="B389" s="8" t="s">
        <v>81</v>
      </c>
      <c r="C389" s="4">
        <v>7457.4709999999995</v>
      </c>
      <c r="D389" s="4">
        <v>7457.4709999999995</v>
      </c>
      <c r="E389" s="4">
        <v>0</v>
      </c>
      <c r="F389" s="4">
        <v>3053.9659999999999</v>
      </c>
      <c r="H389" s="4">
        <v>4403.5050000000001</v>
      </c>
      <c r="J389" s="4">
        <v>47969.430118626959</v>
      </c>
      <c r="K389" s="4">
        <v>244.52946859258569</v>
      </c>
      <c r="L389" s="4">
        <v>21040.615822557287</v>
      </c>
      <c r="M389" s="4">
        <v>26928.814296069668</v>
      </c>
      <c r="N389" s="4">
        <v>18053.309458606844</v>
      </c>
      <c r="O389" s="4">
        <v>1789.360724370473</v>
      </c>
      <c r="P389" s="4">
        <v>8103.2036462640872</v>
      </c>
      <c r="Q389" s="4">
        <v>9950.1058123427574</v>
      </c>
      <c r="R389" s="4">
        <v>23077.513408355149</v>
      </c>
      <c r="S389" s="4">
        <v>51.976662697454771</v>
      </c>
      <c r="T389" s="4">
        <v>1197.0571190678502</v>
      </c>
      <c r="U389" s="4">
        <v>9839.6787413793063</v>
      </c>
      <c r="V389" s="4">
        <v>0</v>
      </c>
      <c r="W389" s="4">
        <v>13237.834666975843</v>
      </c>
      <c r="X389" s="4">
        <v>0</v>
      </c>
      <c r="Y389" s="4">
        <v>9839.6787413793063</v>
      </c>
      <c r="Z389" s="4">
        <v>13237.834666975843</v>
      </c>
      <c r="AA389" s="4">
        <v>290916.57912733126</v>
      </c>
      <c r="AB389" s="4">
        <v>132352.78910840725</v>
      </c>
      <c r="AC389" s="4">
        <v>158563.79001892402</v>
      </c>
      <c r="AD389" s="4">
        <v>15449.439117534737</v>
      </c>
      <c r="AE389" s="4">
        <v>3.9994034045963627</v>
      </c>
      <c r="AF389" s="4">
        <v>1022.3111325970555</v>
      </c>
      <c r="AG389" s="4">
        <v>7006.0526949365185</v>
      </c>
      <c r="AH389" s="4">
        <v>8443.3864225982197</v>
      </c>
      <c r="AI389" s="4">
        <v>8732.881687192812</v>
      </c>
      <c r="AJ389" s="4">
        <v>226.84405827098422</v>
      </c>
      <c r="AK389" s="4">
        <v>5789.7298674962904</v>
      </c>
      <c r="AL389" s="4">
        <v>2943.1518196965212</v>
      </c>
      <c r="AM389" s="4">
        <v>965.41111689206309</v>
      </c>
      <c r="AN389" s="4">
        <v>435.99822877307156</v>
      </c>
      <c r="AO389" s="4">
        <v>529.41288811899153</v>
      </c>
      <c r="AP389" s="4">
        <v>84190.625</v>
      </c>
      <c r="AQ389" s="4">
        <v>138072.625</v>
      </c>
      <c r="AR389" s="4">
        <v>36598.4609375</v>
      </c>
      <c r="AS389" s="4">
        <v>47592.1640625</v>
      </c>
      <c r="AT389" s="4">
        <v>621.91840277777783</v>
      </c>
      <c r="AU389" s="4">
        <v>623.78472222222217</v>
      </c>
      <c r="AV389" s="4">
        <v>620.05208333333337</v>
      </c>
      <c r="AW389" s="4">
        <v>6.4323991496080861</v>
      </c>
      <c r="AX389" s="4">
        <v>2.4208353553915054</v>
      </c>
      <c r="AY389" s="4">
        <v>4.8416707107830108</v>
      </c>
      <c r="AZ389" s="4">
        <v>39.010085205471306</v>
      </c>
      <c r="BA389" s="4">
        <v>2.0716727047996217</v>
      </c>
      <c r="BB389" s="4">
        <v>1.1710245587536059</v>
      </c>
      <c r="BC389" s="4">
        <v>0.12945556434507935</v>
      </c>
      <c r="BD389" s="4">
        <v>18.514671394632309</v>
      </c>
      <c r="BE389" s="4">
        <v>7.5794997215270996</v>
      </c>
      <c r="BF389" s="4">
        <v>5.550999641418457</v>
      </c>
      <c r="BG389" s="4">
        <v>9.6079998016357422</v>
      </c>
      <c r="BH389" s="4">
        <v>88.074001312255859</v>
      </c>
      <c r="BI389" s="4">
        <v>76.455001831054688</v>
      </c>
      <c r="BJ389" s="4">
        <v>11.618999481201172</v>
      </c>
      <c r="BK389" s="4">
        <v>2.9330000877380371</v>
      </c>
      <c r="BL389" s="4">
        <v>2.4430000782012939</v>
      </c>
      <c r="BM389" s="4">
        <v>3.4230000972747803</v>
      </c>
      <c r="BN389" s="4">
        <v>1.4134999662637711</v>
      </c>
      <c r="BO389" s="4">
        <v>0.38199999928474426</v>
      </c>
      <c r="BP389" s="4">
        <v>2.4449999332427979</v>
      </c>
      <c r="BQ389" s="4">
        <v>62</v>
      </c>
      <c r="BR389" s="4">
        <v>68</v>
      </c>
      <c r="BS389" s="4">
        <v>56</v>
      </c>
      <c r="BT389" s="10">
        <v>40.059534451254066</v>
      </c>
      <c r="BU389" s="10">
        <v>116.6590295016378</v>
      </c>
      <c r="BV389" s="4">
        <v>17.709001682207543</v>
      </c>
      <c r="BW389" s="10">
        <v>17.618225258732284</v>
      </c>
      <c r="BX389" s="10">
        <v>17.799778105682798</v>
      </c>
      <c r="BY389" s="4">
        <v>0.28986274022478203</v>
      </c>
      <c r="BZ389" s="4">
        <v>0.35696106303628899</v>
      </c>
      <c r="CA389" s="4">
        <v>0.22276441741327505</v>
      </c>
      <c r="CB389" s="4">
        <v>8.4015252348407987</v>
      </c>
      <c r="CD389" s="10">
        <v>3813.2371109088731</v>
      </c>
      <c r="CE389" s="10">
        <v>8.3736504006597787</v>
      </c>
      <c r="CF389" s="10"/>
      <c r="CH389" s="10">
        <v>4627.5958177444063</v>
      </c>
      <c r="CI389" s="10">
        <v>8.4244946894660107</v>
      </c>
      <c r="CJ389" s="10"/>
      <c r="CK389" s="4">
        <v>6.9243209035038138</v>
      </c>
      <c r="CM389" s="10">
        <v>4031.0560012245178</v>
      </c>
      <c r="CN389" s="10">
        <v>7.1150314717365601</v>
      </c>
      <c r="CQ389" s="10">
        <v>5323.1344785531228</v>
      </c>
      <c r="CR389" s="10">
        <v>6.7799012981624687</v>
      </c>
      <c r="CT389" s="4">
        <v>1.3729166731548805</v>
      </c>
      <c r="CU389" s="4">
        <v>1.1041666666666665</v>
      </c>
      <c r="CV389" s="4">
        <v>0.2687500064882139</v>
      </c>
      <c r="CW389" s="4">
        <v>1.4562500114552677</v>
      </c>
      <c r="CX389" s="4">
        <v>1.1750000044703484</v>
      </c>
      <c r="CY389" s="4">
        <v>0.28125000698491931</v>
      </c>
      <c r="CZ389" s="4">
        <v>1.2895833348544934</v>
      </c>
      <c r="DA389" s="4">
        <v>1.0333333288629849</v>
      </c>
      <c r="DB389" s="4">
        <v>0.25625000599150854</v>
      </c>
    </row>
    <row r="390" spans="1:106" x14ac:dyDescent="0.25">
      <c r="A390" s="1">
        <f t="shared" ref="A390:A453" si="6">A389+1</f>
        <v>45313</v>
      </c>
      <c r="B390" s="8" t="s">
        <v>82</v>
      </c>
      <c r="C390" s="4">
        <v>8948.8889999999992</v>
      </c>
      <c r="D390" s="4">
        <v>8948.8889999999992</v>
      </c>
      <c r="E390" s="4">
        <v>0</v>
      </c>
      <c r="F390" s="4">
        <v>4496.3059999999996</v>
      </c>
      <c r="H390" s="4">
        <v>4452.5829999999996</v>
      </c>
      <c r="J390" s="4">
        <v>55903.919479583099</v>
      </c>
      <c r="K390" s="4">
        <v>244.22716101088767</v>
      </c>
      <c r="L390" s="4">
        <v>27043.406902790288</v>
      </c>
      <c r="M390" s="4">
        <v>28860.512576792808</v>
      </c>
      <c r="N390" s="4">
        <v>19413.317336872708</v>
      </c>
      <c r="O390" s="4">
        <v>1790.6222017931552</v>
      </c>
      <c r="P390" s="4">
        <v>9438.365867952738</v>
      </c>
      <c r="Q390" s="4">
        <v>9974.9514689199696</v>
      </c>
      <c r="R390" s="4">
        <v>25295.369307593082</v>
      </c>
      <c r="S390" s="4">
        <v>50.645987545649277</v>
      </c>
      <c r="T390" s="4">
        <v>1189.710955831471</v>
      </c>
      <c r="U390" s="4">
        <v>10938.593096780982</v>
      </c>
      <c r="V390" s="4">
        <v>0</v>
      </c>
      <c r="W390" s="4">
        <v>14356.776210812101</v>
      </c>
      <c r="X390" s="4">
        <v>0</v>
      </c>
      <c r="Y390" s="4">
        <v>10938.593096780982</v>
      </c>
      <c r="Z390" s="4">
        <v>14356.776210812101</v>
      </c>
      <c r="AA390" s="4">
        <v>321715.96684580133</v>
      </c>
      <c r="AB390" s="4">
        <v>161025.09582351099</v>
      </c>
      <c r="AC390" s="4">
        <v>160690.87102229032</v>
      </c>
      <c r="AD390" s="4">
        <v>17018.756562492996</v>
      </c>
      <c r="AE390" s="4">
        <v>3.9999263005271612</v>
      </c>
      <c r="AF390" s="4">
        <v>1022.3155245945011</v>
      </c>
      <c r="AG390" s="4">
        <v>8512.8844295942909</v>
      </c>
      <c r="AH390" s="4">
        <v>8505.8721328987049</v>
      </c>
      <c r="AI390" s="4">
        <v>8468.062790454198</v>
      </c>
      <c r="AJ390" s="4">
        <v>226.91063377088972</v>
      </c>
      <c r="AK390" s="4">
        <v>5361.9570102028647</v>
      </c>
      <c r="AL390" s="4">
        <v>3106.1057802513337</v>
      </c>
      <c r="AM390" s="4">
        <v>1031.4593937873299</v>
      </c>
      <c r="AN390" s="4">
        <v>499.40794631272246</v>
      </c>
      <c r="AO390" s="4">
        <v>532.05144747460736</v>
      </c>
      <c r="AP390" s="4">
        <v>92926.90234375</v>
      </c>
      <c r="AQ390" s="4">
        <v>152400.11984375</v>
      </c>
      <c r="AR390" s="4">
        <v>43796.93359375</v>
      </c>
      <c r="AS390" s="4">
        <v>49129.96875</v>
      </c>
      <c r="AT390" s="4">
        <v>639.0625</v>
      </c>
      <c r="AU390" s="4">
        <v>641.84027777777783</v>
      </c>
      <c r="AV390" s="4">
        <v>636.28472222222217</v>
      </c>
      <c r="AW390" s="4">
        <v>6.2470234550437604</v>
      </c>
      <c r="AX390" s="4">
        <v>2.1693550268500044</v>
      </c>
      <c r="AY390" s="4">
        <v>4.3387100537000087</v>
      </c>
      <c r="AZ390" s="4">
        <v>35.950380750705634</v>
      </c>
      <c r="BA390" s="4">
        <v>1.9017731209419402</v>
      </c>
      <c r="BB390" s="4">
        <v>0.94626973141070347</v>
      </c>
      <c r="BC390" s="4">
        <v>0.11526116747982124</v>
      </c>
      <c r="BD390" s="4">
        <v>17.030060362101935</v>
      </c>
      <c r="BE390" s="4">
        <v>3.8690001368522644</v>
      </c>
      <c r="BF390" s="4">
        <v>1.8009999990463257</v>
      </c>
      <c r="BG390" s="4">
        <v>5.9370002746582031</v>
      </c>
      <c r="BH390" s="4">
        <v>92.318002700805664</v>
      </c>
      <c r="BI390" s="4">
        <v>80.058502197265625</v>
      </c>
      <c r="BJ390" s="4">
        <v>12.259500503540039</v>
      </c>
      <c r="BK390" s="4">
        <v>2.4825000762939453</v>
      </c>
      <c r="BL390" s="4">
        <v>2.4430000782012939</v>
      </c>
      <c r="BM390" s="4">
        <v>2.5220000743865967</v>
      </c>
      <c r="BN390" s="4">
        <v>1.3300000578165054</v>
      </c>
      <c r="BO390" s="4">
        <v>0.38199999928474426</v>
      </c>
      <c r="BP390" s="4">
        <v>2.2780001163482666</v>
      </c>
      <c r="BQ390" s="4">
        <v>53</v>
      </c>
      <c r="BR390" s="4">
        <v>68</v>
      </c>
      <c r="BS390" s="4">
        <v>38</v>
      </c>
      <c r="BT390" s="10">
        <v>39.92645418800636</v>
      </c>
      <c r="BU390" s="10">
        <v>117.12091771797657</v>
      </c>
      <c r="BV390" s="4">
        <v>17.8538130551687</v>
      </c>
      <c r="BW390" s="10">
        <v>17.809907167564941</v>
      </c>
      <c r="BX390" s="10">
        <v>17.89771894277246</v>
      </c>
      <c r="BY390" s="4">
        <v>0.31072906722491245</v>
      </c>
      <c r="BZ390" s="4">
        <v>0.36823413844232811</v>
      </c>
      <c r="CA390" s="4">
        <v>0.25322399600749684</v>
      </c>
      <c r="CB390" s="4">
        <v>8.2713931337922624</v>
      </c>
      <c r="CD390" s="10">
        <v>4459.28122745173</v>
      </c>
      <c r="CE390" s="10">
        <v>8.264042103854722</v>
      </c>
      <c r="CF390" s="10"/>
      <c r="CH390" s="10">
        <v>4661.914789151213</v>
      </c>
      <c r="CI390" s="10">
        <v>8.2784246457965551</v>
      </c>
      <c r="CJ390" s="10"/>
      <c r="CK390" s="4">
        <v>6.9909013711664461</v>
      </c>
      <c r="CM390" s="10">
        <v>4594.9781159926051</v>
      </c>
      <c r="CN390" s="10">
        <v>7.2209203176010286</v>
      </c>
      <c r="CQ390" s="10">
        <v>5323.4845484304687</v>
      </c>
      <c r="CR390" s="10">
        <v>6.7923599805575074</v>
      </c>
      <c r="CT390" s="4">
        <v>1.5010416721925139</v>
      </c>
      <c r="CU390" s="4">
        <v>1.2531250007450581</v>
      </c>
      <c r="CV390" s="4">
        <v>0.24791667144745588</v>
      </c>
      <c r="CW390" s="4">
        <v>1.5999999972991645</v>
      </c>
      <c r="CX390" s="4">
        <v>1.31666665772597</v>
      </c>
      <c r="CY390" s="4">
        <v>0.28333333957319456</v>
      </c>
      <c r="CZ390" s="4">
        <v>1.4020833470858634</v>
      </c>
      <c r="DA390" s="4">
        <v>1.1895833437641461</v>
      </c>
      <c r="DB390" s="4">
        <v>0.21250000332171717</v>
      </c>
    </row>
    <row r="391" spans="1:106" x14ac:dyDescent="0.25">
      <c r="A391" s="1">
        <f t="shared" si="6"/>
        <v>45314</v>
      </c>
      <c r="B391" s="8" t="s">
        <v>82</v>
      </c>
      <c r="C391" s="4">
        <v>8927.2330000000002</v>
      </c>
      <c r="D391" s="4">
        <v>8927.2330000000002</v>
      </c>
      <c r="E391" s="4">
        <v>0</v>
      </c>
      <c r="F391" s="4">
        <v>4374.9049999999997</v>
      </c>
      <c r="H391" s="4">
        <v>4552.3280000000004</v>
      </c>
      <c r="J391" s="4">
        <v>59967.313524182304</v>
      </c>
      <c r="K391" s="4">
        <v>243.73072771159346</v>
      </c>
      <c r="L391" s="4">
        <v>30160.824066495024</v>
      </c>
      <c r="M391" s="4">
        <v>29806.489457687283</v>
      </c>
      <c r="N391" s="4">
        <v>22374.767096692391</v>
      </c>
      <c r="O391" s="4">
        <v>1792.6265782185103</v>
      </c>
      <c r="P391" s="4">
        <v>11946.644290576764</v>
      </c>
      <c r="Q391" s="4">
        <v>10428.122806115625</v>
      </c>
      <c r="R391" s="4">
        <v>27056.176114019123</v>
      </c>
      <c r="S391" s="4">
        <v>49.702402709489299</v>
      </c>
      <c r="T391" s="4">
        <v>1186.6046315872252</v>
      </c>
      <c r="U391" s="4">
        <v>12313.584828740384</v>
      </c>
      <c r="V391" s="4">
        <v>0</v>
      </c>
      <c r="W391" s="4">
        <v>14742.591285278739</v>
      </c>
      <c r="X391" s="4">
        <v>0</v>
      </c>
      <c r="Y391" s="4">
        <v>12313.584828740384</v>
      </c>
      <c r="Z391" s="4">
        <v>14742.591285278739</v>
      </c>
      <c r="AA391" s="4">
        <v>341083.08555561729</v>
      </c>
      <c r="AB391" s="4">
        <v>180414.46658906352</v>
      </c>
      <c r="AC391" s="4">
        <v>160668.61896655377</v>
      </c>
      <c r="AD391" s="4">
        <v>18179.47050596893</v>
      </c>
      <c r="AE391" s="4">
        <v>4.0301751982797613</v>
      </c>
      <c r="AF391" s="4">
        <v>1022.4522963308054</v>
      </c>
      <c r="AG391" s="4">
        <v>9149.1217763896202</v>
      </c>
      <c r="AH391" s="4">
        <v>9030.3487295793075</v>
      </c>
      <c r="AI391" s="4">
        <v>9998.0922262703789</v>
      </c>
      <c r="AJ391" s="4">
        <v>227.20471738285488</v>
      </c>
      <c r="AK391" s="4">
        <v>5717.4881519368009</v>
      </c>
      <c r="AL391" s="4">
        <v>4280.604074333577</v>
      </c>
      <c r="AM391" s="4">
        <v>1070.8937385846964</v>
      </c>
      <c r="AN391" s="4">
        <v>532.14687763307097</v>
      </c>
      <c r="AO391" s="4">
        <v>538.74686095162542</v>
      </c>
      <c r="AP391" s="4">
        <v>97719.56640625</v>
      </c>
      <c r="AQ391" s="4">
        <v>160260.08890624999</v>
      </c>
      <c r="AR391" s="4">
        <v>48234.44140625</v>
      </c>
      <c r="AS391" s="4">
        <v>49485.125</v>
      </c>
      <c r="AT391" s="4">
        <v>637.23958333333326</v>
      </c>
      <c r="AU391" s="4">
        <v>624.47916666666663</v>
      </c>
      <c r="AV391" s="4">
        <v>650</v>
      </c>
      <c r="AW391" s="4">
        <v>6.7173460717539584</v>
      </c>
      <c r="AX391" s="4">
        <v>2.5063496266639831</v>
      </c>
      <c r="AY391" s="4">
        <v>5.0126992533279662</v>
      </c>
      <c r="AZ391" s="4">
        <v>38.207032969299362</v>
      </c>
      <c r="BA391" s="4">
        <v>2.0364059620678581</v>
      </c>
      <c r="BB391" s="4">
        <v>1.1199542149589217</v>
      </c>
      <c r="BC391" s="4">
        <v>0.11995808091764787</v>
      </c>
      <c r="BD391" s="4">
        <v>17.951821007276273</v>
      </c>
      <c r="BE391" s="4">
        <v>4.653999924659729</v>
      </c>
      <c r="BF391" s="4">
        <v>1.6540000438690186</v>
      </c>
      <c r="BG391" s="4">
        <v>7.6539998054504395</v>
      </c>
      <c r="BH391" s="4">
        <v>90.830996513366699</v>
      </c>
      <c r="BI391" s="4">
        <v>77.227996826171875</v>
      </c>
      <c r="BJ391" s="4">
        <v>13.602999687194824</v>
      </c>
      <c r="BK391" s="4">
        <v>3.0290000438690186</v>
      </c>
      <c r="BL391" s="4">
        <v>3.5360000133514404</v>
      </c>
      <c r="BM391" s="4">
        <v>2.5220000743865967</v>
      </c>
      <c r="BN391" s="4">
        <v>1.4850000441074371</v>
      </c>
      <c r="BO391" s="4">
        <v>0.69199997186660767</v>
      </c>
      <c r="BP391" s="4">
        <v>2.2780001163482666</v>
      </c>
      <c r="BQ391" s="4">
        <v>64</v>
      </c>
      <c r="BR391" s="4">
        <v>90</v>
      </c>
      <c r="BS391" s="4">
        <v>38</v>
      </c>
      <c r="BT391" s="10">
        <v>40.369300110089441</v>
      </c>
      <c r="BU391" s="10">
        <v>115.27385143413666</v>
      </c>
      <c r="BV391" s="4">
        <v>17.871759082393517</v>
      </c>
      <c r="BW391" s="10">
        <v>18.059547945890163</v>
      </c>
      <c r="BX391" s="10">
        <v>17.683970218896867</v>
      </c>
      <c r="BY391" s="4">
        <v>0.35990976475567632</v>
      </c>
      <c r="BZ391" s="4">
        <v>0.3749886294367854</v>
      </c>
      <c r="CA391" s="4">
        <v>0.34483090007456724</v>
      </c>
      <c r="CB391" s="4">
        <v>8.2335119080746999</v>
      </c>
      <c r="CD391" s="10">
        <v>4769.2343811718029</v>
      </c>
      <c r="CE391" s="10">
        <v>8.0277471885806246</v>
      </c>
      <c r="CF391" s="10"/>
      <c r="CH391" s="10">
        <v>4703.2303546806925</v>
      </c>
      <c r="CI391" s="10">
        <v>8.4421642811541275</v>
      </c>
      <c r="CJ391" s="10"/>
      <c r="CK391" s="4">
        <v>6.9757987999884499</v>
      </c>
      <c r="CM391" s="10">
        <v>4852.3030495273915</v>
      </c>
      <c r="CN391" s="10">
        <v>7.1996016993348588</v>
      </c>
      <c r="CQ391" s="10">
        <v>5398.6381402081097</v>
      </c>
      <c r="CR391" s="10">
        <v>6.7746444601738203</v>
      </c>
      <c r="CT391" s="4">
        <v>1.6479166778735816</v>
      </c>
      <c r="CU391" s="4">
        <v>1.2979166718820729</v>
      </c>
      <c r="CV391" s="4">
        <v>0.3500000059915086</v>
      </c>
      <c r="CW391" s="4">
        <v>1.58125001595666</v>
      </c>
      <c r="CX391" s="4">
        <v>1.2041666780908902</v>
      </c>
      <c r="CY391" s="4">
        <v>0.37708333786576986</v>
      </c>
      <c r="CZ391" s="4">
        <v>1.7145833397905033</v>
      </c>
      <c r="DA391" s="4">
        <v>1.3916666656732559</v>
      </c>
      <c r="DB391" s="4">
        <v>0.32291667411724728</v>
      </c>
    </row>
    <row r="392" spans="1:106" x14ac:dyDescent="0.25">
      <c r="A392" s="1">
        <f t="shared" si="6"/>
        <v>45315</v>
      </c>
      <c r="B392" s="8" t="s">
        <v>82</v>
      </c>
      <c r="C392" s="4">
        <v>9059.9140000000007</v>
      </c>
      <c r="D392" s="4">
        <v>9059.9140000000007</v>
      </c>
      <c r="E392" s="4">
        <v>0</v>
      </c>
      <c r="F392" s="4">
        <v>4414.4629999999997</v>
      </c>
      <c r="H392" s="4">
        <v>4645.451</v>
      </c>
      <c r="J392" s="4">
        <v>61429.642211040627</v>
      </c>
      <c r="K392" s="4">
        <v>243.48169341964146</v>
      </c>
      <c r="L392" s="4">
        <v>28914.49630137128</v>
      </c>
      <c r="M392" s="4">
        <v>32515.145909669343</v>
      </c>
      <c r="N392" s="4">
        <v>22101.397015443115</v>
      </c>
      <c r="O392" s="4">
        <v>1792.8905462519476</v>
      </c>
      <c r="P392" s="4">
        <v>11052.091527121624</v>
      </c>
      <c r="Q392" s="4">
        <v>11049.305488321494</v>
      </c>
      <c r="R392" s="4">
        <v>28322.823238847159</v>
      </c>
      <c r="S392" s="4">
        <v>50.903504828964564</v>
      </c>
      <c r="T392" s="4">
        <v>1195.2843929164169</v>
      </c>
      <c r="U392" s="4">
        <v>13532.77988489941</v>
      </c>
      <c r="V392" s="4">
        <v>0</v>
      </c>
      <c r="W392" s="4">
        <v>14790.043353947751</v>
      </c>
      <c r="X392" s="4">
        <v>0</v>
      </c>
      <c r="Y392" s="4">
        <v>13532.77988489941</v>
      </c>
      <c r="Z392" s="4">
        <v>14790.043353947751</v>
      </c>
      <c r="AA392" s="4">
        <v>340424.71574658912</v>
      </c>
      <c r="AB392" s="4">
        <v>176767.70292431602</v>
      </c>
      <c r="AC392" s="4">
        <v>163657.01282227313</v>
      </c>
      <c r="AD392" s="4">
        <v>18154.047674552348</v>
      </c>
      <c r="AE392" s="4">
        <v>4.1591441361190729</v>
      </c>
      <c r="AF392" s="4">
        <v>1023.2321513145424</v>
      </c>
      <c r="AG392" s="4">
        <v>8845.474776324183</v>
      </c>
      <c r="AH392" s="4">
        <v>9308.5728982281653</v>
      </c>
      <c r="AI392" s="4">
        <v>8266.5777801893437</v>
      </c>
      <c r="AJ392" s="4">
        <v>226.9700371341352</v>
      </c>
      <c r="AK392" s="4">
        <v>5449.0411368232189</v>
      </c>
      <c r="AL392" s="4">
        <v>2817.5366433661247</v>
      </c>
      <c r="AM392" s="4">
        <v>1068.5294647174671</v>
      </c>
      <c r="AN392" s="4">
        <v>528.82674732279088</v>
      </c>
      <c r="AO392" s="4">
        <v>539.70271739467626</v>
      </c>
      <c r="AP392" s="4">
        <v>100625.41796875</v>
      </c>
      <c r="AQ392" s="4">
        <v>165025.68546874999</v>
      </c>
      <c r="AR392" s="4">
        <v>48955.30859375</v>
      </c>
      <c r="AS392" s="4">
        <v>51670.109375</v>
      </c>
      <c r="AT392" s="4">
        <v>655.20833333333337</v>
      </c>
      <c r="AU392" s="4">
        <v>630.90277777777783</v>
      </c>
      <c r="AV392" s="4">
        <v>679.51388888888891</v>
      </c>
      <c r="AW392" s="4">
        <v>6.7803780710325308</v>
      </c>
      <c r="AX392" s="4">
        <v>2.4394709503250378</v>
      </c>
      <c r="AY392" s="4">
        <v>4.8789419006500756</v>
      </c>
      <c r="AZ392" s="4">
        <v>37.574828607268138</v>
      </c>
      <c r="BA392" s="4">
        <v>2.0037770418739456</v>
      </c>
      <c r="BB392" s="4">
        <v>0.91243446463060718</v>
      </c>
      <c r="BC392" s="4">
        <v>0.11794035403840114</v>
      </c>
      <c r="BD392" s="4">
        <v>18.214928471589243</v>
      </c>
      <c r="BE392" s="4">
        <v>9.0794997215270996</v>
      </c>
      <c r="BF392" s="4">
        <v>4.9899997711181641</v>
      </c>
      <c r="BG392" s="4">
        <v>13.168999671936035</v>
      </c>
      <c r="BH392" s="4">
        <v>86.603002548217773</v>
      </c>
      <c r="BI392" s="4">
        <v>73.009002685546875</v>
      </c>
      <c r="BJ392" s="4">
        <v>13.593999862670898</v>
      </c>
      <c r="BK392" s="4">
        <v>3.5054999589920044</v>
      </c>
      <c r="BL392" s="4">
        <v>3.5360000133514404</v>
      </c>
      <c r="BM392" s="4">
        <v>3.4749999046325684</v>
      </c>
      <c r="BN392" s="4">
        <v>0.81199997663497925</v>
      </c>
      <c r="BO392" s="4">
        <v>0.69199997186660767</v>
      </c>
      <c r="BP392" s="4">
        <v>0.93199998140335083</v>
      </c>
      <c r="BQ392" s="4">
        <v>70</v>
      </c>
      <c r="BR392" s="4">
        <v>90</v>
      </c>
      <c r="BS392" s="4">
        <v>50</v>
      </c>
      <c r="BT392" s="10">
        <v>40.463430453750426</v>
      </c>
      <c r="BU392" s="10">
        <v>115.84657014999996</v>
      </c>
      <c r="BV392" s="4">
        <v>17.667625324256996</v>
      </c>
      <c r="BW392" s="10">
        <v>17.554763588165795</v>
      </c>
      <c r="BX392" s="10">
        <v>17.780487060348193</v>
      </c>
      <c r="BY392" s="4">
        <v>0.32233614885771816</v>
      </c>
      <c r="BZ392" s="4">
        <v>0.35791596661117947</v>
      </c>
      <c r="CA392" s="4">
        <v>0.28675633110425686</v>
      </c>
      <c r="CB392" s="4">
        <v>8.1758917002453941</v>
      </c>
      <c r="CD392" s="10">
        <v>4708.4149306815398</v>
      </c>
      <c r="CE392" s="10">
        <v>8.1651764560006583</v>
      </c>
      <c r="CF392" s="10"/>
      <c r="CH392" s="10">
        <v>4724.4110795568813</v>
      </c>
      <c r="CI392" s="10">
        <v>8.186570664276724</v>
      </c>
      <c r="CJ392" s="10"/>
      <c r="CK392" s="4">
        <v>6.852422922147702</v>
      </c>
      <c r="CM392" s="10">
        <v>4755.6061699309175</v>
      </c>
      <c r="CN392" s="10">
        <v>7.074374119992151</v>
      </c>
      <c r="CQ392" s="10">
        <v>5434.0147708681752</v>
      </c>
      <c r="CR392" s="10">
        <v>6.6581811818507788</v>
      </c>
      <c r="CT392" s="4">
        <v>1.5281250133800008</v>
      </c>
      <c r="CU392" s="4">
        <v>1.198958339790503</v>
      </c>
      <c r="CV392" s="4">
        <v>0.3291666735894978</v>
      </c>
      <c r="CW392" s="4">
        <v>1.4437500162360568</v>
      </c>
      <c r="CX392" s="4">
        <v>1.1083333417773247</v>
      </c>
      <c r="CY392" s="4">
        <v>0.33541667445873219</v>
      </c>
      <c r="CZ392" s="4">
        <v>1.6125000105239451</v>
      </c>
      <c r="DA392" s="4">
        <v>1.2895833378036816</v>
      </c>
      <c r="DB392" s="4">
        <v>0.32291667272026342</v>
      </c>
    </row>
    <row r="393" spans="1:106" x14ac:dyDescent="0.25">
      <c r="A393" s="1">
        <f t="shared" si="6"/>
        <v>45316</v>
      </c>
      <c r="B393" s="8" t="s">
        <v>82</v>
      </c>
      <c r="C393" s="4">
        <v>6364.1</v>
      </c>
      <c r="D393" s="4">
        <v>6364.1</v>
      </c>
      <c r="E393" s="4">
        <v>0</v>
      </c>
      <c r="F393" s="4">
        <v>1842.163</v>
      </c>
      <c r="H393" s="4">
        <v>4521.9369999999999</v>
      </c>
      <c r="J393" s="4">
        <v>42634.794356277052</v>
      </c>
      <c r="K393" s="4">
        <v>243.65271569982554</v>
      </c>
      <c r="L393" s="4">
        <v>12963.784515729905</v>
      </c>
      <c r="M393" s="4">
        <v>29671.009840547147</v>
      </c>
      <c r="N393" s="4">
        <v>15731.837565931526</v>
      </c>
      <c r="O393" s="4">
        <v>1793.1314728963289</v>
      </c>
      <c r="P393" s="4">
        <v>4217.5078700617396</v>
      </c>
      <c r="Q393" s="4">
        <v>11514.329695869787</v>
      </c>
      <c r="R393" s="4">
        <v>19737.624046415032</v>
      </c>
      <c r="S393" s="4">
        <v>49.9026123108384</v>
      </c>
      <c r="T393" s="4">
        <v>1189.17851672915</v>
      </c>
      <c r="U393" s="4">
        <v>5771.0198663975207</v>
      </c>
      <c r="V393" s="4">
        <v>0</v>
      </c>
      <c r="W393" s="4">
        <v>13966.604180017512</v>
      </c>
      <c r="X393" s="4">
        <v>0</v>
      </c>
      <c r="Y393" s="4">
        <v>5771.0198663975207</v>
      </c>
      <c r="Z393" s="4">
        <v>13966.604180017512</v>
      </c>
      <c r="AA393" s="4">
        <v>214840.73859205583</v>
      </c>
      <c r="AB393" s="4">
        <v>54451.837806096359</v>
      </c>
      <c r="AC393" s="4">
        <v>160388.90078595947</v>
      </c>
      <c r="AD393" s="4">
        <v>12399.346864207111</v>
      </c>
      <c r="AE393" s="4">
        <v>4.183945139211187</v>
      </c>
      <c r="AF393" s="4">
        <v>1023.272126553302</v>
      </c>
      <c r="AG393" s="4">
        <v>3717.7213239598022</v>
      </c>
      <c r="AH393" s="4">
        <v>8681.6255402473089</v>
      </c>
      <c r="AI393" s="4">
        <v>5692.5594120989226</v>
      </c>
      <c r="AJ393" s="4">
        <v>226.38439855345973</v>
      </c>
      <c r="AK393" s="4">
        <v>2181.0806474890164</v>
      </c>
      <c r="AL393" s="4">
        <v>3511.4787646099066</v>
      </c>
      <c r="AM393" s="4">
        <v>761.95657614037384</v>
      </c>
      <c r="AN393" s="4">
        <v>235.94920313724211</v>
      </c>
      <c r="AO393" s="4">
        <v>526.00737300313176</v>
      </c>
      <c r="AP393" s="4">
        <v>67713.443359375</v>
      </c>
      <c r="AQ393" s="4">
        <v>111050.04710937499</v>
      </c>
      <c r="AR393" s="4">
        <v>20069.798828125</v>
      </c>
      <c r="AS393" s="4">
        <v>47643.64453125</v>
      </c>
      <c r="AT393" s="4">
        <v>690.625</v>
      </c>
      <c r="AU393" s="4">
        <v>681.25</v>
      </c>
      <c r="AV393" s="4">
        <v>700</v>
      </c>
      <c r="AW393" s="4">
        <v>6.6992653095138435</v>
      </c>
      <c r="AX393" s="4">
        <v>2.4719658028521749</v>
      </c>
      <c r="AY393" s="4">
        <v>4.9439316057043499</v>
      </c>
      <c r="AZ393" s="4">
        <v>33.75822796499989</v>
      </c>
      <c r="BA393" s="4">
        <v>1.9483268434196681</v>
      </c>
      <c r="BB393" s="4">
        <v>0.89447988122419864</v>
      </c>
      <c r="BC393" s="4">
        <v>0.11972731040372933</v>
      </c>
      <c r="BD393" s="4">
        <v>17.449450371517575</v>
      </c>
      <c r="BE393" s="4">
        <v>9.4974994659423828</v>
      </c>
      <c r="BF393" s="4">
        <v>6.2749996185302734</v>
      </c>
      <c r="BG393" s="4">
        <v>12.719999313354492</v>
      </c>
      <c r="BH393" s="4">
        <v>85.497994422912598</v>
      </c>
      <c r="BI393" s="4">
        <v>71.162994384765625</v>
      </c>
      <c r="BJ393" s="4">
        <v>14.335000038146973</v>
      </c>
      <c r="BK393" s="4">
        <v>4.0720000267028809</v>
      </c>
      <c r="BL393" s="4">
        <v>4.6690001487731934</v>
      </c>
      <c r="BM393" s="4">
        <v>3.4749999046325684</v>
      </c>
      <c r="BN393" s="4">
        <v>0.93299999833106995</v>
      </c>
      <c r="BO393" s="4">
        <v>0.93400001525878906</v>
      </c>
      <c r="BP393" s="4">
        <v>0.93199998140335083</v>
      </c>
      <c r="BQ393" s="4">
        <v>55</v>
      </c>
      <c r="BR393" s="4">
        <v>60</v>
      </c>
      <c r="BS393" s="4">
        <v>50</v>
      </c>
      <c r="BT393" s="10">
        <v>39.832394483931822</v>
      </c>
      <c r="BU393" s="10">
        <v>115.45044946665321</v>
      </c>
      <c r="BV393" s="4">
        <v>17.495260489560941</v>
      </c>
      <c r="BW393" s="10">
        <v>17.314407650574491</v>
      </c>
      <c r="BX393" s="10">
        <v>17.676113328547391</v>
      </c>
      <c r="BY393" s="4">
        <v>1.0323666476206197</v>
      </c>
      <c r="BZ393" s="4">
        <v>1.758985875184335</v>
      </c>
      <c r="CA393" s="4">
        <v>0.30574742005690447</v>
      </c>
      <c r="CB393" s="4">
        <v>8.3046475901440484</v>
      </c>
      <c r="CD393" s="10">
        <v>1791.2394109042593</v>
      </c>
      <c r="CE393" s="10">
        <v>8.5774979683643657</v>
      </c>
      <c r="CF393" s="10"/>
      <c r="CH393" s="10">
        <v>4582.0636782585389</v>
      </c>
      <c r="CI393" s="10">
        <v>8.1979837842551468</v>
      </c>
      <c r="CJ393" s="10"/>
      <c r="CK393" s="4">
        <v>6.8622194447808402</v>
      </c>
      <c r="CM393" s="10">
        <v>1881.4229538057882</v>
      </c>
      <c r="CN393" s="10">
        <v>7.3332324851497095</v>
      </c>
      <c r="CQ393" s="10">
        <v>5249.4248992470639</v>
      </c>
      <c r="CR393" s="10">
        <v>6.6934057627679877</v>
      </c>
      <c r="CT393" s="4">
        <v>2.0853298615353801</v>
      </c>
      <c r="CU393" s="4">
        <v>1.901996523141861</v>
      </c>
      <c r="CV393" s="4">
        <v>0.18333333839351934</v>
      </c>
      <c r="CW393" s="4">
        <v>2.7102430683250227</v>
      </c>
      <c r="CX393" s="4">
        <v>2.5019097278515496</v>
      </c>
      <c r="CY393" s="4">
        <v>0.20833334047347307</v>
      </c>
      <c r="CZ393" s="4">
        <v>1.4604166547457376</v>
      </c>
      <c r="DA393" s="4">
        <v>1.3020833184321721</v>
      </c>
      <c r="DB393" s="4">
        <v>0.15833333631356558</v>
      </c>
    </row>
    <row r="394" spans="1:106" x14ac:dyDescent="0.25">
      <c r="A394" s="1">
        <f t="shared" si="6"/>
        <v>45317</v>
      </c>
      <c r="B394" s="8" t="s">
        <v>82</v>
      </c>
      <c r="C394" s="4">
        <v>6476.5020000000004</v>
      </c>
      <c r="D394" s="4">
        <v>6476.5020000000004</v>
      </c>
      <c r="E394" s="4">
        <v>0</v>
      </c>
      <c r="F394" s="4">
        <v>4310.0730000000003</v>
      </c>
      <c r="H394" s="4">
        <v>2166.4290000000001</v>
      </c>
      <c r="J394" s="4">
        <v>45129.613584403851</v>
      </c>
      <c r="K394" s="4">
        <v>244.65571584791726</v>
      </c>
      <c r="L394" s="4">
        <v>24018.630233621578</v>
      </c>
      <c r="M394" s="4">
        <v>21110.98335078227</v>
      </c>
      <c r="N394" s="4">
        <v>18935.863785318434</v>
      </c>
      <c r="O394" s="4">
        <v>1793.6395829300916</v>
      </c>
      <c r="P394" s="4">
        <v>9582.277041939702</v>
      </c>
      <c r="Q394" s="4">
        <v>9353.5867433787334</v>
      </c>
      <c r="R394" s="4">
        <v>22151.9149108692</v>
      </c>
      <c r="S394" s="4">
        <v>51.242021877479587</v>
      </c>
      <c r="T394" s="4">
        <v>1195.6057701332993</v>
      </c>
      <c r="U394" s="4">
        <v>11750.439616047959</v>
      </c>
      <c r="V394" s="4">
        <v>0</v>
      </c>
      <c r="W394" s="4">
        <v>10401.475294821239</v>
      </c>
      <c r="X394" s="4">
        <v>0</v>
      </c>
      <c r="Y394" s="4">
        <v>11750.439616047959</v>
      </c>
      <c r="Z394" s="4">
        <v>10401.475294821239</v>
      </c>
      <c r="AA394" s="4">
        <v>233463.75849950348</v>
      </c>
      <c r="AB394" s="4">
        <v>102034.1819072518</v>
      </c>
      <c r="AC394" s="4">
        <v>131429.57659225169</v>
      </c>
      <c r="AD394" s="4">
        <v>16198.641804722058</v>
      </c>
      <c r="AE394" s="4">
        <v>4.1885132960262501</v>
      </c>
      <c r="AF394" s="4">
        <v>1023.2755706795784</v>
      </c>
      <c r="AG394" s="4">
        <v>9365.8627447399685</v>
      </c>
      <c r="AH394" s="4">
        <v>6832.7790599820901</v>
      </c>
      <c r="AI394" s="4">
        <v>10248.846294849067</v>
      </c>
      <c r="AJ394" s="4">
        <v>227.18235578519327</v>
      </c>
      <c r="AK394" s="4">
        <v>4740.2015400294276</v>
      </c>
      <c r="AL394" s="4">
        <v>5508.6447548196384</v>
      </c>
      <c r="AM394" s="4">
        <v>887.72979476640512</v>
      </c>
      <c r="AN394" s="4">
        <v>466.86586197866808</v>
      </c>
      <c r="AO394" s="4">
        <v>420.86393278773704</v>
      </c>
      <c r="AP394" s="4">
        <v>78630.34375</v>
      </c>
      <c r="AQ394" s="4">
        <v>128953.76375</v>
      </c>
      <c r="AR394" s="4">
        <v>43209.21484375</v>
      </c>
      <c r="AS394" s="4">
        <v>35421.12890625</v>
      </c>
      <c r="AT394" s="4">
        <v>700</v>
      </c>
      <c r="AU394" s="4">
        <v>700</v>
      </c>
      <c r="AV394" s="4">
        <v>700</v>
      </c>
      <c r="AW394" s="4">
        <v>6.9682080827588484</v>
      </c>
      <c r="AX394" s="4">
        <v>2.9237795009278824</v>
      </c>
      <c r="AY394" s="4">
        <v>5.8475590018557648</v>
      </c>
      <c r="AZ394" s="4">
        <v>36.047816938758523</v>
      </c>
      <c r="BA394" s="4">
        <v>2.5011405546886354</v>
      </c>
      <c r="BB394" s="4">
        <v>1.5824663213026209</v>
      </c>
      <c r="BC394" s="4">
        <v>0.13706933075391703</v>
      </c>
      <c r="BD394" s="4">
        <v>19.911020447457592</v>
      </c>
      <c r="BE394" s="4">
        <v>4.3799997568130493</v>
      </c>
      <c r="BF394" s="4">
        <v>2.6359999179840088</v>
      </c>
      <c r="BG394" s="4">
        <v>6.1239995956420898</v>
      </c>
      <c r="BH394" s="4">
        <v>92.559993743896484</v>
      </c>
      <c r="BI394" s="4">
        <v>79.427993774414063</v>
      </c>
      <c r="BJ394" s="4">
        <v>13.131999969482422</v>
      </c>
      <c r="BK394" s="4">
        <v>2.3365000486373901</v>
      </c>
      <c r="BL394" s="4">
        <v>3.3110001087188721</v>
      </c>
      <c r="BM394" s="4">
        <v>1.3619999885559082</v>
      </c>
      <c r="BN394" s="4">
        <v>0.72299997508525848</v>
      </c>
      <c r="BO394" s="4">
        <v>0.34000000357627869</v>
      </c>
      <c r="BP394" s="4">
        <v>1.1059999465942383</v>
      </c>
      <c r="BQ394" s="4">
        <v>56</v>
      </c>
      <c r="BR394" s="4">
        <v>60</v>
      </c>
      <c r="BS394" s="4">
        <v>52</v>
      </c>
      <c r="BT394" s="10">
        <v>39.703019277896331</v>
      </c>
      <c r="BU394" s="10">
        <v>115.26047574785201</v>
      </c>
      <c r="BV394" s="4">
        <v>17.598731011985628</v>
      </c>
      <c r="BW394" s="10">
        <v>17.600897368060217</v>
      </c>
      <c r="BX394" s="10">
        <v>17.596564655911038</v>
      </c>
      <c r="BY394" s="4">
        <v>0.69714462339004135</v>
      </c>
      <c r="BZ394" s="4">
        <v>0.82585473800388376</v>
      </c>
      <c r="CA394" s="4">
        <v>0.56843450877619905</v>
      </c>
      <c r="CB394" s="4">
        <v>8.4954083530064786</v>
      </c>
      <c r="CD394" s="10">
        <v>4178.7385084438301</v>
      </c>
      <c r="CE394" s="10">
        <v>8.5271604829023318</v>
      </c>
      <c r="CF394" s="10"/>
      <c r="CH394" s="10">
        <v>3720.3865032017998</v>
      </c>
      <c r="CI394" s="10">
        <v>8.4597443573956124</v>
      </c>
      <c r="CJ394" s="10"/>
      <c r="CK394" s="4">
        <v>7.0486510848064041</v>
      </c>
      <c r="CM394" s="10">
        <v>4107.389596667691</v>
      </c>
      <c r="CN394" s="10">
        <v>7.2444164925748904</v>
      </c>
      <c r="CQ394" s="10">
        <v>4305.1941262213895</v>
      </c>
      <c r="CR394" s="10">
        <v>6.8618802271676529</v>
      </c>
      <c r="CT394" s="4">
        <v>2.1239583434847491</v>
      </c>
      <c r="CU394" s="4">
        <v>1.9447916733721891</v>
      </c>
      <c r="CV394" s="4">
        <v>0.17916667011256021</v>
      </c>
      <c r="CW394" s="4">
        <v>2.5437499918043613</v>
      </c>
      <c r="CX394" s="4">
        <v>2.3395833224058151</v>
      </c>
      <c r="CY394" s="4">
        <v>0.20416666939854622</v>
      </c>
      <c r="CZ394" s="4">
        <v>1.7041666951651373</v>
      </c>
      <c r="DA394" s="4">
        <v>1.5500000243385632</v>
      </c>
      <c r="DB394" s="4">
        <v>0.15416667082657418</v>
      </c>
    </row>
    <row r="395" spans="1:106" x14ac:dyDescent="0.25">
      <c r="A395" s="1">
        <f t="shared" si="6"/>
        <v>45318</v>
      </c>
      <c r="B395" s="8" t="s">
        <v>82</v>
      </c>
      <c r="C395" s="4">
        <v>8492.4419999999991</v>
      </c>
      <c r="D395" s="4">
        <v>8492.4419999999991</v>
      </c>
      <c r="E395" s="4">
        <v>0</v>
      </c>
      <c r="F395" s="4">
        <v>4563.0339999999997</v>
      </c>
      <c r="H395" s="4">
        <v>3929.4079999999999</v>
      </c>
      <c r="J395" s="4">
        <v>47797.294905058952</v>
      </c>
      <c r="K395" s="4">
        <v>244.36626285184559</v>
      </c>
      <c r="L395" s="4">
        <v>28201.698160523498</v>
      </c>
      <c r="M395" s="4">
        <v>19595.596744535454</v>
      </c>
      <c r="N395" s="4">
        <v>21787.303584653968</v>
      </c>
      <c r="O395" s="4">
        <v>1793.4300419202682</v>
      </c>
      <c r="P395" s="4">
        <v>10492.974162306347</v>
      </c>
      <c r="Q395" s="4">
        <v>11294.32942234762</v>
      </c>
      <c r="R395" s="4">
        <v>23139.884601864207</v>
      </c>
      <c r="S395" s="4">
        <v>52.046036495984204</v>
      </c>
      <c r="T395" s="4">
        <v>1200.1108220817844</v>
      </c>
      <c r="U395" s="4">
        <v>13145.967864415119</v>
      </c>
      <c r="V395" s="4">
        <v>0</v>
      </c>
      <c r="W395" s="4">
        <v>9993.9167374490862</v>
      </c>
      <c r="X395" s="4">
        <v>0</v>
      </c>
      <c r="Y395" s="4">
        <v>13145.967864415119</v>
      </c>
      <c r="Z395" s="4">
        <v>9993.9167374490862</v>
      </c>
      <c r="AA395" s="4">
        <v>248434.4387267436</v>
      </c>
      <c r="AB395" s="4">
        <v>139994.07212379965</v>
      </c>
      <c r="AC395" s="4">
        <v>108440.36660294395</v>
      </c>
      <c r="AD395" s="4">
        <v>16411.462385714985</v>
      </c>
      <c r="AE395" s="4">
        <v>4.1691640492281055</v>
      </c>
      <c r="AF395" s="4">
        <v>1023.217022669637</v>
      </c>
      <c r="AG395" s="4">
        <v>9556.2795970063708</v>
      </c>
      <c r="AH395" s="4">
        <v>6855.1827887086138</v>
      </c>
      <c r="AI395" s="4">
        <v>8313.9685815823959</v>
      </c>
      <c r="AJ395" s="4">
        <v>227.01748073719165</v>
      </c>
      <c r="AK395" s="4">
        <v>4498.7702484015244</v>
      </c>
      <c r="AL395" s="4">
        <v>3815.1983331808719</v>
      </c>
      <c r="AM395" s="4">
        <v>936.69701158847897</v>
      </c>
      <c r="AN395" s="4">
        <v>519.03822301129492</v>
      </c>
      <c r="AO395" s="4">
        <v>417.658788577184</v>
      </c>
      <c r="AP395" s="4">
        <v>80509.29296875</v>
      </c>
      <c r="AQ395" s="4">
        <v>132035.24046874998</v>
      </c>
      <c r="AR395" s="4">
        <v>46750.07421875</v>
      </c>
      <c r="AS395" s="4">
        <v>33759.21875</v>
      </c>
      <c r="AT395" s="4">
        <v>700</v>
      </c>
      <c r="AU395" s="4">
        <v>700</v>
      </c>
      <c r="AV395" s="4">
        <v>700</v>
      </c>
      <c r="AW395" s="4">
        <v>5.6282156422215142</v>
      </c>
      <c r="AX395" s="4">
        <v>2.5654933627634984</v>
      </c>
      <c r="AY395" s="4">
        <v>5.1309867255269968</v>
      </c>
      <c r="AZ395" s="4">
        <v>29.253592632925091</v>
      </c>
      <c r="BA395" s="4">
        <v>1.9324785951690913</v>
      </c>
      <c r="BB395" s="4">
        <v>0.9789844407041457</v>
      </c>
      <c r="BC395" s="4">
        <v>0.11029772256183547</v>
      </c>
      <c r="BD395" s="4">
        <v>15.547382068520456</v>
      </c>
      <c r="BE395" s="4">
        <v>6.3564997911453247</v>
      </c>
      <c r="BF395" s="4">
        <v>2.1619999408721924</v>
      </c>
      <c r="BG395" s="4">
        <v>10.550999641418457</v>
      </c>
      <c r="BH395" s="4">
        <v>90.428497314453125</v>
      </c>
      <c r="BI395" s="4">
        <v>77.600997924804688</v>
      </c>
      <c r="BJ395" s="4">
        <v>12.827499389648438</v>
      </c>
      <c r="BK395" s="4">
        <v>2.3235000371932983</v>
      </c>
      <c r="BL395" s="4">
        <v>3.2850000858306885</v>
      </c>
      <c r="BM395" s="4">
        <v>1.3619999885559082</v>
      </c>
      <c r="BN395" s="4">
        <v>0.89099997282028198</v>
      </c>
      <c r="BO395" s="4">
        <v>0.67599999904632568</v>
      </c>
      <c r="BP395" s="4">
        <v>1.1059999465942383</v>
      </c>
      <c r="BQ395" s="4">
        <v>57</v>
      </c>
      <c r="BR395" s="4">
        <v>80</v>
      </c>
      <c r="BS395" s="4">
        <v>34</v>
      </c>
      <c r="BT395" s="10">
        <v>30.813413407280347</v>
      </c>
      <c r="BU395" s="10">
        <v>94.44613223654018</v>
      </c>
      <c r="BV395" s="4">
        <v>17.693833198083773</v>
      </c>
      <c r="BW395" s="10">
        <v>18.1108029395673</v>
      </c>
      <c r="BX395" s="10">
        <v>17.276863456600243</v>
      </c>
      <c r="BY395" s="4">
        <v>0.43398577894433854</v>
      </c>
      <c r="BZ395" s="4">
        <v>0.47296514445792892</v>
      </c>
      <c r="CA395" s="4">
        <v>0.39500641343074822</v>
      </c>
      <c r="CB395" s="4">
        <v>8.1121003584227687</v>
      </c>
      <c r="CD395" s="10">
        <v>4584.4527170003084</v>
      </c>
      <c r="CE395" s="10">
        <v>7.8980707999547137</v>
      </c>
      <c r="CF395" s="10"/>
      <c r="CH395" s="10">
        <v>3652.143046385926</v>
      </c>
      <c r="CI395" s="10">
        <v>8.3807668313333057</v>
      </c>
      <c r="CJ395" s="10"/>
      <c r="CK395" s="4">
        <v>7.0960953756469376</v>
      </c>
      <c r="CM395" s="10">
        <v>4634.1690223722107</v>
      </c>
      <c r="CN395" s="10">
        <v>7.1731626777652542</v>
      </c>
      <c r="CQ395" s="10">
        <v>3981.3448023671954</v>
      </c>
      <c r="CR395" s="10">
        <v>7.0063912877462462</v>
      </c>
      <c r="CT395" s="4">
        <v>1.8642361108731065</v>
      </c>
      <c r="CU395" s="4">
        <v>1.4756076359707448</v>
      </c>
      <c r="CV395" s="4">
        <v>0.38862847490236163</v>
      </c>
      <c r="CW395" s="4">
        <v>2.7597222183313637</v>
      </c>
      <c r="CX395" s="4">
        <v>2.0907986037847071</v>
      </c>
      <c r="CY395" s="4">
        <v>0.66892361454665661</v>
      </c>
      <c r="CZ395" s="4">
        <v>0.9687500034148494</v>
      </c>
      <c r="DA395" s="4">
        <v>0.86041666815678275</v>
      </c>
      <c r="DB395" s="4">
        <v>0.10833333525806665</v>
      </c>
    </row>
    <row r="396" spans="1:106" x14ac:dyDescent="0.25">
      <c r="A396" s="1">
        <f t="shared" si="6"/>
        <v>45319</v>
      </c>
      <c r="B396" s="8" t="s">
        <v>82</v>
      </c>
      <c r="C396" s="4">
        <v>8976.8050000000003</v>
      </c>
      <c r="D396" s="4">
        <v>8976.8050000000003</v>
      </c>
      <c r="E396" s="4">
        <v>0</v>
      </c>
      <c r="F396" s="4">
        <v>4635.24</v>
      </c>
      <c r="H396" s="4">
        <v>4341.5649999999996</v>
      </c>
      <c r="J396" s="4">
        <v>57888.788530474441</v>
      </c>
      <c r="K396" s="4">
        <v>244.01791056691349</v>
      </c>
      <c r="L396" s="4">
        <v>28018.908977721327</v>
      </c>
      <c r="M396" s="4">
        <v>29869.879552753111</v>
      </c>
      <c r="N396" s="4">
        <v>25089.671149199152</v>
      </c>
      <c r="O396" s="4">
        <v>1793.0098949229687</v>
      </c>
      <c r="P396" s="4">
        <v>10526.14219888873</v>
      </c>
      <c r="Q396" s="4">
        <v>14563.528950310421</v>
      </c>
      <c r="R396" s="4">
        <v>25987.556305598508</v>
      </c>
      <c r="S396" s="4">
        <v>52.153177582200094</v>
      </c>
      <c r="T396" s="4">
        <v>1198.9638550445152</v>
      </c>
      <c r="U396" s="4">
        <v>12220.410855181364</v>
      </c>
      <c r="V396" s="4">
        <v>0</v>
      </c>
      <c r="W396" s="4">
        <v>13767.145450417143</v>
      </c>
      <c r="X396" s="4">
        <v>0</v>
      </c>
      <c r="Y396" s="4">
        <v>12220.410855181364</v>
      </c>
      <c r="Z396" s="4">
        <v>13767.145450417143</v>
      </c>
      <c r="AA396" s="4">
        <v>297719.10981635225</v>
      </c>
      <c r="AB396" s="4">
        <v>159390.30265792052</v>
      </c>
      <c r="AC396" s="4">
        <v>138328.80715843177</v>
      </c>
      <c r="AD396" s="4">
        <v>17947.778402315773</v>
      </c>
      <c r="AE396" s="4">
        <v>4.0868030453363824</v>
      </c>
      <c r="AF396" s="4">
        <v>1022.8343894955926</v>
      </c>
      <c r="AG396" s="4">
        <v>9403.9793049899727</v>
      </c>
      <c r="AH396" s="4">
        <v>8543.7990973258002</v>
      </c>
      <c r="AI396" s="4">
        <v>8348.7699723405531</v>
      </c>
      <c r="AJ396" s="4">
        <v>227.01114204812933</v>
      </c>
      <c r="AK396" s="4">
        <v>3764.0905081214264</v>
      </c>
      <c r="AL396" s="4">
        <v>4584.6794642191262</v>
      </c>
      <c r="AM396" s="4">
        <v>1007.2123237650164</v>
      </c>
      <c r="AN396" s="4">
        <v>507.16291846903209</v>
      </c>
      <c r="AO396" s="4">
        <v>500.0494052959844</v>
      </c>
      <c r="AP396" s="4">
        <v>91710.6015625</v>
      </c>
      <c r="AQ396" s="4">
        <v>150405.3865625</v>
      </c>
      <c r="AR396" s="4">
        <v>45413.72265625</v>
      </c>
      <c r="AS396" s="4">
        <v>46296.87890625</v>
      </c>
      <c r="AT396" s="4">
        <v>700</v>
      </c>
      <c r="AU396" s="4">
        <v>700</v>
      </c>
      <c r="AV396" s="4">
        <v>700</v>
      </c>
      <c r="AW396" s="4">
        <v>6.4487073664265226</v>
      </c>
      <c r="AX396" s="4">
        <v>2.794944431699157</v>
      </c>
      <c r="AY396" s="4">
        <v>5.5898888633983139</v>
      </c>
      <c r="AZ396" s="4">
        <v>33.165375633797574</v>
      </c>
      <c r="BA396" s="4">
        <v>1.9993503704620712</v>
      </c>
      <c r="BB396" s="4">
        <v>0.93003802269744662</v>
      </c>
      <c r="BC396" s="4">
        <v>0.11220164900151183</v>
      </c>
      <c r="BD396" s="4">
        <v>16.7548906946848</v>
      </c>
      <c r="BE396" s="4">
        <v>6.0370000600814819</v>
      </c>
      <c r="BF396" s="4">
        <v>2.1749999523162842</v>
      </c>
      <c r="BG396" s="4">
        <v>9.8990001678466797</v>
      </c>
      <c r="BH396" s="4">
        <v>90.74000358581543</v>
      </c>
      <c r="BI396" s="4">
        <v>77.86700439453125</v>
      </c>
      <c r="BJ396" s="4">
        <v>12.87299919128418</v>
      </c>
      <c r="BK396" s="4">
        <v>2.3280000686645508</v>
      </c>
      <c r="BL396" s="4">
        <v>3.2850000858306885</v>
      </c>
      <c r="BM396" s="4">
        <v>1.3710000514984131</v>
      </c>
      <c r="BN396" s="4">
        <v>0.89499998092651367</v>
      </c>
      <c r="BO396" s="4">
        <v>0.67599999904632568</v>
      </c>
      <c r="BP396" s="4">
        <v>1.1139999628067017</v>
      </c>
      <c r="BQ396" s="4">
        <v>57</v>
      </c>
      <c r="BR396" s="4">
        <v>80</v>
      </c>
      <c r="BS396" s="4">
        <v>34</v>
      </c>
      <c r="BT396" s="10">
        <v>39.608281417166303</v>
      </c>
      <c r="BU396" s="10">
        <v>117.83559008881743</v>
      </c>
      <c r="BV396" s="4">
        <v>17.492286775923439</v>
      </c>
      <c r="BW396" s="10">
        <v>17.29532895176499</v>
      </c>
      <c r="BX396" s="10">
        <v>17.689244600081885</v>
      </c>
      <c r="BY396" s="4">
        <v>0.4926740410218331</v>
      </c>
      <c r="BZ396" s="4">
        <v>0.4625387885859864</v>
      </c>
      <c r="CA396" s="4">
        <v>0.52280929345767979</v>
      </c>
      <c r="CB396" s="4">
        <v>8.2113005054758457</v>
      </c>
      <c r="CD396" s="10">
        <v>4511.8345739234937</v>
      </c>
      <c r="CE396" s="10">
        <v>8.043247993428615</v>
      </c>
      <c r="CF396" s="10"/>
      <c r="CH396" s="10">
        <v>4394.2271286246305</v>
      </c>
      <c r="CI396" s="10">
        <v>8.3838507883572646</v>
      </c>
      <c r="CJ396" s="10"/>
      <c r="CK396" s="4">
        <v>7.0036135717495975</v>
      </c>
      <c r="CM396" s="10">
        <v>4562.171688882333</v>
      </c>
      <c r="CN396" s="10">
        <v>7.1937377578750397</v>
      </c>
      <c r="CQ396" s="10">
        <v>4957.011147341128</v>
      </c>
      <c r="CR396" s="10">
        <v>6.8286332956252362</v>
      </c>
      <c r="CT396" s="4">
        <v>1.8755902857985349</v>
      </c>
      <c r="CU396" s="4">
        <v>1.4105208380768697</v>
      </c>
      <c r="CV396" s="4">
        <v>0.46506944772166514</v>
      </c>
      <c r="CW396" s="4">
        <v>1.9104166735584538</v>
      </c>
      <c r="CX396" s="4">
        <v>1.5770833343267441</v>
      </c>
      <c r="CY396" s="4">
        <v>0.33333333923170966</v>
      </c>
      <c r="CZ396" s="4">
        <v>1.8407638980386158</v>
      </c>
      <c r="DA396" s="4">
        <v>1.2439583418269953</v>
      </c>
      <c r="DB396" s="4">
        <v>0.59680555621162057</v>
      </c>
    </row>
    <row r="397" spans="1:106" x14ac:dyDescent="0.25">
      <c r="A397" s="1">
        <f t="shared" si="6"/>
        <v>45320</v>
      </c>
      <c r="B397" s="8" t="s">
        <v>83</v>
      </c>
      <c r="C397" s="4">
        <v>9152.1630000000005</v>
      </c>
      <c r="D397" s="4">
        <v>9152.1630000000005</v>
      </c>
      <c r="E397" s="4">
        <v>0</v>
      </c>
      <c r="F397" s="4">
        <v>4603.2830000000004</v>
      </c>
      <c r="H397" s="4">
        <v>4548.88</v>
      </c>
      <c r="J397" s="4">
        <v>61547.961329407713</v>
      </c>
      <c r="K397" s="4">
        <v>245.55212834769355</v>
      </c>
      <c r="L397" s="4">
        <v>29957.125317515522</v>
      </c>
      <c r="M397" s="4">
        <v>31590.836011892196</v>
      </c>
      <c r="N397" s="4">
        <v>25092.939472489968</v>
      </c>
      <c r="O397" s="4">
        <v>1793.2357560962332</v>
      </c>
      <c r="P397" s="4">
        <v>11526.597916925408</v>
      </c>
      <c r="Q397" s="4">
        <v>13566.341555564562</v>
      </c>
      <c r="R397" s="4">
        <v>26570.044950617928</v>
      </c>
      <c r="S397" s="4">
        <v>50.249853165126794</v>
      </c>
      <c r="T397" s="4">
        <v>1190.3310979827797</v>
      </c>
      <c r="U397" s="4">
        <v>12435.799992601074</v>
      </c>
      <c r="V397" s="4">
        <v>0</v>
      </c>
      <c r="W397" s="4">
        <v>14134.244958016852</v>
      </c>
      <c r="X397" s="4">
        <v>0</v>
      </c>
      <c r="Y397" s="4">
        <v>12435.799992601074</v>
      </c>
      <c r="Z397" s="4">
        <v>14134.244958016852</v>
      </c>
      <c r="AA397" s="4">
        <v>319072.43266742717</v>
      </c>
      <c r="AB397" s="4">
        <v>162023.502558965</v>
      </c>
      <c r="AC397" s="4">
        <v>157048.93010846217</v>
      </c>
      <c r="AD397" s="4">
        <v>18462.916856163763</v>
      </c>
      <c r="AE397" s="4">
        <v>4.0420817776627302</v>
      </c>
      <c r="AF397" s="4">
        <v>1022.6948837834741</v>
      </c>
      <c r="AG397" s="4">
        <v>9608.9016098932625</v>
      </c>
      <c r="AH397" s="4">
        <v>8854.0152462705009</v>
      </c>
      <c r="AI397" s="4">
        <v>8382.5071922502102</v>
      </c>
      <c r="AJ397" s="4">
        <v>227.0356090839704</v>
      </c>
      <c r="AK397" s="4">
        <v>3843.604109103579</v>
      </c>
      <c r="AL397" s="4">
        <v>4538.9030831466307</v>
      </c>
      <c r="AM397" s="4">
        <v>1055.5468789527322</v>
      </c>
      <c r="AN397" s="4">
        <v>509.79018846980688</v>
      </c>
      <c r="AO397" s="4">
        <v>545.75669048292525</v>
      </c>
      <c r="AP397" s="4">
        <v>93040.60546875</v>
      </c>
      <c r="AQ397" s="4">
        <v>152586.59296874999</v>
      </c>
      <c r="AR397" s="4">
        <v>44421.2265625</v>
      </c>
      <c r="AS397" s="4">
        <v>48619.37890625</v>
      </c>
      <c r="AT397" s="4">
        <v>694.47080866790179</v>
      </c>
      <c r="AU397" s="4">
        <v>699.99536913257839</v>
      </c>
      <c r="AV397" s="4">
        <v>688.94624820322508</v>
      </c>
      <c r="AW397" s="4">
        <v>6.7249634135021097</v>
      </c>
      <c r="AX397" s="4">
        <v>2.7417496249236346</v>
      </c>
      <c r="AY397" s="4">
        <v>5.4834992498472692</v>
      </c>
      <c r="AZ397" s="4">
        <v>34.863062717242599</v>
      </c>
      <c r="BA397" s="4">
        <v>2.0173282377251982</v>
      </c>
      <c r="BB397" s="4">
        <v>0.9159044908018148</v>
      </c>
      <c r="BC397" s="4">
        <v>0.11533305066274849</v>
      </c>
      <c r="BD397" s="4">
        <v>16.672189182901352</v>
      </c>
      <c r="BE397" s="4">
        <v>4.1690000295639038</v>
      </c>
      <c r="BF397" s="4">
        <v>1.8849999904632568</v>
      </c>
      <c r="BG397" s="4">
        <v>6.4530000686645508</v>
      </c>
      <c r="BH397" s="4">
        <v>93.179498672485352</v>
      </c>
      <c r="BI397" s="4">
        <v>80.620498657226563</v>
      </c>
      <c r="BJ397" s="4">
        <v>12.559000015258789</v>
      </c>
      <c r="BK397" s="4">
        <v>1.9735000133514404</v>
      </c>
      <c r="BL397" s="4">
        <v>2.5759999752044678</v>
      </c>
      <c r="BM397" s="4">
        <v>1.3710000514984131</v>
      </c>
      <c r="BN397" s="4">
        <v>0.67799998074769974</v>
      </c>
      <c r="BO397" s="4">
        <v>0.24199999868869781</v>
      </c>
      <c r="BP397" s="4">
        <v>1.1139999628067017</v>
      </c>
      <c r="BQ397" s="4">
        <v>49</v>
      </c>
      <c r="BR397" s="4">
        <v>64</v>
      </c>
      <c r="BS397" s="4">
        <v>34</v>
      </c>
      <c r="BT397" s="10">
        <v>39.261704540999801</v>
      </c>
      <c r="BU397" s="10">
        <v>118.80762877369796</v>
      </c>
      <c r="BV397" s="4">
        <v>17.859511678345775</v>
      </c>
      <c r="BW397" s="10">
        <v>17.605393713734767</v>
      </c>
      <c r="BX397" s="10">
        <v>18.113629642956788</v>
      </c>
      <c r="BY397" s="4">
        <v>0.41733011205274628</v>
      </c>
      <c r="BZ397" s="4">
        <v>0.43820449397710853</v>
      </c>
      <c r="CA397" s="4">
        <v>0.39645573012838409</v>
      </c>
      <c r="CB397" s="4">
        <v>8.2618396039402011</v>
      </c>
      <c r="CD397" s="10">
        <v>4608.4877750845098</v>
      </c>
      <c r="CE397" s="10">
        <v>8.2994083779193506</v>
      </c>
      <c r="CF397" s="10"/>
      <c r="CH397" s="10">
        <v>4710.4733843663898</v>
      </c>
      <c r="CI397" s="10">
        <v>8.2250842247075227</v>
      </c>
      <c r="CJ397" s="10"/>
      <c r="CK397" s="4">
        <v>7.0122720005217793</v>
      </c>
      <c r="CM397" s="10">
        <v>4556.7344735703646</v>
      </c>
      <c r="CN397" s="10">
        <v>7.2068973522928044</v>
      </c>
      <c r="CQ397" s="10">
        <v>5316.1582722603125</v>
      </c>
      <c r="CR397" s="10">
        <v>6.8454492679343399</v>
      </c>
      <c r="CT397" s="4">
        <v>1.7989583443074177</v>
      </c>
      <c r="CU397" s="4">
        <v>1.441145840411385</v>
      </c>
      <c r="CV397" s="4">
        <v>0.35781250389603275</v>
      </c>
      <c r="CW397" s="4">
        <v>2.1979166762903333</v>
      </c>
      <c r="CX397" s="4">
        <v>1.6927083395421505</v>
      </c>
      <c r="CY397" s="4">
        <v>0.50520833674818277</v>
      </c>
      <c r="CZ397" s="4">
        <v>1.4000000123245022</v>
      </c>
      <c r="DA397" s="4">
        <v>1.1895833412806194</v>
      </c>
      <c r="DB397" s="4">
        <v>0.21041667104388276</v>
      </c>
    </row>
    <row r="398" spans="1:106" x14ac:dyDescent="0.25">
      <c r="A398" s="1">
        <f t="shared" si="6"/>
        <v>45321</v>
      </c>
      <c r="B398" s="8" t="s">
        <v>83</v>
      </c>
      <c r="C398" s="4">
        <v>8786.030999999999</v>
      </c>
      <c r="D398" s="4">
        <v>8786.030999999999</v>
      </c>
      <c r="E398" s="4">
        <v>0</v>
      </c>
      <c r="F398" s="4">
        <v>4352.1880000000001</v>
      </c>
      <c r="H398" s="4">
        <v>4433.8429999999998</v>
      </c>
      <c r="J398" s="4">
        <v>58274.831234874553</v>
      </c>
      <c r="K398" s="4">
        <v>243.85989537454788</v>
      </c>
      <c r="L398" s="4">
        <v>26575.289287124291</v>
      </c>
      <c r="M398" s="4">
        <v>31699.541947750258</v>
      </c>
      <c r="N398" s="4">
        <v>23575.594590776025</v>
      </c>
      <c r="O398" s="4">
        <v>1791.7672200966854</v>
      </c>
      <c r="P398" s="4">
        <v>12021.238562738296</v>
      </c>
      <c r="Q398" s="4">
        <v>11554.356028037731</v>
      </c>
      <c r="R398" s="4">
        <v>27323.412386150987</v>
      </c>
      <c r="S398" s="4">
        <v>52.444162098879644</v>
      </c>
      <c r="T398" s="4">
        <v>1202.2261538767616</v>
      </c>
      <c r="U398" s="4">
        <v>12786.548161010935</v>
      </c>
      <c r="V398" s="4">
        <v>0</v>
      </c>
      <c r="W398" s="4">
        <v>14536.864225140052</v>
      </c>
      <c r="X398" s="4">
        <v>0</v>
      </c>
      <c r="Y398" s="4">
        <v>12786.548161010935</v>
      </c>
      <c r="Z398" s="4">
        <v>14536.864225140052</v>
      </c>
      <c r="AA398" s="4">
        <v>311386.57384429686</v>
      </c>
      <c r="AB398" s="4">
        <v>148950.12840718986</v>
      </c>
      <c r="AC398" s="4">
        <v>162436.445437107</v>
      </c>
      <c r="AD398" s="4">
        <v>17593.180818932837</v>
      </c>
      <c r="AE398" s="4">
        <v>3.9981048432222752</v>
      </c>
      <c r="AF398" s="4">
        <v>1022.3425849425385</v>
      </c>
      <c r="AG398" s="4">
        <v>9001.8163629753217</v>
      </c>
      <c r="AH398" s="4">
        <v>8591.3644559575132</v>
      </c>
      <c r="AI398" s="4">
        <v>7971.8700465748716</v>
      </c>
      <c r="AJ398" s="4">
        <v>226.88415667683989</v>
      </c>
      <c r="AK398" s="4">
        <v>3633.6373511185784</v>
      </c>
      <c r="AL398" s="4">
        <v>4338.2326954562932</v>
      </c>
      <c r="AM398" s="4">
        <v>973.18925096779719</v>
      </c>
      <c r="AN398" s="4">
        <v>454.44096891361505</v>
      </c>
      <c r="AO398" s="4">
        <v>518.74828205418214</v>
      </c>
      <c r="AP398" s="4">
        <v>95033.734375</v>
      </c>
      <c r="AQ398" s="4">
        <v>155855.324375</v>
      </c>
      <c r="AR398" s="4">
        <v>44421.51953125</v>
      </c>
      <c r="AS398" s="4">
        <v>50612.21484375</v>
      </c>
      <c r="AT398" s="4">
        <v>660.11458333333326</v>
      </c>
      <c r="AU398" s="4">
        <v>691.49913194444446</v>
      </c>
      <c r="AV398" s="4">
        <v>628.73003472222217</v>
      </c>
      <c r="AW398" s="4">
        <v>6.6326685206180764</v>
      </c>
      <c r="AX398" s="4">
        <v>2.6833042804852414</v>
      </c>
      <c r="AY398" s="4">
        <v>5.3666085609704828</v>
      </c>
      <c r="AZ398" s="4">
        <v>35.44109665038706</v>
      </c>
      <c r="BA398" s="4">
        <v>2.002403681358834</v>
      </c>
      <c r="BB398" s="4">
        <v>0.90733461406804417</v>
      </c>
      <c r="BC398" s="4">
        <v>0.1107655152784912</v>
      </c>
      <c r="BD398" s="4">
        <v>17.738990947675919</v>
      </c>
      <c r="BE398" s="4">
        <v>4.3210000991821289</v>
      </c>
      <c r="BF398" s="4">
        <v>2.2030000686645508</v>
      </c>
      <c r="BG398" s="4">
        <v>6.439000129699707</v>
      </c>
      <c r="BH398" s="4">
        <v>92.287503242492676</v>
      </c>
      <c r="BI398" s="4">
        <v>80.606002807617188</v>
      </c>
      <c r="BJ398" s="4">
        <v>11.681500434875488</v>
      </c>
      <c r="BK398" s="4">
        <v>2.903499960899353</v>
      </c>
      <c r="BL398" s="4">
        <v>2.5759999752044678</v>
      </c>
      <c r="BM398" s="4">
        <v>3.2309999465942383</v>
      </c>
      <c r="BN398" s="4">
        <v>0.48800001293420792</v>
      </c>
      <c r="BO398" s="4">
        <v>0.24199999868869781</v>
      </c>
      <c r="BP398" s="4">
        <v>0.73400002717971802</v>
      </c>
      <c r="BQ398" s="4">
        <v>60</v>
      </c>
      <c r="BR398" s="4">
        <v>64</v>
      </c>
      <c r="BS398" s="4">
        <v>56</v>
      </c>
      <c r="BT398" s="10">
        <v>39.511575058166528</v>
      </c>
      <c r="BU398" s="10">
        <v>118.68649372055279</v>
      </c>
      <c r="BV398" s="4">
        <v>18.09331491289867</v>
      </c>
      <c r="BW398" s="10">
        <v>18.087467222147517</v>
      </c>
      <c r="BX398" s="10">
        <v>18.099162603649827</v>
      </c>
      <c r="BY398" s="4">
        <v>0.49107690921468472</v>
      </c>
      <c r="BZ398" s="4">
        <v>0.39372407024605011</v>
      </c>
      <c r="CA398" s="4">
        <v>0.58842974818331928</v>
      </c>
      <c r="CB398" s="4">
        <v>8.2982489550245067</v>
      </c>
      <c r="CD398" s="10">
        <v>4065.6380414223954</v>
      </c>
      <c r="CE398" s="10">
        <v>8.3152599492286683</v>
      </c>
      <c r="CF398" s="10"/>
      <c r="CH398" s="10">
        <v>4569.280419302454</v>
      </c>
      <c r="CI398" s="10">
        <v>8.2831129732478814</v>
      </c>
      <c r="CJ398" s="10"/>
      <c r="CK398" s="4">
        <v>7.1205094277937278</v>
      </c>
      <c r="CM398" s="10">
        <v>4143.603227896574</v>
      </c>
      <c r="CN398" s="10">
        <v>7.2609541177922621</v>
      </c>
      <c r="CQ398" s="10">
        <v>5140.2656962847495</v>
      </c>
      <c r="CR398" s="10">
        <v>7.0072960055304616</v>
      </c>
      <c r="CT398" s="4">
        <v>1.6677083286922425</v>
      </c>
      <c r="CU398" s="4">
        <v>1.3864583236475787</v>
      </c>
      <c r="CV398" s="4">
        <v>0.28125000504466391</v>
      </c>
      <c r="CW398" s="4">
        <v>1.8624999898796279</v>
      </c>
      <c r="CX398" s="4">
        <v>1.5479166507720947</v>
      </c>
      <c r="CY398" s="4">
        <v>0.31458333910753328</v>
      </c>
      <c r="CZ398" s="4">
        <v>1.4729166675048571</v>
      </c>
      <c r="DA398" s="4">
        <v>1.2249999965230625</v>
      </c>
      <c r="DB398" s="4">
        <v>0.2479166709817946</v>
      </c>
    </row>
    <row r="399" spans="1:106" x14ac:dyDescent="0.25">
      <c r="A399" s="1">
        <f t="shared" si="6"/>
        <v>45322</v>
      </c>
      <c r="B399" s="8" t="s">
        <v>83</v>
      </c>
      <c r="C399" s="4">
        <v>5962.9229999999998</v>
      </c>
      <c r="D399" s="4">
        <v>5962.9229999999998</v>
      </c>
      <c r="E399" s="4">
        <v>0</v>
      </c>
      <c r="F399" s="4">
        <v>4571.1120000000001</v>
      </c>
      <c r="H399" s="4">
        <v>1391.8109999999999</v>
      </c>
      <c r="J399" s="4">
        <v>42164.249781527935</v>
      </c>
      <c r="K399" s="4">
        <v>244.44794307406195</v>
      </c>
      <c r="L399" s="4">
        <v>27350.387464568135</v>
      </c>
      <c r="M399" s="4">
        <v>14813.862316959796</v>
      </c>
      <c r="N399" s="4">
        <v>21073.652190587403</v>
      </c>
      <c r="O399" s="4">
        <v>1791.4852561509965</v>
      </c>
      <c r="P399" s="4">
        <v>11903.366285003376</v>
      </c>
      <c r="Q399" s="4">
        <v>9170.285905584029</v>
      </c>
      <c r="R399" s="4">
        <v>20645.735472872955</v>
      </c>
      <c r="S399" s="4">
        <v>51.875288917544786</v>
      </c>
      <c r="T399" s="4">
        <v>1198.7491674303656</v>
      </c>
      <c r="U399" s="4">
        <v>13203.415205924925</v>
      </c>
      <c r="V399" s="4">
        <v>0</v>
      </c>
      <c r="W399" s="4">
        <v>7442.3202669480324</v>
      </c>
      <c r="X399" s="4">
        <v>0</v>
      </c>
      <c r="Y399" s="4">
        <v>13203.415205924925</v>
      </c>
      <c r="Z399" s="4">
        <v>7442.3202669480324</v>
      </c>
      <c r="AA399" s="4">
        <v>230510.43003150824</v>
      </c>
      <c r="AB399" s="4">
        <v>171892.80194921207</v>
      </c>
      <c r="AC399" s="4">
        <v>58617.628082296171</v>
      </c>
      <c r="AD399" s="4">
        <v>13614.910205389047</v>
      </c>
      <c r="AE399" s="4">
        <v>4.1038164537085917</v>
      </c>
      <c r="AF399" s="4">
        <v>1022.8261996590807</v>
      </c>
      <c r="AG399" s="4">
        <v>9030.983801312912</v>
      </c>
      <c r="AH399" s="4">
        <v>4583.9264040761354</v>
      </c>
      <c r="AI399" s="4">
        <v>8457.1430435609727</v>
      </c>
      <c r="AJ399" s="4">
        <v>226.80078063708766</v>
      </c>
      <c r="AK399" s="4">
        <v>4804.2795255560504</v>
      </c>
      <c r="AL399" s="4">
        <v>3652.8635180049228</v>
      </c>
      <c r="AM399" s="4">
        <v>775.05999665167519</v>
      </c>
      <c r="AN399" s="4">
        <v>518.82635349276666</v>
      </c>
      <c r="AO399" s="4">
        <v>256.23364315890854</v>
      </c>
      <c r="AP399" s="4">
        <v>73867.064453125</v>
      </c>
      <c r="AQ399" s="4">
        <v>121141.985703125</v>
      </c>
      <c r="AR399" s="4">
        <v>47452.734375</v>
      </c>
      <c r="AS399" s="4">
        <v>26414.330078125</v>
      </c>
      <c r="AT399" s="4">
        <v>643.93880208333326</v>
      </c>
      <c r="AU399" s="4">
        <v>667.52633101851848</v>
      </c>
      <c r="AV399" s="4">
        <v>620.35127314814815</v>
      </c>
      <c r="AW399" s="4">
        <v>7.0710706446365208</v>
      </c>
      <c r="AX399" s="4">
        <v>3.5341144251883523</v>
      </c>
      <c r="AY399" s="4">
        <v>7.0682288503767046</v>
      </c>
      <c r="AZ399" s="4">
        <v>38.657287714684266</v>
      </c>
      <c r="BA399" s="4">
        <v>2.2832611129456222</v>
      </c>
      <c r="BB399" s="4">
        <v>1.418288152230202</v>
      </c>
      <c r="BC399" s="4">
        <v>0.12997987675703263</v>
      </c>
      <c r="BD399" s="4">
        <v>20.315872887026213</v>
      </c>
      <c r="BE399" s="4">
        <v>5.2374999523162842</v>
      </c>
      <c r="BF399" s="4">
        <v>2.7870001792907715</v>
      </c>
      <c r="BG399" s="4">
        <v>7.6879997253417969</v>
      </c>
      <c r="BH399" s="4">
        <v>91.696002006530762</v>
      </c>
      <c r="BI399" s="4">
        <v>79.177001953125</v>
      </c>
      <c r="BJ399" s="4">
        <v>12.519000053405762</v>
      </c>
      <c r="BK399" s="4">
        <v>2.4494999647140503</v>
      </c>
      <c r="BL399" s="4">
        <v>1.6679999828338623</v>
      </c>
      <c r="BM399" s="4">
        <v>3.2309999465942383</v>
      </c>
      <c r="BN399" s="4">
        <v>0.61700001358985901</v>
      </c>
      <c r="BO399" s="4">
        <v>0.5</v>
      </c>
      <c r="BP399" s="4">
        <v>0.73400002717971802</v>
      </c>
      <c r="BQ399" s="4">
        <v>54</v>
      </c>
      <c r="BR399" s="4">
        <v>52</v>
      </c>
      <c r="BS399" s="4">
        <v>56</v>
      </c>
      <c r="BT399" s="10">
        <v>39.429915813593809</v>
      </c>
      <c r="BU399" s="10">
        <v>118.07830416550489</v>
      </c>
      <c r="BV399" s="4">
        <v>17.748171226167017</v>
      </c>
      <c r="BW399" s="10">
        <v>17.603792321350838</v>
      </c>
      <c r="BX399" s="10">
        <v>17.892550130983192</v>
      </c>
      <c r="BY399" s="4">
        <v>0.78590723267163409</v>
      </c>
      <c r="BZ399" s="4">
        <v>0.34349128931268724</v>
      </c>
      <c r="CA399" s="4">
        <v>1.2283231760305808</v>
      </c>
      <c r="CB399" s="4">
        <v>8.3505375808509612</v>
      </c>
      <c r="CD399" s="10">
        <v>4688.5775622397405</v>
      </c>
      <c r="CE399" s="10">
        <v>8.2623439186496341</v>
      </c>
      <c r="CF399" s="10"/>
      <c r="CH399" s="10">
        <v>1915.3690094251217</v>
      </c>
      <c r="CI399" s="10">
        <v>8.5664243492460486</v>
      </c>
      <c r="CJ399" s="10"/>
      <c r="CK399" s="4">
        <v>7.2687289518231974</v>
      </c>
      <c r="CM399" s="10">
        <v>4605.191238138269</v>
      </c>
      <c r="CN399" s="10">
        <v>7.2344794246252482</v>
      </c>
      <c r="CQ399" s="10">
        <v>2225.3424111112795</v>
      </c>
      <c r="CR399" s="10">
        <v>7.339605964625739</v>
      </c>
      <c r="CT399" s="4">
        <v>2.1015625023024365</v>
      </c>
      <c r="CU399" s="4">
        <v>1.8138888854947355</v>
      </c>
      <c r="CV399" s="4">
        <v>0.28767361680770087</v>
      </c>
      <c r="CW399" s="4">
        <v>1.8833333304565816</v>
      </c>
      <c r="CX399" s="4">
        <v>1.5423611013425722</v>
      </c>
      <c r="CY399" s="4">
        <v>0.34097222911400926</v>
      </c>
      <c r="CZ399" s="4">
        <v>2.3197916741482913</v>
      </c>
      <c r="DA399" s="4">
        <v>2.0854166696468988</v>
      </c>
      <c r="DB399" s="4">
        <v>0.23437500450139245</v>
      </c>
    </row>
    <row r="400" spans="1:106" x14ac:dyDescent="0.25">
      <c r="A400" s="1">
        <f t="shared" si="6"/>
        <v>45323</v>
      </c>
      <c r="B400" s="8" t="s">
        <v>83</v>
      </c>
      <c r="C400" s="4">
        <v>8449.7380000000012</v>
      </c>
      <c r="D400" s="4">
        <v>8449.7380000000012</v>
      </c>
      <c r="E400" s="4">
        <v>0</v>
      </c>
      <c r="F400" s="4">
        <v>4386.1360000000004</v>
      </c>
      <c r="H400" s="4">
        <v>4063.6019999999999</v>
      </c>
      <c r="J400" s="4">
        <v>53153.369772789789</v>
      </c>
      <c r="K400" s="4">
        <v>245.01103271947233</v>
      </c>
      <c r="L400" s="4">
        <v>30558.439876675588</v>
      </c>
      <c r="M400" s="4">
        <v>22594.929896114201</v>
      </c>
      <c r="N400" s="4">
        <v>19316.166755260259</v>
      </c>
      <c r="O400" s="4">
        <v>1791.9091521835828</v>
      </c>
      <c r="P400" s="4">
        <v>9409.837001102147</v>
      </c>
      <c r="Q400" s="4">
        <v>9906.3297541581142</v>
      </c>
      <c r="R400" s="4">
        <v>27822.139072343358</v>
      </c>
      <c r="S400" s="4">
        <v>51.836013666300317</v>
      </c>
      <c r="T400" s="4">
        <v>1197.3530365357999</v>
      </c>
      <c r="U400" s="4">
        <v>15648.296236908946</v>
      </c>
      <c r="V400" s="4">
        <v>0</v>
      </c>
      <c r="W400" s="4">
        <v>12173.842835434412</v>
      </c>
      <c r="X400" s="4">
        <v>0</v>
      </c>
      <c r="Y400" s="4">
        <v>15648.296236908946</v>
      </c>
      <c r="Z400" s="4">
        <v>12173.842835434412</v>
      </c>
      <c r="AA400" s="4">
        <v>302258.21285292436</v>
      </c>
      <c r="AB400" s="4">
        <v>180478.63353830794</v>
      </c>
      <c r="AC400" s="4">
        <v>121779.57931461642</v>
      </c>
      <c r="AD400" s="4">
        <v>16563.342892822191</v>
      </c>
      <c r="AE400" s="4">
        <v>4.0878724803580173</v>
      </c>
      <c r="AF400" s="4">
        <v>1022.6834480704705</v>
      </c>
      <c r="AG400" s="4">
        <v>8412.0041621970031</v>
      </c>
      <c r="AH400" s="4">
        <v>8151.3387306251889</v>
      </c>
      <c r="AI400" s="4">
        <v>8764.4682798960821</v>
      </c>
      <c r="AJ400" s="4">
        <v>227.16109827659747</v>
      </c>
      <c r="AK400" s="4">
        <v>4726.3723080903874</v>
      </c>
      <c r="AL400" s="4">
        <v>4038.0959718056947</v>
      </c>
      <c r="AM400" s="4">
        <v>987.93613577826773</v>
      </c>
      <c r="AN400" s="4">
        <v>510.39319144194633</v>
      </c>
      <c r="AO400" s="4">
        <v>477.54294433632134</v>
      </c>
      <c r="AP400" s="4">
        <v>90698.51171875</v>
      </c>
      <c r="AQ400" s="4">
        <v>148745.55921874999</v>
      </c>
      <c r="AR400" s="4">
        <v>49827.015625</v>
      </c>
      <c r="AS400" s="4">
        <v>40871.49609375</v>
      </c>
      <c r="AT400" s="4">
        <v>668.90639467592587</v>
      </c>
      <c r="AU400" s="4">
        <v>650.18663194444446</v>
      </c>
      <c r="AV400" s="4">
        <v>687.62615740740739</v>
      </c>
      <c r="AW400" s="4">
        <v>6.2905346618782474</v>
      </c>
      <c r="AX400" s="4">
        <v>2.2860077738813032</v>
      </c>
      <c r="AY400" s="4">
        <v>4.5720155477626063</v>
      </c>
      <c r="AZ400" s="4">
        <v>35.771311826819286</v>
      </c>
      <c r="BA400" s="4">
        <v>1.9602197006371309</v>
      </c>
      <c r="BB400" s="4">
        <v>1.0372473418579464</v>
      </c>
      <c r="BC400" s="4">
        <v>0.11691914421231375</v>
      </c>
      <c r="BD400" s="4">
        <v>17.603570574466328</v>
      </c>
      <c r="BE400" s="4">
        <v>5.0659999847412109</v>
      </c>
      <c r="BF400" s="4">
        <v>2.934999942779541</v>
      </c>
      <c r="BG400" s="4">
        <v>7.1970000267028809</v>
      </c>
      <c r="BH400" s="4">
        <v>92.212505340576172</v>
      </c>
      <c r="BI400" s="4">
        <v>77.774505615234375</v>
      </c>
      <c r="BJ400" s="4">
        <v>14.437999725341797</v>
      </c>
      <c r="BK400" s="4">
        <v>1.9674999713897705</v>
      </c>
      <c r="BL400" s="4">
        <v>1.6679999828338623</v>
      </c>
      <c r="BM400" s="4">
        <v>2.2669999599456787</v>
      </c>
      <c r="BN400" s="4">
        <v>0.75400000810623169</v>
      </c>
      <c r="BO400" s="4">
        <v>0.5</v>
      </c>
      <c r="BP400" s="4">
        <v>1.0080000162124634</v>
      </c>
      <c r="BQ400" s="4">
        <v>49</v>
      </c>
      <c r="BR400" s="4">
        <v>52</v>
      </c>
      <c r="BS400" s="4">
        <v>46</v>
      </c>
      <c r="BT400" s="10">
        <v>37.797116449024408</v>
      </c>
      <c r="BU400" s="10">
        <v>118.71494868890548</v>
      </c>
      <c r="BV400" s="4">
        <v>17.414730679817772</v>
      </c>
      <c r="BW400" s="10">
        <v>17.713122961841247</v>
      </c>
      <c r="BX400" s="10">
        <v>17.116338397794301</v>
      </c>
      <c r="BY400" s="4">
        <v>0.75251917224549292</v>
      </c>
      <c r="BZ400" s="4">
        <v>0.34519153966775135</v>
      </c>
      <c r="CA400" s="4">
        <v>1.1598468048232344</v>
      </c>
      <c r="CB400" s="4">
        <v>8.3214370880012574</v>
      </c>
      <c r="CD400" s="10">
        <v>4628.6037004546706</v>
      </c>
      <c r="CE400" s="10">
        <v>8.3148983627694832</v>
      </c>
      <c r="CF400" s="10"/>
      <c r="CH400" s="10">
        <v>4134.9412779676704</v>
      </c>
      <c r="CI400" s="10">
        <v>8.3287564586451222</v>
      </c>
      <c r="CJ400" s="10"/>
      <c r="CK400" s="4">
        <v>7.2336298344198493</v>
      </c>
      <c r="CM400" s="10">
        <v>4525.0413509736236</v>
      </c>
      <c r="CN400" s="10">
        <v>7.2544618046902354</v>
      </c>
      <c r="CQ400" s="10">
        <v>4494.6154723831223</v>
      </c>
      <c r="CR400" s="10">
        <v>7.2126568440773022</v>
      </c>
      <c r="CT400" s="4">
        <v>1.6927083348855376</v>
      </c>
      <c r="CU400" s="4">
        <v>1.4916666646798453</v>
      </c>
      <c r="CV400" s="4">
        <v>0.20104167020569247</v>
      </c>
      <c r="CW400" s="4">
        <v>1.6229166643073161</v>
      </c>
      <c r="CX400" s="4">
        <v>1.3979166597127914</v>
      </c>
      <c r="CY400" s="4">
        <v>0.22500000459452471</v>
      </c>
      <c r="CZ400" s="4">
        <v>1.7625000054637592</v>
      </c>
      <c r="DA400" s="4">
        <v>1.585416669646899</v>
      </c>
      <c r="DB400" s="4">
        <v>0.1770833358168602</v>
      </c>
    </row>
    <row r="401" spans="1:106" x14ac:dyDescent="0.25">
      <c r="A401" s="1">
        <f t="shared" si="6"/>
        <v>45324</v>
      </c>
      <c r="B401" s="8" t="s">
        <v>83</v>
      </c>
      <c r="C401" s="4">
        <v>9092.5149999999994</v>
      </c>
      <c r="D401" s="4">
        <v>9092.5149999999994</v>
      </c>
      <c r="E401" s="4">
        <v>0</v>
      </c>
      <c r="F401" s="4">
        <v>4587.33</v>
      </c>
      <c r="H401" s="4">
        <v>4505.1850000000004</v>
      </c>
      <c r="J401" s="4">
        <v>59615.006002985247</v>
      </c>
      <c r="K401" s="4">
        <v>244.53289120178243</v>
      </c>
      <c r="L401" s="4">
        <v>31982.456049100616</v>
      </c>
      <c r="M401" s="4">
        <v>27632.549953884634</v>
      </c>
      <c r="N401" s="4">
        <v>22947.937244514589</v>
      </c>
      <c r="O401" s="4">
        <v>1791.9508130051788</v>
      </c>
      <c r="P401" s="4">
        <v>11342.978924418167</v>
      </c>
      <c r="Q401" s="4">
        <v>11604.958320096423</v>
      </c>
      <c r="R401" s="4">
        <v>29973.347302501563</v>
      </c>
      <c r="S401" s="4">
        <v>51.382241084539331</v>
      </c>
      <c r="T401" s="4">
        <v>1195.2208005808609</v>
      </c>
      <c r="U401" s="4">
        <v>15908.030508696653</v>
      </c>
      <c r="V401" s="4">
        <v>0</v>
      </c>
      <c r="W401" s="4">
        <v>14065.316793804912</v>
      </c>
      <c r="X401" s="4">
        <v>0</v>
      </c>
      <c r="Y401" s="4">
        <v>15908.030508696653</v>
      </c>
      <c r="Z401" s="4">
        <v>14065.316793804912</v>
      </c>
      <c r="AA401" s="4">
        <v>333799.68256700889</v>
      </c>
      <c r="AB401" s="4">
        <v>171294.61734974891</v>
      </c>
      <c r="AC401" s="4">
        <v>162505.06521726001</v>
      </c>
      <c r="AD401" s="4">
        <v>18513.710001765518</v>
      </c>
      <c r="AE401" s="4">
        <v>4.0511922121327473</v>
      </c>
      <c r="AF401" s="4">
        <v>1022.5590904166951</v>
      </c>
      <c r="AG401" s="4">
        <v>9248.5739717454926</v>
      </c>
      <c r="AH401" s="4">
        <v>9265.1360300200231</v>
      </c>
      <c r="AI401" s="4">
        <v>9656.076146089179</v>
      </c>
      <c r="AJ401" s="4">
        <v>227.17434401865358</v>
      </c>
      <c r="AK401" s="4">
        <v>5047.4077537180046</v>
      </c>
      <c r="AL401" s="4">
        <v>4608.6683923711744</v>
      </c>
      <c r="AM401" s="4">
        <v>1009.8857155810881</v>
      </c>
      <c r="AN401" s="4">
        <v>498.34476916043695</v>
      </c>
      <c r="AO401" s="4">
        <v>511.54094642065115</v>
      </c>
      <c r="AP401" s="4">
        <v>92868.84375</v>
      </c>
      <c r="AQ401" s="4">
        <v>152304.90375</v>
      </c>
      <c r="AR401" s="4">
        <v>46907.359375</v>
      </c>
      <c r="AS401" s="4">
        <v>45961.484375</v>
      </c>
      <c r="AT401" s="4">
        <v>668.80150462962956</v>
      </c>
      <c r="AU401" s="4">
        <v>661.4525462962963</v>
      </c>
      <c r="AV401" s="4">
        <v>676.15046296296293</v>
      </c>
      <c r="AW401" s="4">
        <v>6.556492455936036</v>
      </c>
      <c r="AX401" s="4">
        <v>2.5238272628106295</v>
      </c>
      <c r="AY401" s="4">
        <v>5.047654525621259</v>
      </c>
      <c r="AZ401" s="4">
        <v>36.711479999429081</v>
      </c>
      <c r="BA401" s="4">
        <v>2.0361484145767719</v>
      </c>
      <c r="BB401" s="4">
        <v>1.0619807771655234</v>
      </c>
      <c r="BC401" s="4">
        <v>0.11106780858553307</v>
      </c>
      <c r="BD401" s="4">
        <v>16.750580422468371</v>
      </c>
      <c r="BE401" s="4">
        <v>4.622999906539917</v>
      </c>
      <c r="BF401" s="4">
        <v>2.4869999885559082</v>
      </c>
      <c r="BG401" s="4">
        <v>6.7589998245239258</v>
      </c>
      <c r="BH401" s="4">
        <v>92.686502456665039</v>
      </c>
      <c r="BI401" s="4">
        <v>81.237503051757813</v>
      </c>
      <c r="BJ401" s="4">
        <v>11.448999404907227</v>
      </c>
      <c r="BK401" s="4">
        <v>2.0180000066757202</v>
      </c>
      <c r="BL401" s="4">
        <v>1.6679999828338623</v>
      </c>
      <c r="BM401" s="4">
        <v>2.3680000305175781</v>
      </c>
      <c r="BN401" s="4">
        <v>0.67300000786781311</v>
      </c>
      <c r="BO401" s="4">
        <v>0.5</v>
      </c>
      <c r="BP401" s="4">
        <v>0.84600001573562622</v>
      </c>
      <c r="BQ401" s="4">
        <v>76</v>
      </c>
      <c r="BR401" s="4">
        <v>52</v>
      </c>
      <c r="BS401" s="4">
        <v>100</v>
      </c>
      <c r="BT401" s="10">
        <v>39.166127760287594</v>
      </c>
      <c r="BU401" s="10">
        <v>118.98307684683414</v>
      </c>
      <c r="BV401" s="4">
        <v>17.781477404071225</v>
      </c>
      <c r="BW401" s="10">
        <v>17.814209025038615</v>
      </c>
      <c r="BX401" s="10">
        <v>17.748745783103836</v>
      </c>
      <c r="BY401" s="4">
        <v>0.28386687351394591</v>
      </c>
      <c r="BZ401" s="4">
        <v>0.29202072324465894</v>
      </c>
      <c r="CA401" s="4">
        <v>0.27571302378323287</v>
      </c>
      <c r="CB401" s="4">
        <v>8.3792679800127843</v>
      </c>
      <c r="CD401" s="10">
        <v>4497.2579956171076</v>
      </c>
      <c r="CE401" s="10">
        <v>8.5591708720397364</v>
      </c>
      <c r="CF401" s="10"/>
      <c r="CH401" s="10">
        <v>4506.7634779720302</v>
      </c>
      <c r="CI401" s="10">
        <v>8.1997445318537228</v>
      </c>
      <c r="CJ401" s="10"/>
      <c r="CK401" s="4">
        <v>7.2069380903166982</v>
      </c>
      <c r="CM401" s="10">
        <v>4401.7565319146051</v>
      </c>
      <c r="CN401" s="10">
        <v>7.3084826666362526</v>
      </c>
      <c r="CQ401" s="10">
        <v>5096.8301632321918</v>
      </c>
      <c r="CR401" s="10">
        <v>7.1192415244551341</v>
      </c>
      <c r="CT401" s="4">
        <v>1.8677083475825687</v>
      </c>
      <c r="CU401" s="4">
        <v>1.5437500079472859</v>
      </c>
      <c r="CV401" s="4">
        <v>0.32395833963528275</v>
      </c>
      <c r="CW401" s="4">
        <v>1.8812500182539225</v>
      </c>
      <c r="CX401" s="4">
        <v>1.5479166780908902</v>
      </c>
      <c r="CY401" s="4">
        <v>0.33333334016303223</v>
      </c>
      <c r="CZ401" s="4">
        <v>1.8541666769112148</v>
      </c>
      <c r="DA401" s="4">
        <v>1.5395833378036816</v>
      </c>
      <c r="DB401" s="4">
        <v>0.31458333910753328</v>
      </c>
    </row>
    <row r="402" spans="1:106" x14ac:dyDescent="0.25">
      <c r="A402" s="1">
        <f t="shared" si="6"/>
        <v>45325</v>
      </c>
      <c r="B402" s="8" t="s">
        <v>83</v>
      </c>
      <c r="C402" s="4">
        <v>9335.8410000000003</v>
      </c>
      <c r="D402" s="4">
        <v>9335.8410000000003</v>
      </c>
      <c r="E402" s="4">
        <v>0</v>
      </c>
      <c r="F402" s="4">
        <v>4658.616</v>
      </c>
      <c r="H402" s="4">
        <v>4677.2250000000004</v>
      </c>
      <c r="J402" s="4">
        <v>63588.91915701831</v>
      </c>
      <c r="K402" s="4">
        <v>244.07392365247804</v>
      </c>
      <c r="L402" s="4">
        <v>33180.018636383262</v>
      </c>
      <c r="M402" s="4">
        <v>30408.900520635048</v>
      </c>
      <c r="N402" s="4">
        <v>22325.914611797933</v>
      </c>
      <c r="O402" s="4">
        <v>1791.6705662851857</v>
      </c>
      <c r="P402" s="4">
        <v>11047.915311356792</v>
      </c>
      <c r="Q402" s="4">
        <v>11277.999300441139</v>
      </c>
      <c r="R402" s="4">
        <v>31902.135217780567</v>
      </c>
      <c r="S402" s="4">
        <v>52.104079004145149</v>
      </c>
      <c r="T402" s="4">
        <v>1197.0046649864862</v>
      </c>
      <c r="U402" s="4">
        <v>16354.698566428411</v>
      </c>
      <c r="V402" s="4">
        <v>0</v>
      </c>
      <c r="W402" s="4">
        <v>15547.436651352158</v>
      </c>
      <c r="X402" s="4">
        <v>0</v>
      </c>
      <c r="Y402" s="4">
        <v>16354.698566428411</v>
      </c>
      <c r="Z402" s="4">
        <v>15547.436651352158</v>
      </c>
      <c r="AA402" s="4">
        <v>360793.99930626573</v>
      </c>
      <c r="AB402" s="4">
        <v>183211.99246003709</v>
      </c>
      <c r="AC402" s="4">
        <v>177582.00684622861</v>
      </c>
      <c r="AD402" s="4">
        <v>18636.949596185666</v>
      </c>
      <c r="AE402" s="4">
        <v>4.0490444830796548</v>
      </c>
      <c r="AF402" s="4">
        <v>1022.4987254874874</v>
      </c>
      <c r="AG402" s="4">
        <v>9311.2270138611075</v>
      </c>
      <c r="AH402" s="4">
        <v>9325.722582324559</v>
      </c>
      <c r="AI402" s="4">
        <v>9926.682669885151</v>
      </c>
      <c r="AJ402" s="4">
        <v>227.21306243878823</v>
      </c>
      <c r="AK402" s="4">
        <v>5232.2963687701549</v>
      </c>
      <c r="AL402" s="4">
        <v>4694.3863011149951</v>
      </c>
      <c r="AM402" s="4">
        <v>1059.3973784644909</v>
      </c>
      <c r="AN402" s="4">
        <v>521.46250390976172</v>
      </c>
      <c r="AO402" s="4">
        <v>537.93487455472905</v>
      </c>
      <c r="AP402" s="4">
        <v>103032.23046875</v>
      </c>
      <c r="AQ402" s="4">
        <v>168972.85796875</v>
      </c>
      <c r="AR402" s="4">
        <v>53576.3046875</v>
      </c>
      <c r="AS402" s="4">
        <v>49455.92578125</v>
      </c>
      <c r="AT402" s="4">
        <v>659.41420717592587</v>
      </c>
      <c r="AU402" s="4">
        <v>661.84490740740739</v>
      </c>
      <c r="AV402" s="4">
        <v>656.98350694444446</v>
      </c>
      <c r="AW402" s="4">
        <v>6.8112684392352341</v>
      </c>
      <c r="AX402" s="4">
        <v>2.3914197565916058</v>
      </c>
      <c r="AY402" s="4">
        <v>4.7828395131832115</v>
      </c>
      <c r="AZ402" s="4">
        <v>38.64611654228748</v>
      </c>
      <c r="BA402" s="4">
        <v>1.9962796705926831</v>
      </c>
      <c r="BB402" s="4">
        <v>1.0632874606460361</v>
      </c>
      <c r="BC402" s="4">
        <v>0.1134763733084669</v>
      </c>
      <c r="BD402" s="4">
        <v>18.099371868988555</v>
      </c>
      <c r="BE402" s="4">
        <v>5.940000057220459</v>
      </c>
      <c r="BF402" s="4">
        <v>3.9710001945495605</v>
      </c>
      <c r="BG402" s="4">
        <v>7.9089999198913574</v>
      </c>
      <c r="BH402" s="4">
        <v>91.346001625061035</v>
      </c>
      <c r="BI402" s="4">
        <v>83.47650146484375</v>
      </c>
      <c r="BJ402" s="4">
        <v>7.8695001602172852</v>
      </c>
      <c r="BK402" s="4">
        <v>2.1069999933242798</v>
      </c>
      <c r="BL402" s="4">
        <v>1.8459999561309814</v>
      </c>
      <c r="BM402" s="4">
        <v>2.3680000305175781</v>
      </c>
      <c r="BN402" s="4">
        <v>0.60750000178813934</v>
      </c>
      <c r="BO402" s="4">
        <v>0.36899998784065247</v>
      </c>
      <c r="BP402" s="4">
        <v>0.84600001573562622</v>
      </c>
      <c r="BQ402" s="4">
        <v>69</v>
      </c>
      <c r="BR402" s="4">
        <v>38</v>
      </c>
      <c r="BS402" s="4">
        <v>100</v>
      </c>
      <c r="BT402" s="10">
        <v>40.271208912904697</v>
      </c>
      <c r="BU402" s="10">
        <v>118.1241214578703</v>
      </c>
      <c r="BV402" s="4">
        <v>18.050351988954677</v>
      </c>
      <c r="BW402" s="10">
        <v>18.301988840919954</v>
      </c>
      <c r="BX402" s="10">
        <v>17.798715136989401</v>
      </c>
      <c r="BY402" s="4">
        <v>0.44511741290485007</v>
      </c>
      <c r="BZ402" s="4">
        <v>0.42297071340104198</v>
      </c>
      <c r="CA402" s="4">
        <v>0.46726411240865817</v>
      </c>
      <c r="CB402" s="4">
        <v>8.149167126944679</v>
      </c>
      <c r="CD402" s="10">
        <v>4718.6737020291848</v>
      </c>
      <c r="CE402" s="10">
        <v>8.260333058648488</v>
      </c>
      <c r="CF402" s="10"/>
      <c r="CH402" s="10">
        <v>4739.3954908673195</v>
      </c>
      <c r="CI402" s="10">
        <v>8.038487239709454</v>
      </c>
      <c r="CJ402" s="10"/>
      <c r="CK402" s="4">
        <v>7.071833672768828</v>
      </c>
      <c r="CM402" s="10">
        <v>4664.3726023830841</v>
      </c>
      <c r="CN402" s="10">
        <v>7.2682556430225835</v>
      </c>
      <c r="CQ402" s="10">
        <v>5455.2339760242075</v>
      </c>
      <c r="CR402" s="10">
        <v>6.9038875753907218</v>
      </c>
      <c r="CT402" s="4">
        <v>1.7510416745984305</v>
      </c>
      <c r="CU402" s="4">
        <v>1.3687499997516472</v>
      </c>
      <c r="CV402" s="4">
        <v>0.38229167484678328</v>
      </c>
      <c r="CW402" s="4">
        <v>1.7000000081025064</v>
      </c>
      <c r="CX402" s="4">
        <v>1.3395833348234494</v>
      </c>
      <c r="CY402" s="4">
        <v>0.36041667327905696</v>
      </c>
      <c r="CZ402" s="4">
        <v>1.8020833410943546</v>
      </c>
      <c r="DA402" s="4">
        <v>1.3979166646798451</v>
      </c>
      <c r="DB402" s="4">
        <v>0.4041666764145096</v>
      </c>
    </row>
    <row r="403" spans="1:106" x14ac:dyDescent="0.25">
      <c r="A403" s="1">
        <f t="shared" si="6"/>
        <v>45326</v>
      </c>
      <c r="B403" s="8" t="s">
        <v>83</v>
      </c>
      <c r="C403" s="4">
        <v>9164.2309999999998</v>
      </c>
      <c r="D403" s="4">
        <v>9164.2309999999998</v>
      </c>
      <c r="E403" s="4">
        <v>0</v>
      </c>
      <c r="F403" s="4">
        <v>4606.2950000000001</v>
      </c>
      <c r="H403" s="4">
        <v>4557.9359999999997</v>
      </c>
      <c r="J403" s="4">
        <v>63583.766347512908</v>
      </c>
      <c r="K403" s="4">
        <v>243.94918852654044</v>
      </c>
      <c r="L403" s="4">
        <v>30742.493453906023</v>
      </c>
      <c r="M403" s="4">
        <v>32841.272893606882</v>
      </c>
      <c r="N403" s="4">
        <v>24076.244819570449</v>
      </c>
      <c r="O403" s="4">
        <v>1790.9625099574919</v>
      </c>
      <c r="P403" s="4">
        <v>10268.464862469753</v>
      </c>
      <c r="Q403" s="4">
        <v>13807.779957100696</v>
      </c>
      <c r="R403" s="4">
        <v>32661.365909239081</v>
      </c>
      <c r="S403" s="4">
        <v>51.82758193474114</v>
      </c>
      <c r="T403" s="4">
        <v>1197.3175977780725</v>
      </c>
      <c r="U403" s="4">
        <v>15643.652586786759</v>
      </c>
      <c r="V403" s="4">
        <v>0</v>
      </c>
      <c r="W403" s="4">
        <v>17017.71332245232</v>
      </c>
      <c r="X403" s="4">
        <v>0</v>
      </c>
      <c r="Y403" s="4">
        <v>15643.652586786759</v>
      </c>
      <c r="Z403" s="4">
        <v>17017.71332245232</v>
      </c>
      <c r="AA403" s="4">
        <v>348773.05790670105</v>
      </c>
      <c r="AB403" s="4">
        <v>175723.27760787195</v>
      </c>
      <c r="AC403" s="4">
        <v>173049.78029882911</v>
      </c>
      <c r="AD403" s="4">
        <v>18726.159070455753</v>
      </c>
      <c r="AE403" s="4">
        <v>4.2471290731708393</v>
      </c>
      <c r="AF403" s="4">
        <v>1023.7317149921082</v>
      </c>
      <c r="AG403" s="4">
        <v>9411.2526669304843</v>
      </c>
      <c r="AH403" s="4">
        <v>9314.9064035252668</v>
      </c>
      <c r="AI403" s="4">
        <v>10752.147047057575</v>
      </c>
      <c r="AJ403" s="4">
        <v>227.16493471339896</v>
      </c>
      <c r="AK403" s="4">
        <v>6024.5441355152852</v>
      </c>
      <c r="AL403" s="4">
        <v>4727.6029115422898</v>
      </c>
      <c r="AM403" s="4">
        <v>1052.6983436036257</v>
      </c>
      <c r="AN403" s="4">
        <v>519.62800824182716</v>
      </c>
      <c r="AO403" s="4">
        <v>533.07033536179858</v>
      </c>
      <c r="AP403" s="4">
        <v>100981.68359375</v>
      </c>
      <c r="AQ403" s="4">
        <v>165609.96109375</v>
      </c>
      <c r="AR403" s="4">
        <v>49629.58984375</v>
      </c>
      <c r="AS403" s="4">
        <v>51352.09375</v>
      </c>
      <c r="AT403" s="4">
        <v>656.6875</v>
      </c>
      <c r="AU403" s="4">
        <v>660.99768518518522</v>
      </c>
      <c r="AV403" s="4">
        <v>652.37731481481478</v>
      </c>
      <c r="AW403" s="4">
        <v>6.9382544315516395</v>
      </c>
      <c r="AX403" s="4">
        <v>2.6271975051229557</v>
      </c>
      <c r="AY403" s="4">
        <v>5.2543950102459114</v>
      </c>
      <c r="AZ403" s="4">
        <v>38.058082331916452</v>
      </c>
      <c r="BA403" s="4">
        <v>2.0433966658474403</v>
      </c>
      <c r="BB403" s="4">
        <v>1.1732732454100705</v>
      </c>
      <c r="BC403" s="4">
        <v>0.11487034139619852</v>
      </c>
      <c r="BD403" s="4">
        <v>18.071342930328797</v>
      </c>
      <c r="BE403" s="4">
        <v>5.940000057220459</v>
      </c>
      <c r="BF403" s="4">
        <v>3.9710001945495605</v>
      </c>
      <c r="BG403" s="4">
        <v>7.9089999198913574</v>
      </c>
      <c r="BH403" s="4">
        <v>91.346001625061035</v>
      </c>
      <c r="BI403" s="4">
        <v>83.47650146484375</v>
      </c>
      <c r="BJ403" s="4">
        <v>7.8695001602172852</v>
      </c>
      <c r="BK403" s="4">
        <v>2.1069999933242798</v>
      </c>
      <c r="BL403" s="4">
        <v>1.8459999561309814</v>
      </c>
      <c r="BM403" s="4">
        <v>2.3680000305175781</v>
      </c>
      <c r="BN403" s="4">
        <v>0.60750000178813934</v>
      </c>
      <c r="BO403" s="4">
        <v>0.36899998784065247</v>
      </c>
      <c r="BP403" s="4">
        <v>0.84600001573562622</v>
      </c>
      <c r="BQ403" s="4">
        <v>44</v>
      </c>
      <c r="BR403" s="4">
        <v>38</v>
      </c>
      <c r="BS403" s="4">
        <v>50</v>
      </c>
      <c r="BT403" s="10">
        <v>40.035106429502406</v>
      </c>
      <c r="BU403" s="10">
        <v>118.23723050478104</v>
      </c>
      <c r="BV403" s="4">
        <v>17.485816670512712</v>
      </c>
      <c r="BW403" s="10">
        <v>17.421133129718125</v>
      </c>
      <c r="BX403" s="10">
        <v>17.550500211307295</v>
      </c>
      <c r="BY403" s="4">
        <v>0.35265538260911089</v>
      </c>
      <c r="BZ403" s="4">
        <v>0.42682176537872402</v>
      </c>
      <c r="CA403" s="4">
        <v>0.27848899983949771</v>
      </c>
      <c r="CB403" s="4">
        <v>8.0954528651757656</v>
      </c>
      <c r="CD403" s="10">
        <v>4759.5763454936159</v>
      </c>
      <c r="CE403" s="10">
        <v>8.2067850723333322</v>
      </c>
      <c r="CF403" s="10"/>
      <c r="CH403" s="10">
        <v>4656.3943761400978</v>
      </c>
      <c r="CI403" s="10">
        <v>7.9816536254906572</v>
      </c>
      <c r="CJ403" s="10"/>
      <c r="CK403" s="4">
        <v>7.1009103652927754</v>
      </c>
      <c r="CM403" s="10">
        <v>4708.727199453283</v>
      </c>
      <c r="CN403" s="10">
        <v>7.2536021208175523</v>
      </c>
      <c r="CQ403" s="10">
        <v>5268.4232929689451</v>
      </c>
      <c r="CR403" s="10">
        <v>6.9644399675304465</v>
      </c>
      <c r="CT403" s="4">
        <v>1.6572916744432102</v>
      </c>
      <c r="CU403" s="4">
        <v>1.401041670391957</v>
      </c>
      <c r="CV403" s="4">
        <v>0.2562500040512532</v>
      </c>
      <c r="CW403" s="4">
        <v>1.6312499997826915</v>
      </c>
      <c r="CX403" s="4">
        <v>1.3979166621963184</v>
      </c>
      <c r="CY403" s="4">
        <v>0.23333333758637309</v>
      </c>
      <c r="CZ403" s="4">
        <v>1.683333349103729</v>
      </c>
      <c r="DA403" s="4">
        <v>1.4041666785875957</v>
      </c>
      <c r="DB403" s="4">
        <v>0.27916667051613331</v>
      </c>
    </row>
    <row r="404" spans="1:106" x14ac:dyDescent="0.25">
      <c r="A404" s="1">
        <f t="shared" si="6"/>
        <v>45327</v>
      </c>
      <c r="B404" s="8" t="s">
        <v>84</v>
      </c>
      <c r="C404" s="4">
        <v>8955.027</v>
      </c>
      <c r="D404" s="4">
        <v>8955.027</v>
      </c>
      <c r="E404" s="4">
        <v>0</v>
      </c>
      <c r="F404" s="4">
        <v>4481.2139999999999</v>
      </c>
      <c r="H404" s="4">
        <v>4473.8130000000001</v>
      </c>
      <c r="J404" s="4">
        <v>51900.041964630815</v>
      </c>
      <c r="K404" s="4">
        <v>243.82197324206984</v>
      </c>
      <c r="L404" s="4">
        <v>27461.884582026531</v>
      </c>
      <c r="M404" s="4">
        <v>24438.157382604288</v>
      </c>
      <c r="N404" s="4">
        <v>20976.811260240109</v>
      </c>
      <c r="O404" s="4">
        <v>1789.9556110841654</v>
      </c>
      <c r="P404" s="4">
        <v>9587.0715434159447</v>
      </c>
      <c r="Q404" s="4">
        <v>11389.739716824166</v>
      </c>
      <c r="R404" s="4">
        <v>25334.684492072782</v>
      </c>
      <c r="S404" s="4">
        <v>52.294628115659954</v>
      </c>
      <c r="T404" s="4">
        <v>1199.2305659697038</v>
      </c>
      <c r="U404" s="4">
        <v>13198.341408519795</v>
      </c>
      <c r="V404" s="4">
        <v>0</v>
      </c>
      <c r="W404" s="4">
        <v>12136.343083552985</v>
      </c>
      <c r="X404" s="4">
        <v>0</v>
      </c>
      <c r="Y404" s="4">
        <v>13198.341408519795</v>
      </c>
      <c r="Z404" s="4">
        <v>12136.343083552985</v>
      </c>
      <c r="AA404" s="4">
        <v>312225.96450876736</v>
      </c>
      <c r="AB404" s="4">
        <v>153739.8846216588</v>
      </c>
      <c r="AC404" s="4">
        <v>158486.07988710853</v>
      </c>
      <c r="AD404" s="4">
        <v>16795.59281887898</v>
      </c>
      <c r="AE404" s="4">
        <v>4.1777763066421061</v>
      </c>
      <c r="AF404" s="4">
        <v>1023.3519708536976</v>
      </c>
      <c r="AG404" s="4">
        <v>8727.7495753071908</v>
      </c>
      <c r="AH404" s="4">
        <v>8067.8432435717896</v>
      </c>
      <c r="AI404" s="4">
        <v>9365.3202557583354</v>
      </c>
      <c r="AJ404" s="4">
        <v>226.95927276381741</v>
      </c>
      <c r="AK404" s="4">
        <v>4893.2472949564881</v>
      </c>
      <c r="AL404" s="4">
        <v>4472.0729608018473</v>
      </c>
      <c r="AM404" s="4">
        <v>991.75103221085806</v>
      </c>
      <c r="AN404" s="4">
        <v>493.64113718510669</v>
      </c>
      <c r="AO404" s="4">
        <v>498.10989502575137</v>
      </c>
      <c r="AP404" s="4">
        <v>87033.2578125</v>
      </c>
      <c r="AQ404" s="4">
        <v>142734.5428125</v>
      </c>
      <c r="AR404" s="4">
        <v>44040.94921875</v>
      </c>
      <c r="AS404" s="4">
        <v>42992.30859375</v>
      </c>
      <c r="AT404" s="4">
        <v>638.4380787037037</v>
      </c>
      <c r="AU404" s="4">
        <v>651.81944444444446</v>
      </c>
      <c r="AV404" s="4">
        <v>625.05671296296293</v>
      </c>
      <c r="AW404" s="4">
        <v>5.7956321030222258</v>
      </c>
      <c r="AX404" s="4">
        <v>2.3424620897558555</v>
      </c>
      <c r="AY404" s="4">
        <v>4.6849241795117109</v>
      </c>
      <c r="AZ404" s="4">
        <v>34.865999232472149</v>
      </c>
      <c r="BA404" s="4">
        <v>1.8755490987217549</v>
      </c>
      <c r="BB404" s="4">
        <v>1.0458170875150166</v>
      </c>
      <c r="BC404" s="4">
        <v>0.11074796672426092</v>
      </c>
      <c r="BD404" s="4">
        <v>15.939041033879629</v>
      </c>
      <c r="BE404" s="4">
        <v>6.2330001592636108</v>
      </c>
      <c r="BF404" s="4">
        <v>2.6679999828338623</v>
      </c>
      <c r="BG404" s="4">
        <v>9.7980003356933594</v>
      </c>
      <c r="BH404" s="4">
        <v>91.22599983215332</v>
      </c>
      <c r="BI404" s="4">
        <v>84.111000061035156</v>
      </c>
      <c r="BJ404" s="4">
        <v>7.1149997711181641</v>
      </c>
      <c r="BK404" s="4">
        <v>2.0760000348091125</v>
      </c>
      <c r="BL404" s="4">
        <v>1.784000039100647</v>
      </c>
      <c r="BM404" s="4">
        <v>2.3680000305175781</v>
      </c>
      <c r="BN404" s="4">
        <v>0.46550000831484795</v>
      </c>
      <c r="BO404" s="4">
        <v>8.5000000894069672E-2</v>
      </c>
      <c r="BP404" s="4">
        <v>0.84600001573562622</v>
      </c>
      <c r="BQ404" s="4">
        <v>58</v>
      </c>
      <c r="BR404" s="4">
        <v>66</v>
      </c>
      <c r="BS404" s="4">
        <v>50</v>
      </c>
      <c r="BT404" s="10">
        <v>40.412654421264826</v>
      </c>
      <c r="BU404" s="10">
        <v>117.35820946796265</v>
      </c>
      <c r="BV404" s="4">
        <v>17.5400616992127</v>
      </c>
      <c r="BW404" s="10">
        <v>17.55564049852115</v>
      </c>
      <c r="BX404" s="10">
        <v>17.52448289990425</v>
      </c>
      <c r="BY404" s="4">
        <v>0.34048039354985277</v>
      </c>
      <c r="BZ404" s="4">
        <v>0.4031133188510107</v>
      </c>
      <c r="CA404" s="4">
        <v>0.27784746824869483</v>
      </c>
      <c r="CB404" s="4">
        <v>8.4046249343149864</v>
      </c>
      <c r="CD404" s="10">
        <v>4465.5569171544148</v>
      </c>
      <c r="CE404" s="10">
        <v>8.5231906222643783</v>
      </c>
      <c r="CF404" s="10"/>
      <c r="CH404" s="10">
        <v>4378.4180546662701</v>
      </c>
      <c r="CI404" s="10">
        <v>8.2836995632451007</v>
      </c>
      <c r="CJ404" s="10"/>
      <c r="CK404" s="4">
        <v>7.1150257996443846</v>
      </c>
      <c r="CM404" s="10">
        <v>4403.870423660278</v>
      </c>
      <c r="CN404" s="10">
        <v>7.2387497755814856</v>
      </c>
      <c r="CQ404" s="10">
        <v>4979.5678328878203</v>
      </c>
      <c r="CR404" s="10">
        <v>7.005605790396098</v>
      </c>
      <c r="CT404" s="4">
        <v>1.5395833441677191</v>
      </c>
      <c r="CU404" s="4">
        <v>1.2593750059604645</v>
      </c>
      <c r="CV404" s="4">
        <v>0.28020833820725477</v>
      </c>
      <c r="CW404" s="4">
        <v>1.6333333508421977</v>
      </c>
      <c r="CX404" s="4">
        <v>1.354166679084301</v>
      </c>
      <c r="CY404" s="4">
        <v>0.27916667175789672</v>
      </c>
      <c r="CZ404" s="4">
        <v>1.4458333374932408</v>
      </c>
      <c r="DA404" s="4">
        <v>1.164583332836628</v>
      </c>
      <c r="DB404" s="4">
        <v>0.28125000465661287</v>
      </c>
    </row>
    <row r="405" spans="1:106" x14ac:dyDescent="0.25">
      <c r="A405" s="1">
        <f t="shared" si="6"/>
        <v>45328</v>
      </c>
      <c r="B405" s="8" t="s">
        <v>84</v>
      </c>
      <c r="C405" s="4">
        <v>8634.1909999999989</v>
      </c>
      <c r="D405" s="4">
        <v>8634.1909999999989</v>
      </c>
      <c r="E405" s="4">
        <v>0</v>
      </c>
      <c r="F405" s="4">
        <v>4272.2479999999996</v>
      </c>
      <c r="H405" s="4">
        <v>4361.9430000000002</v>
      </c>
      <c r="J405" s="4">
        <v>53606.220837623892</v>
      </c>
      <c r="K405" s="4">
        <v>244.45388213351092</v>
      </c>
      <c r="L405" s="4">
        <v>26108.942953354701</v>
      </c>
      <c r="M405" s="4">
        <v>27497.277884269191</v>
      </c>
      <c r="N405" s="4">
        <v>22575.155341381771</v>
      </c>
      <c r="O405" s="4">
        <v>1789.441144995064</v>
      </c>
      <c r="P405" s="4">
        <v>10763.516191891722</v>
      </c>
      <c r="Q405" s="4">
        <v>11811.639149490049</v>
      </c>
      <c r="R405" s="4">
        <v>24008.53777171523</v>
      </c>
      <c r="S405" s="4">
        <v>52.018143614254122</v>
      </c>
      <c r="T405" s="4">
        <v>1196.1277596929815</v>
      </c>
      <c r="U405" s="4">
        <v>11749.712236676924</v>
      </c>
      <c r="V405" s="4">
        <v>0</v>
      </c>
      <c r="W405" s="4">
        <v>12258.825535038306</v>
      </c>
      <c r="X405" s="4">
        <v>0</v>
      </c>
      <c r="Y405" s="4">
        <v>11749.712236676924</v>
      </c>
      <c r="Z405" s="4">
        <v>12258.825535038306</v>
      </c>
      <c r="AA405" s="4">
        <v>322212.50387159054</v>
      </c>
      <c r="AB405" s="4">
        <v>161337.53748987344</v>
      </c>
      <c r="AC405" s="4">
        <v>160874.96638171709</v>
      </c>
      <c r="AD405" s="4">
        <v>16665.227764167903</v>
      </c>
      <c r="AE405" s="4">
        <v>4.1539803719105448</v>
      </c>
      <c r="AF405" s="4">
        <v>1023.1499704523092</v>
      </c>
      <c r="AG405" s="4">
        <v>7988.2259122320338</v>
      </c>
      <c r="AH405" s="4">
        <v>8677.0018519358673</v>
      </c>
      <c r="AI405" s="4">
        <v>9079.9821085889635</v>
      </c>
      <c r="AJ405" s="4">
        <v>226.98211018827226</v>
      </c>
      <c r="AK405" s="4">
        <v>4536.0800590193903</v>
      </c>
      <c r="AL405" s="4">
        <v>4543.902049569574</v>
      </c>
      <c r="AM405" s="4">
        <v>990.73934477121225</v>
      </c>
      <c r="AN405" s="4">
        <v>483.0106423253564</v>
      </c>
      <c r="AO405" s="4">
        <v>507.72870244585584</v>
      </c>
      <c r="AP405" s="4">
        <v>86987.16796875</v>
      </c>
      <c r="AQ405" s="4">
        <v>142658.95546875001</v>
      </c>
      <c r="AR405" s="4">
        <v>41711.1953125</v>
      </c>
      <c r="AS405" s="4">
        <v>45275.97265625</v>
      </c>
      <c r="AT405" s="4">
        <v>638.41767939814815</v>
      </c>
      <c r="AU405" s="4">
        <v>632.43171296296293</v>
      </c>
      <c r="AV405" s="4">
        <v>644.40364583333337</v>
      </c>
      <c r="AW405" s="4">
        <v>6.2085979841798613</v>
      </c>
      <c r="AX405" s="4">
        <v>2.6146231119258045</v>
      </c>
      <c r="AY405" s="4">
        <v>5.2292462238516091</v>
      </c>
      <c r="AZ405" s="4">
        <v>37.318204319500296</v>
      </c>
      <c r="BA405" s="4">
        <v>1.9301435147969168</v>
      </c>
      <c r="BB405" s="4">
        <v>1.0516309065422533</v>
      </c>
      <c r="BC405" s="4">
        <v>0.11474605377286794</v>
      </c>
      <c r="BD405" s="4">
        <v>16.522561924880979</v>
      </c>
      <c r="BE405" s="4">
        <v>7.7414999008178711</v>
      </c>
      <c r="BF405" s="4">
        <v>3.9689998626708984</v>
      </c>
      <c r="BG405" s="4">
        <v>11.513999938964844</v>
      </c>
      <c r="BH405" s="4">
        <v>91.047002792358398</v>
      </c>
      <c r="BI405" s="4">
        <v>87.134002685546875</v>
      </c>
      <c r="BJ405" s="4">
        <v>3.9130001068115234</v>
      </c>
      <c r="BK405" s="4">
        <v>1.1130000203847885</v>
      </c>
      <c r="BL405" s="4">
        <v>1.784000039100647</v>
      </c>
      <c r="BM405" s="4">
        <v>0.44200000166893005</v>
      </c>
      <c r="BN405" s="4">
        <v>9.7500000149011612E-2</v>
      </c>
      <c r="BO405" s="4">
        <v>8.5000000894069672E-2</v>
      </c>
      <c r="BP405" s="4">
        <v>0.10999999940395355</v>
      </c>
      <c r="BQ405" s="4">
        <v>57</v>
      </c>
      <c r="BR405" s="4">
        <v>66</v>
      </c>
      <c r="BS405" s="4">
        <v>48</v>
      </c>
      <c r="BT405" s="10">
        <v>40.903309014246261</v>
      </c>
      <c r="BU405" s="10">
        <v>116.17101852963448</v>
      </c>
      <c r="BV405" s="4">
        <v>18.000445672323306</v>
      </c>
      <c r="BW405" s="10">
        <v>18.004751265015866</v>
      </c>
      <c r="BX405" s="10">
        <v>17.996140079630745</v>
      </c>
      <c r="BY405" s="4">
        <v>0.32985024904663734</v>
      </c>
      <c r="BZ405" s="4">
        <v>0.37350571303162244</v>
      </c>
      <c r="CA405" s="4">
        <v>0.28619478506165225</v>
      </c>
      <c r="CB405" s="4">
        <v>8.4533897932783599</v>
      </c>
      <c r="CD405" s="10">
        <v>4438.8320023609749</v>
      </c>
      <c r="CE405" s="10">
        <v>8.5179561793662142</v>
      </c>
      <c r="CF405" s="10"/>
      <c r="CH405" s="10">
        <v>4467.3084139502344</v>
      </c>
      <c r="CI405" s="10">
        <v>8.3892349791740592</v>
      </c>
      <c r="CJ405" s="10"/>
      <c r="CK405" s="4">
        <v>7.1135782409892769</v>
      </c>
      <c r="CM405" s="10">
        <v>4245.3119779982389</v>
      </c>
      <c r="CN405" s="10">
        <v>7.2487251844568981</v>
      </c>
      <c r="CQ405" s="10">
        <v>5048.7296462866116</v>
      </c>
      <c r="CR405" s="10">
        <v>6.9999375871834353</v>
      </c>
      <c r="CT405" s="4">
        <v>1.7979166728133955</v>
      </c>
      <c r="CU405" s="4">
        <v>1.2479166698952515</v>
      </c>
      <c r="CV405" s="4">
        <v>0.55000000291814399</v>
      </c>
      <c r="CW405" s="4">
        <v>1.8062500202407439</v>
      </c>
      <c r="CX405" s="4">
        <v>1.3062500109275181</v>
      </c>
      <c r="CY405" s="4">
        <v>0.50000000931322575</v>
      </c>
      <c r="CZ405" s="4">
        <v>1.7895833253860474</v>
      </c>
      <c r="DA405" s="4">
        <v>1.1895833288629849</v>
      </c>
      <c r="DB405" s="4">
        <v>0.59999999652306235</v>
      </c>
    </row>
    <row r="406" spans="1:106" x14ac:dyDescent="0.25">
      <c r="A406" s="1">
        <f t="shared" si="6"/>
        <v>45329</v>
      </c>
      <c r="B406" s="8" t="s">
        <v>84</v>
      </c>
      <c r="C406" s="4">
        <v>8246.2649999999994</v>
      </c>
      <c r="D406" s="4">
        <v>8246.2649999999994</v>
      </c>
      <c r="E406" s="4">
        <v>0</v>
      </c>
      <c r="F406" s="4">
        <v>4106.9979999999996</v>
      </c>
      <c r="H406" s="4">
        <v>4139.2669999999998</v>
      </c>
      <c r="J406" s="4">
        <v>54088.452829426911</v>
      </c>
      <c r="K406" s="4">
        <v>246.31743096195439</v>
      </c>
      <c r="L406" s="4">
        <v>26544.782661863966</v>
      </c>
      <c r="M406" s="4">
        <v>27543.670167562941</v>
      </c>
      <c r="N406" s="4">
        <v>23341.750781037656</v>
      </c>
      <c r="O406" s="4">
        <v>1789.6521718497183</v>
      </c>
      <c r="P406" s="4">
        <v>10151.786037078073</v>
      </c>
      <c r="Q406" s="4">
        <v>13189.964743959585</v>
      </c>
      <c r="R406" s="4">
        <v>23894.517974385784</v>
      </c>
      <c r="S406" s="4">
        <v>51.372483159917628</v>
      </c>
      <c r="T406" s="4">
        <v>1192.9809879914078</v>
      </c>
      <c r="U406" s="4">
        <v>11009.980066529391</v>
      </c>
      <c r="V406" s="4">
        <v>0</v>
      </c>
      <c r="W406" s="4">
        <v>12884.537907856393</v>
      </c>
      <c r="X406" s="4">
        <v>0</v>
      </c>
      <c r="Y406" s="4">
        <v>11009.980066529391</v>
      </c>
      <c r="Z406" s="4">
        <v>12884.537907856393</v>
      </c>
      <c r="AA406" s="4">
        <v>316150.29948763247</v>
      </c>
      <c r="AB406" s="4">
        <v>162778.88649112172</v>
      </c>
      <c r="AC406" s="4">
        <v>153371.41299651077</v>
      </c>
      <c r="AD406" s="4">
        <v>16282.13067130552</v>
      </c>
      <c r="AE406" s="4">
        <v>4.1793069603825579</v>
      </c>
      <c r="AF406" s="4">
        <v>1023.3176558422008</v>
      </c>
      <c r="AG406" s="4">
        <v>8052.1273259830414</v>
      </c>
      <c r="AH406" s="4">
        <v>8230.0033453224787</v>
      </c>
      <c r="AI406" s="4">
        <v>8859.6831691396546</v>
      </c>
      <c r="AJ406" s="4">
        <v>226.94352631692533</v>
      </c>
      <c r="AK406" s="4">
        <v>4510.715225132798</v>
      </c>
      <c r="AL406" s="4">
        <v>4348.9679440068558</v>
      </c>
      <c r="AM406" s="4">
        <v>933.40766834729129</v>
      </c>
      <c r="AN406" s="4">
        <v>447.82940496031188</v>
      </c>
      <c r="AO406" s="4">
        <v>485.57826338697942</v>
      </c>
      <c r="AP406" s="4">
        <v>88084.69921875</v>
      </c>
      <c r="AQ406" s="4">
        <v>144458.90671874999</v>
      </c>
      <c r="AR406" s="4">
        <v>42719.25</v>
      </c>
      <c r="AS406" s="4">
        <v>45365.44921875</v>
      </c>
      <c r="AT406" s="4">
        <v>635.12962962962956</v>
      </c>
      <c r="AU406" s="4">
        <v>650</v>
      </c>
      <c r="AV406" s="4">
        <v>620.25925925925924</v>
      </c>
      <c r="AW406" s="4">
        <v>6.559145604637604</v>
      </c>
      <c r="AX406" s="4">
        <v>2.8305846078239854</v>
      </c>
      <c r="AY406" s="4">
        <v>5.6611692156479707</v>
      </c>
      <c r="AZ406" s="4">
        <v>38.338605354985859</v>
      </c>
      <c r="BA406" s="4">
        <v>1.9744854999573165</v>
      </c>
      <c r="BB406" s="4">
        <v>1.0743873946737894</v>
      </c>
      <c r="BC406" s="4">
        <v>0.11319156834606836</v>
      </c>
      <c r="BD406" s="4">
        <v>17.518101433649051</v>
      </c>
      <c r="BE406" s="4">
        <v>8.061500072479248</v>
      </c>
      <c r="BF406" s="4">
        <v>5.5880002975463867</v>
      </c>
      <c r="BG406" s="4">
        <v>10.534999847412109</v>
      </c>
      <c r="BH406" s="4">
        <v>90.072500705718994</v>
      </c>
      <c r="BI406" s="4">
        <v>86.130500793457031</v>
      </c>
      <c r="BJ406" s="4">
        <v>3.9419999122619629</v>
      </c>
      <c r="BK406" s="4">
        <v>1.4460000246763229</v>
      </c>
      <c r="BL406" s="4">
        <v>2.4500000476837158</v>
      </c>
      <c r="BM406" s="4">
        <v>0.44200000166893005</v>
      </c>
      <c r="BN406" s="4">
        <v>0.41899999231100082</v>
      </c>
      <c r="BO406" s="4">
        <v>0.7279999852180481</v>
      </c>
      <c r="BP406" s="4">
        <v>0.10999999940395355</v>
      </c>
      <c r="BQ406" s="4">
        <v>45</v>
      </c>
      <c r="BR406" s="4">
        <v>42</v>
      </c>
      <c r="BS406" s="4">
        <v>48</v>
      </c>
      <c r="BT406" s="10">
        <v>40.917099356675365</v>
      </c>
      <c r="BU406" s="10">
        <v>115.78129608981186</v>
      </c>
      <c r="BV406" s="4">
        <v>17.866177845906329</v>
      </c>
      <c r="BW406" s="10">
        <v>18.009772344728312</v>
      </c>
      <c r="BX406" s="10">
        <v>17.722583347084345</v>
      </c>
      <c r="BY406" s="4">
        <v>0.30350405068792202</v>
      </c>
      <c r="BZ406" s="4">
        <v>0.33025134733390621</v>
      </c>
      <c r="CA406" s="4">
        <v>0.27675675404193784</v>
      </c>
      <c r="CB406" s="4">
        <v>8.4370099679317878</v>
      </c>
      <c r="CD406" s="10">
        <v>4319.3988646752086</v>
      </c>
      <c r="CE406" s="10">
        <v>8.4559376795636663</v>
      </c>
      <c r="CF406" s="10"/>
      <c r="CH406" s="10">
        <v>4271.2590623027936</v>
      </c>
      <c r="CI406" s="10">
        <v>8.4178689289685451</v>
      </c>
      <c r="CJ406" s="10"/>
      <c r="CK406" s="4">
        <v>7.2130850443726455</v>
      </c>
      <c r="CM406" s="10">
        <v>4155.8839202894987</v>
      </c>
      <c r="CN406" s="10">
        <v>7.3056677449422747</v>
      </c>
      <c r="CQ406" s="10">
        <v>4807.593537685937</v>
      </c>
      <c r="CR406" s="10">
        <v>7.1330527052037436</v>
      </c>
      <c r="CT406" s="4">
        <v>1.8802083314706881</v>
      </c>
      <c r="CU406" s="4">
        <v>1.2864583283662796</v>
      </c>
      <c r="CV406" s="4">
        <v>0.59375000310440862</v>
      </c>
      <c r="CW406" s="4">
        <v>1.9166666638726988</v>
      </c>
      <c r="CX406" s="4">
        <v>1.3104166587193806</v>
      </c>
      <c r="CY406" s="4">
        <v>0.60625000515331828</v>
      </c>
      <c r="CZ406" s="4">
        <v>1.8437499990686774</v>
      </c>
      <c r="DA406" s="4">
        <v>1.2624999980131786</v>
      </c>
      <c r="DB406" s="4">
        <v>0.58125000105549895</v>
      </c>
    </row>
    <row r="407" spans="1:106" x14ac:dyDescent="0.25">
      <c r="A407" s="1">
        <f t="shared" si="6"/>
        <v>45330</v>
      </c>
      <c r="B407" s="8" t="s">
        <v>84</v>
      </c>
      <c r="C407" s="4">
        <v>7882.8689999999997</v>
      </c>
      <c r="D407" s="4">
        <v>7882.8689999999997</v>
      </c>
      <c r="E407" s="4">
        <v>0</v>
      </c>
      <c r="F407" s="4">
        <v>3920.8029999999999</v>
      </c>
      <c r="H407" s="4">
        <v>3962.0659999999998</v>
      </c>
      <c r="J407" s="4">
        <v>50909.633536969181</v>
      </c>
      <c r="K407" s="4">
        <v>246.38231952888822</v>
      </c>
      <c r="L407" s="4">
        <v>25639.941053535033</v>
      </c>
      <c r="M407" s="4">
        <v>25269.692483434152</v>
      </c>
      <c r="N407" s="4">
        <v>23359.884658732059</v>
      </c>
      <c r="O407" s="4">
        <v>1789.4783219165786</v>
      </c>
      <c r="P407" s="4">
        <v>10163.495403364625</v>
      </c>
      <c r="Q407" s="4">
        <v>13196.389255367436</v>
      </c>
      <c r="R407" s="4">
        <v>23005.889344656363</v>
      </c>
      <c r="S407" s="4">
        <v>52.797069956859062</v>
      </c>
      <c r="T407" s="4">
        <v>1199.7414991824658</v>
      </c>
      <c r="U407" s="4">
        <v>11423.574337783044</v>
      </c>
      <c r="V407" s="4">
        <v>0</v>
      </c>
      <c r="W407" s="4">
        <v>11582.315006873319</v>
      </c>
      <c r="X407" s="4">
        <v>0</v>
      </c>
      <c r="Y407" s="4">
        <v>11423.574337783044</v>
      </c>
      <c r="Z407" s="4">
        <v>11582.315006873319</v>
      </c>
      <c r="AA407" s="4">
        <v>296439.05437583593</v>
      </c>
      <c r="AB407" s="4">
        <v>147987.4197230571</v>
      </c>
      <c r="AC407" s="4">
        <v>148451.6346527788</v>
      </c>
      <c r="AD407" s="4">
        <v>16225.796489334374</v>
      </c>
      <c r="AE407" s="4">
        <v>4.1712324535808198</v>
      </c>
      <c r="AF407" s="4">
        <v>1023.2572341538971</v>
      </c>
      <c r="AG407" s="4">
        <v>8247.9852935659419</v>
      </c>
      <c r="AH407" s="4">
        <v>7977.8111957684332</v>
      </c>
      <c r="AI407" s="4">
        <v>8678.2545121547482</v>
      </c>
      <c r="AJ407" s="4">
        <v>226.91422919246887</v>
      </c>
      <c r="AK407" s="4">
        <v>4458.8229033176567</v>
      </c>
      <c r="AL407" s="4">
        <v>4219.4316088370915</v>
      </c>
      <c r="AM407" s="4">
        <v>957.17962665579921</v>
      </c>
      <c r="AN407" s="4">
        <v>475.6652746285763</v>
      </c>
      <c r="AO407" s="4">
        <v>481.51435202722291</v>
      </c>
      <c r="AP407" s="4">
        <v>82897.0234375</v>
      </c>
      <c r="AQ407" s="4">
        <v>135951.1184375</v>
      </c>
      <c r="AR407" s="4">
        <v>42036.3671875</v>
      </c>
      <c r="AS407" s="4">
        <v>40860.65625</v>
      </c>
      <c r="AT407" s="4">
        <v>647.80743634259261</v>
      </c>
      <c r="AU407" s="4">
        <v>656.48408564814815</v>
      </c>
      <c r="AV407" s="4">
        <v>639.13078703703707</v>
      </c>
      <c r="AW407" s="4">
        <v>6.4582620283261312</v>
      </c>
      <c r="AX407" s="4">
        <v>2.963373444203127</v>
      </c>
      <c r="AY407" s="4">
        <v>5.926746888406254</v>
      </c>
      <c r="AZ407" s="4">
        <v>37.605477698010198</v>
      </c>
      <c r="BA407" s="4">
        <v>2.0583618082876138</v>
      </c>
      <c r="BB407" s="4">
        <v>1.1009005112421313</v>
      </c>
      <c r="BC407" s="4">
        <v>0.12142528648589736</v>
      </c>
      <c r="BD407" s="4">
        <v>17.246400826589912</v>
      </c>
      <c r="BE407" s="4">
        <v>8.4895002841949463</v>
      </c>
      <c r="BF407" s="4">
        <v>4.4000000953674316</v>
      </c>
      <c r="BG407" s="4">
        <v>12.579000473022461</v>
      </c>
      <c r="BH407" s="4">
        <v>88.227997779846191</v>
      </c>
      <c r="BI407" s="4">
        <v>82.712997436523438</v>
      </c>
      <c r="BJ407" s="4">
        <v>5.5150003433227539</v>
      </c>
      <c r="BK407" s="4">
        <v>2.5155000686645508</v>
      </c>
      <c r="BL407" s="4">
        <v>2.4500000476837158</v>
      </c>
      <c r="BM407" s="4">
        <v>2.5810000896453857</v>
      </c>
      <c r="BN407" s="4">
        <v>0.7669999897480011</v>
      </c>
      <c r="BO407" s="4">
        <v>0.7279999852180481</v>
      </c>
      <c r="BP407" s="4">
        <v>0.8059999942779541</v>
      </c>
      <c r="BQ407" s="4">
        <v>52</v>
      </c>
      <c r="BR407" s="4">
        <v>42</v>
      </c>
      <c r="BS407" s="4">
        <v>62</v>
      </c>
      <c r="BT407" s="10">
        <v>40.508902948653713</v>
      </c>
      <c r="BU407" s="10">
        <v>114.09198127455052</v>
      </c>
      <c r="BV407" s="4">
        <v>17.641115032914612</v>
      </c>
      <c r="BW407" s="10">
        <v>17.595807620165523</v>
      </c>
      <c r="BX407" s="10">
        <v>17.686422445663698</v>
      </c>
      <c r="BY407" s="4">
        <v>0.32773929203640861</v>
      </c>
      <c r="BZ407" s="4">
        <v>0.33659857602425275</v>
      </c>
      <c r="CA407" s="4">
        <v>0.31888000804856453</v>
      </c>
      <c r="CB407" s="4">
        <v>8.4428941972481262</v>
      </c>
      <c r="CD407" s="10">
        <v>4175.3575888887763</v>
      </c>
      <c r="CE407" s="10">
        <v>8.5165460608451333</v>
      </c>
      <c r="CF407" s="10"/>
      <c r="CH407" s="10">
        <v>4227.8641342704359</v>
      </c>
      <c r="CI407" s="10">
        <v>8.3701570283517004</v>
      </c>
      <c r="CJ407" s="10"/>
      <c r="CK407" s="4">
        <v>7.3045412754861339</v>
      </c>
      <c r="CM407" s="10">
        <v>4091.7958490202163</v>
      </c>
      <c r="CN407" s="10">
        <v>7.3695190624968125</v>
      </c>
      <c r="CQ407" s="10">
        <v>4773.7112624294541</v>
      </c>
      <c r="CR407" s="10">
        <v>7.2488454395730306</v>
      </c>
      <c r="CT407" s="4">
        <v>1.7760416688397527</v>
      </c>
      <c r="CU407" s="4">
        <v>1.5083333303531012</v>
      </c>
      <c r="CV407" s="4">
        <v>0.2677083384866516</v>
      </c>
      <c r="CW407" s="4">
        <v>1.897916676166157</v>
      </c>
      <c r="CX407" s="4">
        <v>1.6000000039736431</v>
      </c>
      <c r="CY407" s="4">
        <v>0.29791667219251394</v>
      </c>
      <c r="CZ407" s="4">
        <v>1.6541666615133483</v>
      </c>
      <c r="DA407" s="4">
        <v>1.4166666567325592</v>
      </c>
      <c r="DB407" s="4">
        <v>0.23750000478078923</v>
      </c>
    </row>
    <row r="408" spans="1:106" x14ac:dyDescent="0.25">
      <c r="A408" s="1">
        <f t="shared" si="6"/>
        <v>45331</v>
      </c>
      <c r="B408" s="8" t="s">
        <v>84</v>
      </c>
      <c r="C408" s="4">
        <v>7882.7430000000004</v>
      </c>
      <c r="D408" s="4">
        <v>7882.7430000000004</v>
      </c>
      <c r="E408" s="4">
        <v>0</v>
      </c>
      <c r="F408" s="4">
        <v>3883.2640000000001</v>
      </c>
      <c r="H408" s="4">
        <v>3999.4789999999998</v>
      </c>
      <c r="J408" s="4">
        <v>47928.598664910693</v>
      </c>
      <c r="K408" s="4">
        <v>245.82524075236586</v>
      </c>
      <c r="L408" s="4">
        <v>24457.401751225101</v>
      </c>
      <c r="M408" s="4">
        <v>23471.196913685595</v>
      </c>
      <c r="N408" s="4">
        <v>21710.574451359404</v>
      </c>
      <c r="O408" s="4">
        <v>1788.9396800479092</v>
      </c>
      <c r="P408" s="4">
        <v>10179.23758056847</v>
      </c>
      <c r="Q408" s="4">
        <v>11531.336870790936</v>
      </c>
      <c r="R408" s="4">
        <v>20416.01747288182</v>
      </c>
      <c r="S408" s="4">
        <v>52.436910758914237</v>
      </c>
      <c r="T408" s="4">
        <v>1198.5989384372069</v>
      </c>
      <c r="U408" s="4">
        <v>10438.332191032856</v>
      </c>
      <c r="V408" s="4">
        <v>0</v>
      </c>
      <c r="W408" s="4">
        <v>9977.6852818489642</v>
      </c>
      <c r="X408" s="4">
        <v>0</v>
      </c>
      <c r="Y408" s="4">
        <v>10438.332191032856</v>
      </c>
      <c r="Z408" s="4">
        <v>9977.6852818489642</v>
      </c>
      <c r="AA408" s="4">
        <v>288629.29195235285</v>
      </c>
      <c r="AB408" s="4">
        <v>146460.88027550632</v>
      </c>
      <c r="AC408" s="4">
        <v>142168.41167684653</v>
      </c>
      <c r="AD408" s="4">
        <v>15752.444102789654</v>
      </c>
      <c r="AE408" s="4">
        <v>4.1632546026901025</v>
      </c>
      <c r="AF408" s="4">
        <v>1023.1474385361549</v>
      </c>
      <c r="AG408" s="4">
        <v>7964.501116843795</v>
      </c>
      <c r="AH408" s="4">
        <v>7787.9429859458578</v>
      </c>
      <c r="AI408" s="4">
        <v>8456.4467359822138</v>
      </c>
      <c r="AJ408" s="4">
        <v>226.80734066080163</v>
      </c>
      <c r="AK408" s="4">
        <v>4453.5524842291061</v>
      </c>
      <c r="AL408" s="4">
        <v>4002.8942517531073</v>
      </c>
      <c r="AM408" s="4">
        <v>878.49324195696556</v>
      </c>
      <c r="AN408" s="4">
        <v>433.5779269026674</v>
      </c>
      <c r="AO408" s="4">
        <v>444.91531505429816</v>
      </c>
      <c r="AP408" s="4">
        <v>75625.546875</v>
      </c>
      <c r="AQ408" s="4">
        <v>124025.89687499999</v>
      </c>
      <c r="AR408" s="4">
        <v>37963.296875</v>
      </c>
      <c r="AS408" s="4">
        <v>37662.25</v>
      </c>
      <c r="AT408" s="4">
        <v>648.36964699074076</v>
      </c>
      <c r="AU408" s="4">
        <v>660.9146412037037</v>
      </c>
      <c r="AV408" s="4">
        <v>635.82465277777783</v>
      </c>
      <c r="AW408" s="4">
        <v>6.0801929816703009</v>
      </c>
      <c r="AX408" s="4">
        <v>2.7541903181873875</v>
      </c>
      <c r="AY408" s="4">
        <v>5.5083806363747749</v>
      </c>
      <c r="AZ408" s="4">
        <v>36.615337066342619</v>
      </c>
      <c r="BA408" s="4">
        <v>1.9983455128233476</v>
      </c>
      <c r="BB408" s="4">
        <v>1.0727797082794928</v>
      </c>
      <c r="BC408" s="4">
        <v>0.11144512030354986</v>
      </c>
      <c r="BD408" s="4">
        <v>15.733850117275164</v>
      </c>
      <c r="BE408" s="4">
        <v>5.5625</v>
      </c>
      <c r="BF408" s="4">
        <v>4.9940004348754883</v>
      </c>
      <c r="BG408" s="4">
        <v>6.1309995651245117</v>
      </c>
      <c r="BH408" s="4">
        <v>91.146002292633057</v>
      </c>
      <c r="BI408" s="4">
        <v>86.079002380371094</v>
      </c>
      <c r="BJ408" s="4">
        <v>5.0669999122619629</v>
      </c>
      <c r="BK408" s="4">
        <v>2.5494999885559082</v>
      </c>
      <c r="BL408" s="4">
        <v>2.2560000419616699</v>
      </c>
      <c r="BM408" s="4">
        <v>2.8429999351501465</v>
      </c>
      <c r="BN408" s="4">
        <v>0.74200001358985901</v>
      </c>
      <c r="BO408" s="4">
        <v>0.56400001049041748</v>
      </c>
      <c r="BP408" s="4">
        <v>0.92000001668930054</v>
      </c>
      <c r="BQ408" s="4">
        <v>47</v>
      </c>
      <c r="BR408" s="4">
        <v>32</v>
      </c>
      <c r="BS408" s="4">
        <v>62</v>
      </c>
      <c r="BT408" s="10">
        <v>40.459731659192812</v>
      </c>
      <c r="BU408" s="10">
        <v>117.50755668901407</v>
      </c>
      <c r="BV408" s="4">
        <v>17.845716280054162</v>
      </c>
      <c r="BW408" s="10">
        <v>17.834701731050455</v>
      </c>
      <c r="BX408" s="10">
        <v>17.85673082905787</v>
      </c>
      <c r="BY408" s="4">
        <v>0.37731800311346364</v>
      </c>
      <c r="BZ408" s="4">
        <v>0.46349725064534386</v>
      </c>
      <c r="CA408" s="4">
        <v>0.29113875558158342</v>
      </c>
      <c r="CB408" s="4">
        <v>8.4407856060175153</v>
      </c>
      <c r="CD408" s="10">
        <v>3856.6321350940211</v>
      </c>
      <c r="CE408" s="10">
        <v>8.4569508373245288</v>
      </c>
      <c r="CF408" s="10"/>
      <c r="CH408" s="10">
        <v>3896.3548038587301</v>
      </c>
      <c r="CI408" s="10">
        <v>8.4247851764703618</v>
      </c>
      <c r="CJ408" s="10"/>
      <c r="CK408" s="4">
        <v>7.3456457078417543</v>
      </c>
      <c r="CM408" s="10">
        <v>3802.5267882128114</v>
      </c>
      <c r="CN408" s="10">
        <v>7.3968730022559628</v>
      </c>
      <c r="CQ408" s="10">
        <v>4363.3739846245762</v>
      </c>
      <c r="CR408" s="10">
        <v>7.301002924531387</v>
      </c>
      <c r="CT408" s="4">
        <v>1.626041678323721</v>
      </c>
      <c r="CU408" s="4">
        <v>1.2906250034769378</v>
      </c>
      <c r="CV408" s="4">
        <v>0.33541667484678328</v>
      </c>
      <c r="CW408" s="4">
        <v>1.8062500005277495</v>
      </c>
      <c r="CX408" s="4">
        <v>1.4395833263794582</v>
      </c>
      <c r="CY408" s="4">
        <v>0.36666667414829135</v>
      </c>
      <c r="CZ408" s="4">
        <v>1.4458333561196923</v>
      </c>
      <c r="DA408" s="4">
        <v>1.1416666805744171</v>
      </c>
      <c r="DB408" s="4">
        <v>0.30416667554527521</v>
      </c>
    </row>
    <row r="409" spans="1:106" x14ac:dyDescent="0.25">
      <c r="A409" s="1">
        <f t="shared" si="6"/>
        <v>45332</v>
      </c>
      <c r="B409" s="8" t="s">
        <v>84</v>
      </c>
      <c r="C409" s="4">
        <v>7272.1120000000001</v>
      </c>
      <c r="D409" s="4">
        <v>7272.1120000000001</v>
      </c>
      <c r="E409" s="4">
        <v>0</v>
      </c>
      <c r="F409" s="4">
        <v>3471.4050000000002</v>
      </c>
      <c r="H409" s="4">
        <v>3800.7069999999999</v>
      </c>
      <c r="J409" s="4">
        <v>40792.841334572237</v>
      </c>
      <c r="K409" s="4">
        <v>245.05525377467569</v>
      </c>
      <c r="L409" s="4">
        <v>19732.110190272571</v>
      </c>
      <c r="M409" s="4">
        <v>21060.731144299662</v>
      </c>
      <c r="N409" s="4">
        <v>18816.806974074058</v>
      </c>
      <c r="O409" s="4">
        <v>1788.3509173408495</v>
      </c>
      <c r="P409" s="4">
        <v>8959.7731480069015</v>
      </c>
      <c r="Q409" s="4">
        <v>9857.033826067156</v>
      </c>
      <c r="R409" s="4">
        <v>17698.154140457526</v>
      </c>
      <c r="S409" s="4">
        <v>52.244215013656401</v>
      </c>
      <c r="T409" s="4">
        <v>1197.4040048600918</v>
      </c>
      <c r="U409" s="4">
        <v>8450.6857291795131</v>
      </c>
      <c r="V409" s="4">
        <v>0</v>
      </c>
      <c r="W409" s="4">
        <v>9247.4684112780142</v>
      </c>
      <c r="X409" s="4">
        <v>0</v>
      </c>
      <c r="Y409" s="4">
        <v>8450.6857291795131</v>
      </c>
      <c r="Z409" s="4">
        <v>9247.4684112780142</v>
      </c>
      <c r="AA409" s="4">
        <v>257481.69069987122</v>
      </c>
      <c r="AB409" s="4">
        <v>126092.13950887906</v>
      </c>
      <c r="AC409" s="4">
        <v>131389.55119099215</v>
      </c>
      <c r="AD409" s="4">
        <v>14180.744634318866</v>
      </c>
      <c r="AE409" s="4">
        <v>4.1563553570011926</v>
      </c>
      <c r="AF409" s="4">
        <v>1023.1091908467242</v>
      </c>
      <c r="AG409" s="4">
        <v>6963.6631771409566</v>
      </c>
      <c r="AH409" s="4">
        <v>7217.0814571779092</v>
      </c>
      <c r="AI409" s="4">
        <v>7788.6555777195599</v>
      </c>
      <c r="AJ409" s="4">
        <v>226.7091361285139</v>
      </c>
      <c r="AK409" s="4">
        <v>4021.2650639149083</v>
      </c>
      <c r="AL409" s="4">
        <v>3767.3905138046516</v>
      </c>
      <c r="AM409" s="4">
        <v>830.6576661109807</v>
      </c>
      <c r="AN409" s="4">
        <v>403.61064841077473</v>
      </c>
      <c r="AO409" s="4">
        <v>427.04701770020597</v>
      </c>
      <c r="AP409" s="4">
        <v>65846.41796875</v>
      </c>
      <c r="AQ409" s="4">
        <v>107988.12546874999</v>
      </c>
      <c r="AR409" s="4">
        <v>31029.09765625</v>
      </c>
      <c r="AS409" s="4">
        <v>34817.3203125</v>
      </c>
      <c r="AT409" s="4">
        <v>655.39308449074076</v>
      </c>
      <c r="AU409" s="4">
        <v>670.265625</v>
      </c>
      <c r="AV409" s="4">
        <v>640.52054398148152</v>
      </c>
      <c r="AW409" s="4">
        <v>5.6094902463785257</v>
      </c>
      <c r="AX409" s="4">
        <v>2.5875298639616742</v>
      </c>
      <c r="AY409" s="4">
        <v>5.1750597279233483</v>
      </c>
      <c r="AZ409" s="4">
        <v>35.406727880410976</v>
      </c>
      <c r="BA409" s="4">
        <v>1.950017358687389</v>
      </c>
      <c r="BB409" s="4">
        <v>1.0710307511379857</v>
      </c>
      <c r="BC409" s="4">
        <v>0.11422509253308814</v>
      </c>
      <c r="BD409" s="4">
        <v>14.84962353010377</v>
      </c>
      <c r="BE409" s="4">
        <v>6.3540003299713135</v>
      </c>
      <c r="BF409" s="4">
        <v>3.0110001564025879</v>
      </c>
      <c r="BG409" s="4">
        <v>9.6970005035400391</v>
      </c>
      <c r="BH409" s="4">
        <v>90.272001266479492</v>
      </c>
      <c r="BI409" s="4">
        <v>84.859001159667969</v>
      </c>
      <c r="BJ409" s="4">
        <v>5.4130001068115234</v>
      </c>
      <c r="BK409" s="4">
        <v>2.4635000228881836</v>
      </c>
      <c r="BL409" s="4">
        <v>2.2560000419616699</v>
      </c>
      <c r="BM409" s="4">
        <v>2.6710000038146973</v>
      </c>
      <c r="BN409" s="4">
        <v>0.91049998998641968</v>
      </c>
      <c r="BO409" s="4">
        <v>0.56400001049041748</v>
      </c>
      <c r="BP409" s="4">
        <v>1.2569999694824219</v>
      </c>
      <c r="BQ409" s="4">
        <v>52</v>
      </c>
      <c r="BR409" s="4">
        <v>32</v>
      </c>
      <c r="BS409" s="4">
        <v>72</v>
      </c>
      <c r="BT409" s="10">
        <v>39.905708104774959</v>
      </c>
      <c r="BU409" s="10">
        <v>115.11254572785384</v>
      </c>
      <c r="BV409" s="4">
        <v>18.265714092502989</v>
      </c>
      <c r="BW409" s="10">
        <v>18.298386341631414</v>
      </c>
      <c r="BX409" s="10">
        <v>18.233041843374568</v>
      </c>
      <c r="BY409" s="4">
        <v>0.39148796030873023</v>
      </c>
      <c r="BZ409" s="4">
        <v>0.50172003050636638</v>
      </c>
      <c r="CA409" s="4">
        <v>0.28125589011109409</v>
      </c>
      <c r="CB409" s="4">
        <v>8.4307624941464905</v>
      </c>
      <c r="CD409" s="10">
        <v>3534.6839602726636</v>
      </c>
      <c r="CE409" s="10">
        <v>8.5145315131603692</v>
      </c>
      <c r="CF409" s="10"/>
      <c r="CH409" s="10">
        <v>3686.8576024874692</v>
      </c>
      <c r="CI409" s="10">
        <v>8.350451009461981</v>
      </c>
      <c r="CJ409" s="10"/>
      <c r="CK409" s="4">
        <v>7.3634136102195162</v>
      </c>
      <c r="CM409" s="10">
        <v>3523.526361875181</v>
      </c>
      <c r="CN409" s="10">
        <v>7.425934881650508</v>
      </c>
      <c r="CQ409" s="10">
        <v>4035.8236545770083</v>
      </c>
      <c r="CR409" s="10">
        <v>7.3088286315584154</v>
      </c>
      <c r="CT409" s="4">
        <v>1.7010416580208887</v>
      </c>
      <c r="CU409" s="4">
        <v>1.4291666522622108</v>
      </c>
      <c r="CV409" s="4">
        <v>0.2718750057586779</v>
      </c>
      <c r="CW409" s="4">
        <v>1.7666666639658311</v>
      </c>
      <c r="CX409" s="4">
        <v>1.4916666572292645</v>
      </c>
      <c r="CY409" s="4">
        <v>0.2750000067365666</v>
      </c>
      <c r="CZ409" s="4">
        <v>1.6354166520759463</v>
      </c>
      <c r="DA409" s="4">
        <v>1.3666666472951572</v>
      </c>
      <c r="DB409" s="4">
        <v>0.2687500047807892</v>
      </c>
    </row>
    <row r="410" spans="1:106" x14ac:dyDescent="0.25">
      <c r="A410" s="1">
        <f t="shared" si="6"/>
        <v>45333</v>
      </c>
      <c r="B410" s="8" t="s">
        <v>84</v>
      </c>
      <c r="C410" s="4">
        <v>7832.5750000000007</v>
      </c>
      <c r="D410" s="4">
        <v>7832.5750000000007</v>
      </c>
      <c r="E410" s="4">
        <v>0</v>
      </c>
      <c r="F410" s="4">
        <v>3750.4140000000002</v>
      </c>
      <c r="H410" s="4">
        <v>4082.1610000000001</v>
      </c>
      <c r="J410" s="4">
        <v>48744.423805002589</v>
      </c>
      <c r="K410" s="4">
        <v>244.74417756577577</v>
      </c>
      <c r="L410" s="4">
        <v>24068.373435206173</v>
      </c>
      <c r="M410" s="4">
        <v>24676.050369796412</v>
      </c>
      <c r="N410" s="4">
        <v>18738.728147010461</v>
      </c>
      <c r="O410" s="4">
        <v>1788.1866658242047</v>
      </c>
      <c r="P410" s="4">
        <v>9348.0992214736161</v>
      </c>
      <c r="Q410" s="4">
        <v>9390.6289255368447</v>
      </c>
      <c r="R410" s="4">
        <v>23509.220316831837</v>
      </c>
      <c r="S410" s="4">
        <v>52.187896043797025</v>
      </c>
      <c r="T410" s="4">
        <v>1196.8513838878239</v>
      </c>
      <c r="U410" s="4">
        <v>11643.398023604508</v>
      </c>
      <c r="V410" s="4">
        <v>0</v>
      </c>
      <c r="W410" s="4">
        <v>11865.822293227327</v>
      </c>
      <c r="X410" s="4">
        <v>0</v>
      </c>
      <c r="Y410" s="4">
        <v>11643.398023604508</v>
      </c>
      <c r="Z410" s="4">
        <v>11865.822293227327</v>
      </c>
      <c r="AA410" s="4">
        <v>301352.52399126126</v>
      </c>
      <c r="AB410" s="4">
        <v>145661.53081577295</v>
      </c>
      <c r="AC410" s="4">
        <v>155690.99317548831</v>
      </c>
      <c r="AD410" s="4">
        <v>16087.789237741674</v>
      </c>
      <c r="AE410" s="4">
        <v>4.1289958919113285</v>
      </c>
      <c r="AF410" s="4">
        <v>1023.0000502813062</v>
      </c>
      <c r="AG410" s="4">
        <v>8271.7653856308007</v>
      </c>
      <c r="AH410" s="4">
        <v>7816.0238521108731</v>
      </c>
      <c r="AI410" s="4">
        <v>8485.029929694947</v>
      </c>
      <c r="AJ410" s="4">
        <v>226.90882769461032</v>
      </c>
      <c r="AK410" s="4">
        <v>4641.6094412229586</v>
      </c>
      <c r="AL410" s="4">
        <v>3843.4204884719888</v>
      </c>
      <c r="AM410" s="4">
        <v>939.37762119068168</v>
      </c>
      <c r="AN410" s="4">
        <v>458.37274633934959</v>
      </c>
      <c r="AO410" s="4">
        <v>481.00487485133209</v>
      </c>
      <c r="AP410" s="4">
        <v>82122.5859375</v>
      </c>
      <c r="AQ410" s="4">
        <v>134681.04093749999</v>
      </c>
      <c r="AR410" s="4">
        <v>39910.80078125</v>
      </c>
      <c r="AS410" s="4">
        <v>42211.78515625</v>
      </c>
      <c r="AT410" s="4">
        <v>657.13310185185185</v>
      </c>
      <c r="AU410" s="4">
        <v>682.68894675925924</v>
      </c>
      <c r="AV410" s="4">
        <v>631.57725694444446</v>
      </c>
      <c r="AW410" s="4">
        <v>6.2232948685461142</v>
      </c>
      <c r="AX410" s="4">
        <v>2.3924096669371768</v>
      </c>
      <c r="AY410" s="4">
        <v>4.7848193338743537</v>
      </c>
      <c r="AZ410" s="4">
        <v>38.474259613378898</v>
      </c>
      <c r="BA410" s="4">
        <v>2.0539591689503993</v>
      </c>
      <c r="BB410" s="4">
        <v>1.0833001828510989</v>
      </c>
      <c r="BC410" s="4">
        <v>0.11993215783962255</v>
      </c>
      <c r="BD410" s="4">
        <v>17.194988996275168</v>
      </c>
      <c r="BE410" s="4">
        <v>6.7565003633499146</v>
      </c>
      <c r="BF410" s="4">
        <v>2.2920000553131104</v>
      </c>
      <c r="BG410" s="4">
        <v>11.221000671386719</v>
      </c>
      <c r="BH410" s="4">
        <v>90.099005699157715</v>
      </c>
      <c r="BI410" s="4">
        <v>80.121505737304688</v>
      </c>
      <c r="BJ410" s="4">
        <v>9.9774999618530273</v>
      </c>
      <c r="BK410" s="4">
        <v>2.2630000114440918</v>
      </c>
      <c r="BL410" s="4">
        <v>1.8550000190734863</v>
      </c>
      <c r="BM410" s="4">
        <v>2.6710000038146973</v>
      </c>
      <c r="BN410" s="4">
        <v>0.88149997591972351</v>
      </c>
      <c r="BO410" s="4">
        <v>0.50599998235702515</v>
      </c>
      <c r="BP410" s="4">
        <v>1.2569999694824219</v>
      </c>
      <c r="BQ410" s="4">
        <v>65</v>
      </c>
      <c r="BR410" s="4">
        <v>58</v>
      </c>
      <c r="BS410" s="4">
        <v>72</v>
      </c>
      <c r="BT410" s="10">
        <v>40.033910577165507</v>
      </c>
      <c r="BU410" s="10">
        <v>116.86766116778909</v>
      </c>
      <c r="BV410" s="4">
        <v>17.873984090553392</v>
      </c>
      <c r="BW410" s="10">
        <v>17.64375201922876</v>
      </c>
      <c r="BX410" s="10">
        <v>18.104216161878021</v>
      </c>
      <c r="BY410" s="4">
        <v>0.44076621414554096</v>
      </c>
      <c r="BZ410" s="4">
        <v>0.45219802766594158</v>
      </c>
      <c r="CA410" s="4">
        <v>0.42933440062514039</v>
      </c>
      <c r="CB410" s="4">
        <v>8.3461294009170537</v>
      </c>
      <c r="CD410" s="10">
        <v>4152.7135329285711</v>
      </c>
      <c r="CE410" s="10">
        <v>8.3949290472891231</v>
      </c>
      <c r="CF410" s="10"/>
      <c r="CH410" s="10">
        <v>4229.7394301890199</v>
      </c>
      <c r="CI410" s="10">
        <v>8.2982184231284375</v>
      </c>
      <c r="CJ410" s="10"/>
      <c r="CK410" s="4">
        <v>7.3491250524374898</v>
      </c>
      <c r="CM410" s="10">
        <v>4056.545719057719</v>
      </c>
      <c r="CN410" s="10">
        <v>7.4199372536838606</v>
      </c>
      <c r="CQ410" s="10">
        <v>4756.9228839827329</v>
      </c>
      <c r="CR410" s="10">
        <v>7.2887387609568695</v>
      </c>
      <c r="CT410" s="4">
        <v>1.9479166644935806</v>
      </c>
      <c r="CU410" s="4">
        <v>1.6177083241442838</v>
      </c>
      <c r="CV410" s="4">
        <v>0.33020834034929669</v>
      </c>
      <c r="CW410" s="4">
        <v>2.2000000059294202</v>
      </c>
      <c r="CX410" s="4">
        <v>1.7812499975164731</v>
      </c>
      <c r="CY410" s="4">
        <v>0.41875000841294724</v>
      </c>
      <c r="CZ410" s="4">
        <v>1.6958333230577409</v>
      </c>
      <c r="DA410" s="4">
        <v>1.4541666507720947</v>
      </c>
      <c r="DB410" s="4">
        <v>0.2416666722856462</v>
      </c>
    </row>
    <row r="411" spans="1:106" x14ac:dyDescent="0.25">
      <c r="A411" s="1">
        <f t="shared" si="6"/>
        <v>45334</v>
      </c>
      <c r="B411" s="8" t="s">
        <v>85</v>
      </c>
      <c r="C411" s="4">
        <v>4449.4679999999998</v>
      </c>
      <c r="D411" s="4">
        <v>4449.4679999999998</v>
      </c>
      <c r="E411" s="4">
        <v>0</v>
      </c>
      <c r="F411" s="4">
        <v>26.013999999999999</v>
      </c>
      <c r="H411" s="4">
        <v>4423.4539999999997</v>
      </c>
      <c r="J411" s="4">
        <v>37131.345349163887</v>
      </c>
      <c r="K411" s="4">
        <v>244.2506090045616</v>
      </c>
      <c r="L411" s="4">
        <v>16567.083668664516</v>
      </c>
      <c r="M411" s="4">
        <v>20564.26168049937</v>
      </c>
      <c r="N411" s="4">
        <v>15219.588042081979</v>
      </c>
      <c r="O411" s="4">
        <v>1787.5250165604434</v>
      </c>
      <c r="P411" s="4">
        <v>6284.8763929328325</v>
      </c>
      <c r="Q411" s="4">
        <v>8934.711649149147</v>
      </c>
      <c r="R411" s="4">
        <v>17501.15768556526</v>
      </c>
      <c r="S411" s="4">
        <v>52.079987662911968</v>
      </c>
      <c r="T411" s="4">
        <v>1194.7341718133264</v>
      </c>
      <c r="U411" s="4">
        <v>7207.9289414839513</v>
      </c>
      <c r="V411" s="4">
        <v>0</v>
      </c>
      <c r="W411" s="4">
        <v>10293.228744081309</v>
      </c>
      <c r="X411" s="4">
        <v>0</v>
      </c>
      <c r="Y411" s="4">
        <v>7207.9289414839513</v>
      </c>
      <c r="Z411" s="4">
        <v>10293.228744081309</v>
      </c>
      <c r="AA411" s="4">
        <v>253504.58372782799</v>
      </c>
      <c r="AB411" s="4">
        <v>108115.76605415595</v>
      </c>
      <c r="AC411" s="4">
        <v>145388.81767367205</v>
      </c>
      <c r="AD411" s="4">
        <v>13537.839929010685</v>
      </c>
      <c r="AE411" s="4">
        <v>4.1460069906145121</v>
      </c>
      <c r="AF411" s="4">
        <v>1023.1423098156912</v>
      </c>
      <c r="AG411" s="4">
        <v>5959.7180512501563</v>
      </c>
      <c r="AH411" s="4">
        <v>7578.1218777605282</v>
      </c>
      <c r="AI411" s="4">
        <v>8651.4004696328993</v>
      </c>
      <c r="AJ411" s="4">
        <v>226.6816473395736</v>
      </c>
      <c r="AK411" s="4">
        <v>6415.2608471004087</v>
      </c>
      <c r="AL411" s="4">
        <v>2236.1396225324897</v>
      </c>
      <c r="AM411" s="4">
        <v>822.0092674766986</v>
      </c>
      <c r="AN411" s="4">
        <v>370.24285618283557</v>
      </c>
      <c r="AO411" s="4">
        <v>451.76641129386303</v>
      </c>
      <c r="AP411" s="4">
        <v>61263.921875</v>
      </c>
      <c r="AQ411" s="4">
        <v>100472.83187499999</v>
      </c>
      <c r="AR411" s="4">
        <v>25615.14453125</v>
      </c>
      <c r="AS411" s="4">
        <v>35648.77734375</v>
      </c>
      <c r="AT411" s="4">
        <v>690.28356481481478</v>
      </c>
      <c r="AU411" s="4">
        <v>700</v>
      </c>
      <c r="AV411" s="4">
        <v>680.56712962962968</v>
      </c>
      <c r="AW411" s="4">
        <v>8.3451202141837832</v>
      </c>
      <c r="AX411" s="4">
        <v>3.4205410718948825</v>
      </c>
      <c r="AY411" s="4">
        <v>6.8410821437897651</v>
      </c>
      <c r="AZ411" s="4">
        <v>56.974133475693726</v>
      </c>
      <c r="BA411" s="4">
        <v>3.0425749615483659</v>
      </c>
      <c r="BB411" s="4">
        <v>1.9443673872096394</v>
      </c>
      <c r="BC411" s="4">
        <v>0.18474326986432954</v>
      </c>
      <c r="BD411" s="4">
        <v>22.580864021271754</v>
      </c>
      <c r="BE411" s="4">
        <v>6.7400000095367432</v>
      </c>
      <c r="BF411" s="4">
        <v>3.1310000419616699</v>
      </c>
      <c r="BG411" s="4">
        <v>10.348999977111816</v>
      </c>
      <c r="BH411" s="4">
        <v>90.860004425048828</v>
      </c>
      <c r="BI411" s="4">
        <v>78.6925048828125</v>
      </c>
      <c r="BJ411" s="4">
        <v>12.167499542236328</v>
      </c>
      <c r="BK411" s="4">
        <v>1.9125000238418579</v>
      </c>
      <c r="BL411" s="4">
        <v>1.8550000190734863</v>
      </c>
      <c r="BM411" s="4">
        <v>1.9700000286102295</v>
      </c>
      <c r="BN411" s="4">
        <v>0.48749999701976776</v>
      </c>
      <c r="BO411" s="4">
        <v>0.50599998235702515</v>
      </c>
      <c r="BP411" s="4">
        <v>0.46900001168251038</v>
      </c>
      <c r="BQ411" s="4">
        <v>55.5</v>
      </c>
      <c r="BR411" s="4">
        <v>58</v>
      </c>
      <c r="BS411" s="4">
        <v>53</v>
      </c>
      <c r="BT411" s="10">
        <v>39.72668588598674</v>
      </c>
      <c r="BU411" s="10">
        <v>116.81044943080394</v>
      </c>
      <c r="BV411" s="4">
        <v>17.614852435942048</v>
      </c>
      <c r="BW411" s="10">
        <v>17.528544740058759</v>
      </c>
      <c r="BX411" s="10">
        <v>17.70116013182534</v>
      </c>
      <c r="BY411" s="4">
        <v>0.4416713117167238</v>
      </c>
      <c r="BZ411" s="4">
        <v>0.59317233671127301</v>
      </c>
      <c r="CA411" s="4">
        <v>0.2901702867221746</v>
      </c>
      <c r="CB411" s="4">
        <v>8.3638673896826958</v>
      </c>
      <c r="CD411" s="10">
        <v>3247.117820177868</v>
      </c>
      <c r="CE411" s="10">
        <v>8.4138193235565897</v>
      </c>
      <c r="CF411" s="10"/>
      <c r="CH411" s="10">
        <v>3945.993106806693</v>
      </c>
      <c r="CI411" s="10">
        <v>8.322762448481841</v>
      </c>
      <c r="CJ411" s="10"/>
      <c r="CK411" s="4">
        <v>7.0988993158652232</v>
      </c>
      <c r="CM411" s="10">
        <v>3213.1960686064022</v>
      </c>
      <c r="CN411" s="10">
        <v>6.8980961266099046</v>
      </c>
      <c r="CQ411" s="10">
        <v>4412.6325486727792</v>
      </c>
      <c r="CR411" s="10">
        <v>7.2451204233700581</v>
      </c>
      <c r="CT411" s="4">
        <v>2.3885417076914259</v>
      </c>
      <c r="CU411" s="4">
        <v>2.0729167039195695</v>
      </c>
      <c r="CV411" s="4">
        <v>0.31562500377185643</v>
      </c>
      <c r="CW411" s="4">
        <v>2.6000000983476639</v>
      </c>
      <c r="CX411" s="4">
        <v>2.4000000953674316</v>
      </c>
      <c r="CY411" s="4">
        <v>0.20000000298023224</v>
      </c>
      <c r="CZ411" s="4">
        <v>2.177083317035188</v>
      </c>
      <c r="DA411" s="4">
        <v>1.7458333124717076</v>
      </c>
      <c r="DB411" s="4">
        <v>0.43125000456348062</v>
      </c>
    </row>
    <row r="412" spans="1:106" x14ac:dyDescent="0.25">
      <c r="A412" s="1">
        <f t="shared" si="6"/>
        <v>45335</v>
      </c>
      <c r="B412" s="8" t="s">
        <v>85</v>
      </c>
      <c r="C412" s="4">
        <v>5734.6030000000001</v>
      </c>
      <c r="D412" s="4">
        <v>5734.6030000000001</v>
      </c>
      <c r="E412" s="4">
        <v>0</v>
      </c>
      <c r="F412" s="4">
        <v>1369.5350000000001</v>
      </c>
      <c r="H412" s="4">
        <v>4365.0680000000002</v>
      </c>
      <c r="J412" s="4">
        <v>33976.080925856084</v>
      </c>
      <c r="K412" s="4">
        <v>244.22223622922462</v>
      </c>
      <c r="L412" s="4">
        <v>10347.210542820978</v>
      </c>
      <c r="M412" s="4">
        <v>23628.870383035104</v>
      </c>
      <c r="N412" s="4">
        <v>15712.547694451659</v>
      </c>
      <c r="O412" s="4">
        <v>1787.1395740471819</v>
      </c>
      <c r="P412" s="4">
        <v>4858.3772034950644</v>
      </c>
      <c r="Q412" s="4">
        <v>10854.170490956596</v>
      </c>
      <c r="R412" s="4">
        <v>15723.808252927198</v>
      </c>
      <c r="S412" s="4">
        <v>51.157956361451404</v>
      </c>
      <c r="T412" s="4">
        <v>1192.746362424775</v>
      </c>
      <c r="U412" s="4">
        <v>4452.3427649401547</v>
      </c>
      <c r="V412" s="4">
        <v>0</v>
      </c>
      <c r="W412" s="4">
        <v>11271.465487987043</v>
      </c>
      <c r="X412" s="4">
        <v>0</v>
      </c>
      <c r="Y412" s="4">
        <v>4452.3427649401547</v>
      </c>
      <c r="Z412" s="4">
        <v>11271.465487987043</v>
      </c>
      <c r="AA412" s="4">
        <v>186035.16736409892</v>
      </c>
      <c r="AB412" s="4">
        <v>36419.427267380124</v>
      </c>
      <c r="AC412" s="4">
        <v>149615.7400967188</v>
      </c>
      <c r="AD412" s="4">
        <v>11385.942360619323</v>
      </c>
      <c r="AE412" s="4">
        <v>4.136808453527995</v>
      </c>
      <c r="AF412" s="4">
        <v>1023.1618381104087</v>
      </c>
      <c r="AG412" s="4">
        <v>3465.4930826149102</v>
      </c>
      <c r="AH412" s="4">
        <v>7920.449278004412</v>
      </c>
      <c r="AI412" s="4">
        <v>5495.4231117047966</v>
      </c>
      <c r="AJ412" s="4">
        <v>225.86738873605375</v>
      </c>
      <c r="AK412" s="4">
        <v>2963.0442112277783</v>
      </c>
      <c r="AL412" s="4">
        <v>2532.3789004770188</v>
      </c>
      <c r="AM412" s="4">
        <v>666.36906968132985</v>
      </c>
      <c r="AN412" s="4">
        <v>197.86617836843058</v>
      </c>
      <c r="AO412" s="4">
        <v>468.50289131289924</v>
      </c>
      <c r="AP412" s="4">
        <v>56490.0380859375</v>
      </c>
      <c r="AQ412" s="4">
        <v>92643.662460937499</v>
      </c>
      <c r="AR412" s="4">
        <v>16037.6943359375</v>
      </c>
      <c r="AS412" s="4">
        <v>40452.34375</v>
      </c>
      <c r="AT412" s="4">
        <v>676.05584490740739</v>
      </c>
      <c r="AU412" s="4">
        <v>700</v>
      </c>
      <c r="AV412" s="4">
        <v>652.11168981481478</v>
      </c>
      <c r="AW412" s="4">
        <v>5.9247485703641702</v>
      </c>
      <c r="AX412" s="4">
        <v>2.739953872038162</v>
      </c>
      <c r="AY412" s="4">
        <v>5.479907744076324</v>
      </c>
      <c r="AZ412" s="4">
        <v>32.440810177112333</v>
      </c>
      <c r="BA412" s="4">
        <v>1.9854804875977157</v>
      </c>
      <c r="BB412" s="4">
        <v>0.95829181404620278</v>
      </c>
      <c r="BC412" s="4">
        <v>0.11620143010446056</v>
      </c>
      <c r="BD412" s="4">
        <v>16.155200710657301</v>
      </c>
      <c r="BE412" s="4">
        <v>4.7889999747276306</v>
      </c>
      <c r="BF412" s="4">
        <v>1.781999945640564</v>
      </c>
      <c r="BG412" s="4">
        <v>7.7960000038146973</v>
      </c>
      <c r="BH412" s="4">
        <v>92.972995758056641</v>
      </c>
      <c r="BI412" s="4">
        <v>83.910995483398438</v>
      </c>
      <c r="BJ412" s="4">
        <v>9.0620002746582031</v>
      </c>
      <c r="BK412" s="4">
        <v>1.9150000214576721</v>
      </c>
      <c r="BL412" s="4">
        <v>1.8600000143051147</v>
      </c>
      <c r="BM412" s="4">
        <v>1.9700000286102295</v>
      </c>
      <c r="BN412" s="4">
        <v>0.32300000637769699</v>
      </c>
      <c r="BO412" s="4">
        <v>0.17700000107288361</v>
      </c>
      <c r="BP412" s="4">
        <v>0.46900001168251038</v>
      </c>
      <c r="BQ412" s="4">
        <v>36.5</v>
      </c>
      <c r="BR412" s="4">
        <v>20</v>
      </c>
      <c r="BS412" s="4">
        <v>53</v>
      </c>
      <c r="BT412" s="10">
        <v>39.803831623515457</v>
      </c>
      <c r="BU412" s="10">
        <v>116.52257952445163</v>
      </c>
      <c r="BV412" s="4">
        <v>17.361826658317888</v>
      </c>
      <c r="BW412" s="10">
        <v>16.79180884309941</v>
      </c>
      <c r="BX412" s="10">
        <v>17.931844473536369</v>
      </c>
      <c r="BY412" s="4">
        <v>1.1136353901709599</v>
      </c>
      <c r="BZ412" s="4">
        <v>1.7822298915844124</v>
      </c>
      <c r="CA412" s="4">
        <v>0.4450408887575073</v>
      </c>
      <c r="CB412" s="4">
        <v>8.5182813857423536</v>
      </c>
      <c r="CD412" s="10">
        <v>1307.1862390487618</v>
      </c>
      <c r="CE412" s="10">
        <v>8.8036730363228681</v>
      </c>
      <c r="CF412" s="10"/>
      <c r="CH412" s="10">
        <v>4101.6294789402782</v>
      </c>
      <c r="CI412" s="10">
        <v>8.42732728072294</v>
      </c>
      <c r="CJ412" s="10"/>
      <c r="CK412" s="4">
        <v>7.2018930304328679</v>
      </c>
      <c r="CM412" s="10">
        <v>1354.5596218926253</v>
      </c>
      <c r="CN412" s="10">
        <v>6.8147834283338113</v>
      </c>
      <c r="CQ412" s="10">
        <v>4510.6660857947536</v>
      </c>
      <c r="CR412" s="10">
        <v>7.3181426100463236</v>
      </c>
      <c r="CT412" s="4">
        <v>2.3638889071945517</v>
      </c>
      <c r="CU412" s="4">
        <v>1.9920138994024859</v>
      </c>
      <c r="CV412" s="4">
        <v>0.3718750077920655</v>
      </c>
      <c r="CW412" s="4">
        <v>2.6652778063176408</v>
      </c>
      <c r="CX412" s="4">
        <v>2.3402777968181505</v>
      </c>
      <c r="CY412" s="4">
        <v>0.32500000949949026</v>
      </c>
      <c r="CZ412" s="4">
        <v>2.0625000080714622</v>
      </c>
      <c r="DA412" s="4">
        <v>1.6437500019868214</v>
      </c>
      <c r="DB412" s="4">
        <v>0.4187500060846408</v>
      </c>
    </row>
    <row r="413" spans="1:106" x14ac:dyDescent="0.25">
      <c r="A413" s="1">
        <f t="shared" si="6"/>
        <v>45336</v>
      </c>
      <c r="B413" s="8" t="s">
        <v>85</v>
      </c>
      <c r="C413" s="4">
        <v>6098.6360000000004</v>
      </c>
      <c r="D413" s="4">
        <v>6098.6360000000004</v>
      </c>
      <c r="E413" s="4">
        <v>0</v>
      </c>
      <c r="F413" s="4">
        <v>3784.68</v>
      </c>
      <c r="H413" s="4">
        <v>2313.9560000000001</v>
      </c>
      <c r="J413" s="4">
        <v>39526.375592418248</v>
      </c>
      <c r="K413" s="4">
        <v>244.59067187063121</v>
      </c>
      <c r="L413" s="4">
        <v>22178.241311882608</v>
      </c>
      <c r="M413" s="4">
        <v>17348.134280535636</v>
      </c>
      <c r="N413" s="4">
        <v>16064.863470020486</v>
      </c>
      <c r="O413" s="4">
        <v>1789.4894592183693</v>
      </c>
      <c r="P413" s="4">
        <v>9217.9132564251922</v>
      </c>
      <c r="Q413" s="4">
        <v>6846.9502135952944</v>
      </c>
      <c r="R413" s="4">
        <v>18136.976996359292</v>
      </c>
      <c r="S413" s="4">
        <v>50.658645113901734</v>
      </c>
      <c r="T413" s="4">
        <v>1188.0257352948236</v>
      </c>
      <c r="U413" s="4">
        <v>9893.0697191828385</v>
      </c>
      <c r="V413" s="4">
        <v>0</v>
      </c>
      <c r="W413" s="4">
        <v>8243.9072771764531</v>
      </c>
      <c r="X413" s="4">
        <v>0</v>
      </c>
      <c r="Y413" s="4">
        <v>9893.0697191828385</v>
      </c>
      <c r="Z413" s="4">
        <v>8243.9072771764531</v>
      </c>
      <c r="AA413" s="4">
        <v>229650.3532717629</v>
      </c>
      <c r="AB413" s="4">
        <v>127204.6315161103</v>
      </c>
      <c r="AC413" s="4">
        <v>102445.72175565262</v>
      </c>
      <c r="AD413" s="4">
        <v>13831.119083533951</v>
      </c>
      <c r="AE413" s="4">
        <v>4.2000176984942188</v>
      </c>
      <c r="AF413" s="4">
        <v>1023.514940876943</v>
      </c>
      <c r="AG413" s="4">
        <v>8297.139077389349</v>
      </c>
      <c r="AH413" s="4">
        <v>5533.9800061446022</v>
      </c>
      <c r="AI413" s="4">
        <v>5647.5508820588057</v>
      </c>
      <c r="AJ413" s="4">
        <v>226.21209767270972</v>
      </c>
      <c r="AK413" s="4">
        <v>3761.1308023981369</v>
      </c>
      <c r="AL413" s="4">
        <v>1886.4200796606692</v>
      </c>
      <c r="AM413" s="4">
        <v>747.95152910087199</v>
      </c>
      <c r="AN413" s="4">
        <v>431.58243481134167</v>
      </c>
      <c r="AO413" s="4">
        <v>316.36909428953032</v>
      </c>
      <c r="AP413" s="4">
        <v>65466.958984375</v>
      </c>
      <c r="AQ413" s="4">
        <v>107365.81273437499</v>
      </c>
      <c r="AR413" s="4">
        <v>36173.70703125</v>
      </c>
      <c r="AS413" s="4">
        <v>29293.251953125</v>
      </c>
      <c r="AT413" s="4">
        <v>687.87890625</v>
      </c>
      <c r="AU413" s="4">
        <v>700</v>
      </c>
      <c r="AV413" s="4">
        <v>675.7578125</v>
      </c>
      <c r="AW413" s="4">
        <v>6.4811829386797708</v>
      </c>
      <c r="AX413" s="4">
        <v>2.6341731938125976</v>
      </c>
      <c r="AY413" s="4">
        <v>5.2683463876251952</v>
      </c>
      <c r="AZ413" s="4">
        <v>37.656019029790087</v>
      </c>
      <c r="BA413" s="4">
        <v>2.2679036892075457</v>
      </c>
      <c r="BB413" s="4">
        <v>0.926035080968729</v>
      </c>
      <c r="BC413" s="4">
        <v>0.12264242842184252</v>
      </c>
      <c r="BD413" s="4">
        <v>17.604889476003322</v>
      </c>
      <c r="BE413" s="4">
        <v>3.671000063419342</v>
      </c>
      <c r="BF413" s="4">
        <v>1.7120000123977661</v>
      </c>
      <c r="BG413" s="4">
        <v>5.630000114440918</v>
      </c>
      <c r="BH413" s="4">
        <v>93.900501251220703</v>
      </c>
      <c r="BI413" s="4">
        <v>84.553001403808594</v>
      </c>
      <c r="BJ413" s="4">
        <v>9.3474998474121094</v>
      </c>
      <c r="BK413" s="4">
        <v>1.9369999766349792</v>
      </c>
      <c r="BL413" s="4">
        <v>1.8600000143051147</v>
      </c>
      <c r="BM413" s="4">
        <v>2.0139999389648438</v>
      </c>
      <c r="BN413" s="4">
        <v>0.49149999767541885</v>
      </c>
      <c r="BO413" s="4">
        <v>0.17700000107288361</v>
      </c>
      <c r="BP413" s="4">
        <v>0.8059999942779541</v>
      </c>
      <c r="BQ413" s="4">
        <v>35</v>
      </c>
      <c r="BR413" s="4">
        <v>20</v>
      </c>
      <c r="BS413" s="4">
        <v>50</v>
      </c>
      <c r="BT413" s="10">
        <v>38.532629858199542</v>
      </c>
      <c r="BU413" s="10">
        <v>116.61250894270913</v>
      </c>
      <c r="BV413" s="4">
        <v>17.857144588278949</v>
      </c>
      <c r="BW413" s="10">
        <v>17.924871935772675</v>
      </c>
      <c r="BX413" s="10">
        <v>17.789417240785227</v>
      </c>
      <c r="BY413" s="4">
        <v>0.60255081357758544</v>
      </c>
      <c r="BZ413" s="4">
        <v>0.73162772803855458</v>
      </c>
      <c r="CA413" s="4">
        <v>0.47347389911661619</v>
      </c>
      <c r="CB413" s="4">
        <v>8.2639543310601606</v>
      </c>
      <c r="CD413" s="10">
        <v>3815.5940365064516</v>
      </c>
      <c r="CE413" s="10">
        <v>8.2517567996555403</v>
      </c>
      <c r="CF413" s="10"/>
      <c r="CH413" s="10">
        <v>2673.8481506159778</v>
      </c>
      <c r="CI413" s="10">
        <v>8.2813602664259527</v>
      </c>
      <c r="CJ413" s="10"/>
      <c r="CK413" s="4">
        <v>7.0286834904428854</v>
      </c>
      <c r="CM413" s="10">
        <v>3962.4340176737751</v>
      </c>
      <c r="CN413" s="10">
        <v>7.2432286400360519</v>
      </c>
      <c r="CQ413" s="10">
        <v>3093.2277096428479</v>
      </c>
      <c r="CR413" s="10">
        <v>6.7538505072697754</v>
      </c>
      <c r="CT413" s="4">
        <v>2.0822916741793351</v>
      </c>
      <c r="CU413" s="4">
        <v>1.7651041684051354</v>
      </c>
      <c r="CV413" s="4">
        <v>0.31718750577419996</v>
      </c>
      <c r="CW413" s="4">
        <v>2.5145833256343999</v>
      </c>
      <c r="CX413" s="4">
        <v>2.2114583204189935</v>
      </c>
      <c r="CY413" s="4">
        <v>0.30312500521540642</v>
      </c>
      <c r="CZ413" s="4">
        <v>1.6500000227242708</v>
      </c>
      <c r="DA413" s="4">
        <v>1.3187500163912773</v>
      </c>
      <c r="DB413" s="4">
        <v>0.33125000633299351</v>
      </c>
    </row>
    <row r="414" spans="1:106" x14ac:dyDescent="0.25">
      <c r="A414" s="1">
        <f t="shared" si="6"/>
        <v>45337</v>
      </c>
      <c r="B414" s="8" t="s">
        <v>85</v>
      </c>
      <c r="C414" s="4">
        <v>6033.2150000000001</v>
      </c>
      <c r="D414" s="4">
        <v>6033.2150000000001</v>
      </c>
      <c r="E414" s="4">
        <v>0</v>
      </c>
      <c r="F414" s="4">
        <v>3942.4050000000002</v>
      </c>
      <c r="H414" s="4">
        <v>2090.81</v>
      </c>
      <c r="J414" s="4">
        <v>37820.593246381221</v>
      </c>
      <c r="K414" s="4">
        <v>245.21134052730835</v>
      </c>
      <c r="L414" s="4">
        <v>26096.670438697565</v>
      </c>
      <c r="M414" s="4">
        <v>11723.922807683653</v>
      </c>
      <c r="N414" s="4">
        <v>13494.18531375306</v>
      </c>
      <c r="O414" s="4">
        <v>1790.2740443842426</v>
      </c>
      <c r="P414" s="4">
        <v>8364.144183305114</v>
      </c>
      <c r="Q414" s="4">
        <v>5130.0411304479458</v>
      </c>
      <c r="R414" s="4">
        <v>17465.915956895697</v>
      </c>
      <c r="S414" s="4">
        <v>49.677674826775437</v>
      </c>
      <c r="T414" s="4">
        <v>1185.7670583843123</v>
      </c>
      <c r="U414" s="4">
        <v>11861.925886076653</v>
      </c>
      <c r="V414" s="4">
        <v>0</v>
      </c>
      <c r="W414" s="4">
        <v>5603.9900708190444</v>
      </c>
      <c r="X414" s="4">
        <v>0</v>
      </c>
      <c r="Y414" s="4">
        <v>11861.925886076653</v>
      </c>
      <c r="Z414" s="4">
        <v>5603.9900708190444</v>
      </c>
      <c r="AA414" s="4">
        <v>224395.77287455334</v>
      </c>
      <c r="AB414" s="4">
        <v>184524.24654468984</v>
      </c>
      <c r="AC414" s="4">
        <v>39871.526329863496</v>
      </c>
      <c r="AD414" s="4">
        <v>11942.875893493063</v>
      </c>
      <c r="AE414" s="4">
        <v>4.1999501955797207</v>
      </c>
      <c r="AF414" s="4">
        <v>1023.4129963088498</v>
      </c>
      <c r="AG414" s="4">
        <v>8623.047857705018</v>
      </c>
      <c r="AH414" s="4">
        <v>3319.8280357880453</v>
      </c>
      <c r="AI414" s="4">
        <v>7505.4599513645817</v>
      </c>
      <c r="AJ414" s="4">
        <v>226.99839866276142</v>
      </c>
      <c r="AK414" s="4">
        <v>5112.8816013371625</v>
      </c>
      <c r="AL414" s="4">
        <v>2392.5783500274192</v>
      </c>
      <c r="AM414" s="4">
        <v>673.08275417779771</v>
      </c>
      <c r="AN414" s="4">
        <v>495.80603405170626</v>
      </c>
      <c r="AO414" s="4">
        <v>177.27672012609148</v>
      </c>
      <c r="AP414" s="4">
        <v>63793.517578125</v>
      </c>
      <c r="AQ414" s="4">
        <v>104621.36882812499</v>
      </c>
      <c r="AR414" s="4">
        <v>43491.7578125</v>
      </c>
      <c r="AS414" s="4">
        <v>20301.759765625</v>
      </c>
      <c r="AT414" s="4">
        <v>686.04962384259261</v>
      </c>
      <c r="AU414" s="4">
        <v>700</v>
      </c>
      <c r="AV414" s="4">
        <v>672.09924768518522</v>
      </c>
      <c r="AW414" s="4">
        <v>6.2687295656430644</v>
      </c>
      <c r="AX414" s="4">
        <v>2.2366491686029852</v>
      </c>
      <c r="AY414" s="4">
        <v>4.4732983372059705</v>
      </c>
      <c r="AZ414" s="4">
        <v>37.193399021011736</v>
      </c>
      <c r="BA414" s="4">
        <v>1.9795210171513964</v>
      </c>
      <c r="BB414" s="4">
        <v>1.2440232863182534</v>
      </c>
      <c r="BC414" s="4">
        <v>0.11156286559948514</v>
      </c>
      <c r="BD414" s="4">
        <v>17.340898480847276</v>
      </c>
      <c r="BE414" s="4">
        <v>6.8470001220703125</v>
      </c>
      <c r="BF414" s="4">
        <v>4.2030000686645508</v>
      </c>
      <c r="BG414" s="4">
        <v>9.4910001754760742</v>
      </c>
      <c r="BH414" s="4">
        <v>90.153501510620117</v>
      </c>
      <c r="BI414" s="4">
        <v>80.9635009765625</v>
      </c>
      <c r="BJ414" s="4">
        <v>9.1900005340576172</v>
      </c>
      <c r="BK414" s="4">
        <v>2.2524999380111694</v>
      </c>
      <c r="BL414" s="4">
        <v>2.4909999370574951</v>
      </c>
      <c r="BM414" s="4">
        <v>2.0139999389648438</v>
      </c>
      <c r="BN414" s="4">
        <v>0.74649998545646667</v>
      </c>
      <c r="BO414" s="4">
        <v>0.68699997663497925</v>
      </c>
      <c r="BP414" s="4">
        <v>0.8059999942779541</v>
      </c>
      <c r="BQ414" s="4">
        <v>43</v>
      </c>
      <c r="BR414" s="4">
        <v>36</v>
      </c>
      <c r="BS414" s="4">
        <v>50</v>
      </c>
      <c r="BT414" s="10">
        <v>37.9237530750855</v>
      </c>
      <c r="BU414" s="10">
        <v>116.64569255448126</v>
      </c>
      <c r="BV414" s="4">
        <v>17.496108863237829</v>
      </c>
      <c r="BW414" s="10">
        <v>18.331274660958183</v>
      </c>
      <c r="BX414" s="10">
        <v>16.660943065517479</v>
      </c>
      <c r="BY414" s="4">
        <v>1.1202831727985276</v>
      </c>
      <c r="BZ414" s="4">
        <v>0.70757717619457405</v>
      </c>
      <c r="CA414" s="4">
        <v>1.5329891694024813</v>
      </c>
      <c r="CB414" s="4">
        <v>8.1843898029849846</v>
      </c>
      <c r="CD414" s="10">
        <v>4465.8222599802812</v>
      </c>
      <c r="CE414" s="10">
        <v>8.0673874623501138</v>
      </c>
      <c r="CF414" s="10"/>
      <c r="CH414" s="10">
        <v>1365.9239631071234</v>
      </c>
      <c r="CI414" s="10">
        <v>8.5669232904921628</v>
      </c>
      <c r="CJ414" s="10"/>
      <c r="CK414" s="4">
        <v>7.2933423733171709</v>
      </c>
      <c r="CM414" s="10">
        <v>4531.1292228769371</v>
      </c>
      <c r="CN414" s="10">
        <v>7.295651240532476</v>
      </c>
      <c r="CQ414" s="10">
        <v>1643.0775062461787</v>
      </c>
      <c r="CR414" s="10">
        <v>7.2869751899851369</v>
      </c>
      <c r="CT414" s="4">
        <v>2.2020833271866045</v>
      </c>
      <c r="CU414" s="4">
        <v>1.8729166562358539</v>
      </c>
      <c r="CV414" s="4">
        <v>0.32916667095075047</v>
      </c>
      <c r="CW414" s="4">
        <v>2.1666666480402155</v>
      </c>
      <c r="CX414" s="4">
        <v>1.8895833070079486</v>
      </c>
      <c r="CY414" s="4">
        <v>0.27708334103226662</v>
      </c>
      <c r="CZ414" s="4">
        <v>2.2375000063329935</v>
      </c>
      <c r="DA414" s="4">
        <v>1.8562500054637592</v>
      </c>
      <c r="DB414" s="4">
        <v>0.38125000086923438</v>
      </c>
    </row>
    <row r="415" spans="1:106" x14ac:dyDescent="0.25">
      <c r="A415" s="1">
        <f t="shared" si="6"/>
        <v>45338</v>
      </c>
      <c r="B415" s="8" t="s">
        <v>85</v>
      </c>
      <c r="C415" s="4">
        <v>8428.4089999999997</v>
      </c>
      <c r="D415" s="4">
        <v>8428.4089999999997</v>
      </c>
      <c r="E415" s="4">
        <v>0</v>
      </c>
      <c r="F415" s="4">
        <v>4226.8490000000002</v>
      </c>
      <c r="H415" s="4">
        <v>4201.5600000000004</v>
      </c>
      <c r="J415" s="4">
        <v>56753.962713008907</v>
      </c>
      <c r="K415" s="4">
        <v>245.25250712074538</v>
      </c>
      <c r="L415" s="4">
        <v>26755.933318327505</v>
      </c>
      <c r="M415" s="4">
        <v>29998.029394681402</v>
      </c>
      <c r="N415" s="4">
        <v>23497.387248373794</v>
      </c>
      <c r="O415" s="4">
        <v>1791.4504542816164</v>
      </c>
      <c r="P415" s="4">
        <v>9567.4142200093629</v>
      </c>
      <c r="Q415" s="4">
        <v>13929.973028364429</v>
      </c>
      <c r="R415" s="4">
        <v>27749.543935992067</v>
      </c>
      <c r="S415" s="4">
        <v>49.653035634676066</v>
      </c>
      <c r="T415" s="4">
        <v>1186.6045407517652</v>
      </c>
      <c r="U415" s="4">
        <v>13285.91108697739</v>
      </c>
      <c r="V415" s="4">
        <v>0</v>
      </c>
      <c r="W415" s="4">
        <v>14463.632849014677</v>
      </c>
      <c r="X415" s="4">
        <v>0</v>
      </c>
      <c r="Y415" s="4">
        <v>13285.91108697739</v>
      </c>
      <c r="Z415" s="4">
        <v>14463.632849014677</v>
      </c>
      <c r="AA415" s="4">
        <v>298341.41311935615</v>
      </c>
      <c r="AB415" s="4">
        <v>152615.64077385759</v>
      </c>
      <c r="AC415" s="4">
        <v>145725.77234549858</v>
      </c>
      <c r="AD415" s="4">
        <v>18742.052444583103</v>
      </c>
      <c r="AE415" s="4">
        <v>4.1447306787880569</v>
      </c>
      <c r="AF415" s="4">
        <v>1022.9419523676358</v>
      </c>
      <c r="AG415" s="4">
        <v>9273.2660349920388</v>
      </c>
      <c r="AH415" s="4">
        <v>9468.7864095910645</v>
      </c>
      <c r="AI415" s="4">
        <v>11154.980473008436</v>
      </c>
      <c r="AJ415" s="4">
        <v>227.15626276616698</v>
      </c>
      <c r="AK415" s="4">
        <v>4645.1905133721921</v>
      </c>
      <c r="AL415" s="4">
        <v>6509.7899596362431</v>
      </c>
      <c r="AM415" s="4">
        <v>968.95416734827302</v>
      </c>
      <c r="AN415" s="4">
        <v>467.54783795049229</v>
      </c>
      <c r="AO415" s="4">
        <v>501.40632939778072</v>
      </c>
      <c r="AP415" s="4">
        <v>91854.2109375</v>
      </c>
      <c r="AQ415" s="4">
        <v>150640.90593749998</v>
      </c>
      <c r="AR415" s="4">
        <v>44243.2421875</v>
      </c>
      <c r="AS415" s="4">
        <v>47610.96875</v>
      </c>
      <c r="AT415" s="4">
        <v>678.35402199074076</v>
      </c>
      <c r="AU415" s="4">
        <v>680.94328703703707</v>
      </c>
      <c r="AV415" s="4">
        <v>675.76475694444446</v>
      </c>
      <c r="AW415" s="4">
        <v>6.7336507652878392</v>
      </c>
      <c r="AX415" s="4">
        <v>2.7878793314816348</v>
      </c>
      <c r="AY415" s="4">
        <v>5.5757586629632696</v>
      </c>
      <c r="AZ415" s="4">
        <v>35.397120989187421</v>
      </c>
      <c r="BA415" s="4">
        <v>2.2236761937612548</v>
      </c>
      <c r="BB415" s="4">
        <v>1.3234977648816564</v>
      </c>
      <c r="BC415" s="4">
        <v>0.11496287939375902</v>
      </c>
      <c r="BD415" s="4">
        <v>17.872994290796754</v>
      </c>
      <c r="BE415" s="4">
        <v>7.7954998016357422</v>
      </c>
      <c r="BF415" s="4">
        <v>4.1389999389648438</v>
      </c>
      <c r="BG415" s="4">
        <v>11.451999664306641</v>
      </c>
      <c r="BH415" s="4">
        <v>89.150003433227539</v>
      </c>
      <c r="BI415" s="4">
        <v>80.41650390625</v>
      </c>
      <c r="BJ415" s="4">
        <v>8.7334995269775391</v>
      </c>
      <c r="BK415" s="4">
        <v>2.2984999418258667</v>
      </c>
      <c r="BL415" s="4">
        <v>2.4909999370574951</v>
      </c>
      <c r="BM415" s="4">
        <v>2.1059999465942383</v>
      </c>
      <c r="BN415" s="4">
        <v>0.75549998879432678</v>
      </c>
      <c r="BO415" s="4">
        <v>0.68699997663497925</v>
      </c>
      <c r="BP415" s="4">
        <v>0.82400000095367432</v>
      </c>
      <c r="BQ415" s="4">
        <v>44</v>
      </c>
      <c r="BR415" s="4">
        <v>36</v>
      </c>
      <c r="BS415" s="4">
        <v>52</v>
      </c>
      <c r="BT415" s="10">
        <v>38.212642731089282</v>
      </c>
      <c r="BU415" s="10">
        <v>118.01585267299672</v>
      </c>
      <c r="BV415" s="4">
        <v>17.270555416582912</v>
      </c>
      <c r="BW415" s="10">
        <v>17.095819137085368</v>
      </c>
      <c r="BX415" s="10">
        <v>17.445291696080456</v>
      </c>
      <c r="BY415" s="4">
        <v>0.54893946179541198</v>
      </c>
      <c r="BZ415" s="4">
        <v>0.53489747001636179</v>
      </c>
      <c r="CA415" s="4">
        <v>0.56298145357446228</v>
      </c>
      <c r="CB415" s="4">
        <v>8.2720630508451336</v>
      </c>
      <c r="CD415" s="10">
        <v>4167.9685314775779</v>
      </c>
      <c r="CE415" s="10">
        <v>8.1927800192631803</v>
      </c>
      <c r="CF415" s="10"/>
      <c r="CH415" s="10">
        <v>4397.7392865544025</v>
      </c>
      <c r="CI415" s="10">
        <v>8.3472037445474712</v>
      </c>
      <c r="CJ415" s="10"/>
      <c r="CK415" s="4">
        <v>7.317173900658851</v>
      </c>
      <c r="CM415" s="10">
        <v>4149.7387295645258</v>
      </c>
      <c r="CN415" s="10">
        <v>7.3958181886516394</v>
      </c>
      <c r="CQ415" s="10">
        <v>4781.5455052599709</v>
      </c>
      <c r="CR415" s="10">
        <v>7.2489212305998283</v>
      </c>
      <c r="CT415" s="4">
        <v>2.5994791467674077</v>
      </c>
      <c r="CU415" s="4">
        <v>2.24166664108634</v>
      </c>
      <c r="CV415" s="4">
        <v>0.35781250568106771</v>
      </c>
      <c r="CW415" s="4">
        <v>2.5156249742334089</v>
      </c>
      <c r="CX415" s="4">
        <v>2.0812499672174454</v>
      </c>
      <c r="CY415" s="4">
        <v>0.43437500701596338</v>
      </c>
      <c r="CZ415" s="4">
        <v>2.6833333193014064</v>
      </c>
      <c r="DA415" s="4">
        <v>2.4020833149552345</v>
      </c>
      <c r="DB415" s="4">
        <v>0.28125000434617203</v>
      </c>
    </row>
    <row r="416" spans="1:106" x14ac:dyDescent="0.25">
      <c r="A416" s="1">
        <f t="shared" si="6"/>
        <v>45339</v>
      </c>
      <c r="B416" s="8" t="s">
        <v>85</v>
      </c>
      <c r="C416" s="4">
        <v>6983.3450000000003</v>
      </c>
      <c r="D416" s="4">
        <v>6983.3450000000003</v>
      </c>
      <c r="E416" s="4">
        <v>0</v>
      </c>
      <c r="F416" s="4">
        <v>4447.9650000000001</v>
      </c>
      <c r="H416" s="4">
        <v>2535.38</v>
      </c>
      <c r="J416" s="4">
        <v>42759.92576517642</v>
      </c>
      <c r="K416" s="4">
        <v>244.63237880245447</v>
      </c>
      <c r="L416" s="4">
        <v>26568.162163566722</v>
      </c>
      <c r="M416" s="4">
        <v>16191.7636016097</v>
      </c>
      <c r="N416" s="4">
        <v>18077.151212190762</v>
      </c>
      <c r="O416" s="4">
        <v>1790.9454987609338</v>
      </c>
      <c r="P416" s="4">
        <v>10337.34148816464</v>
      </c>
      <c r="Q416" s="4">
        <v>7739.8097240261204</v>
      </c>
      <c r="R416" s="4">
        <v>19442.870067115982</v>
      </c>
      <c r="S416" s="4">
        <v>51.608488151782183</v>
      </c>
      <c r="T416" s="4">
        <v>1195.7243942692887</v>
      </c>
      <c r="U416" s="4">
        <v>12068.252194002032</v>
      </c>
      <c r="V416" s="4">
        <v>0</v>
      </c>
      <c r="W416" s="4">
        <v>7374.6178731139516</v>
      </c>
      <c r="X416" s="4">
        <v>0</v>
      </c>
      <c r="Y416" s="4">
        <v>12068.252194002032</v>
      </c>
      <c r="Z416" s="4">
        <v>7374.6178731139516</v>
      </c>
      <c r="AA416" s="4">
        <v>248693.45385571179</v>
      </c>
      <c r="AB416" s="4">
        <v>165140.40878208101</v>
      </c>
      <c r="AC416" s="4">
        <v>83553.045073630768</v>
      </c>
      <c r="AD416" s="4">
        <v>14055.31843153551</v>
      </c>
      <c r="AE416" s="4">
        <v>4.1567845320393824</v>
      </c>
      <c r="AF416" s="4">
        <v>1023.1399261390422</v>
      </c>
      <c r="AG416" s="4">
        <v>8896.256086037989</v>
      </c>
      <c r="AH416" s="4">
        <v>5159.0623454975212</v>
      </c>
      <c r="AI416" s="4">
        <v>8410.3921663518177</v>
      </c>
      <c r="AJ416" s="4">
        <v>226.76079804208544</v>
      </c>
      <c r="AK416" s="4">
        <v>4092.491788396112</v>
      </c>
      <c r="AL416" s="4">
        <v>4317.9003779557061</v>
      </c>
      <c r="AM416" s="4">
        <v>806.42676229075391</v>
      </c>
      <c r="AN416" s="4">
        <v>481.17059883115064</v>
      </c>
      <c r="AO416" s="4">
        <v>325.25616345960333</v>
      </c>
      <c r="AP416" s="4">
        <v>68097.572265625</v>
      </c>
      <c r="AQ416" s="4">
        <v>111680.01851562499</v>
      </c>
      <c r="AR416" s="4">
        <v>42906.7265625</v>
      </c>
      <c r="AS416" s="4">
        <v>25190.845703125</v>
      </c>
      <c r="AT416" s="4">
        <v>682.63715277777783</v>
      </c>
      <c r="AU416" s="4">
        <v>700</v>
      </c>
      <c r="AV416" s="4">
        <v>665.27430555555554</v>
      </c>
      <c r="AW416" s="4">
        <v>6.1231294981382733</v>
      </c>
      <c r="AX416" s="4">
        <v>2.5886092140930685</v>
      </c>
      <c r="AY416" s="4">
        <v>5.1772184281861371</v>
      </c>
      <c r="AZ416" s="4">
        <v>35.612368264164495</v>
      </c>
      <c r="BA416" s="4">
        <v>2.0126914009741048</v>
      </c>
      <c r="BB416" s="4">
        <v>1.2043500881528575</v>
      </c>
      <c r="BC416" s="4">
        <v>0.11547857971942585</v>
      </c>
      <c r="BD416" s="4">
        <v>15.992338702387608</v>
      </c>
      <c r="BE416" s="4">
        <v>8.8420002460479736</v>
      </c>
      <c r="BF416" s="4">
        <v>3.9000000953674316</v>
      </c>
      <c r="BG416" s="4">
        <v>13.784000396728516</v>
      </c>
      <c r="BH416" s="4">
        <v>88.534003257751465</v>
      </c>
      <c r="BI416" s="4">
        <v>80.7030029296875</v>
      </c>
      <c r="BJ416" s="4">
        <v>7.8310003280639648</v>
      </c>
      <c r="BK416" s="4">
        <v>1.9799999594688416</v>
      </c>
      <c r="BL416" s="4">
        <v>1.8539999723434448</v>
      </c>
      <c r="BM416" s="4">
        <v>2.1059999465942383</v>
      </c>
      <c r="BN416" s="4">
        <v>0.64399999380111694</v>
      </c>
      <c r="BO416" s="4">
        <v>0.46399998664855957</v>
      </c>
      <c r="BP416" s="4">
        <v>0.82400000095367432</v>
      </c>
      <c r="BQ416" s="4">
        <v>68</v>
      </c>
      <c r="BR416" s="4">
        <v>84</v>
      </c>
      <c r="BS416" s="4">
        <v>52</v>
      </c>
      <c r="BT416" s="10">
        <v>38.630568877140952</v>
      </c>
      <c r="BU416" s="10">
        <v>119.12356459954741</v>
      </c>
      <c r="BV416" s="4">
        <v>17.227995551057436</v>
      </c>
      <c r="BW416" s="10">
        <v>17.726003574839346</v>
      </c>
      <c r="BX416" s="10">
        <v>16.729987527275526</v>
      </c>
      <c r="BY416" s="4">
        <v>0.69442052042250468</v>
      </c>
      <c r="BZ416" s="4">
        <v>0.50762706181994333</v>
      </c>
      <c r="CA416" s="4">
        <v>0.88121397902506604</v>
      </c>
      <c r="CB416" s="4">
        <v>8.3153282332786862</v>
      </c>
      <c r="CD416" s="10">
        <v>4305.9972794882869</v>
      </c>
      <c r="CE416" s="10">
        <v>8.2893778777930684</v>
      </c>
      <c r="CF416" s="10"/>
      <c r="CH416" s="10">
        <v>2685.0718616815116</v>
      </c>
      <c r="CI416" s="10">
        <v>8.3569443113127591</v>
      </c>
      <c r="CJ416" s="10"/>
      <c r="CK416" s="4">
        <v>7.2830730689847263</v>
      </c>
      <c r="CM416" s="10">
        <v>4365.4212879788438</v>
      </c>
      <c r="CN416" s="10">
        <v>7.2638923027645381</v>
      </c>
      <c r="CQ416" s="10">
        <v>2886.9098975714269</v>
      </c>
      <c r="CR416" s="10">
        <v>7.3120771349750759</v>
      </c>
      <c r="CT416" s="4">
        <v>2.7468750247887028</v>
      </c>
      <c r="CU416" s="4">
        <v>2.4750000201165676</v>
      </c>
      <c r="CV416" s="4">
        <v>0.27187500467213493</v>
      </c>
      <c r="CW416" s="4">
        <v>2.2645833631977439</v>
      </c>
      <c r="CX416" s="4">
        <v>1.9437500238418579</v>
      </c>
      <c r="CY416" s="4">
        <v>0.32083333935588598</v>
      </c>
      <c r="CZ416" s="4">
        <v>3.2291666863796613</v>
      </c>
      <c r="DA416" s="4">
        <v>3.0062500163912773</v>
      </c>
      <c r="DB416" s="4">
        <v>0.22291666998838386</v>
      </c>
    </row>
    <row r="417" spans="1:106" x14ac:dyDescent="0.25">
      <c r="A417" s="1">
        <f t="shared" si="6"/>
        <v>45340</v>
      </c>
      <c r="B417" s="8" t="s">
        <v>85</v>
      </c>
      <c r="C417" s="4">
        <v>8894.9979999999996</v>
      </c>
      <c r="D417" s="4">
        <v>8894.9979999999996</v>
      </c>
      <c r="E417" s="4">
        <v>0</v>
      </c>
      <c r="F417" s="4">
        <v>4393.3549999999996</v>
      </c>
      <c r="H417" s="4">
        <v>4501.643</v>
      </c>
      <c r="J417" s="4">
        <v>57503.916252793206</v>
      </c>
      <c r="K417" s="4">
        <v>244.69173683331314</v>
      </c>
      <c r="L417" s="4">
        <v>26286.473600700414</v>
      </c>
      <c r="M417" s="4">
        <v>31217.442652092795</v>
      </c>
      <c r="N417" s="4">
        <v>23743.605782471699</v>
      </c>
      <c r="O417" s="4">
        <v>1791.1637138208744</v>
      </c>
      <c r="P417" s="4">
        <v>10451.456841077112</v>
      </c>
      <c r="Q417" s="4">
        <v>13292.148941394587</v>
      </c>
      <c r="R417" s="4">
        <v>24996.879548771307</v>
      </c>
      <c r="S417" s="4">
        <v>50.767606735450961</v>
      </c>
      <c r="T417" s="4">
        <v>1191.0829818573272</v>
      </c>
      <c r="U417" s="4">
        <v>12218.340836812898</v>
      </c>
      <c r="V417" s="4">
        <v>0</v>
      </c>
      <c r="W417" s="4">
        <v>12778.538711958407</v>
      </c>
      <c r="X417" s="4">
        <v>0</v>
      </c>
      <c r="Y417" s="4">
        <v>12218.340836812898</v>
      </c>
      <c r="Z417" s="4">
        <v>12778.538711958407</v>
      </c>
      <c r="AA417" s="4">
        <v>316105.46122553525</v>
      </c>
      <c r="AB417" s="4">
        <v>168584.11703849735</v>
      </c>
      <c r="AC417" s="4">
        <v>147521.3441870379</v>
      </c>
      <c r="AD417" s="4">
        <v>17111.154434477481</v>
      </c>
      <c r="AE417" s="4">
        <v>4.1682808026137481</v>
      </c>
      <c r="AF417" s="4">
        <v>1023.2688947883031</v>
      </c>
      <c r="AG417" s="4">
        <v>8332.0489973886943</v>
      </c>
      <c r="AH417" s="4">
        <v>8779.1054370887869</v>
      </c>
      <c r="AI417" s="4">
        <v>9963.0850481979924</v>
      </c>
      <c r="AJ417" s="4">
        <v>227.12160360062563</v>
      </c>
      <c r="AK417" s="4">
        <v>4049.7940398151036</v>
      </c>
      <c r="AL417" s="4">
        <v>5913.2910083828892</v>
      </c>
      <c r="AM417" s="4">
        <v>1019.7402565996521</v>
      </c>
      <c r="AN417" s="4">
        <v>497.37691841791127</v>
      </c>
      <c r="AO417" s="4">
        <v>522.3633381817408</v>
      </c>
      <c r="AP417" s="4">
        <v>89635.53125</v>
      </c>
      <c r="AQ417" s="4">
        <v>147002.27124999999</v>
      </c>
      <c r="AR417" s="4">
        <v>43743.5</v>
      </c>
      <c r="AS417" s="4">
        <v>45892.03125</v>
      </c>
      <c r="AT417" s="4">
        <v>651.98828125</v>
      </c>
      <c r="AU417" s="4">
        <v>657.75086805555554</v>
      </c>
      <c r="AV417" s="4">
        <v>646.22569444444446</v>
      </c>
      <c r="AW417" s="4">
        <v>6.4647475190880543</v>
      </c>
      <c r="AX417" s="4">
        <v>2.6693210928739615</v>
      </c>
      <c r="AY417" s="4">
        <v>5.3386421857479229</v>
      </c>
      <c r="AZ417" s="4">
        <v>35.537440393526254</v>
      </c>
      <c r="BA417" s="4">
        <v>1.9236827747996663</v>
      </c>
      <c r="BB417" s="4">
        <v>1.1200772668187213</v>
      </c>
      <c r="BC417" s="4">
        <v>0.11464198829495545</v>
      </c>
      <c r="BD417" s="4">
        <v>16.526397335895972</v>
      </c>
      <c r="BE417" s="4">
        <v>8.7704999446868896</v>
      </c>
      <c r="BF417" s="4">
        <v>5.9190001487731934</v>
      </c>
      <c r="BG417" s="4">
        <v>11.621999740600586</v>
      </c>
      <c r="BH417" s="4">
        <v>88.362494468688965</v>
      </c>
      <c r="BI417" s="4">
        <v>82.697494506835938</v>
      </c>
      <c r="BJ417" s="4">
        <v>5.6649999618530273</v>
      </c>
      <c r="BK417" s="4">
        <v>2.0934999585151672</v>
      </c>
      <c r="BL417" s="4">
        <v>1.8539999723434448</v>
      </c>
      <c r="BM417" s="4">
        <v>2.3329999446868896</v>
      </c>
      <c r="BN417" s="4">
        <v>0.77349996566772461</v>
      </c>
      <c r="BO417" s="4">
        <v>0.46399998664855957</v>
      </c>
      <c r="BP417" s="4">
        <v>1.0829999446868896</v>
      </c>
      <c r="BQ417" s="4">
        <v>81</v>
      </c>
      <c r="BR417" s="4">
        <v>84</v>
      </c>
      <c r="BS417" s="4">
        <v>78</v>
      </c>
      <c r="BT417" s="10">
        <v>38.732057969789615</v>
      </c>
      <c r="BU417" s="10">
        <v>118.37908187532837</v>
      </c>
      <c r="BV417" s="4">
        <v>17.435022012939058</v>
      </c>
      <c r="BW417" s="10">
        <v>17.28806668560814</v>
      </c>
      <c r="BX417" s="10">
        <v>17.581977340269972</v>
      </c>
      <c r="BY417" s="4">
        <v>0.48079094754967899</v>
      </c>
      <c r="BZ417" s="4">
        <v>0.45563688863496576</v>
      </c>
      <c r="CA417" s="4">
        <v>0.50594500646439222</v>
      </c>
      <c r="CB417" s="4">
        <v>8.2579319226767165</v>
      </c>
      <c r="CD417" s="10">
        <v>4390.9768456003821</v>
      </c>
      <c r="CE417" s="10">
        <v>8.2836072605752467</v>
      </c>
      <c r="CF417" s="10"/>
      <c r="CH417" s="10">
        <v>4597.6427911424107</v>
      </c>
      <c r="CI417" s="10">
        <v>8.2334107018388085</v>
      </c>
      <c r="CJ417" s="10"/>
      <c r="CK417" s="4">
        <v>7.1587775557115014</v>
      </c>
      <c r="CM417" s="10">
        <v>4440.4534967026884</v>
      </c>
      <c r="CN417" s="10">
        <v>7.3330899611854505</v>
      </c>
      <c r="CQ417" s="10">
        <v>5193.6392917802596</v>
      </c>
      <c r="CR417" s="10">
        <v>7.009744077081117</v>
      </c>
      <c r="CT417" s="4">
        <v>1.7635416698176414</v>
      </c>
      <c r="CU417" s="4">
        <v>1.3593749975164733</v>
      </c>
      <c r="CV417" s="4">
        <v>0.40416667230116821</v>
      </c>
      <c r="CW417" s="4">
        <v>1.6541666636864345</v>
      </c>
      <c r="CX417" s="4">
        <v>1.3833333253860474</v>
      </c>
      <c r="CY417" s="4">
        <v>0.27083333830038708</v>
      </c>
      <c r="CZ417" s="4">
        <v>1.8729166759488485</v>
      </c>
      <c r="DA417" s="4">
        <v>1.335416669646899</v>
      </c>
      <c r="DB417" s="4">
        <v>0.53750000630194938</v>
      </c>
    </row>
    <row r="418" spans="1:106" x14ac:dyDescent="0.25">
      <c r="A418" s="1">
        <f t="shared" si="6"/>
        <v>45341</v>
      </c>
      <c r="B418" s="8" t="s">
        <v>86</v>
      </c>
      <c r="C418" s="4">
        <v>7556.27</v>
      </c>
      <c r="D418" s="4">
        <v>7556.27</v>
      </c>
      <c r="E418" s="4">
        <v>0</v>
      </c>
      <c r="F418" s="4">
        <v>4589.8310000000001</v>
      </c>
      <c r="H418" s="4">
        <v>2966.4389999999999</v>
      </c>
      <c r="J418" s="4">
        <v>51836.83113952</v>
      </c>
      <c r="K418" s="4">
        <v>244.09427850020055</v>
      </c>
      <c r="L418" s="4">
        <v>27786.52909832323</v>
      </c>
      <c r="M418" s="4">
        <v>24050.302041196774</v>
      </c>
      <c r="N418" s="4">
        <v>21290.500757739948</v>
      </c>
      <c r="O418" s="4">
        <v>1790.7445378035247</v>
      </c>
      <c r="P418" s="4">
        <v>12038.858174963836</v>
      </c>
      <c r="Q418" s="4">
        <v>9251.6425827761122</v>
      </c>
      <c r="R418" s="4">
        <v>23081.095963957552</v>
      </c>
      <c r="S418" s="4">
        <v>51.659958451079447</v>
      </c>
      <c r="T418" s="4">
        <v>1196.1515696216293</v>
      </c>
      <c r="U418" s="4">
        <v>12660.373482223624</v>
      </c>
      <c r="V418" s="4">
        <v>0</v>
      </c>
      <c r="W418" s="4">
        <v>10420.722481733927</v>
      </c>
      <c r="X418" s="4">
        <v>0</v>
      </c>
      <c r="Y418" s="4">
        <v>12660.373482223624</v>
      </c>
      <c r="Z418" s="4">
        <v>10420.722481733927</v>
      </c>
      <c r="AA418" s="4">
        <v>301486.01761733543</v>
      </c>
      <c r="AB418" s="4">
        <v>163798.4100108328</v>
      </c>
      <c r="AC418" s="4">
        <v>137687.60760650263</v>
      </c>
      <c r="AD418" s="4">
        <v>15618.959916960639</v>
      </c>
      <c r="AE418" s="4">
        <v>4.1627394515478144</v>
      </c>
      <c r="AF418" s="4">
        <v>1023.2535465891466</v>
      </c>
      <c r="AG418" s="4">
        <v>9259.2498716699138</v>
      </c>
      <c r="AH418" s="4">
        <v>6359.7100452907252</v>
      </c>
      <c r="AI418" s="4">
        <v>10120.693634931535</v>
      </c>
      <c r="AJ418" s="4">
        <v>227.03618705069576</v>
      </c>
      <c r="AK418" s="4">
        <v>4283.3882212360786</v>
      </c>
      <c r="AL418" s="4">
        <v>5837.3054136954561</v>
      </c>
      <c r="AM418" s="4">
        <v>931.43754238850181</v>
      </c>
      <c r="AN418" s="4">
        <v>489.91597618007717</v>
      </c>
      <c r="AO418" s="4">
        <v>441.52156620842464</v>
      </c>
      <c r="AP418" s="4">
        <v>82604.65625</v>
      </c>
      <c r="AQ418" s="4">
        <v>135471.63624999998</v>
      </c>
      <c r="AR418" s="4">
        <v>44321.2421875</v>
      </c>
      <c r="AS418" s="4">
        <v>38283.4140625</v>
      </c>
      <c r="AT418" s="4">
        <v>628.03689236111109</v>
      </c>
      <c r="AU418" s="4">
        <v>650</v>
      </c>
      <c r="AV418" s="4">
        <v>606.07378472222217</v>
      </c>
      <c r="AW418" s="4">
        <v>6.8601083788059452</v>
      </c>
      <c r="AX418" s="4">
        <v>2.8175939660361458</v>
      </c>
      <c r="AY418" s="4">
        <v>5.6351879320722915</v>
      </c>
      <c r="AZ418" s="4">
        <v>39.898788372746793</v>
      </c>
      <c r="BA418" s="4">
        <v>2.0670198281639802</v>
      </c>
      <c r="BB418" s="4">
        <v>1.3393769194234104</v>
      </c>
      <c r="BC418" s="4">
        <v>0.1232668422897146</v>
      </c>
      <c r="BD418" s="4">
        <v>17.928374217702647</v>
      </c>
      <c r="BE418" s="4">
        <v>5.8895001411437988</v>
      </c>
      <c r="BF418" s="4">
        <v>4.5880002975463867</v>
      </c>
      <c r="BG418" s="4">
        <v>7.1909999847412109</v>
      </c>
      <c r="BH418" s="4">
        <v>90.978494644165039</v>
      </c>
      <c r="BI418" s="4">
        <v>81.529495239257813</v>
      </c>
      <c r="BJ418" s="4">
        <v>9.4489994049072266</v>
      </c>
      <c r="BK418" s="4">
        <v>2.3389999866485596</v>
      </c>
      <c r="BL418" s="4">
        <v>2.3450000286102295</v>
      </c>
      <c r="BM418" s="4">
        <v>2.3329999446868896</v>
      </c>
      <c r="BN418" s="4">
        <v>0.7929999828338623</v>
      </c>
      <c r="BO418" s="4">
        <v>0.50300002098083496</v>
      </c>
      <c r="BP418" s="4">
        <v>1.0829999446868896</v>
      </c>
      <c r="BQ418" s="4">
        <v>66</v>
      </c>
      <c r="BR418" s="4">
        <v>54</v>
      </c>
      <c r="BS418" s="4">
        <v>78</v>
      </c>
      <c r="BT418" s="10">
        <v>39.329213863483986</v>
      </c>
      <c r="BU418" s="10">
        <v>117.89658165400125</v>
      </c>
      <c r="BV418" s="4">
        <v>17.413748736723704</v>
      </c>
      <c r="BW418" s="10">
        <v>17.491372060930289</v>
      </c>
      <c r="BX418" s="10">
        <v>17.336125412517124</v>
      </c>
      <c r="BY418" s="4">
        <v>0.46450260734483051</v>
      </c>
      <c r="BZ418" s="4">
        <v>0.43877701609771241</v>
      </c>
      <c r="CA418" s="4">
        <v>0.49022819859194855</v>
      </c>
      <c r="CB418" s="4">
        <v>8.2415840898960582</v>
      </c>
      <c r="CD418" s="10">
        <v>4400.5789799556987</v>
      </c>
      <c r="CE418" s="10">
        <v>8.3046767399966352</v>
      </c>
      <c r="CF418" s="10"/>
      <c r="CH418" s="10">
        <v>3832.3315800352602</v>
      </c>
      <c r="CI418" s="10">
        <v>8.1691362382360673</v>
      </c>
      <c r="CJ418" s="10"/>
      <c r="CK418" s="4">
        <v>7.2230471647883494</v>
      </c>
      <c r="CM418" s="10">
        <v>4537.454056296172</v>
      </c>
      <c r="CN418" s="10">
        <v>7.1955658512017555</v>
      </c>
      <c r="CQ418" s="10">
        <v>4294.5319740182385</v>
      </c>
      <c r="CR418" s="10">
        <v>7.2520829709158248</v>
      </c>
      <c r="CT418" s="4">
        <v>1.801041674722607</v>
      </c>
      <c r="CU418" s="4">
        <v>1.4687500043461721</v>
      </c>
      <c r="CV418" s="4">
        <v>0.33229167037643492</v>
      </c>
      <c r="CW418" s="4">
        <v>1.5749999927356839</v>
      </c>
      <c r="CX418" s="4">
        <v>1.2895833204189937</v>
      </c>
      <c r="CY418" s="4">
        <v>0.28541667231669027</v>
      </c>
      <c r="CZ418" s="4">
        <v>2.0270833567095301</v>
      </c>
      <c r="DA418" s="4">
        <v>1.6479166882733505</v>
      </c>
      <c r="DB418" s="4">
        <v>0.37916666843617958</v>
      </c>
    </row>
    <row r="419" spans="1:106" x14ac:dyDescent="0.25">
      <c r="A419" s="1">
        <f t="shared" si="6"/>
        <v>45342</v>
      </c>
      <c r="B419" s="8" t="s">
        <v>86</v>
      </c>
      <c r="C419" s="4">
        <v>8514.0059999999994</v>
      </c>
      <c r="D419" s="4">
        <v>8514.0059999999994</v>
      </c>
      <c r="E419" s="4">
        <v>0</v>
      </c>
      <c r="F419" s="4">
        <v>4491.366</v>
      </c>
      <c r="H419" s="4">
        <v>4022.64</v>
      </c>
      <c r="J419" s="4">
        <v>53032.68111852507</v>
      </c>
      <c r="K419" s="4">
        <v>243.96464390368072</v>
      </c>
      <c r="L419" s="4">
        <v>30286.261363378369</v>
      </c>
      <c r="M419" s="4">
        <v>22746.419755146704</v>
      </c>
      <c r="N419" s="4">
        <v>21730.21873869501</v>
      </c>
      <c r="O419" s="4">
        <v>1791.0998143723725</v>
      </c>
      <c r="P419" s="4">
        <v>10798.32929888033</v>
      </c>
      <c r="Q419" s="4">
        <v>10931.889439814679</v>
      </c>
      <c r="R419" s="4">
        <v>26110.510236194961</v>
      </c>
      <c r="S419" s="4">
        <v>51.157148172279243</v>
      </c>
      <c r="T419" s="4">
        <v>1192.620899894931</v>
      </c>
      <c r="U419" s="4">
        <v>14344.102650695457</v>
      </c>
      <c r="V419" s="4">
        <v>0</v>
      </c>
      <c r="W419" s="4">
        <v>11766.407585499506</v>
      </c>
      <c r="X419" s="4">
        <v>0</v>
      </c>
      <c r="Y419" s="4">
        <v>14344.102650695457</v>
      </c>
      <c r="Z419" s="4">
        <v>11766.407585499506</v>
      </c>
      <c r="AA419" s="4">
        <v>299406.91684313922</v>
      </c>
      <c r="AB419" s="4">
        <v>171644.6432331673</v>
      </c>
      <c r="AC419" s="4">
        <v>127762.27360997193</v>
      </c>
      <c r="AD419" s="4">
        <v>15505.179209318751</v>
      </c>
      <c r="AE419" s="4">
        <v>4.1815757225733119</v>
      </c>
      <c r="AF419" s="4">
        <v>1023.3964205790143</v>
      </c>
      <c r="AG419" s="4">
        <v>8448.6523943559096</v>
      </c>
      <c r="AH419" s="4">
        <v>7056.52681496284</v>
      </c>
      <c r="AI419" s="4">
        <v>9685.9972054618665</v>
      </c>
      <c r="AJ419" s="4">
        <v>227.14539298242994</v>
      </c>
      <c r="AK419" s="4">
        <v>4308.0899366551293</v>
      </c>
      <c r="AL419" s="4">
        <v>5377.9072688067372</v>
      </c>
      <c r="AM419" s="4">
        <v>937.33371869968141</v>
      </c>
      <c r="AN419" s="4">
        <v>480.6176809813735</v>
      </c>
      <c r="AO419" s="4">
        <v>456.71603771830786</v>
      </c>
      <c r="AP419" s="4">
        <v>86961.2421875</v>
      </c>
      <c r="AQ419" s="4">
        <v>142616.43718749998</v>
      </c>
      <c r="AR419" s="4">
        <v>49277.90234375</v>
      </c>
      <c r="AS419" s="4">
        <v>37683.33984375</v>
      </c>
      <c r="AT419" s="4">
        <v>625.09837962962956</v>
      </c>
      <c r="AU419" s="4">
        <v>650</v>
      </c>
      <c r="AV419" s="4">
        <v>600.19675925925924</v>
      </c>
      <c r="AW419" s="4">
        <v>6.2288752343520866</v>
      </c>
      <c r="AX419" s="4">
        <v>2.5522907475863903</v>
      </c>
      <c r="AY419" s="4">
        <v>5.1045814951727806</v>
      </c>
      <c r="AZ419" s="4">
        <v>35.166397209860932</v>
      </c>
      <c r="BA419" s="4">
        <v>1.8211379237128504</v>
      </c>
      <c r="BB419" s="4">
        <v>1.1376544960694022</v>
      </c>
      <c r="BC419" s="4">
        <v>0.11009314753826595</v>
      </c>
      <c r="BD419" s="4">
        <v>16.750802993032892</v>
      </c>
      <c r="BE419" s="4">
        <v>8.1620001792907715</v>
      </c>
      <c r="BF419" s="4">
        <v>4.0260000228881836</v>
      </c>
      <c r="BG419" s="4">
        <v>12.298000335693359</v>
      </c>
      <c r="BH419" s="4">
        <v>88.381497383117676</v>
      </c>
      <c r="BI419" s="4">
        <v>81.962997436523438</v>
      </c>
      <c r="BJ419" s="4">
        <v>6.4184999465942383</v>
      </c>
      <c r="BK419" s="4">
        <v>2.6384999752044678</v>
      </c>
      <c r="BL419" s="4">
        <v>3.1410000324249268</v>
      </c>
      <c r="BM419" s="4">
        <v>2.1359999179840088</v>
      </c>
      <c r="BN419" s="4">
        <v>0.81700000166893005</v>
      </c>
      <c r="BO419" s="4">
        <v>0.73000001907348633</v>
      </c>
      <c r="BP419" s="4">
        <v>0.90399998426437378</v>
      </c>
      <c r="BQ419" s="4">
        <v>58</v>
      </c>
      <c r="BR419" s="4">
        <v>54</v>
      </c>
      <c r="BS419" s="4">
        <v>62</v>
      </c>
      <c r="BT419" s="10">
        <v>39.73775292808255</v>
      </c>
      <c r="BU419" s="10">
        <v>115.69708024249285</v>
      </c>
      <c r="BV419" s="4">
        <v>17.329051814013056</v>
      </c>
      <c r="BW419" s="10">
        <v>17.437138502840643</v>
      </c>
      <c r="BX419" s="10">
        <v>17.220965125185472</v>
      </c>
      <c r="BY419" s="4">
        <v>0.37458277368935233</v>
      </c>
      <c r="BZ419" s="4">
        <v>0.53500248454457611</v>
      </c>
      <c r="CA419" s="4">
        <v>0.21416306283412853</v>
      </c>
      <c r="CB419" s="4">
        <v>8.3918104839161369</v>
      </c>
      <c r="CD419" s="10">
        <v>4460.9159152147759</v>
      </c>
      <c r="CE419" s="10">
        <v>8.2948007125133465</v>
      </c>
      <c r="CF419" s="10"/>
      <c r="CH419" s="10">
        <v>3982.8485675629317</v>
      </c>
      <c r="CI419" s="10">
        <v>8.5004644851519569</v>
      </c>
      <c r="CJ419" s="10"/>
      <c r="CK419" s="4">
        <v>7.1597764378094153</v>
      </c>
      <c r="CM419" s="10">
        <v>4670.6934310588131</v>
      </c>
      <c r="CN419" s="10">
        <v>7.0806034988701398</v>
      </c>
      <c r="CQ419" s="10">
        <v>4503.5774819541466</v>
      </c>
      <c r="CR419" s="10">
        <v>7.2418872768708162</v>
      </c>
      <c r="CT419" s="4">
        <v>1.3750000066744785</v>
      </c>
      <c r="CU419" s="4">
        <v>1.083333333954215</v>
      </c>
      <c r="CV419" s="4">
        <v>0.29166667272026342</v>
      </c>
      <c r="CW419" s="4">
        <v>1.7250000076989334</v>
      </c>
      <c r="CX419" s="4">
        <v>1.320833332836628</v>
      </c>
      <c r="CY419" s="4">
        <v>0.40416667486230534</v>
      </c>
      <c r="CZ419" s="4">
        <v>1.0250000056500237</v>
      </c>
      <c r="DA419" s="4">
        <v>0.84583333507180214</v>
      </c>
      <c r="DB419" s="4">
        <v>0.17916667057822147</v>
      </c>
    </row>
    <row r="420" spans="1:106" x14ac:dyDescent="0.25">
      <c r="A420" s="1">
        <f t="shared" si="6"/>
        <v>45343</v>
      </c>
      <c r="B420" s="8" t="s">
        <v>86</v>
      </c>
      <c r="C420" s="4">
        <v>8134.2160000000003</v>
      </c>
      <c r="D420" s="4">
        <v>8134.2160000000003</v>
      </c>
      <c r="E420" s="4">
        <v>0</v>
      </c>
      <c r="F420" s="4">
        <v>4425.451</v>
      </c>
      <c r="H420" s="4">
        <v>3708.7649999999999</v>
      </c>
      <c r="J420" s="4">
        <v>51023.38486342266</v>
      </c>
      <c r="K420" s="4">
        <v>243.93186224913026</v>
      </c>
      <c r="L420" s="4">
        <v>28254.806428018994</v>
      </c>
      <c r="M420" s="4">
        <v>22768.57843540367</v>
      </c>
      <c r="N420" s="4">
        <v>19277.64162724093</v>
      </c>
      <c r="O420" s="4">
        <v>1791.3670234695862</v>
      </c>
      <c r="P420" s="4">
        <v>9448.1258508275041</v>
      </c>
      <c r="Q420" s="4">
        <v>9829.5157764134256</v>
      </c>
      <c r="R420" s="4">
        <v>26634.600556939462</v>
      </c>
      <c r="S420" s="4">
        <v>49.614759999071595</v>
      </c>
      <c r="T420" s="4">
        <v>1188.6136902774776</v>
      </c>
      <c r="U420" s="4">
        <v>14378.191670605338</v>
      </c>
      <c r="V420" s="4">
        <v>0</v>
      </c>
      <c r="W420" s="4">
        <v>12256.408886334126</v>
      </c>
      <c r="X420" s="4">
        <v>0</v>
      </c>
      <c r="Y420" s="4">
        <v>14378.191670605338</v>
      </c>
      <c r="Z420" s="4">
        <v>12256.408886334126</v>
      </c>
      <c r="AA420" s="4">
        <v>305081.16135596135</v>
      </c>
      <c r="AB420" s="4">
        <v>173935.37437764602</v>
      </c>
      <c r="AC420" s="4">
        <v>131145.78697831536</v>
      </c>
      <c r="AD420" s="4">
        <v>16273.899606360246</v>
      </c>
      <c r="AE420" s="4">
        <v>4.1863414071317786</v>
      </c>
      <c r="AF420" s="4">
        <v>1023.3938654847716</v>
      </c>
      <c r="AG420" s="4">
        <v>8820.3506243279498</v>
      </c>
      <c r="AH420" s="4">
        <v>7453.5489820322955</v>
      </c>
      <c r="AI420" s="4">
        <v>10181.13377296714</v>
      </c>
      <c r="AJ420" s="4">
        <v>227.16206981031982</v>
      </c>
      <c r="AK420" s="4">
        <v>4272.2763594274247</v>
      </c>
      <c r="AL420" s="4">
        <v>5908.8574135397148</v>
      </c>
      <c r="AM420" s="4">
        <v>955.21477617195319</v>
      </c>
      <c r="AN420" s="4">
        <v>507.55348441562393</v>
      </c>
      <c r="AO420" s="4">
        <v>447.66129175632932</v>
      </c>
      <c r="AP420" s="4">
        <v>85770.546875</v>
      </c>
      <c r="AQ420" s="4">
        <v>140663.69687499999</v>
      </c>
      <c r="AR420" s="4">
        <v>46782.98828125</v>
      </c>
      <c r="AS420" s="4">
        <v>38987.55859375</v>
      </c>
      <c r="AT420" s="4">
        <v>636.97164351851848</v>
      </c>
      <c r="AU420" s="4">
        <v>666.46006944444446</v>
      </c>
      <c r="AV420" s="4">
        <v>607.48321759259261</v>
      </c>
      <c r="AW420" s="4">
        <v>6.2726862506998406</v>
      </c>
      <c r="AX420" s="4">
        <v>2.3699446421438686</v>
      </c>
      <c r="AY420" s="4">
        <v>4.7398892842877371</v>
      </c>
      <c r="AZ420" s="4">
        <v>37.505908541887912</v>
      </c>
      <c r="BA420" s="4">
        <v>2.0006721737362576</v>
      </c>
      <c r="BB420" s="4">
        <v>1.2516429085442455</v>
      </c>
      <c r="BC420" s="4">
        <v>0.11743169546665015</v>
      </c>
      <c r="BD420" s="4">
        <v>17.292840130505507</v>
      </c>
      <c r="BE420" s="4">
        <v>9.8225002288818359</v>
      </c>
      <c r="BF420" s="4">
        <v>7.6669998168945313</v>
      </c>
      <c r="BG420" s="4">
        <v>11.978000640869141</v>
      </c>
      <c r="BH420" s="4">
        <v>86.76849889755249</v>
      </c>
      <c r="BI420" s="4">
        <v>80.689498901367188</v>
      </c>
      <c r="BJ420" s="4">
        <v>6.0789999961853027</v>
      </c>
      <c r="BK420" s="4">
        <v>2.5180000066757202</v>
      </c>
      <c r="BL420" s="4">
        <v>2.9000000953674316</v>
      </c>
      <c r="BM420" s="4">
        <v>2.1359999179840088</v>
      </c>
      <c r="BN420" s="4">
        <v>0.89049997925758362</v>
      </c>
      <c r="BO420" s="4">
        <v>0.87699997425079346</v>
      </c>
      <c r="BP420" s="4">
        <v>0.90399998426437378</v>
      </c>
      <c r="BQ420" s="4">
        <v>53</v>
      </c>
      <c r="BR420" s="4">
        <v>44</v>
      </c>
      <c r="BS420" s="4">
        <v>62</v>
      </c>
      <c r="BT420" s="10">
        <v>40.610673736034194</v>
      </c>
      <c r="BU420" s="10">
        <v>114.9695703486256</v>
      </c>
      <c r="BV420" s="4">
        <v>17.354695717984878</v>
      </c>
      <c r="BW420" s="10">
        <v>17.167938723718677</v>
      </c>
      <c r="BX420" s="10">
        <v>17.541452712251079</v>
      </c>
      <c r="BY420" s="4">
        <v>0.46556429705296754</v>
      </c>
      <c r="BZ420" s="4">
        <v>0.6697953074284636</v>
      </c>
      <c r="CA420" s="4">
        <v>0.26133328667747147</v>
      </c>
      <c r="CB420" s="4">
        <v>8.4575704128456088</v>
      </c>
      <c r="CD420" s="10">
        <v>4463.4162882960964</v>
      </c>
      <c r="CE420" s="10">
        <v>8.4076060160051131</v>
      </c>
      <c r="CF420" s="10"/>
      <c r="CH420" s="10">
        <v>3905.5192254639264</v>
      </c>
      <c r="CI420" s="10">
        <v>8.5146721424283793</v>
      </c>
      <c r="CJ420" s="10"/>
      <c r="CK420" s="4">
        <v>7.1881274402364506</v>
      </c>
      <c r="CM420" s="10">
        <v>4743.9504087363348</v>
      </c>
      <c r="CN420" s="10">
        <v>7.054365186762098</v>
      </c>
      <c r="CQ420" s="10">
        <v>4278.9313106113759</v>
      </c>
      <c r="CR420" s="10">
        <v>7.336426501609437</v>
      </c>
      <c r="CT420" s="4">
        <v>1.3145833340628694</v>
      </c>
      <c r="CU420" s="4">
        <v>1.1239583293596904</v>
      </c>
      <c r="CV420" s="4">
        <v>0.190625004703179</v>
      </c>
      <c r="CW420" s="4">
        <v>1.4958333317190409</v>
      </c>
      <c r="CX420" s="4">
        <v>1.2666666582226753</v>
      </c>
      <c r="CY420" s="4">
        <v>0.22916667349636555</v>
      </c>
      <c r="CZ420" s="4">
        <v>1.133333336406698</v>
      </c>
      <c r="DA420" s="4">
        <v>0.98125000049670541</v>
      </c>
      <c r="DB420" s="4">
        <v>0.15208333590999246</v>
      </c>
    </row>
    <row r="421" spans="1:106" x14ac:dyDescent="0.25">
      <c r="A421" s="1">
        <f t="shared" si="6"/>
        <v>45344</v>
      </c>
      <c r="B421" s="8" t="s">
        <v>86</v>
      </c>
      <c r="C421" s="4">
        <v>8658.018</v>
      </c>
      <c r="D421" s="4">
        <v>8658.018</v>
      </c>
      <c r="E421" s="4">
        <v>0</v>
      </c>
      <c r="F421" s="4">
        <v>4533.0370000000003</v>
      </c>
      <c r="H421" s="4">
        <v>4124.9809999999998</v>
      </c>
      <c r="J421" s="4">
        <v>50102.966639220525</v>
      </c>
      <c r="K421" s="4">
        <v>244.02841276311997</v>
      </c>
      <c r="L421" s="4">
        <v>27686.724101939493</v>
      </c>
      <c r="M421" s="4">
        <v>22416.242537281036</v>
      </c>
      <c r="N421" s="4">
        <v>16441.445269286149</v>
      </c>
      <c r="O421" s="4">
        <v>1790.2113770828282</v>
      </c>
      <c r="P421" s="4">
        <v>7839.9816856368698</v>
      </c>
      <c r="Q421" s="4">
        <v>8601.4635836492798</v>
      </c>
      <c r="R421" s="4">
        <v>25080.508245063094</v>
      </c>
      <c r="S421" s="4">
        <v>51.663403331121089</v>
      </c>
      <c r="T421" s="4">
        <v>1197.9140632529775</v>
      </c>
      <c r="U421" s="4">
        <v>14095.068264439853</v>
      </c>
      <c r="V421" s="4">
        <v>0</v>
      </c>
      <c r="W421" s="4">
        <v>10985.43998062324</v>
      </c>
      <c r="X421" s="4">
        <v>0</v>
      </c>
      <c r="Y421" s="4">
        <v>14095.068264439853</v>
      </c>
      <c r="Z421" s="4">
        <v>10985.43998062324</v>
      </c>
      <c r="AA421" s="4">
        <v>307518.54216087167</v>
      </c>
      <c r="AB421" s="4">
        <v>168744.62261049318</v>
      </c>
      <c r="AC421" s="4">
        <v>138773.91955037846</v>
      </c>
      <c r="AD421" s="4">
        <v>16801.091916178608</v>
      </c>
      <c r="AE421" s="4">
        <v>4.1609528688096713</v>
      </c>
      <c r="AF421" s="4">
        <v>1023.0868892409956</v>
      </c>
      <c r="AG421" s="4">
        <v>8683.6759318806762</v>
      </c>
      <c r="AH421" s="4">
        <v>8117.4159842979316</v>
      </c>
      <c r="AI421" s="4">
        <v>9514.093902369139</v>
      </c>
      <c r="AJ421" s="4">
        <v>227.15025318454812</v>
      </c>
      <c r="AK421" s="4">
        <v>4159.9276117409572</v>
      </c>
      <c r="AL421" s="4">
        <v>5354.1662906281827</v>
      </c>
      <c r="AM421" s="4">
        <v>999.52234496651795</v>
      </c>
      <c r="AN421" s="4">
        <v>521.19930927643009</v>
      </c>
      <c r="AO421" s="4">
        <v>478.32303569008786</v>
      </c>
      <c r="AP421" s="4">
        <v>84768.2421875</v>
      </c>
      <c r="AQ421" s="4">
        <v>139019.91718749999</v>
      </c>
      <c r="AR421" s="4">
        <v>45250.7421875</v>
      </c>
      <c r="AS421" s="4">
        <v>39517.5</v>
      </c>
      <c r="AT421" s="4">
        <v>636.82624421296293</v>
      </c>
      <c r="AU421" s="4">
        <v>648.93344907407402</v>
      </c>
      <c r="AV421" s="4">
        <v>624.71903935185185</v>
      </c>
      <c r="AW421" s="4">
        <v>5.7868864027795421</v>
      </c>
      <c r="AX421" s="4">
        <v>1.898984879597865</v>
      </c>
      <c r="AY421" s="4">
        <v>3.79796975919573</v>
      </c>
      <c r="AZ421" s="4">
        <v>35.518353295277471</v>
      </c>
      <c r="BA421" s="4">
        <v>1.940524022493209</v>
      </c>
      <c r="BB421" s="4">
        <v>1.0988766600357194</v>
      </c>
      <c r="BC421" s="4">
        <v>0.11544470627879475</v>
      </c>
      <c r="BD421" s="4">
        <v>16.056783109887274</v>
      </c>
      <c r="BE421" s="4">
        <v>8.0235002040863037</v>
      </c>
      <c r="BF421" s="4">
        <v>5.065000057220459</v>
      </c>
      <c r="BG421" s="4">
        <v>10.982000350952148</v>
      </c>
      <c r="BH421" s="4">
        <v>87.912002086639404</v>
      </c>
      <c r="BI421" s="4">
        <v>81.149002075195313</v>
      </c>
      <c r="BJ421" s="4">
        <v>6.7630000114440918</v>
      </c>
      <c r="BK421" s="4">
        <v>2.9530000686645508</v>
      </c>
      <c r="BL421" s="4">
        <v>2.9000000953674316</v>
      </c>
      <c r="BM421" s="4">
        <v>3.0060000419616699</v>
      </c>
      <c r="BN421" s="4">
        <v>1.1110000014305115</v>
      </c>
      <c r="BO421" s="4">
        <v>0.87699997425079346</v>
      </c>
      <c r="BP421" s="4">
        <v>1.3450000286102295</v>
      </c>
      <c r="BQ421" s="4">
        <v>49</v>
      </c>
      <c r="BR421" s="4">
        <v>44</v>
      </c>
      <c r="BS421" s="4">
        <v>54</v>
      </c>
      <c r="BT421" s="10">
        <v>40.181095409504465</v>
      </c>
      <c r="BU421" s="10">
        <v>116.5051381853844</v>
      </c>
      <c r="BV421" s="4">
        <v>17.203789177277574</v>
      </c>
      <c r="BW421" s="10">
        <v>16.840842454521745</v>
      </c>
      <c r="BX421" s="10">
        <v>17.566735900033404</v>
      </c>
      <c r="BY421" s="4">
        <v>0.4130395681219024</v>
      </c>
      <c r="BZ421" s="4">
        <v>0.52402037003205815</v>
      </c>
      <c r="CA421" s="4">
        <v>0.30205876621174665</v>
      </c>
      <c r="CB421" s="4">
        <v>8.4192175740460566</v>
      </c>
      <c r="CD421" s="10">
        <v>4534.234916762688</v>
      </c>
      <c r="CE421" s="10">
        <v>8.3808935736187848</v>
      </c>
      <c r="CF421" s="10"/>
      <c r="CH421" s="10">
        <v>4195.5604518637429</v>
      </c>
      <c r="CI421" s="10">
        <v>8.4606351684011027</v>
      </c>
      <c r="CJ421" s="10"/>
      <c r="CK421" s="4">
        <v>7.1532043630424935</v>
      </c>
      <c r="CM421" s="10">
        <v>4846.9185887244894</v>
      </c>
      <c r="CN421" s="10">
        <v>6.8380872891059967</v>
      </c>
      <c r="CQ421" s="10">
        <v>4745.1238721451646</v>
      </c>
      <c r="CR421" s="10">
        <v>7.4750814824688385</v>
      </c>
      <c r="CT421" s="4">
        <v>1.3593750175399084</v>
      </c>
      <c r="CU421" s="4">
        <v>1.1822916803260644</v>
      </c>
      <c r="CV421" s="4">
        <v>0.17708333721384406</v>
      </c>
      <c r="CW421" s="4">
        <v>1.4854166808848579</v>
      </c>
      <c r="CX421" s="4">
        <v>1.300000009437402</v>
      </c>
      <c r="CY421" s="4">
        <v>0.18541667144745588</v>
      </c>
      <c r="CZ421" s="4">
        <v>1.2333333541949589</v>
      </c>
      <c r="DA421" s="4">
        <v>1.0645833512147267</v>
      </c>
      <c r="DB421" s="4">
        <v>0.16875000298023224</v>
      </c>
    </row>
    <row r="422" spans="1:106" x14ac:dyDescent="0.25">
      <c r="A422" s="1">
        <f t="shared" si="6"/>
        <v>45345</v>
      </c>
      <c r="B422" s="8" t="s">
        <v>86</v>
      </c>
      <c r="C422" s="4">
        <v>8571.9040000000005</v>
      </c>
      <c r="D422" s="4">
        <v>8571.9040000000005</v>
      </c>
      <c r="E422" s="4">
        <v>0</v>
      </c>
      <c r="F422" s="4">
        <v>4558.585</v>
      </c>
      <c r="H422" s="4">
        <v>4013.319</v>
      </c>
      <c r="J422" s="4">
        <v>49948.206444976997</v>
      </c>
      <c r="K422" s="4">
        <v>243.8575613261275</v>
      </c>
      <c r="L422" s="4">
        <v>26974.551514073781</v>
      </c>
      <c r="M422" s="4">
        <v>22973.654930903213</v>
      </c>
      <c r="N422" s="4">
        <v>19389.199801990631</v>
      </c>
      <c r="O422" s="4">
        <v>1789.7648447546042</v>
      </c>
      <c r="P422" s="4">
        <v>9122.6218592568202</v>
      </c>
      <c r="Q422" s="4">
        <v>10266.577942733809</v>
      </c>
      <c r="R422" s="4">
        <v>24312.360457008384</v>
      </c>
      <c r="S422" s="4">
        <v>54.305020893790797</v>
      </c>
      <c r="T422" s="4">
        <v>1208</v>
      </c>
      <c r="U422" s="4">
        <v>13417.018209994569</v>
      </c>
      <c r="V422" s="4">
        <v>0</v>
      </c>
      <c r="W422" s="4">
        <v>10895.342247013818</v>
      </c>
      <c r="X422" s="4">
        <v>0</v>
      </c>
      <c r="Y422" s="4">
        <v>13417.018209994569</v>
      </c>
      <c r="Z422" s="4">
        <v>10895.342247013818</v>
      </c>
      <c r="AA422" s="4">
        <v>297354.90657662379</v>
      </c>
      <c r="AB422" s="4">
        <v>159861.13594155831</v>
      </c>
      <c r="AC422" s="4">
        <v>137493.77063506548</v>
      </c>
      <c r="AD422" s="4">
        <v>16691.410604035162</v>
      </c>
      <c r="AE422" s="4">
        <v>4.1033009707350931</v>
      </c>
      <c r="AF422" s="4">
        <v>1022.8384177239265</v>
      </c>
      <c r="AG422" s="4">
        <v>8393.1131939134102</v>
      </c>
      <c r="AH422" s="4">
        <v>8298.2974101217496</v>
      </c>
      <c r="AI422" s="4">
        <v>9297.5013624659896</v>
      </c>
      <c r="AJ422" s="4">
        <v>226.95499643431771</v>
      </c>
      <c r="AK422" s="4">
        <v>3813.2465612994029</v>
      </c>
      <c r="AL422" s="4">
        <v>5484.2548011665867</v>
      </c>
      <c r="AM422" s="4">
        <v>986.37143571862839</v>
      </c>
      <c r="AN422" s="4">
        <v>505.21012867560165</v>
      </c>
      <c r="AO422" s="4">
        <v>481.16130704302668</v>
      </c>
      <c r="AP422" s="4">
        <v>85157.5078125</v>
      </c>
      <c r="AQ422" s="4">
        <v>139658.31281249999</v>
      </c>
      <c r="AR422" s="4">
        <v>43836.12890625</v>
      </c>
      <c r="AS422" s="4">
        <v>41321.37890625</v>
      </c>
      <c r="AT422" s="4">
        <v>648.08478009259261</v>
      </c>
      <c r="AU422" s="4">
        <v>650</v>
      </c>
      <c r="AV422" s="4">
        <v>646.16956018518522</v>
      </c>
      <c r="AW422" s="4">
        <v>5.8269675494472404</v>
      </c>
      <c r="AX422" s="4">
        <v>2.2619478475249641</v>
      </c>
      <c r="AY422" s="4">
        <v>4.5238956950499283</v>
      </c>
      <c r="AZ422" s="4">
        <v>34.689481657356843</v>
      </c>
      <c r="BA422" s="4">
        <v>1.9472232311555473</v>
      </c>
      <c r="BB422" s="4">
        <v>1.0846483304603025</v>
      </c>
      <c r="BC422" s="4">
        <v>0.11507028493536889</v>
      </c>
      <c r="BD422" s="4">
        <v>16.29256613379011</v>
      </c>
      <c r="BE422" s="4">
        <v>8.1054997444152832</v>
      </c>
      <c r="BF422" s="4">
        <v>5.0469999313354492</v>
      </c>
      <c r="BG422" s="4">
        <v>11.163999557495117</v>
      </c>
      <c r="BH422" s="4">
        <v>88.328498840332031</v>
      </c>
      <c r="BI422" s="4">
        <v>81.314498901367188</v>
      </c>
      <c r="BJ422" s="4">
        <v>7.0139999389648438</v>
      </c>
      <c r="BK422" s="4">
        <v>2.6405000686645508</v>
      </c>
      <c r="BL422" s="4">
        <v>2.2750000953674316</v>
      </c>
      <c r="BM422" s="4">
        <v>3.0060000419616699</v>
      </c>
      <c r="BN422" s="4">
        <v>0.92500001192092896</v>
      </c>
      <c r="BO422" s="4">
        <v>0.50499999523162842</v>
      </c>
      <c r="BP422" s="4">
        <v>1.3450000286102295</v>
      </c>
      <c r="BQ422" s="4">
        <v>40</v>
      </c>
      <c r="BR422" s="4">
        <v>26</v>
      </c>
      <c r="BS422" s="4">
        <v>54</v>
      </c>
      <c r="BT422" s="10">
        <v>40.686317328635738</v>
      </c>
      <c r="BU422" s="10">
        <v>118.00429082798468</v>
      </c>
      <c r="BV422" s="4">
        <v>17.022638621103987</v>
      </c>
      <c r="BW422" s="10">
        <v>16.752017347911995</v>
      </c>
      <c r="BX422" s="10">
        <v>17.293259894295975</v>
      </c>
      <c r="BY422" s="4">
        <v>0.40609278023230028</v>
      </c>
      <c r="BZ422" s="4">
        <v>0.52995465930606722</v>
      </c>
      <c r="CA422" s="4">
        <v>0.28223090115853333</v>
      </c>
      <c r="CB422" s="4">
        <v>8.3648647262114775</v>
      </c>
      <c r="CD422" s="10">
        <v>4484.0599463509343</v>
      </c>
      <c r="CE422" s="10">
        <v>8.2995956956262447</v>
      </c>
      <c r="CF422" s="10"/>
      <c r="CH422" s="10">
        <v>4232.9285485511546</v>
      </c>
      <c r="CI422" s="10">
        <v>8.4340060411256097</v>
      </c>
      <c r="CJ422" s="10"/>
      <c r="CK422" s="4">
        <v>7.2139403811590777</v>
      </c>
      <c r="CM422" s="10">
        <v>4692.8725224374839</v>
      </c>
      <c r="CN422" s="10">
        <v>6.9439213718833246</v>
      </c>
      <c r="CQ422" s="10">
        <v>4769.914222882162</v>
      </c>
      <c r="CR422" s="10">
        <v>7.4795981540152745</v>
      </c>
      <c r="CT422" s="4">
        <v>1.4562500026853136</v>
      </c>
      <c r="CU422" s="4">
        <v>1.1812499960263572</v>
      </c>
      <c r="CV422" s="4">
        <v>0.27500000665895641</v>
      </c>
      <c r="CW422" s="4">
        <v>1.3895833377415936</v>
      </c>
      <c r="CX422" s="4">
        <v>1.102083332836628</v>
      </c>
      <c r="CY422" s="4">
        <v>0.28750000490496558</v>
      </c>
      <c r="CZ422" s="4">
        <v>1.5229166676290333</v>
      </c>
      <c r="DA422" s="4">
        <v>1.2604166592160861</v>
      </c>
      <c r="DB422" s="4">
        <v>0.26250000841294724</v>
      </c>
    </row>
    <row r="423" spans="1:106" x14ac:dyDescent="0.25">
      <c r="A423" s="1">
        <f t="shared" si="6"/>
        <v>45346</v>
      </c>
      <c r="B423" s="8" t="s">
        <v>86</v>
      </c>
      <c r="C423" s="4">
        <v>8618.1640000000007</v>
      </c>
      <c r="D423" s="4">
        <v>8618.1640000000007</v>
      </c>
      <c r="E423" s="4">
        <v>0</v>
      </c>
      <c r="F423" s="4">
        <v>4561.5119999999997</v>
      </c>
      <c r="H423" s="4">
        <v>4056.652</v>
      </c>
      <c r="J423" s="4">
        <v>52066.039485038389</v>
      </c>
      <c r="K423" s="4">
        <v>243.83176941880404</v>
      </c>
      <c r="L423" s="4">
        <v>29027.196543213642</v>
      </c>
      <c r="M423" s="4">
        <v>23038.842941824751</v>
      </c>
      <c r="N423" s="4">
        <v>19381.214469517952</v>
      </c>
      <c r="O423" s="4">
        <v>1789.4038836091756</v>
      </c>
      <c r="P423" s="4">
        <v>9714.3671299211292</v>
      </c>
      <c r="Q423" s="4">
        <v>9666.8473395968231</v>
      </c>
      <c r="R423" s="4">
        <v>24973.264155366916</v>
      </c>
      <c r="S423" s="4">
        <v>54.40328875431014</v>
      </c>
      <c r="T423" s="4">
        <v>1208</v>
      </c>
      <c r="U423" s="4">
        <v>14154.895017035355</v>
      </c>
      <c r="V423" s="4">
        <v>0</v>
      </c>
      <c r="W423" s="4">
        <v>10818.36913833156</v>
      </c>
      <c r="X423" s="4">
        <v>0</v>
      </c>
      <c r="Y423" s="4">
        <v>14154.895017035355</v>
      </c>
      <c r="Z423" s="4">
        <v>10818.36913833156</v>
      </c>
      <c r="AA423" s="4">
        <v>300485.47586629353</v>
      </c>
      <c r="AB423" s="4">
        <v>162021.5064949487</v>
      </c>
      <c r="AC423" s="4">
        <v>138463.96937134484</v>
      </c>
      <c r="AD423" s="4">
        <v>16909.906682454592</v>
      </c>
      <c r="AE423" s="4">
        <v>4.0362263730196952</v>
      </c>
      <c r="AF423" s="4">
        <v>1022.5770383879353</v>
      </c>
      <c r="AG423" s="4">
        <v>8636.2225051335772</v>
      </c>
      <c r="AH423" s="4">
        <v>8273.6841773210144</v>
      </c>
      <c r="AI423" s="4">
        <v>8620.8519309938347</v>
      </c>
      <c r="AJ423" s="4">
        <v>226.95594255023533</v>
      </c>
      <c r="AK423" s="4">
        <v>3289.9220684113388</v>
      </c>
      <c r="AL423" s="4">
        <v>5330.9298625824958</v>
      </c>
      <c r="AM423" s="4">
        <v>996.90643692328831</v>
      </c>
      <c r="AN423" s="4">
        <v>516.31506318972174</v>
      </c>
      <c r="AO423" s="4">
        <v>480.59137373356657</v>
      </c>
      <c r="AP423" s="4">
        <v>87704.98828125</v>
      </c>
      <c r="AQ423" s="4">
        <v>143836.18078125</v>
      </c>
      <c r="AR423" s="4">
        <v>47882.5390625</v>
      </c>
      <c r="AS423" s="4">
        <v>39822.44921875</v>
      </c>
      <c r="AT423" s="4">
        <v>644.11125578703695</v>
      </c>
      <c r="AU423" s="4">
        <v>653.69010416666663</v>
      </c>
      <c r="AV423" s="4">
        <v>634.53240740740739</v>
      </c>
      <c r="AW423" s="4">
        <v>6.0414305744284267</v>
      </c>
      <c r="AX423" s="4">
        <v>2.2488797462566215</v>
      </c>
      <c r="AY423" s="4">
        <v>4.4977594925132429</v>
      </c>
      <c r="AZ423" s="4">
        <v>34.866530257058642</v>
      </c>
      <c r="BA423" s="4">
        <v>1.9621240304146672</v>
      </c>
      <c r="BB423" s="4">
        <v>1.0003118913719713</v>
      </c>
      <c r="BC423" s="4">
        <v>0.1156750366926515</v>
      </c>
      <c r="BD423" s="4">
        <v>16.689886706872834</v>
      </c>
      <c r="BE423" s="4">
        <v>6.4334999322891235</v>
      </c>
      <c r="BF423" s="4">
        <v>2.5559999942779541</v>
      </c>
      <c r="BG423" s="4">
        <v>10.310999870300293</v>
      </c>
      <c r="BH423" s="4">
        <v>90.655997276306152</v>
      </c>
      <c r="BI423" s="4">
        <v>81.553497314453125</v>
      </c>
      <c r="BJ423" s="4">
        <v>9.1024999618530273</v>
      </c>
      <c r="BK423" s="4">
        <v>2.2154999971389771</v>
      </c>
      <c r="BL423" s="4">
        <v>2.2390000820159912</v>
      </c>
      <c r="BM423" s="4">
        <v>2.1919999122619629</v>
      </c>
      <c r="BN423" s="4">
        <v>0.69550000131130219</v>
      </c>
      <c r="BO423" s="4">
        <v>0.49799999594688416</v>
      </c>
      <c r="BP423" s="4">
        <v>0.89300000667572021</v>
      </c>
      <c r="BQ423" s="4">
        <v>69</v>
      </c>
      <c r="BR423" s="4">
        <v>26</v>
      </c>
      <c r="BS423" s="4">
        <v>112</v>
      </c>
      <c r="BT423" s="10">
        <v>41.124409202516901</v>
      </c>
      <c r="BU423" s="10">
        <v>117.49928114918293</v>
      </c>
      <c r="BV423" s="4">
        <v>17.012059200709615</v>
      </c>
      <c r="BW423" s="10">
        <v>16.674871662082495</v>
      </c>
      <c r="BX423" s="10">
        <v>17.349246739336738</v>
      </c>
      <c r="BY423" s="4">
        <v>0.55617606134645869</v>
      </c>
      <c r="BZ423" s="4">
        <v>0.83060626284781292</v>
      </c>
      <c r="CA423" s="4">
        <v>0.28174585984510447</v>
      </c>
      <c r="CB423" s="4">
        <v>8.2872082952163879</v>
      </c>
      <c r="CD423" s="10">
        <v>4504.5284794625913</v>
      </c>
      <c r="CE423" s="10">
        <v>8.191606931018832</v>
      </c>
      <c r="CF423" s="10"/>
      <c r="CH423" s="10">
        <v>4226.8443685166176</v>
      </c>
      <c r="CI423" s="10">
        <v>8.3890902265481735</v>
      </c>
      <c r="CJ423" s="10"/>
      <c r="CK423" s="4">
        <v>7.2581408614981759</v>
      </c>
      <c r="CM423" s="10">
        <v>4709.3427993633131</v>
      </c>
      <c r="CN423" s="10">
        <v>7.0217705192381095</v>
      </c>
      <c r="CQ423" s="10">
        <v>4800.104858684771</v>
      </c>
      <c r="CR423" s="10">
        <v>7.4900418307637686</v>
      </c>
      <c r="CT423" s="4">
        <v>1.654166672223558</v>
      </c>
      <c r="CU423" s="4">
        <v>1.2770833323399224</v>
      </c>
      <c r="CV423" s="4">
        <v>0.3770833398836354</v>
      </c>
      <c r="CW423" s="4">
        <v>1.7916666643383601</v>
      </c>
      <c r="CX423" s="4">
        <v>1.4104166602094967</v>
      </c>
      <c r="CY423" s="4">
        <v>0.3812500041288634</v>
      </c>
      <c r="CZ423" s="4">
        <v>1.5166666801087558</v>
      </c>
      <c r="DA423" s="4">
        <v>1.1437500044703484</v>
      </c>
      <c r="DB423" s="4">
        <v>0.37291667563840747</v>
      </c>
    </row>
    <row r="424" spans="1:106" x14ac:dyDescent="0.25">
      <c r="A424" s="1">
        <f t="shared" si="6"/>
        <v>45347</v>
      </c>
      <c r="B424" s="8" t="s">
        <v>86</v>
      </c>
      <c r="C424" s="4">
        <v>8762.5149999999994</v>
      </c>
      <c r="D424" s="4">
        <v>8762.5149999999994</v>
      </c>
      <c r="E424" s="4">
        <v>0</v>
      </c>
      <c r="F424" s="4">
        <v>4598.3230000000003</v>
      </c>
      <c r="H424" s="4">
        <v>4164.192</v>
      </c>
      <c r="J424" s="4">
        <v>52969.869907664892</v>
      </c>
      <c r="K424" s="4">
        <v>244.12632844221062</v>
      </c>
      <c r="L424" s="4">
        <v>27863.884480678538</v>
      </c>
      <c r="M424" s="4">
        <v>25105.985426986357</v>
      </c>
      <c r="N424" s="4">
        <v>20088.037253807634</v>
      </c>
      <c r="O424" s="4">
        <v>1788.7577363616538</v>
      </c>
      <c r="P424" s="4">
        <v>9757.3799673931062</v>
      </c>
      <c r="Q424" s="4">
        <v>10330.657286414527</v>
      </c>
      <c r="R424" s="4">
        <v>25452.260364191628</v>
      </c>
      <c r="S424" s="4">
        <v>54.485907809109527</v>
      </c>
      <c r="T424" s="4">
        <v>1208</v>
      </c>
      <c r="U424" s="4">
        <v>13455.098338933272</v>
      </c>
      <c r="V424" s="4">
        <v>0</v>
      </c>
      <c r="W424" s="4">
        <v>11997.162025258354</v>
      </c>
      <c r="X424" s="4">
        <v>0</v>
      </c>
      <c r="Y424" s="4">
        <v>13455.098338933272</v>
      </c>
      <c r="Z424" s="4">
        <v>11997.162025258354</v>
      </c>
      <c r="AA424" s="4">
        <v>322380.29478282871</v>
      </c>
      <c r="AB424" s="4">
        <v>182483.49401508243</v>
      </c>
      <c r="AC424" s="4">
        <v>139896.80076774629</v>
      </c>
      <c r="AD424" s="4">
        <v>17514.434398484751</v>
      </c>
      <c r="AE424" s="4">
        <v>4.0798010379089273</v>
      </c>
      <c r="AF424" s="4">
        <v>1022.7573176749938</v>
      </c>
      <c r="AG424" s="4">
        <v>8998.9118597661018</v>
      </c>
      <c r="AH424" s="4">
        <v>8515.5225387186474</v>
      </c>
      <c r="AI424" s="4">
        <v>9060.3287522121536</v>
      </c>
      <c r="AJ424" s="4">
        <v>226.91114307509528</v>
      </c>
      <c r="AK424" s="4">
        <v>3606.3260641229467</v>
      </c>
      <c r="AL424" s="4">
        <v>5454.0026880892065</v>
      </c>
      <c r="AM424" s="4">
        <v>1020.313872124423</v>
      </c>
      <c r="AN424" s="4">
        <v>531.16424444795507</v>
      </c>
      <c r="AO424" s="4">
        <v>489.14962767646796</v>
      </c>
      <c r="AP424" s="4">
        <v>88215.6328125</v>
      </c>
      <c r="AQ424" s="4">
        <v>144673.6378125</v>
      </c>
      <c r="AR424" s="4">
        <v>46329.66796875</v>
      </c>
      <c r="AS424" s="4">
        <v>41885.96484375</v>
      </c>
      <c r="AT424" s="4">
        <v>651.88368055555566</v>
      </c>
      <c r="AU424" s="4">
        <v>656.83362268518522</v>
      </c>
      <c r="AV424" s="4">
        <v>646.93373842592598</v>
      </c>
      <c r="AW424" s="4">
        <v>6.0450532646922595</v>
      </c>
      <c r="AX424" s="4">
        <v>2.2924967607824507</v>
      </c>
      <c r="AY424" s="4">
        <v>4.5849935215649014</v>
      </c>
      <c r="AZ424" s="4">
        <v>36.790840846814952</v>
      </c>
      <c r="BA424" s="4">
        <v>1.9987908036088671</v>
      </c>
      <c r="BB424" s="4">
        <v>1.0339872459233628</v>
      </c>
      <c r="BC424" s="4">
        <v>0.11644075612132168</v>
      </c>
      <c r="BD424" s="4">
        <v>16.510515281571561</v>
      </c>
      <c r="BE424" s="4">
        <v>6.785000205039978</v>
      </c>
      <c r="BF424" s="4">
        <v>2.4110000133514404</v>
      </c>
      <c r="BG424" s="4">
        <v>11.159000396728516</v>
      </c>
      <c r="BH424" s="4">
        <v>90.599503993988037</v>
      </c>
      <c r="BI424" s="4">
        <v>83.048004150390625</v>
      </c>
      <c r="BJ424" s="4">
        <v>7.5514998435974121</v>
      </c>
      <c r="BK424" s="4">
        <v>1.8624999523162842</v>
      </c>
      <c r="BL424" s="4">
        <v>1.5329999923706055</v>
      </c>
      <c r="BM424" s="4">
        <v>2.1919999122619629</v>
      </c>
      <c r="BN424" s="4">
        <v>0.75299999117851257</v>
      </c>
      <c r="BO424" s="4">
        <v>0.61299997568130493</v>
      </c>
      <c r="BP424" s="4">
        <v>0.89300000667572021</v>
      </c>
      <c r="BQ424" s="4">
        <v>89</v>
      </c>
      <c r="BR424" s="4">
        <v>66</v>
      </c>
      <c r="BS424" s="4">
        <v>112</v>
      </c>
      <c r="BT424" s="10">
        <v>41.007711330281751</v>
      </c>
      <c r="BU424" s="10">
        <v>117.7561871678964</v>
      </c>
      <c r="BV424" s="4">
        <v>17.364186476728431</v>
      </c>
      <c r="BW424" s="10">
        <v>17.231385828996146</v>
      </c>
      <c r="BX424" s="10">
        <v>17.496987124460716</v>
      </c>
      <c r="BY424" s="4">
        <v>0.46248675367704106</v>
      </c>
      <c r="BZ424" s="4">
        <v>0.58611191725647294</v>
      </c>
      <c r="CA424" s="4">
        <v>0.33886159009760913</v>
      </c>
      <c r="CB424" s="4">
        <v>8.2414842672961548</v>
      </c>
      <c r="CD424" s="10">
        <v>4839.6013017124078</v>
      </c>
      <c r="CE424" s="10">
        <v>8.0522921641965794</v>
      </c>
      <c r="CF424" s="10"/>
      <c r="CH424" s="10">
        <v>4292.7635230156438</v>
      </c>
      <c r="CI424" s="10">
        <v>8.4547767870274058</v>
      </c>
      <c r="CJ424" s="10"/>
      <c r="CK424" s="4">
        <v>7.2231768698098069</v>
      </c>
      <c r="CM424" s="10">
        <v>4725.5723033085578</v>
      </c>
      <c r="CN424" s="10">
        <v>7.1089165841662503</v>
      </c>
      <c r="CQ424" s="10">
        <v>4844.8480247730686</v>
      </c>
      <c r="CR424" s="10">
        <v>7.3346241718602352</v>
      </c>
      <c r="CT424" s="4">
        <v>1.7114583336903404</v>
      </c>
      <c r="CU424" s="4">
        <v>1.3531249935428302</v>
      </c>
      <c r="CV424" s="4">
        <v>0.35833334014751017</v>
      </c>
      <c r="CW424" s="4">
        <v>1.7562500103376806</v>
      </c>
      <c r="CX424" s="4">
        <v>1.429166669646899</v>
      </c>
      <c r="CY424" s="4">
        <v>0.32708334069078165</v>
      </c>
      <c r="CZ424" s="4">
        <v>1.6666666570430002</v>
      </c>
      <c r="DA424" s="4">
        <v>1.2770833174387615</v>
      </c>
      <c r="DB424" s="4">
        <v>0.38958333960423869</v>
      </c>
    </row>
    <row r="425" spans="1:106" x14ac:dyDescent="0.25">
      <c r="A425" s="1">
        <f t="shared" si="6"/>
        <v>45348</v>
      </c>
      <c r="B425" s="8" t="s">
        <v>87</v>
      </c>
      <c r="C425" s="4">
        <v>6822.393</v>
      </c>
      <c r="D425" s="4">
        <v>6822.393</v>
      </c>
      <c r="E425" s="4">
        <v>0</v>
      </c>
      <c r="F425" s="4">
        <v>2712.2820000000002</v>
      </c>
      <c r="H425" s="4">
        <v>4110.1109999999999</v>
      </c>
      <c r="J425" s="4">
        <v>46081.413364464162</v>
      </c>
      <c r="K425" s="4">
        <v>244.80031681187191</v>
      </c>
      <c r="L425" s="4">
        <v>21253.315981789307</v>
      </c>
      <c r="M425" s="4">
        <v>24828.097382674856</v>
      </c>
      <c r="N425" s="4">
        <v>18434.40747747774</v>
      </c>
      <c r="O425" s="4">
        <v>1788.1246494573759</v>
      </c>
      <c r="P425" s="4">
        <v>8209.0713351112408</v>
      </c>
      <c r="Q425" s="4">
        <v>10225.336142366501</v>
      </c>
      <c r="R425" s="4">
        <v>21716.524438152552</v>
      </c>
      <c r="S425" s="4">
        <v>54.581673990988392</v>
      </c>
      <c r="T425" s="4">
        <v>1208</v>
      </c>
      <c r="U425" s="4">
        <v>9789.5491600721798</v>
      </c>
      <c r="V425" s="4">
        <v>0</v>
      </c>
      <c r="W425" s="4">
        <v>11926.975278080372</v>
      </c>
      <c r="X425" s="4">
        <v>0</v>
      </c>
      <c r="Y425" s="4">
        <v>9789.5491600721798</v>
      </c>
      <c r="Z425" s="4">
        <v>11926.975278080372</v>
      </c>
      <c r="AA425" s="4">
        <v>270657.76684216224</v>
      </c>
      <c r="AB425" s="4">
        <v>139189.16484230402</v>
      </c>
      <c r="AC425" s="4">
        <v>131468.60199985825</v>
      </c>
      <c r="AD425" s="4">
        <v>14868.171329671144</v>
      </c>
      <c r="AE425" s="4">
        <v>4.1294944649810574</v>
      </c>
      <c r="AF425" s="4">
        <v>1022.9703740032209</v>
      </c>
      <c r="AG425" s="4">
        <v>6781.4774086211928</v>
      </c>
      <c r="AH425" s="4">
        <v>8086.6939210499513</v>
      </c>
      <c r="AI425" s="4">
        <v>8636.0474334106402</v>
      </c>
      <c r="AJ425" s="4">
        <v>226.79530709266663</v>
      </c>
      <c r="AK425" s="4">
        <v>3328.383386292031</v>
      </c>
      <c r="AL425" s="4">
        <v>5307.6640471186083</v>
      </c>
      <c r="AM425" s="4">
        <v>890.81235749436291</v>
      </c>
      <c r="AN425" s="4">
        <v>416.6318097136247</v>
      </c>
      <c r="AO425" s="4">
        <v>474.18054778073821</v>
      </c>
      <c r="AP425" s="4">
        <v>76604.10546875</v>
      </c>
      <c r="AQ425" s="4">
        <v>125630.73296874999</v>
      </c>
      <c r="AR425" s="4">
        <v>35252.47265625</v>
      </c>
      <c r="AS425" s="4">
        <v>41351.6328125</v>
      </c>
      <c r="AT425" s="4">
        <v>657.94907407407413</v>
      </c>
      <c r="AU425" s="4">
        <v>674.0234375</v>
      </c>
      <c r="AV425" s="4">
        <v>641.87471064814815</v>
      </c>
      <c r="AW425" s="4">
        <v>6.7544354839224541</v>
      </c>
      <c r="AX425" s="4">
        <v>2.7020442061132712</v>
      </c>
      <c r="AY425" s="4">
        <v>5.4040884122265425</v>
      </c>
      <c r="AZ425" s="4">
        <v>39.67196947495728</v>
      </c>
      <c r="BA425" s="4">
        <v>2.1793190937067308</v>
      </c>
      <c r="BB425" s="4">
        <v>1.2658384577685045</v>
      </c>
      <c r="BC425" s="4">
        <v>0.13057183271241674</v>
      </c>
      <c r="BD425" s="4">
        <v>18.41446732381878</v>
      </c>
      <c r="BE425" s="4">
        <v>6.2099997997283936</v>
      </c>
      <c r="BF425" s="4">
        <v>4.5619997978210449</v>
      </c>
      <c r="BG425" s="4">
        <v>7.8579998016357422</v>
      </c>
      <c r="BH425" s="4">
        <v>91.356504440307617</v>
      </c>
      <c r="BI425" s="4">
        <v>81.270004272460938</v>
      </c>
      <c r="BJ425" s="4">
        <v>10.08650016784668</v>
      </c>
      <c r="BK425" s="4">
        <v>1.9014999866485596</v>
      </c>
      <c r="BL425" s="4">
        <v>1.5329999923706055</v>
      </c>
      <c r="BM425" s="4">
        <v>2.2699999809265137</v>
      </c>
      <c r="BN425" s="4">
        <v>0.53149998188018799</v>
      </c>
      <c r="BO425" s="4">
        <v>0.61299997568130493</v>
      </c>
      <c r="BP425" s="4">
        <v>0.44999998807907104</v>
      </c>
      <c r="BQ425" s="4">
        <v>61</v>
      </c>
      <c r="BR425" s="4">
        <v>66</v>
      </c>
      <c r="BS425" s="4">
        <v>56</v>
      </c>
      <c r="BT425" s="10">
        <v>40.549443444058568</v>
      </c>
      <c r="BU425" s="10">
        <v>118.46809220364949</v>
      </c>
      <c r="BV425" s="4">
        <v>17.200318825625708</v>
      </c>
      <c r="BW425" s="10">
        <v>17.131460152621621</v>
      </c>
      <c r="BX425" s="10">
        <v>17.269177498629798</v>
      </c>
      <c r="BY425" s="4">
        <v>0.7161810283201685</v>
      </c>
      <c r="BZ425" s="4">
        <v>1.0537553548154557</v>
      </c>
      <c r="CA425" s="4">
        <v>0.37860670182488138</v>
      </c>
      <c r="CB425" s="4">
        <v>8.1667686534112072</v>
      </c>
      <c r="CD425" s="10">
        <v>3576.7461942235341</v>
      </c>
      <c r="CE425" s="10">
        <v>7.9034190159851354</v>
      </c>
      <c r="CF425" s="10"/>
      <c r="CH425" s="10">
        <v>4113.1767834353486</v>
      </c>
      <c r="CI425" s="10">
        <v>8.3957728667013392</v>
      </c>
      <c r="CJ425" s="10"/>
      <c r="CK425" s="4">
        <v>7.2687896283728541</v>
      </c>
      <c r="CM425" s="10">
        <v>3796.9046952880035</v>
      </c>
      <c r="CN425" s="10">
        <v>7.1527324891854969</v>
      </c>
      <c r="CQ425" s="10">
        <v>4615.125379725363</v>
      </c>
      <c r="CR425" s="10">
        <v>7.3642708689558338</v>
      </c>
      <c r="CT425" s="4">
        <v>2.1145833386108279</v>
      </c>
      <c r="CU425" s="4">
        <v>1.6312500002483525</v>
      </c>
      <c r="CV425" s="4">
        <v>0.48333333836247527</v>
      </c>
      <c r="CW425" s="4">
        <v>2.5500000106791654</v>
      </c>
      <c r="CX425" s="4">
        <v>1.9812500079472859</v>
      </c>
      <c r="CY425" s="4">
        <v>0.56875000273187959</v>
      </c>
      <c r="CZ425" s="4">
        <v>1.6791666665424902</v>
      </c>
      <c r="DA425" s="4">
        <v>1.2812499925494194</v>
      </c>
      <c r="DB425" s="4">
        <v>0.3979166739930709</v>
      </c>
    </row>
    <row r="426" spans="1:106" x14ac:dyDescent="0.25">
      <c r="A426" s="1">
        <f t="shared" si="6"/>
        <v>45349</v>
      </c>
      <c r="B426" s="8" t="s">
        <v>87</v>
      </c>
      <c r="C426" s="4">
        <v>8454.009</v>
      </c>
      <c r="D426" s="4">
        <v>8454.009</v>
      </c>
      <c r="E426" s="4">
        <v>0</v>
      </c>
      <c r="F426" s="4">
        <v>4331.8969999999999</v>
      </c>
      <c r="H426" s="4">
        <v>4122.1120000000001</v>
      </c>
      <c r="J426" s="4">
        <v>49337.755395180473</v>
      </c>
      <c r="K426" s="4">
        <v>244.42446292575838</v>
      </c>
      <c r="L426" s="4">
        <v>24645.30566634774</v>
      </c>
      <c r="M426" s="4">
        <v>24692.449728832729</v>
      </c>
      <c r="N426" s="4">
        <v>20096.569796930584</v>
      </c>
      <c r="O426" s="4">
        <v>1787.7961214896497</v>
      </c>
      <c r="P426" s="4">
        <v>8982.0234648310379</v>
      </c>
      <c r="Q426" s="4">
        <v>11114.546332099548</v>
      </c>
      <c r="R426" s="4">
        <v>23357.472099745861</v>
      </c>
      <c r="S426" s="4">
        <v>54.663125009374923</v>
      </c>
      <c r="T426" s="4">
        <v>1208</v>
      </c>
      <c r="U426" s="4">
        <v>11235.372701751101</v>
      </c>
      <c r="V426" s="4">
        <v>0</v>
      </c>
      <c r="W426" s="4">
        <v>12122.09939799476</v>
      </c>
      <c r="X426" s="4">
        <v>0</v>
      </c>
      <c r="Y426" s="4">
        <v>11235.372701751101</v>
      </c>
      <c r="Z426" s="4">
        <v>12122.09939799476</v>
      </c>
      <c r="AA426" s="4">
        <v>284613.00098689983</v>
      </c>
      <c r="AB426" s="4">
        <v>143984.8680552115</v>
      </c>
      <c r="AC426" s="4">
        <v>140628.13293168836</v>
      </c>
      <c r="AD426" s="4">
        <v>17082.838334585711</v>
      </c>
      <c r="AE426" s="4">
        <v>4.107540361452708</v>
      </c>
      <c r="AF426" s="4">
        <v>1022.7909672787943</v>
      </c>
      <c r="AG426" s="4">
        <v>8447.8484691340291</v>
      </c>
      <c r="AH426" s="4">
        <v>8634.9898654516819</v>
      </c>
      <c r="AI426" s="4">
        <v>8891.1465964234394</v>
      </c>
      <c r="AJ426" s="4">
        <v>226.91597062508265</v>
      </c>
      <c r="AK426" s="4">
        <v>3361.0779716087291</v>
      </c>
      <c r="AL426" s="4">
        <v>5530.0686248147103</v>
      </c>
      <c r="AM426" s="4">
        <v>959.64305464480685</v>
      </c>
      <c r="AN426" s="4">
        <v>464.2599520389839</v>
      </c>
      <c r="AO426" s="4">
        <v>495.3831026058229</v>
      </c>
      <c r="AP426" s="4">
        <v>81858.2890625</v>
      </c>
      <c r="AQ426" s="4">
        <v>134247.59406249999</v>
      </c>
      <c r="AR426" s="4">
        <v>39689.38671875</v>
      </c>
      <c r="AS426" s="4">
        <v>42168.90234375</v>
      </c>
      <c r="AT426" s="4">
        <v>691.62572337962956</v>
      </c>
      <c r="AU426" s="4">
        <v>700</v>
      </c>
      <c r="AV426" s="4">
        <v>683.25144675925924</v>
      </c>
      <c r="AW426" s="4">
        <v>5.8360187924073035</v>
      </c>
      <c r="AX426" s="4">
        <v>2.3771644668145711</v>
      </c>
      <c r="AY426" s="4">
        <v>4.7543289336291421</v>
      </c>
      <c r="AZ426" s="4">
        <v>33.666039507043322</v>
      </c>
      <c r="BA426" s="4">
        <v>2.0206789860982775</v>
      </c>
      <c r="BB426" s="4">
        <v>1.0517077278275242</v>
      </c>
      <c r="BC426" s="4">
        <v>0.11351337036012227</v>
      </c>
      <c r="BD426" s="4">
        <v>15.879755280896909</v>
      </c>
      <c r="BE426" s="4">
        <v>6.502500057220459</v>
      </c>
      <c r="BF426" s="4">
        <v>6.6079998016357422</v>
      </c>
      <c r="BG426" s="4">
        <v>6.3970003128051758</v>
      </c>
      <c r="BH426" s="4">
        <v>91.094999313354492</v>
      </c>
      <c r="BI426" s="4">
        <v>82.472999572753906</v>
      </c>
      <c r="BJ426" s="4">
        <v>8.6219997406005859</v>
      </c>
      <c r="BK426" s="4">
        <v>1.9764999747276306</v>
      </c>
      <c r="BL426" s="4">
        <v>1.6829999685287476</v>
      </c>
      <c r="BM426" s="4">
        <v>2.2699999809265137</v>
      </c>
      <c r="BN426" s="4">
        <v>0.42549999058246613</v>
      </c>
      <c r="BO426" s="4">
        <v>0.40099999308586121</v>
      </c>
      <c r="BP426" s="4">
        <v>0.44999998807907104</v>
      </c>
      <c r="BQ426" s="4">
        <v>57</v>
      </c>
      <c r="BR426" s="4">
        <v>58</v>
      </c>
      <c r="BS426" s="4">
        <v>56</v>
      </c>
      <c r="BT426" s="10">
        <v>39.619041904768601</v>
      </c>
      <c r="BU426" s="10">
        <v>115.9576995949124</v>
      </c>
      <c r="BV426" s="4">
        <v>16.983176751164372</v>
      </c>
      <c r="BW426" s="10">
        <v>16.538380508731912</v>
      </c>
      <c r="BX426" s="10">
        <v>17.427972993596835</v>
      </c>
      <c r="BY426" s="4">
        <v>1.0094793372490647</v>
      </c>
      <c r="BZ426" s="4">
        <v>1.8065760387785808</v>
      </c>
      <c r="CA426" s="4">
        <v>0.21238263571954877</v>
      </c>
      <c r="CB426" s="4">
        <v>8.3313111781325837</v>
      </c>
      <c r="CD426" s="10">
        <v>4002.2689532692357</v>
      </c>
      <c r="CE426" s="10">
        <v>8.2277990184776773</v>
      </c>
      <c r="CF426" s="10"/>
      <c r="CH426" s="10">
        <v>4349.1128783058048</v>
      </c>
      <c r="CI426" s="10">
        <v>8.4265681913361732</v>
      </c>
      <c r="CJ426" s="10"/>
      <c r="CK426" s="4">
        <v>7.272801114700667</v>
      </c>
      <c r="CM426" s="10">
        <v>4263.5937429399846</v>
      </c>
      <c r="CN426" s="10">
        <v>7.2529258294797252</v>
      </c>
      <c r="CQ426" s="10">
        <v>4907.3571157810156</v>
      </c>
      <c r="CR426" s="10">
        <v>7.2900690941258128</v>
      </c>
      <c r="CT426" s="4">
        <v>2.020833324485769</v>
      </c>
      <c r="CU426" s="4">
        <v>1.6572916532556217</v>
      </c>
      <c r="CV426" s="4">
        <v>0.36354167123014725</v>
      </c>
      <c r="CW426" s="4">
        <v>2.0937499931703014</v>
      </c>
      <c r="CX426" s="4">
        <v>1.7166666562358539</v>
      </c>
      <c r="CY426" s="4">
        <v>0.37708333693444729</v>
      </c>
      <c r="CZ426" s="4">
        <v>1.9479166558012366</v>
      </c>
      <c r="DA426" s="4">
        <v>1.5979166502753894</v>
      </c>
      <c r="DB426" s="4">
        <v>0.35000000552584726</v>
      </c>
    </row>
    <row r="427" spans="1:106" x14ac:dyDescent="0.25">
      <c r="A427" s="1">
        <f t="shared" si="6"/>
        <v>45350</v>
      </c>
      <c r="B427" s="8" t="s">
        <v>87</v>
      </c>
      <c r="C427" s="4">
        <v>6848.2079999999996</v>
      </c>
      <c r="D427" s="4">
        <v>6848.2079999999996</v>
      </c>
      <c r="E427" s="4">
        <v>0</v>
      </c>
      <c r="F427" s="4">
        <v>4464.3909999999996</v>
      </c>
      <c r="H427" s="4">
        <v>2383.817</v>
      </c>
      <c r="J427" s="4">
        <v>41894.711714219891</v>
      </c>
      <c r="K427" s="4">
        <v>243.85017772338759</v>
      </c>
      <c r="L427" s="4">
        <v>15458.126992851556</v>
      </c>
      <c r="M427" s="4">
        <v>26436.584721368334</v>
      </c>
      <c r="N427" s="4">
        <v>16417.712852848148</v>
      </c>
      <c r="O427" s="4">
        <v>1786.4330585124176</v>
      </c>
      <c r="P427" s="4">
        <v>5976.1602873450693</v>
      </c>
      <c r="Q427" s="4">
        <v>10441.55256550308</v>
      </c>
      <c r="R427" s="4">
        <v>20542.770624740933</v>
      </c>
      <c r="S427" s="4">
        <v>54.815143536020436</v>
      </c>
      <c r="T427" s="4">
        <v>1208</v>
      </c>
      <c r="U427" s="4">
        <v>7047.8265331495877</v>
      </c>
      <c r="V427" s="4">
        <v>0</v>
      </c>
      <c r="W427" s="4">
        <v>13494.944091591346</v>
      </c>
      <c r="X427" s="4">
        <v>0</v>
      </c>
      <c r="Y427" s="4">
        <v>7047.8265331495877</v>
      </c>
      <c r="Z427" s="4">
        <v>13494.944091591346</v>
      </c>
      <c r="AA427" s="4">
        <v>232395.49617541672</v>
      </c>
      <c r="AB427" s="4">
        <v>65569.688215658069</v>
      </c>
      <c r="AC427" s="4">
        <v>166825.80795975865</v>
      </c>
      <c r="AD427" s="4">
        <v>14510.675280262531</v>
      </c>
      <c r="AE427" s="4">
        <v>4.076793732801371</v>
      </c>
      <c r="AF427" s="4">
        <v>1022.6880493827992</v>
      </c>
      <c r="AG427" s="4">
        <v>4546.347692809507</v>
      </c>
      <c r="AH427" s="4">
        <v>9964.3275874530227</v>
      </c>
      <c r="AI427" s="4">
        <v>9733.3613964102115</v>
      </c>
      <c r="AJ427" s="4">
        <v>226.94269729102101</v>
      </c>
      <c r="AK427" s="4">
        <v>2158.853730344807</v>
      </c>
      <c r="AL427" s="4">
        <v>7574.507666065404</v>
      </c>
      <c r="AM427" s="4">
        <v>817.31110286075648</v>
      </c>
      <c r="AN427" s="4">
        <v>266.83741532358329</v>
      </c>
      <c r="AO427" s="4">
        <v>550.47368753717319</v>
      </c>
      <c r="AP427" s="4">
        <v>71836.60546875</v>
      </c>
      <c r="AQ427" s="4">
        <v>117812.03296874999</v>
      </c>
      <c r="AR427" s="4">
        <v>23622.2109375</v>
      </c>
      <c r="AS427" s="4">
        <v>48214.39453125</v>
      </c>
      <c r="AT427" s="4">
        <v>660.41015625</v>
      </c>
      <c r="AU427" s="4">
        <v>654.61024305555554</v>
      </c>
      <c r="AV427" s="4">
        <v>666.21006944444446</v>
      </c>
      <c r="AW427" s="4">
        <v>6.1176167129006442</v>
      </c>
      <c r="AX427" s="4">
        <v>2.3973735688005022</v>
      </c>
      <c r="AY427" s="4">
        <v>4.7947471376010045</v>
      </c>
      <c r="AZ427" s="4">
        <v>33.935227460295707</v>
      </c>
      <c r="BA427" s="4">
        <v>2.1189010731365827</v>
      </c>
      <c r="BB427" s="4">
        <v>1.4213004915169358</v>
      </c>
      <c r="BC427" s="4">
        <v>0.11934671126530569</v>
      </c>
      <c r="BD427" s="4">
        <v>17.203337423271897</v>
      </c>
      <c r="BE427" s="4">
        <v>6.7395000457763672</v>
      </c>
      <c r="BF427" s="4">
        <v>6.0529999732971191</v>
      </c>
      <c r="BG427" s="4">
        <v>7.4260001182556152</v>
      </c>
      <c r="BH427" s="4">
        <v>90.793500423431396</v>
      </c>
      <c r="BI427" s="4">
        <v>84.70050048828125</v>
      </c>
      <c r="BJ427" s="4">
        <v>6.0929999351501465</v>
      </c>
      <c r="BK427" s="4">
        <v>2.0074999928474426</v>
      </c>
      <c r="BL427" s="4">
        <v>1.6829999685287476</v>
      </c>
      <c r="BM427" s="4">
        <v>2.3320000171661377</v>
      </c>
      <c r="BN427" s="4">
        <v>0.45949999988079071</v>
      </c>
      <c r="BO427" s="4">
        <v>0.40099999308586121</v>
      </c>
      <c r="BP427" s="4">
        <v>0.51800000667572021</v>
      </c>
      <c r="BQ427" s="4">
        <v>85</v>
      </c>
      <c r="BR427" s="4">
        <v>58</v>
      </c>
      <c r="BS427" s="4">
        <v>112</v>
      </c>
      <c r="BT427" s="10">
        <v>39.798443538341893</v>
      </c>
      <c r="BU427" s="10">
        <v>116.58914872828369</v>
      </c>
      <c r="BV427" s="4">
        <v>16.364267897230608</v>
      </c>
      <c r="BW427" s="10">
        <v>15.231168935464488</v>
      </c>
      <c r="BX427" s="10">
        <v>17.497366858996728</v>
      </c>
      <c r="BY427" s="4">
        <v>1.0141861693369694</v>
      </c>
      <c r="BZ427" s="4">
        <v>1.8227084938242226</v>
      </c>
      <c r="CA427" s="4">
        <v>0.20566384484971612</v>
      </c>
      <c r="CB427" s="4">
        <v>8.2369458323244604</v>
      </c>
      <c r="CD427" s="10">
        <v>2115.8868706777253</v>
      </c>
      <c r="CE427" s="10">
        <v>8.5667032044731624</v>
      </c>
      <c r="CF427" s="10"/>
      <c r="CH427" s="10">
        <v>4865.9340268163933</v>
      </c>
      <c r="CI427" s="10">
        <v>8.0935552128887274</v>
      </c>
      <c r="CJ427" s="10"/>
      <c r="CK427" s="4">
        <v>6.8915542826213612</v>
      </c>
      <c r="CM427" s="10">
        <v>2590.8852916129672</v>
      </c>
      <c r="CN427" s="10">
        <v>7.1207459199753584</v>
      </c>
      <c r="CQ427" s="10">
        <v>5519.7171390680169</v>
      </c>
      <c r="CR427" s="10">
        <v>6.7839746318493601</v>
      </c>
      <c r="CT427" s="4">
        <v>2.2989583302599685</v>
      </c>
      <c r="CU427" s="4">
        <v>1.8083333174387612</v>
      </c>
      <c r="CV427" s="4">
        <v>0.49062501282120746</v>
      </c>
      <c r="CW427" s="4">
        <v>2.068750005525847</v>
      </c>
      <c r="CX427" s="4">
        <v>1.664583330353101</v>
      </c>
      <c r="CY427" s="4">
        <v>0.40416667517274618</v>
      </c>
      <c r="CZ427" s="4">
        <v>2.5291666549940905</v>
      </c>
      <c r="DA427" s="4">
        <v>1.9520833045244217</v>
      </c>
      <c r="DB427" s="4">
        <v>0.57708335046966874</v>
      </c>
    </row>
    <row r="428" spans="1:106" x14ac:dyDescent="0.25">
      <c r="A428" s="1">
        <f t="shared" si="6"/>
        <v>45351</v>
      </c>
      <c r="B428" s="8" t="s">
        <v>87</v>
      </c>
      <c r="C428" s="4">
        <v>8491.0529999999999</v>
      </c>
      <c r="D428" s="4">
        <v>8491.0529999999999</v>
      </c>
      <c r="E428" s="4">
        <v>0</v>
      </c>
      <c r="F428" s="4">
        <v>4343.1850000000004</v>
      </c>
      <c r="H428" s="4">
        <v>4147.8680000000004</v>
      </c>
      <c r="J428" s="4">
        <v>58663.696955620653</v>
      </c>
      <c r="K428" s="4">
        <v>242.95238310481466</v>
      </c>
      <c r="L428" s="4">
        <v>24409.629489176317</v>
      </c>
      <c r="M428" s="4">
        <v>34254.067466444336</v>
      </c>
      <c r="N428" s="4">
        <v>20593.608907044068</v>
      </c>
      <c r="O428" s="4">
        <v>1786.7052637563959</v>
      </c>
      <c r="P428" s="4">
        <v>10517.841693775646</v>
      </c>
      <c r="Q428" s="4">
        <v>10075.767213268422</v>
      </c>
      <c r="R428" s="4">
        <v>28409.543169525292</v>
      </c>
      <c r="S428" s="4">
        <v>54.910776289089547</v>
      </c>
      <c r="T428" s="4">
        <v>1208</v>
      </c>
      <c r="U428" s="4">
        <v>12961.971199730693</v>
      </c>
      <c r="V428" s="4">
        <v>0</v>
      </c>
      <c r="W428" s="4">
        <v>15447.571969794599</v>
      </c>
      <c r="X428" s="4">
        <v>0</v>
      </c>
      <c r="Y428" s="4">
        <v>12961.971199730693</v>
      </c>
      <c r="Z428" s="4">
        <v>15447.571969794599</v>
      </c>
      <c r="AA428" s="4">
        <v>284975.37222361664</v>
      </c>
      <c r="AB428" s="4">
        <v>116527.90431153163</v>
      </c>
      <c r="AC428" s="4">
        <v>168447.46791208501</v>
      </c>
      <c r="AD428" s="4">
        <v>18909.08714996239</v>
      </c>
      <c r="AE428" s="4">
        <v>4.0258998393867014</v>
      </c>
      <c r="AF428" s="4">
        <v>1022.2386548396489</v>
      </c>
      <c r="AG428" s="4">
        <v>8787.5587666482206</v>
      </c>
      <c r="AH428" s="4">
        <v>10121.528383314168</v>
      </c>
      <c r="AI428" s="4">
        <v>8664.7333985584919</v>
      </c>
      <c r="AJ428" s="4">
        <v>226.65356434000864</v>
      </c>
      <c r="AK428" s="4">
        <v>3195.0746880123625</v>
      </c>
      <c r="AL428" s="4">
        <v>5469.6587105461285</v>
      </c>
      <c r="AM428" s="4">
        <v>997.49548966686416</v>
      </c>
      <c r="AN428" s="4">
        <v>448.36877005030618</v>
      </c>
      <c r="AO428" s="4">
        <v>549.12671961655803</v>
      </c>
      <c r="AP428" s="4">
        <v>96973.6484375</v>
      </c>
      <c r="AQ428" s="4">
        <v>159036.78343749998</v>
      </c>
      <c r="AR428" s="4">
        <v>43404.59375</v>
      </c>
      <c r="AS428" s="4">
        <v>53569.0546875</v>
      </c>
      <c r="AT428" s="4">
        <v>682.68706597222217</v>
      </c>
      <c r="AU428" s="4">
        <v>665.37413194444446</v>
      </c>
      <c r="AV428" s="4">
        <v>700</v>
      </c>
      <c r="AW428" s="4">
        <v>6.9088836161569898</v>
      </c>
      <c r="AX428" s="4">
        <v>2.4253303927138448</v>
      </c>
      <c r="AY428" s="4">
        <v>4.8506607854276895</v>
      </c>
      <c r="AZ428" s="4">
        <v>33.561841178428239</v>
      </c>
      <c r="BA428" s="4">
        <v>2.2269425417509927</v>
      </c>
      <c r="BB428" s="4">
        <v>1.0204545182509746</v>
      </c>
      <c r="BC428" s="4">
        <v>0.11747606447243518</v>
      </c>
      <c r="BD428" s="4">
        <v>18.729924714578978</v>
      </c>
      <c r="BE428" s="4">
        <v>6.3444998264312744</v>
      </c>
      <c r="BF428" s="4">
        <v>3.559999942779541</v>
      </c>
      <c r="BG428" s="4">
        <v>9.1289997100830078</v>
      </c>
      <c r="BH428" s="4">
        <v>90.728500843048096</v>
      </c>
      <c r="BI428" s="4">
        <v>84.5885009765625</v>
      </c>
      <c r="BJ428" s="4">
        <v>6.1399998664855957</v>
      </c>
      <c r="BK428" s="4">
        <v>2.4804999828338623</v>
      </c>
      <c r="BL428" s="4">
        <v>2.6289999485015869</v>
      </c>
      <c r="BM428" s="4">
        <v>2.3320000171661377</v>
      </c>
      <c r="BN428" s="4">
        <v>0.44699999690055847</v>
      </c>
      <c r="BO428" s="4">
        <v>0.37599998712539673</v>
      </c>
      <c r="BP428" s="4">
        <v>0.51800000667572021</v>
      </c>
      <c r="BQ428" s="4">
        <v>86</v>
      </c>
      <c r="BR428" s="4">
        <v>60</v>
      </c>
      <c r="BS428" s="4">
        <v>112</v>
      </c>
      <c r="BT428" s="10">
        <v>39.867393552634965</v>
      </c>
      <c r="BU428" s="10">
        <v>114.91295650216932</v>
      </c>
      <c r="BV428" s="4">
        <v>16.663498059720904</v>
      </c>
      <c r="BW428" s="10">
        <v>15.702394724422032</v>
      </c>
      <c r="BX428" s="10">
        <v>17.624601395019777</v>
      </c>
      <c r="BY428" s="4">
        <v>0.53206529166887107</v>
      </c>
      <c r="BZ428" s="4">
        <v>0.87177679981965117</v>
      </c>
      <c r="CA428" s="4">
        <v>0.19235378351809099</v>
      </c>
      <c r="CB428" s="4">
        <v>8.2415119523188629</v>
      </c>
      <c r="CD428" s="10">
        <v>3899.7701458482679</v>
      </c>
      <c r="CE428" s="10">
        <v>8.5160934525225294</v>
      </c>
      <c r="CF428" s="10"/>
      <c r="CH428" s="10">
        <v>4848.4521092699188</v>
      </c>
      <c r="CI428" s="10">
        <v>8.0206569839776947</v>
      </c>
      <c r="CJ428" s="10"/>
      <c r="CK428" s="4">
        <v>6.8486853480562733</v>
      </c>
      <c r="CM428" s="10">
        <v>4320.3924918146486</v>
      </c>
      <c r="CN428" s="10">
        <v>6.9809968054212748</v>
      </c>
      <c r="CQ428" s="10">
        <v>5566.9965661676324</v>
      </c>
      <c r="CR428" s="10">
        <v>6.7460020752741716</v>
      </c>
      <c r="CT428" s="4">
        <v>1.9572916560961553</v>
      </c>
      <c r="CU428" s="4">
        <v>1.6343749823669591</v>
      </c>
      <c r="CV428" s="4">
        <v>0.32291667372919619</v>
      </c>
      <c r="CW428" s="4">
        <v>1.57291666061307</v>
      </c>
      <c r="CX428" s="4">
        <v>1.3145833238959312</v>
      </c>
      <c r="CY428" s="4">
        <v>0.25833333671713871</v>
      </c>
      <c r="CZ428" s="4">
        <v>2.3416666515792408</v>
      </c>
      <c r="DA428" s="4">
        <v>1.9541666408379872</v>
      </c>
      <c r="DB428" s="4">
        <v>0.38750001074125368</v>
      </c>
    </row>
    <row r="429" spans="1:106" x14ac:dyDescent="0.25">
      <c r="A429" s="1">
        <f t="shared" si="6"/>
        <v>45352</v>
      </c>
      <c r="B429" s="8" t="s">
        <v>87</v>
      </c>
      <c r="C429" s="4">
        <v>8609.380000000001</v>
      </c>
      <c r="D429" s="4">
        <v>8609.380000000001</v>
      </c>
      <c r="E429" s="4">
        <v>0</v>
      </c>
      <c r="F429" s="4">
        <v>4367.7960000000003</v>
      </c>
      <c r="H429" s="4">
        <v>4241.5839999999998</v>
      </c>
      <c r="J429" s="4">
        <v>55950.240433171974</v>
      </c>
      <c r="K429" s="4">
        <v>241.96120047125478</v>
      </c>
      <c r="L429" s="4">
        <v>23685.863912492907</v>
      </c>
      <c r="M429" s="4">
        <v>32264.37652067907</v>
      </c>
      <c r="N429" s="4">
        <v>20513.100476400559</v>
      </c>
      <c r="O429" s="4">
        <v>1787.1183027693858</v>
      </c>
      <c r="P429" s="4">
        <v>8294.3043105000506</v>
      </c>
      <c r="Q429" s="4">
        <v>12218.796165900509</v>
      </c>
      <c r="R429" s="4">
        <v>27922.038513349675</v>
      </c>
      <c r="S429" s="4">
        <v>54.872098343527995</v>
      </c>
      <c r="T429" s="4">
        <v>1208</v>
      </c>
      <c r="U429" s="4">
        <v>12222.320432380286</v>
      </c>
      <c r="V429" s="4">
        <v>0</v>
      </c>
      <c r="W429" s="4">
        <v>15699.718080969387</v>
      </c>
      <c r="X429" s="4">
        <v>0</v>
      </c>
      <c r="Y429" s="4">
        <v>12222.320432380286</v>
      </c>
      <c r="Z429" s="4">
        <v>15699.718080969387</v>
      </c>
      <c r="AA429" s="4">
        <v>301894.62519284722</v>
      </c>
      <c r="AB429" s="4">
        <v>144236.93753417252</v>
      </c>
      <c r="AC429" s="4">
        <v>157657.68765867467</v>
      </c>
      <c r="AD429" s="4">
        <v>17903.073053334112</v>
      </c>
      <c r="AE429" s="4">
        <v>4.0999062479462536</v>
      </c>
      <c r="AF429" s="4">
        <v>1022.8794340862256</v>
      </c>
      <c r="AG429" s="4">
        <v>8408.4062083402587</v>
      </c>
      <c r="AH429" s="4">
        <v>9494.6668449938534</v>
      </c>
      <c r="AI429" s="4">
        <v>9153.4143649092148</v>
      </c>
      <c r="AJ429" s="4">
        <v>226.95482729143566</v>
      </c>
      <c r="AK429" s="4">
        <v>3565.1487675608032</v>
      </c>
      <c r="AL429" s="4">
        <v>5588.2655973484107</v>
      </c>
      <c r="AM429" s="4">
        <v>1022.9585569051391</v>
      </c>
      <c r="AN429" s="4">
        <v>512.26737950313145</v>
      </c>
      <c r="AO429" s="4">
        <v>510.69117740200761</v>
      </c>
      <c r="AP429" s="4">
        <v>90402.7421875</v>
      </c>
      <c r="AQ429" s="4">
        <v>148260.4971875</v>
      </c>
      <c r="AR429" s="4">
        <v>41365.4375</v>
      </c>
      <c r="AS429" s="4">
        <v>49037.3046875</v>
      </c>
      <c r="AT429" s="4">
        <v>669.1255787037037</v>
      </c>
      <c r="AU429" s="4">
        <v>664.94704861111109</v>
      </c>
      <c r="AV429" s="4">
        <v>673.3041087962963</v>
      </c>
      <c r="AW429" s="4">
        <v>6.4987537352482949</v>
      </c>
      <c r="AX429" s="4">
        <v>2.3826454955409746</v>
      </c>
      <c r="AY429" s="4">
        <v>4.7652909910819492</v>
      </c>
      <c r="AZ429" s="4">
        <v>35.065780020494763</v>
      </c>
      <c r="BA429" s="4">
        <v>2.0794845916121845</v>
      </c>
      <c r="BB429" s="4">
        <v>1.0631908877188849</v>
      </c>
      <c r="BC429" s="4">
        <v>0.11881907372019111</v>
      </c>
      <c r="BD429" s="4">
        <v>17.220809998803627</v>
      </c>
      <c r="BE429" s="4">
        <v>7.1000001430511475</v>
      </c>
      <c r="BF429" s="4">
        <v>2.9120001792907715</v>
      </c>
      <c r="BG429" s="4">
        <v>11.288000106811523</v>
      </c>
      <c r="BH429" s="4">
        <v>90.347496509552002</v>
      </c>
      <c r="BI429" s="4">
        <v>84.40899658203125</v>
      </c>
      <c r="BJ429" s="4">
        <v>5.938499927520752</v>
      </c>
      <c r="BK429" s="4">
        <v>2.1129999756813049</v>
      </c>
      <c r="BL429" s="4">
        <v>2.6289999485015869</v>
      </c>
      <c r="BM429" s="4">
        <v>1.5970000028610229</v>
      </c>
      <c r="BN429" s="4">
        <v>0.43999999761581421</v>
      </c>
      <c r="BO429" s="4">
        <v>0.37599998712539673</v>
      </c>
      <c r="BP429" s="4">
        <v>0.50400000810623169</v>
      </c>
      <c r="BQ429" s="4">
        <v>68</v>
      </c>
      <c r="BR429" s="4">
        <v>60</v>
      </c>
      <c r="BS429" s="4">
        <v>76</v>
      </c>
      <c r="BT429" s="10">
        <v>40.064190951789271</v>
      </c>
      <c r="BU429" s="10">
        <v>115.84481034880183</v>
      </c>
      <c r="BV429" s="4">
        <v>16.867853090006996</v>
      </c>
      <c r="BW429" s="10">
        <v>16.220594574080572</v>
      </c>
      <c r="BX429" s="10">
        <v>17.51511160593342</v>
      </c>
      <c r="BY429" s="4">
        <v>0.92046113829164422</v>
      </c>
      <c r="BZ429" s="4">
        <v>1.6411064933877721</v>
      </c>
      <c r="CA429" s="4">
        <v>0.19981578319551632</v>
      </c>
      <c r="CB429" s="4">
        <v>8.3803719675544084</v>
      </c>
      <c r="CD429" s="10">
        <v>4457.8110221430725</v>
      </c>
      <c r="CE429" s="10">
        <v>8.507828871263273</v>
      </c>
      <c r="CF429" s="10"/>
      <c r="CH429" s="10">
        <v>4510.5210078219625</v>
      </c>
      <c r="CI429" s="10">
        <v>8.254404526272948</v>
      </c>
      <c r="CJ429" s="10"/>
      <c r="CK429" s="4">
        <v>7.0404987647658643</v>
      </c>
      <c r="CM429" s="10">
        <v>4925.7007672359323</v>
      </c>
      <c r="CN429" s="10">
        <v>6.9947005708862386</v>
      </c>
      <c r="CQ429" s="10">
        <v>5125.4470584951323</v>
      </c>
      <c r="CR429" s="10">
        <v>7.0845121349472997</v>
      </c>
      <c r="CT429" s="4">
        <v>1.7854166722390801</v>
      </c>
      <c r="CU429" s="4">
        <v>1.4822916686534882</v>
      </c>
      <c r="CV429" s="4">
        <v>0.30312500358559191</v>
      </c>
      <c r="CW429" s="4">
        <v>1.5562500123245022</v>
      </c>
      <c r="CX429" s="4">
        <v>1.3229166741172473</v>
      </c>
      <c r="CY429" s="4">
        <v>0.2333333382072548</v>
      </c>
      <c r="CZ429" s="4">
        <v>2.0145833321536579</v>
      </c>
      <c r="DA429" s="4">
        <v>1.641666663189729</v>
      </c>
      <c r="DB429" s="4">
        <v>0.372916668963929</v>
      </c>
    </row>
    <row r="430" spans="1:106" x14ac:dyDescent="0.25">
      <c r="A430" s="1">
        <f t="shared" si="6"/>
        <v>45353</v>
      </c>
      <c r="B430" s="8" t="s">
        <v>87</v>
      </c>
      <c r="C430" s="4">
        <v>8737.0069999999996</v>
      </c>
      <c r="D430" s="4">
        <v>8737.0069999999996</v>
      </c>
      <c r="E430" s="4">
        <v>0</v>
      </c>
      <c r="F430" s="4">
        <v>4451.8440000000001</v>
      </c>
      <c r="H430" s="4">
        <v>4285.1629999999996</v>
      </c>
      <c r="J430" s="4">
        <v>52954.766165087494</v>
      </c>
      <c r="K430" s="4">
        <v>240.57124600954111</v>
      </c>
      <c r="L430" s="4">
        <v>25981.401564002037</v>
      </c>
      <c r="M430" s="4">
        <v>26973.364601085457</v>
      </c>
      <c r="N430" s="4">
        <v>21129.703349554577</v>
      </c>
      <c r="O430" s="4">
        <v>1787.6312854694834</v>
      </c>
      <c r="P430" s="4">
        <v>9305.7075733966067</v>
      </c>
      <c r="Q430" s="4">
        <v>11823.995776157968</v>
      </c>
      <c r="R430" s="4">
        <v>26476.798577132235</v>
      </c>
      <c r="S430" s="4">
        <v>54.7880487580519</v>
      </c>
      <c r="T430" s="4">
        <v>1208</v>
      </c>
      <c r="U430" s="4">
        <v>13111.673899398529</v>
      </c>
      <c r="V430" s="4">
        <v>0</v>
      </c>
      <c r="W430" s="4">
        <v>13365.124677733704</v>
      </c>
      <c r="X430" s="4">
        <v>0</v>
      </c>
      <c r="Y430" s="4">
        <v>13111.673899398529</v>
      </c>
      <c r="Z430" s="4">
        <v>13365.124677733704</v>
      </c>
      <c r="AA430" s="4">
        <v>321257.02723024983</v>
      </c>
      <c r="AB430" s="4">
        <v>169464.78095916111</v>
      </c>
      <c r="AC430" s="4">
        <v>151792.24627108869</v>
      </c>
      <c r="AD430" s="4">
        <v>17538.482068526093</v>
      </c>
      <c r="AE430" s="4">
        <v>4.1133605441180743</v>
      </c>
      <c r="AF430" s="4">
        <v>1023.0415238894767</v>
      </c>
      <c r="AG430" s="4">
        <v>8516.851546709182</v>
      </c>
      <c r="AH430" s="4">
        <v>9021.6305218169109</v>
      </c>
      <c r="AI430" s="4">
        <v>9096.3660601765296</v>
      </c>
      <c r="AJ430" s="4">
        <v>226.84881828917398</v>
      </c>
      <c r="AK430" s="4">
        <v>3656.7959954014386</v>
      </c>
      <c r="AL430" s="4">
        <v>5439.5700647750919</v>
      </c>
      <c r="AM430" s="4">
        <v>1030.052222397085</v>
      </c>
      <c r="AN430" s="4">
        <v>519.05049288373039</v>
      </c>
      <c r="AO430" s="4">
        <v>511.00172951335463</v>
      </c>
      <c r="AP430" s="4">
        <v>88056.859375</v>
      </c>
      <c r="AQ430" s="4">
        <v>144413.24937499998</v>
      </c>
      <c r="AR430" s="4">
        <v>43348.26953125</v>
      </c>
      <c r="AS430" s="4">
        <v>44708.58984375</v>
      </c>
      <c r="AT430" s="4">
        <v>657.06655092592587</v>
      </c>
      <c r="AU430" s="4">
        <v>650</v>
      </c>
      <c r="AV430" s="4">
        <v>664.13310185185185</v>
      </c>
      <c r="AW430" s="4">
        <v>6.0609733018512513</v>
      </c>
      <c r="AX430" s="4">
        <v>2.4184143780077751</v>
      </c>
      <c r="AY430" s="4">
        <v>4.8368287560155503</v>
      </c>
      <c r="AZ430" s="4">
        <v>36.769688662290172</v>
      </c>
      <c r="BA430" s="4">
        <v>2.0073787360506974</v>
      </c>
      <c r="BB430" s="4">
        <v>1.0411306824152173</v>
      </c>
      <c r="BC430" s="4">
        <v>0.11789531843079501</v>
      </c>
      <c r="BD430" s="4">
        <v>16.52891537971756</v>
      </c>
      <c r="BE430" s="4">
        <v>7.0840001106262207</v>
      </c>
      <c r="BF430" s="4">
        <v>3.5989999771118164</v>
      </c>
      <c r="BG430" s="4">
        <v>10.569000244140625</v>
      </c>
      <c r="BH430" s="4">
        <v>89.510499000549316</v>
      </c>
      <c r="BI430" s="4">
        <v>82.327499389648438</v>
      </c>
      <c r="BJ430" s="4">
        <v>7.1829996109008789</v>
      </c>
      <c r="BK430" s="4">
        <v>2.7105000019073486</v>
      </c>
      <c r="BL430" s="4">
        <v>2.6289999485015869</v>
      </c>
      <c r="BM430" s="4">
        <v>2.7920000553131104</v>
      </c>
      <c r="BN430" s="4">
        <v>0.69549998641014099</v>
      </c>
      <c r="BO430" s="4">
        <v>0.37599998712539673</v>
      </c>
      <c r="BP430" s="4">
        <v>1.0149999856948853</v>
      </c>
      <c r="BQ430" s="4">
        <v>53</v>
      </c>
      <c r="BR430" s="4">
        <v>60</v>
      </c>
      <c r="BS430" s="4">
        <v>46</v>
      </c>
      <c r="BT430" s="10">
        <v>40.860611547020817</v>
      </c>
      <c r="BU430" s="10">
        <v>116.65338965467389</v>
      </c>
      <c r="BV430" s="4">
        <v>17.097727972815434</v>
      </c>
      <c r="BW430" s="10">
        <v>17.185729690977819</v>
      </c>
      <c r="BX430" s="10">
        <v>17.009726254653046</v>
      </c>
      <c r="BY430" s="4">
        <v>0.37299501016433001</v>
      </c>
      <c r="BZ430" s="4">
        <v>0.51570912131404256</v>
      </c>
      <c r="CA430" s="4">
        <v>0.23028089901461743</v>
      </c>
      <c r="CB430" s="4">
        <v>8.3563578191780437</v>
      </c>
      <c r="CD430" s="10">
        <v>4491.8441281438472</v>
      </c>
      <c r="CE430" s="10">
        <v>8.368950238915799</v>
      </c>
      <c r="CF430" s="10"/>
      <c r="CH430" s="10">
        <v>4504.3281772101591</v>
      </c>
      <c r="CI430" s="10">
        <v>8.3438003001801295</v>
      </c>
      <c r="CJ430" s="10"/>
      <c r="CK430" s="4">
        <v>6.8892581703457783</v>
      </c>
      <c r="CM430" s="10">
        <v>4898.3059765964081</v>
      </c>
      <c r="CN430" s="10">
        <v>6.7981216066131136</v>
      </c>
      <c r="CQ430" s="10">
        <v>5122.5871901295986</v>
      </c>
      <c r="CR430" s="10">
        <v>6.976404520080604</v>
      </c>
      <c r="CT430" s="4">
        <v>1.7302083457664896</v>
      </c>
      <c r="CU430" s="4">
        <v>1.3395833385487397</v>
      </c>
      <c r="CV430" s="4">
        <v>0.39062500721774995</v>
      </c>
      <c r="CW430" s="4">
        <v>1.7125000070470073</v>
      </c>
      <c r="CX430" s="4">
        <v>1.3458333363135655</v>
      </c>
      <c r="CY430" s="4">
        <v>0.36666667073344189</v>
      </c>
      <c r="CZ430" s="4">
        <v>1.7479166844859719</v>
      </c>
      <c r="DA430" s="4">
        <v>1.3333333407839139</v>
      </c>
      <c r="DB430" s="4">
        <v>0.41458334370205802</v>
      </c>
    </row>
    <row r="431" spans="1:106" x14ac:dyDescent="0.25">
      <c r="A431" s="1">
        <f t="shared" si="6"/>
        <v>45354</v>
      </c>
      <c r="B431" s="8" t="s">
        <v>87</v>
      </c>
      <c r="C431" s="4">
        <v>6442.7489999999998</v>
      </c>
      <c r="D431" s="4">
        <v>6442.7489999999998</v>
      </c>
      <c r="E431" s="4">
        <v>0</v>
      </c>
      <c r="F431" s="4">
        <v>4521.2669999999998</v>
      </c>
      <c r="H431" s="4">
        <v>1921.482</v>
      </c>
      <c r="J431" s="4">
        <v>43746.057278589928</v>
      </c>
      <c r="K431" s="4">
        <v>242.38923430069633</v>
      </c>
      <c r="L431" s="4">
        <v>25959.301559111809</v>
      </c>
      <c r="M431" s="4">
        <v>17786.755719478118</v>
      </c>
      <c r="N431" s="4">
        <v>16313.189377169158</v>
      </c>
      <c r="O431" s="4">
        <v>1786.7862792195911</v>
      </c>
      <c r="P431" s="4">
        <v>9235.8602552530192</v>
      </c>
      <c r="Q431" s="4">
        <v>7077.3291219161374</v>
      </c>
      <c r="R431" s="4">
        <v>21095.184462117937</v>
      </c>
      <c r="S431" s="4">
        <v>54.774015301287612</v>
      </c>
      <c r="T431" s="4">
        <v>1208</v>
      </c>
      <c r="U431" s="4">
        <v>12463.424993905046</v>
      </c>
      <c r="V431" s="4">
        <v>0</v>
      </c>
      <c r="W431" s="4">
        <v>8631.7594682128911</v>
      </c>
      <c r="X431" s="4">
        <v>0</v>
      </c>
      <c r="Y431" s="4">
        <v>12463.424993905046</v>
      </c>
      <c r="Z431" s="4">
        <v>8631.7594682128911</v>
      </c>
      <c r="AA431" s="4">
        <v>296078.00563882355</v>
      </c>
      <c r="AB431" s="4">
        <v>185732.82944572053</v>
      </c>
      <c r="AC431" s="4">
        <v>110345.17619310303</v>
      </c>
      <c r="AD431" s="4">
        <v>14668.883394002522</v>
      </c>
      <c r="AE431" s="4">
        <v>4.1525349074381372</v>
      </c>
      <c r="AF431" s="4">
        <v>1023.1297548217358</v>
      </c>
      <c r="AG431" s="4">
        <v>8474.9776522913016</v>
      </c>
      <c r="AH431" s="4">
        <v>6193.9057417112208</v>
      </c>
      <c r="AI431" s="4">
        <v>7831.8050220139139</v>
      </c>
      <c r="AJ431" s="4">
        <v>226.37896303397639</v>
      </c>
      <c r="AK431" s="4">
        <v>2903.2274395980635</v>
      </c>
      <c r="AL431" s="4">
        <v>4928.5775824158509</v>
      </c>
      <c r="AM431" s="4">
        <v>915.48404848773407</v>
      </c>
      <c r="AN431" s="4">
        <v>523.90409210845928</v>
      </c>
      <c r="AO431" s="4">
        <v>391.57995637927485</v>
      </c>
      <c r="AP431" s="4">
        <v>73413.931640625</v>
      </c>
      <c r="AQ431" s="4">
        <v>120398.84789062499</v>
      </c>
      <c r="AR431" s="4">
        <v>41674.453125</v>
      </c>
      <c r="AS431" s="4">
        <v>31739.478515625</v>
      </c>
      <c r="AT431" s="4">
        <v>647.95052083333326</v>
      </c>
      <c r="AU431" s="4">
        <v>650</v>
      </c>
      <c r="AV431" s="4">
        <v>645.90104166666663</v>
      </c>
      <c r="AW431" s="4">
        <v>6.7899676486838043</v>
      </c>
      <c r="AX431" s="4">
        <v>2.5320231126758403</v>
      </c>
      <c r="AY431" s="4">
        <v>5.0640462253516807</v>
      </c>
      <c r="AZ431" s="4">
        <v>45.955228992907152</v>
      </c>
      <c r="BA431" s="4">
        <v>2.2768050398987332</v>
      </c>
      <c r="BB431" s="4">
        <v>1.2155998971889039</v>
      </c>
      <c r="BC431" s="4">
        <v>0.14209525289402616</v>
      </c>
      <c r="BD431" s="4">
        <v>18.68749626760642</v>
      </c>
      <c r="BE431" s="4">
        <v>4.315000057220459</v>
      </c>
      <c r="BF431" s="4">
        <v>2.2839999198913574</v>
      </c>
      <c r="BG431" s="4">
        <v>6.3460001945495605</v>
      </c>
      <c r="BH431" s="4">
        <v>89.42949914932251</v>
      </c>
      <c r="BI431" s="4">
        <v>83.855499267578125</v>
      </c>
      <c r="BJ431" s="4">
        <v>5.5739998817443848</v>
      </c>
      <c r="BK431" s="4">
        <v>1.5170000270009041</v>
      </c>
      <c r="BL431" s="4">
        <v>0.24199999868869781</v>
      </c>
      <c r="BM431" s="4">
        <v>2.7920000553131104</v>
      </c>
      <c r="BN431" s="4">
        <v>0.55299999192357063</v>
      </c>
      <c r="BO431" s="4">
        <v>9.0999998152256012E-2</v>
      </c>
      <c r="BP431" s="4">
        <v>1.0149999856948853</v>
      </c>
      <c r="BQ431" s="4">
        <v>62</v>
      </c>
      <c r="BR431" s="4">
        <v>78</v>
      </c>
      <c r="BS431" s="4">
        <v>46</v>
      </c>
      <c r="BT431" s="10">
        <v>40.898177242651059</v>
      </c>
      <c r="BU431" s="10">
        <v>116.38129599910249</v>
      </c>
      <c r="BV431" s="4">
        <v>17.423347914561077</v>
      </c>
      <c r="BW431" s="10">
        <v>17.724390710073489</v>
      </c>
      <c r="BX431" s="10">
        <v>17.122305119048665</v>
      </c>
      <c r="BY431" s="4">
        <v>0.4180960315329656</v>
      </c>
      <c r="BZ431" s="4">
        <v>0.36795033854706466</v>
      </c>
      <c r="CA431" s="4">
        <v>0.46824172451886653</v>
      </c>
      <c r="CB431" s="4">
        <v>8.2072758812461508</v>
      </c>
      <c r="CD431" s="10">
        <v>4661.1430675145157</v>
      </c>
      <c r="CE431" s="10">
        <v>8.1069075026890367</v>
      </c>
      <c r="CF431" s="10"/>
      <c r="CH431" s="10">
        <v>3260.2556959484655</v>
      </c>
      <c r="CI431" s="10">
        <v>8.3507711820872892</v>
      </c>
      <c r="CJ431" s="10"/>
      <c r="CK431" s="4">
        <v>7.0028766488078338</v>
      </c>
      <c r="CM431" s="10">
        <v>4722.2242066305653</v>
      </c>
      <c r="CN431" s="10">
        <v>6.77203173887475</v>
      </c>
      <c r="CQ431" s="10">
        <v>3800.7695600519382</v>
      </c>
      <c r="CR431" s="10">
        <v>7.289687360280845</v>
      </c>
      <c r="CT431" s="4">
        <v>1.8350694461777393</v>
      </c>
      <c r="CU431" s="4">
        <v>1.5451388864053621</v>
      </c>
      <c r="CV431" s="4">
        <v>0.28993055977237719</v>
      </c>
      <c r="CW431" s="4">
        <v>1.4354166761040688</v>
      </c>
      <c r="CX431" s="4">
        <v>1.1520833397905033</v>
      </c>
      <c r="CY431" s="4">
        <v>0.28333333631356555</v>
      </c>
      <c r="CZ431" s="4">
        <v>2.2347222162514098</v>
      </c>
      <c r="DA431" s="4">
        <v>1.9381944330202208</v>
      </c>
      <c r="DB431" s="4">
        <v>0.29652778323118884</v>
      </c>
    </row>
    <row r="432" spans="1:106" x14ac:dyDescent="0.25">
      <c r="A432" s="1">
        <f t="shared" si="6"/>
        <v>45355</v>
      </c>
      <c r="B432" s="8" t="s">
        <v>88</v>
      </c>
      <c r="C432" s="4">
        <v>8869.4350000000013</v>
      </c>
      <c r="D432" s="4">
        <v>8869.4350000000013</v>
      </c>
      <c r="E432" s="4">
        <v>0</v>
      </c>
      <c r="F432" s="4">
        <v>4443.4740000000002</v>
      </c>
      <c r="H432" s="4">
        <v>4425.9610000000002</v>
      </c>
      <c r="J432" s="4">
        <v>49533.096608316424</v>
      </c>
      <c r="K432" s="4">
        <v>241.59128314232902</v>
      </c>
      <c r="L432" s="4">
        <v>26350.339378063549</v>
      </c>
      <c r="M432" s="4">
        <v>23182.757230252875</v>
      </c>
      <c r="N432" s="4">
        <v>19383.110712929934</v>
      </c>
      <c r="O432" s="4">
        <v>1786.4375861117089</v>
      </c>
      <c r="P432" s="4">
        <v>9377.0781055883908</v>
      </c>
      <c r="Q432" s="4">
        <v>10006.032607341544</v>
      </c>
      <c r="R432" s="4">
        <v>23718.619088140116</v>
      </c>
      <c r="S432" s="4">
        <v>54.82783638712565</v>
      </c>
      <c r="T432" s="4">
        <v>1208</v>
      </c>
      <c r="U432" s="4">
        <v>12706.918318916503</v>
      </c>
      <c r="V432" s="4">
        <v>0</v>
      </c>
      <c r="W432" s="4">
        <v>11011.700769223613</v>
      </c>
      <c r="X432" s="4">
        <v>0</v>
      </c>
      <c r="Y432" s="4">
        <v>12706.918318916503</v>
      </c>
      <c r="Z432" s="4">
        <v>11011.700769223613</v>
      </c>
      <c r="AA432" s="4">
        <v>300815.35023718642</v>
      </c>
      <c r="AB432" s="4">
        <v>169706.9186135488</v>
      </c>
      <c r="AC432" s="4">
        <v>131108.43162363762</v>
      </c>
      <c r="AD432" s="4">
        <v>16010.863715623367</v>
      </c>
      <c r="AE432" s="4">
        <v>4.1255162156234784</v>
      </c>
      <c r="AF432" s="4">
        <v>1023.0370967092921</v>
      </c>
      <c r="AG432" s="4">
        <v>7749.3029556714173</v>
      </c>
      <c r="AH432" s="4">
        <v>8261.5607599519499</v>
      </c>
      <c r="AI432" s="4">
        <v>7906.4368855775074</v>
      </c>
      <c r="AJ432" s="4">
        <v>226.62571430736119</v>
      </c>
      <c r="AK432" s="4">
        <v>2477.7708392192626</v>
      </c>
      <c r="AL432" s="4">
        <v>5428.6660463582448</v>
      </c>
      <c r="AM432" s="4">
        <v>959.5009097522933</v>
      </c>
      <c r="AN432" s="4">
        <v>504.17582959777047</v>
      </c>
      <c r="AO432" s="4">
        <v>455.32508015452282</v>
      </c>
      <c r="AP432" s="4">
        <v>79184.52734375</v>
      </c>
      <c r="AQ432" s="4">
        <v>129862.62484374999</v>
      </c>
      <c r="AR432" s="4">
        <v>40502.09765625</v>
      </c>
      <c r="AS432" s="4">
        <v>38682.4296875</v>
      </c>
      <c r="AT432" s="4">
        <v>643.13252314814815</v>
      </c>
      <c r="AU432" s="4">
        <v>650</v>
      </c>
      <c r="AV432" s="4">
        <v>636.2650462962963</v>
      </c>
      <c r="AW432" s="4">
        <v>5.584695824290546</v>
      </c>
      <c r="AX432" s="4">
        <v>2.1853828020533363</v>
      </c>
      <c r="AY432" s="4">
        <v>4.3707656041066727</v>
      </c>
      <c r="AZ432" s="4">
        <v>33.915954086949888</v>
      </c>
      <c r="BA432" s="4">
        <v>1.8051729017263631</v>
      </c>
      <c r="BB432" s="4">
        <v>0.89142508914914043</v>
      </c>
      <c r="BC432" s="4">
        <v>0.10818061237861185</v>
      </c>
      <c r="BD432" s="4">
        <v>14.641589328266114</v>
      </c>
      <c r="BE432" s="4">
        <v>2.6359999179840088</v>
      </c>
      <c r="BF432" s="4">
        <v>1.0460000038146973</v>
      </c>
      <c r="BG432" s="4">
        <v>4.2259998321533203</v>
      </c>
      <c r="BH432" s="4">
        <v>91.563998222351074</v>
      </c>
      <c r="BI432" s="4">
        <v>86.259498596191406</v>
      </c>
      <c r="BJ432" s="4">
        <v>5.304499626159668</v>
      </c>
      <c r="BK432" s="4">
        <v>1.3679999783635139</v>
      </c>
      <c r="BL432" s="4">
        <v>0.24199999868869781</v>
      </c>
      <c r="BM432" s="4">
        <v>2.4939999580383301</v>
      </c>
      <c r="BN432" s="4">
        <v>0.24650000408291817</v>
      </c>
      <c r="BO432" s="4">
        <v>9.0999998152256012E-2</v>
      </c>
      <c r="BP432" s="4">
        <v>0.40200001001358032</v>
      </c>
      <c r="BQ432" s="4">
        <v>53</v>
      </c>
      <c r="BR432" s="4">
        <v>78</v>
      </c>
      <c r="BS432" s="4">
        <v>28</v>
      </c>
      <c r="BT432" s="10">
        <v>40.807973730675755</v>
      </c>
      <c r="BU432" s="10">
        <v>114.77644406364855</v>
      </c>
      <c r="BV432" s="4">
        <v>17.315377193512738</v>
      </c>
      <c r="BW432" s="10">
        <v>17.36790940683197</v>
      </c>
      <c r="BX432" s="10">
        <v>17.26284498019351</v>
      </c>
      <c r="BY432" s="4">
        <v>0.39120452705134506</v>
      </c>
      <c r="BZ432" s="4">
        <v>0.22980278563333689</v>
      </c>
      <c r="CA432" s="4">
        <v>0.55260626846935323</v>
      </c>
      <c r="CB432" s="4">
        <v>8.163653481368252</v>
      </c>
      <c r="CD432" s="10">
        <v>4660.8192629367559</v>
      </c>
      <c r="CE432" s="10">
        <v>8.0344129507408955</v>
      </c>
      <c r="CF432" s="10"/>
      <c r="CH432" s="10">
        <v>4053.3016512649251</v>
      </c>
      <c r="CI432" s="10">
        <v>8.3122648620465611</v>
      </c>
      <c r="CJ432" s="10"/>
      <c r="CK432" s="4">
        <v>7.1754914891596107</v>
      </c>
      <c r="CM432" s="10">
        <v>4398.5892663687246</v>
      </c>
      <c r="CN432" s="10">
        <v>7.0146932215064934</v>
      </c>
      <c r="CQ432" s="10">
        <v>4623.3355382237678</v>
      </c>
      <c r="CR432" s="10">
        <v>7.3284731467317572</v>
      </c>
      <c r="CT432" s="4">
        <v>1.6250000067520887</v>
      </c>
      <c r="CU432" s="4">
        <v>1.3135416693985462</v>
      </c>
      <c r="CV432" s="4">
        <v>0.31145833735354245</v>
      </c>
      <c r="CW432" s="4">
        <v>1.681250000372529</v>
      </c>
      <c r="CX432" s="4">
        <v>1.2937499980131786</v>
      </c>
      <c r="CY432" s="4">
        <v>0.3875000023593505</v>
      </c>
      <c r="CZ432" s="4">
        <v>1.5687500131316483</v>
      </c>
      <c r="DA432" s="4">
        <v>1.3333333407839139</v>
      </c>
      <c r="DB432" s="4">
        <v>0.23541667234773436</v>
      </c>
    </row>
    <row r="433" spans="1:106" x14ac:dyDescent="0.25">
      <c r="A433" s="1">
        <f t="shared" si="6"/>
        <v>45356</v>
      </c>
      <c r="B433" s="8" t="s">
        <v>88</v>
      </c>
      <c r="C433" s="4">
        <v>8835.8510000000006</v>
      </c>
      <c r="D433" s="4">
        <v>8835.8510000000006</v>
      </c>
      <c r="E433" s="4">
        <v>0</v>
      </c>
      <c r="F433" s="4">
        <v>4554.01</v>
      </c>
      <c r="H433" s="4">
        <v>4281.8410000000003</v>
      </c>
      <c r="J433" s="4">
        <v>53858.843459688003</v>
      </c>
      <c r="K433" s="4">
        <v>240.14526610332084</v>
      </c>
      <c r="L433" s="4">
        <v>27117.085574893088</v>
      </c>
      <c r="M433" s="4">
        <v>26741.757884794915</v>
      </c>
      <c r="N433" s="4">
        <v>20134.661856970117</v>
      </c>
      <c r="O433" s="4">
        <v>1786.4124172171205</v>
      </c>
      <c r="P433" s="4">
        <v>9790.088536364985</v>
      </c>
      <c r="Q433" s="4">
        <v>10344.57332060513</v>
      </c>
      <c r="R433" s="4">
        <v>25203.276790406177</v>
      </c>
      <c r="S433" s="4">
        <v>54.866965030020253</v>
      </c>
      <c r="T433" s="4">
        <v>1208</v>
      </c>
      <c r="U433" s="4">
        <v>12889.640614700669</v>
      </c>
      <c r="V433" s="4">
        <v>0</v>
      </c>
      <c r="W433" s="4">
        <v>12313.636175705509</v>
      </c>
      <c r="X433" s="4">
        <v>0</v>
      </c>
      <c r="Y433" s="4">
        <v>12889.640614700669</v>
      </c>
      <c r="Z433" s="4">
        <v>12313.636175705509</v>
      </c>
      <c r="AA433" s="4">
        <v>321638.8691901546</v>
      </c>
      <c r="AB433" s="4">
        <v>168847.05109595586</v>
      </c>
      <c r="AC433" s="4">
        <v>152791.81809419874</v>
      </c>
      <c r="AD433" s="4">
        <v>17332.265789590598</v>
      </c>
      <c r="AE433" s="4">
        <v>4.083460399831699</v>
      </c>
      <c r="AF433" s="4">
        <v>1022.8585597038173</v>
      </c>
      <c r="AG433" s="4">
        <v>8283.8349626730469</v>
      </c>
      <c r="AH433" s="4">
        <v>9048.4308269175508</v>
      </c>
      <c r="AI433" s="4">
        <v>8293.6625841388923</v>
      </c>
      <c r="AJ433" s="4">
        <v>226.65474486430486</v>
      </c>
      <c r="AK433" s="4">
        <v>2562.4226618592493</v>
      </c>
      <c r="AL433" s="4">
        <v>5731.239922279643</v>
      </c>
      <c r="AM433" s="4">
        <v>1016.1716058022749</v>
      </c>
      <c r="AN433" s="4">
        <v>505.89471257630919</v>
      </c>
      <c r="AO433" s="4">
        <v>510.27689322596575</v>
      </c>
      <c r="AP433" s="4">
        <v>86741.7109375</v>
      </c>
      <c r="AQ433" s="4">
        <v>142256.40593749998</v>
      </c>
      <c r="AR433" s="4">
        <v>41361.109375</v>
      </c>
      <c r="AS433" s="4">
        <v>45380.6015625</v>
      </c>
      <c r="AT433" s="4">
        <v>643.07002314814815</v>
      </c>
      <c r="AU433" s="4">
        <v>650</v>
      </c>
      <c r="AV433" s="4">
        <v>636.1400462962963</v>
      </c>
      <c r="AW433" s="4">
        <v>6.0954902317488155</v>
      </c>
      <c r="AX433" s="4">
        <v>2.2787461962599997</v>
      </c>
      <c r="AY433" s="4">
        <v>4.5574923925199995</v>
      </c>
      <c r="AZ433" s="4">
        <v>36.401572320555722</v>
      </c>
      <c r="BA433" s="4">
        <v>1.9615842084243609</v>
      </c>
      <c r="BB433" s="4">
        <v>0.93863766875866195</v>
      </c>
      <c r="BC433" s="4">
        <v>0.11500551625443603</v>
      </c>
      <c r="BD433" s="4">
        <v>16.099910007253399</v>
      </c>
      <c r="BE433" s="4">
        <v>4.9089999198913574</v>
      </c>
      <c r="BF433" s="4">
        <v>2.4340000152587891</v>
      </c>
      <c r="BG433" s="4">
        <v>7.3839998245239258</v>
      </c>
      <c r="BH433" s="4">
        <v>91.54149866104126</v>
      </c>
      <c r="BI433" s="4">
        <v>84.154998779296875</v>
      </c>
      <c r="BJ433" s="4">
        <v>7.3864998817443848</v>
      </c>
      <c r="BK433" s="4">
        <v>2.7534999847412109</v>
      </c>
      <c r="BL433" s="4">
        <v>3.0130000114440918</v>
      </c>
      <c r="BM433" s="4">
        <v>2.4939999580383301</v>
      </c>
      <c r="BN433" s="4">
        <v>0.79600003361701965</v>
      </c>
      <c r="BO433" s="4">
        <v>1.190000057220459</v>
      </c>
      <c r="BP433" s="4">
        <v>0.40200001001358032</v>
      </c>
      <c r="BQ433" s="4">
        <v>39</v>
      </c>
      <c r="BR433" s="4">
        <v>50</v>
      </c>
      <c r="BS433" s="4">
        <v>28</v>
      </c>
      <c r="BT433" s="10">
        <v>40.599049366520816</v>
      </c>
      <c r="BU433" s="10">
        <v>115.37224464293793</v>
      </c>
      <c r="BV433" s="4">
        <v>17.654815211334714</v>
      </c>
      <c r="BW433" s="10">
        <v>17.481402278266572</v>
      </c>
      <c r="BX433" s="10">
        <v>17.828228144402857</v>
      </c>
      <c r="BY433" s="4">
        <v>0.24232096740863973</v>
      </c>
      <c r="BZ433" s="4">
        <v>0.18597319052257424</v>
      </c>
      <c r="CA433" s="4">
        <v>0.29866874429470519</v>
      </c>
      <c r="CB433" s="4">
        <v>8.2374513727884988</v>
      </c>
      <c r="CD433" s="10">
        <v>4579.3363425043153</v>
      </c>
      <c r="CE433" s="10">
        <v>8.2382509384923157</v>
      </c>
      <c r="CF433" s="10"/>
      <c r="CH433" s="10">
        <v>4491.4360531693301</v>
      </c>
      <c r="CI433" s="10">
        <v>8.2366361590701302</v>
      </c>
      <c r="CJ433" s="10"/>
      <c r="CK433" s="4">
        <v>7.1017014308206701</v>
      </c>
      <c r="CM433" s="10">
        <v>4455.0591270955401</v>
      </c>
      <c r="CN433" s="10">
        <v>6.9766519607268496</v>
      </c>
      <c r="CQ433" s="10">
        <v>4977.3101023962836</v>
      </c>
      <c r="CR433" s="10">
        <v>7.2136299166129714</v>
      </c>
      <c r="CT433" s="4">
        <v>1.7031250041133414</v>
      </c>
      <c r="CU433" s="4">
        <v>1.3354166621963184</v>
      </c>
      <c r="CV433" s="4">
        <v>0.36770834191702306</v>
      </c>
      <c r="CW433" s="4">
        <v>1.6395833437951903</v>
      </c>
      <c r="CX433" s="4">
        <v>1.2916666666666667</v>
      </c>
      <c r="CY433" s="4">
        <v>0.34791667712852359</v>
      </c>
      <c r="CZ433" s="4">
        <v>1.7666666644314926</v>
      </c>
      <c r="DA433" s="4">
        <v>1.37916665772597</v>
      </c>
      <c r="DB433" s="4">
        <v>0.38750000670552254</v>
      </c>
    </row>
    <row r="434" spans="1:106" x14ac:dyDescent="0.25">
      <c r="A434" s="1">
        <f t="shared" si="6"/>
        <v>45357</v>
      </c>
      <c r="B434" s="8" t="s">
        <v>88</v>
      </c>
      <c r="C434" s="4">
        <v>8523.0419999999995</v>
      </c>
      <c r="D434" s="4">
        <v>8523.0419999999995</v>
      </c>
      <c r="E434" s="4">
        <v>0</v>
      </c>
      <c r="F434" s="4">
        <v>4576.9679999999998</v>
      </c>
      <c r="H434" s="4">
        <v>3946.0740000000001</v>
      </c>
      <c r="J434" s="4">
        <v>56531.000609101924</v>
      </c>
      <c r="K434" s="4">
        <v>238.78727327280484</v>
      </c>
      <c r="L434" s="4">
        <v>29216.195373159422</v>
      </c>
      <c r="M434" s="4">
        <v>27314.805235942502</v>
      </c>
      <c r="N434" s="4">
        <v>18016.057373660835</v>
      </c>
      <c r="O434" s="4">
        <v>1787.0088103769006</v>
      </c>
      <c r="P434" s="4">
        <v>8873.9230390338344</v>
      </c>
      <c r="Q434" s="4">
        <v>9142.1343346270005</v>
      </c>
      <c r="R434" s="4">
        <v>28535.150295148691</v>
      </c>
      <c r="S434" s="4">
        <v>54.876599576935945</v>
      </c>
      <c r="T434" s="4">
        <v>1208</v>
      </c>
      <c r="U434" s="4">
        <v>14457.635091177337</v>
      </c>
      <c r="V434" s="4">
        <v>0</v>
      </c>
      <c r="W434" s="4">
        <v>14077.515203971356</v>
      </c>
      <c r="X434" s="4">
        <v>0</v>
      </c>
      <c r="Y434" s="4">
        <v>14457.635091177337</v>
      </c>
      <c r="Z434" s="4">
        <v>14077.515203971356</v>
      </c>
      <c r="AA434" s="4">
        <v>339248.3313658897</v>
      </c>
      <c r="AB434" s="4">
        <v>180268.56990815126</v>
      </c>
      <c r="AC434" s="4">
        <v>158979.76145773844</v>
      </c>
      <c r="AD434" s="4">
        <v>17027.648161501005</v>
      </c>
      <c r="AE434" s="4">
        <v>4.1176863461941045</v>
      </c>
      <c r="AF434" s="4">
        <v>1023.0670688209137</v>
      </c>
      <c r="AG434" s="4">
        <v>8850.7593971624156</v>
      </c>
      <c r="AH434" s="4">
        <v>8176.8887643385888</v>
      </c>
      <c r="AI434" s="4">
        <v>8223.9025664838282</v>
      </c>
      <c r="AJ434" s="4">
        <v>226.65588084989125</v>
      </c>
      <c r="AK434" s="4">
        <v>2669.7555273768071</v>
      </c>
      <c r="AL434" s="4">
        <v>5554.1470391070216</v>
      </c>
      <c r="AM434" s="4">
        <v>1001.7001951334933</v>
      </c>
      <c r="AN434" s="4">
        <v>501.33927321448004</v>
      </c>
      <c r="AO434" s="4">
        <v>500.36092191901315</v>
      </c>
      <c r="AP434" s="4">
        <v>92640.82421875</v>
      </c>
      <c r="AQ434" s="4">
        <v>151930.95171875</v>
      </c>
      <c r="AR434" s="4">
        <v>47235.09375</v>
      </c>
      <c r="AS434" s="4">
        <v>45405.73046875</v>
      </c>
      <c r="AT434" s="4">
        <v>643.40379050925924</v>
      </c>
      <c r="AU434" s="4">
        <v>650</v>
      </c>
      <c r="AV434" s="4">
        <v>636.80758101851848</v>
      </c>
      <c r="AW434" s="4">
        <v>6.6327258048361051</v>
      </c>
      <c r="AX434" s="4">
        <v>2.1138060065479949</v>
      </c>
      <c r="AY434" s="4">
        <v>4.2276120130959898</v>
      </c>
      <c r="AZ434" s="4">
        <v>39.803667677091077</v>
      </c>
      <c r="BA434" s="4">
        <v>1.9978369414935426</v>
      </c>
      <c r="BB434" s="4">
        <v>0.96490226922310474</v>
      </c>
      <c r="BC434" s="4">
        <v>0.11752848280385024</v>
      </c>
      <c r="BD434" s="4">
        <v>17.825906726583067</v>
      </c>
      <c r="BE434" s="4">
        <v>5.5795000791549683</v>
      </c>
      <c r="BF434" s="4">
        <v>3.2000000476837158</v>
      </c>
      <c r="BG434" s="4">
        <v>7.9590001106262207</v>
      </c>
      <c r="BH434" s="4">
        <v>90.300501823425293</v>
      </c>
      <c r="BI434" s="4">
        <v>82.705001831054688</v>
      </c>
      <c r="BJ434" s="4">
        <v>7.5954999923706055</v>
      </c>
      <c r="BK434" s="4">
        <v>2.8654999732971191</v>
      </c>
      <c r="BL434" s="4">
        <v>3.0130000114440918</v>
      </c>
      <c r="BM434" s="4">
        <v>2.7179999351501465</v>
      </c>
      <c r="BN434" s="4">
        <v>1.2540000081062317</v>
      </c>
      <c r="BO434" s="4">
        <v>1.190000057220459</v>
      </c>
      <c r="BP434" s="4">
        <v>1.3179999589920044</v>
      </c>
      <c r="BQ434" s="4">
        <v>39</v>
      </c>
      <c r="BR434" s="4">
        <v>50</v>
      </c>
      <c r="BS434" s="4">
        <v>28</v>
      </c>
      <c r="BT434" s="10">
        <v>39.73310908034167</v>
      </c>
      <c r="BU434" s="10">
        <v>115.43229437167334</v>
      </c>
      <c r="BV434" s="4">
        <v>17.96887538805052</v>
      </c>
      <c r="BW434" s="10">
        <v>18.095158114819615</v>
      </c>
      <c r="BX434" s="10">
        <v>17.842592661281426</v>
      </c>
      <c r="BY434" s="4">
        <v>0.29941440595875402</v>
      </c>
      <c r="BZ434" s="4">
        <v>0.32003502991200827</v>
      </c>
      <c r="CA434" s="4">
        <v>0.27879378200549981</v>
      </c>
      <c r="CB434" s="4">
        <v>8.1848360405451857</v>
      </c>
      <c r="CD434" s="10">
        <v>4484.4412657082503</v>
      </c>
      <c r="CE434" s="10">
        <v>8.1602562444872611</v>
      </c>
      <c r="CF434" s="10"/>
      <c r="CH434" s="10">
        <v>4394.6321889114852</v>
      </c>
      <c r="CI434" s="10">
        <v>8.2099181514037394</v>
      </c>
      <c r="CJ434" s="10"/>
      <c r="CK434" s="4">
        <v>7.1304809711214601</v>
      </c>
      <c r="CM434" s="10">
        <v>4533.0095905982125</v>
      </c>
      <c r="CN434" s="10">
        <v>7.0297697738498321</v>
      </c>
      <c r="CQ434" s="10">
        <v>4855.9908193177771</v>
      </c>
      <c r="CR434" s="10">
        <v>7.2244936742132353</v>
      </c>
      <c r="CT434" s="4">
        <v>1.4572916690570614</v>
      </c>
      <c r="CU434" s="4">
        <v>1.1156249977648258</v>
      </c>
      <c r="CV434" s="4">
        <v>0.34166667129223549</v>
      </c>
      <c r="CW434" s="4">
        <v>1.629166672937572</v>
      </c>
      <c r="CX434" s="4">
        <v>1.2229166701436043</v>
      </c>
      <c r="CY434" s="4">
        <v>0.40625000279396772</v>
      </c>
      <c r="CZ434" s="4">
        <v>1.2854166651765506</v>
      </c>
      <c r="DA434" s="4">
        <v>1.0083333253860474</v>
      </c>
      <c r="DB434" s="4">
        <v>0.2770833397905032</v>
      </c>
    </row>
    <row r="435" spans="1:106" x14ac:dyDescent="0.25">
      <c r="A435" s="1">
        <f t="shared" si="6"/>
        <v>45358</v>
      </c>
      <c r="B435" s="8" t="s">
        <v>88</v>
      </c>
      <c r="C435" s="4">
        <v>8709.5550000000003</v>
      </c>
      <c r="D435" s="4">
        <v>8709.5550000000003</v>
      </c>
      <c r="E435" s="4">
        <v>0</v>
      </c>
      <c r="F435" s="4">
        <v>4397.3029999999999</v>
      </c>
      <c r="H435" s="4">
        <v>4312.2520000000004</v>
      </c>
      <c r="J435" s="4">
        <v>51061.912819068522</v>
      </c>
      <c r="K435" s="4">
        <v>237.29063335312335</v>
      </c>
      <c r="L435" s="4">
        <v>26051.191357338579</v>
      </c>
      <c r="M435" s="4">
        <v>25010.721461729943</v>
      </c>
      <c r="N435" s="4">
        <v>19711.726098835359</v>
      </c>
      <c r="O435" s="4">
        <v>1787.0931468437839</v>
      </c>
      <c r="P435" s="4">
        <v>9387.2475960150805</v>
      </c>
      <c r="Q435" s="4">
        <v>10324.478502820277</v>
      </c>
      <c r="R435" s="4">
        <v>27979.590051739182</v>
      </c>
      <c r="S435" s="4">
        <v>54.850334539907948</v>
      </c>
      <c r="T435" s="4">
        <v>1208</v>
      </c>
      <c r="U435" s="4">
        <v>14871.607042923897</v>
      </c>
      <c r="V435" s="4">
        <v>0</v>
      </c>
      <c r="W435" s="4">
        <v>13107.983008815285</v>
      </c>
      <c r="X435" s="4">
        <v>0</v>
      </c>
      <c r="Y435" s="4">
        <v>14871.607042923897</v>
      </c>
      <c r="Z435" s="4">
        <v>13107.983008815285</v>
      </c>
      <c r="AA435" s="4">
        <v>318608.42202670104</v>
      </c>
      <c r="AB435" s="4">
        <v>175592.9645992532</v>
      </c>
      <c r="AC435" s="4">
        <v>143015.45742744784</v>
      </c>
      <c r="AD435" s="4">
        <v>16155.052892028933</v>
      </c>
      <c r="AE435" s="4">
        <v>4.1485347871812639</v>
      </c>
      <c r="AF435" s="4">
        <v>1023.1375446870895</v>
      </c>
      <c r="AG435" s="4">
        <v>8661.6191907515094</v>
      </c>
      <c r="AH435" s="4">
        <v>7493.4337012774231</v>
      </c>
      <c r="AI435" s="4">
        <v>8608.342181961616</v>
      </c>
      <c r="AJ435" s="4">
        <v>226.83352142687198</v>
      </c>
      <c r="AK435" s="4">
        <v>3054.5057643254959</v>
      </c>
      <c r="AL435" s="4">
        <v>5553.836417636121</v>
      </c>
      <c r="AM435" s="4">
        <v>973.24576829001762</v>
      </c>
      <c r="AN435" s="4">
        <v>494.54328643218741</v>
      </c>
      <c r="AO435" s="4">
        <v>478.70248185783021</v>
      </c>
      <c r="AP435" s="4">
        <v>86925.54296875</v>
      </c>
      <c r="AQ435" s="4">
        <v>142557.89046875</v>
      </c>
      <c r="AR435" s="4">
        <v>45632.41796875</v>
      </c>
      <c r="AS435" s="4">
        <v>41293.125</v>
      </c>
      <c r="AT435" s="4">
        <v>625</v>
      </c>
      <c r="AU435" s="4">
        <v>650</v>
      </c>
      <c r="AV435" s="4">
        <v>600</v>
      </c>
      <c r="AW435" s="4">
        <v>5.8627464685702684</v>
      </c>
      <c r="AX435" s="4">
        <v>2.2632299926730308</v>
      </c>
      <c r="AY435" s="4">
        <v>4.5264599853460616</v>
      </c>
      <c r="AZ435" s="4">
        <v>36.581481146476605</v>
      </c>
      <c r="BA435" s="4">
        <v>1.8548654772866044</v>
      </c>
      <c r="BB435" s="4">
        <v>0.9883791057019119</v>
      </c>
      <c r="BC435" s="4">
        <v>0.11174460328800008</v>
      </c>
      <c r="BD435" s="4">
        <v>16.367987855722824</v>
      </c>
      <c r="BE435" s="4">
        <v>6.8305001258850098</v>
      </c>
      <c r="BF435" s="4">
        <v>3.4250001907348633</v>
      </c>
      <c r="BG435" s="4">
        <v>10.236000061035156</v>
      </c>
      <c r="BH435" s="4">
        <v>90.090002059936523</v>
      </c>
      <c r="BI435" s="4">
        <v>83.669502258300781</v>
      </c>
      <c r="BJ435" s="4">
        <v>6.4204998016357422</v>
      </c>
      <c r="BK435" s="4">
        <v>2.1654999852180481</v>
      </c>
      <c r="BL435" s="4">
        <v>1.6130000352859497</v>
      </c>
      <c r="BM435" s="4">
        <v>2.7179999351501465</v>
      </c>
      <c r="BN435" s="4">
        <v>0.91349998116493225</v>
      </c>
      <c r="BO435" s="4">
        <v>0.50900000333786011</v>
      </c>
      <c r="BP435" s="4">
        <v>1.3179999589920044</v>
      </c>
      <c r="BQ435" s="4">
        <v>52</v>
      </c>
      <c r="BR435" s="4">
        <v>76</v>
      </c>
      <c r="BS435" s="4">
        <v>28</v>
      </c>
      <c r="BT435" s="10">
        <v>40.314362620639386</v>
      </c>
      <c r="BU435" s="10">
        <v>114.92185195505429</v>
      </c>
      <c r="BV435" s="4">
        <v>17.415528202509439</v>
      </c>
      <c r="BW435" s="10">
        <v>17.490157514854715</v>
      </c>
      <c r="BX435" s="10">
        <v>17.340898890164162</v>
      </c>
      <c r="BY435" s="4">
        <v>0.27676769256739497</v>
      </c>
      <c r="BZ435" s="4">
        <v>0.29164316722685241</v>
      </c>
      <c r="CA435" s="4">
        <v>0.26189221790793754</v>
      </c>
      <c r="CB435" s="4">
        <v>8.2347870307277589</v>
      </c>
      <c r="CD435" s="10">
        <v>4523.6057010603017</v>
      </c>
      <c r="CE435" s="10">
        <v>8.222720025045545</v>
      </c>
      <c r="CF435" s="10"/>
      <c r="CH435" s="10">
        <v>4189.9155398782195</v>
      </c>
      <c r="CI435" s="10">
        <v>8.247815067970814</v>
      </c>
      <c r="CJ435" s="10"/>
      <c r="CK435" s="4">
        <v>7.2518268397609811</v>
      </c>
      <c r="CM435" s="10">
        <v>4311.1494202683061</v>
      </c>
      <c r="CN435" s="10">
        <v>7.190628983331897</v>
      </c>
      <c r="CQ435" s="10">
        <v>4709.6846753668424</v>
      </c>
      <c r="CR435" s="10">
        <v>7.3078461109970876</v>
      </c>
      <c r="CT435" s="4">
        <v>1.3875000070159635</v>
      </c>
      <c r="CU435" s="4">
        <v>1.105208333581686</v>
      </c>
      <c r="CV435" s="4">
        <v>0.28229167343427736</v>
      </c>
      <c r="CW435" s="4">
        <v>1.7000000119830172</v>
      </c>
      <c r="CX435" s="4">
        <v>1.3729166711370151</v>
      </c>
      <c r="CY435" s="4">
        <v>0.3270833408460021</v>
      </c>
      <c r="CZ435" s="4">
        <v>1.0750000020489097</v>
      </c>
      <c r="DA435" s="4">
        <v>0.83749999602635705</v>
      </c>
      <c r="DB435" s="4">
        <v>0.23750000602255264</v>
      </c>
    </row>
    <row r="436" spans="1:106" x14ac:dyDescent="0.25">
      <c r="A436" s="1">
        <f t="shared" si="6"/>
        <v>45359</v>
      </c>
      <c r="B436" s="8" t="s">
        <v>88</v>
      </c>
      <c r="C436" s="4">
        <v>9020.9969999999994</v>
      </c>
      <c r="D436" s="4">
        <v>9020.9969999999994</v>
      </c>
      <c r="E436" s="4">
        <v>0</v>
      </c>
      <c r="F436" s="4">
        <v>4574.1360000000004</v>
      </c>
      <c r="H436" s="4">
        <v>4446.8609999999999</v>
      </c>
      <c r="J436" s="4">
        <v>55136.116667254028</v>
      </c>
      <c r="K436" s="4">
        <v>235.92907294672389</v>
      </c>
      <c r="L436" s="4">
        <v>26814.475482094287</v>
      </c>
      <c r="M436" s="4">
        <v>28321.641185159744</v>
      </c>
      <c r="N436" s="4">
        <v>19098.237768262581</v>
      </c>
      <c r="O436" s="4">
        <v>1786.9090095765698</v>
      </c>
      <c r="P436" s="4">
        <v>9654.9720941636479</v>
      </c>
      <c r="Q436" s="4">
        <v>9443.2656740989314</v>
      </c>
      <c r="R436" s="4">
        <v>26719.056828939887</v>
      </c>
      <c r="S436" s="4">
        <v>54.840084284916628</v>
      </c>
      <c r="T436" s="4">
        <v>1208</v>
      </c>
      <c r="U436" s="4">
        <v>13429.353139828923</v>
      </c>
      <c r="V436" s="4">
        <v>0</v>
      </c>
      <c r="W436" s="4">
        <v>13289.703689110966</v>
      </c>
      <c r="X436" s="4">
        <v>0</v>
      </c>
      <c r="Y436" s="4">
        <v>13429.353139828923</v>
      </c>
      <c r="Z436" s="4">
        <v>13289.703689110966</v>
      </c>
      <c r="AA436" s="4">
        <v>333502.1687725326</v>
      </c>
      <c r="AB436" s="4">
        <v>171952.63408841559</v>
      </c>
      <c r="AC436" s="4">
        <v>161549.53468411698</v>
      </c>
      <c r="AD436" s="4">
        <v>17238.089826767668</v>
      </c>
      <c r="AE436" s="4">
        <v>4.0854528704289219</v>
      </c>
      <c r="AF436" s="4">
        <v>1022.71597077857</v>
      </c>
      <c r="AG436" s="4">
        <v>8684.4241350163829</v>
      </c>
      <c r="AH436" s="4">
        <v>8553.6656917512864</v>
      </c>
      <c r="AI436" s="4">
        <v>8184.9574303927548</v>
      </c>
      <c r="AJ436" s="4">
        <v>226.68813952675572</v>
      </c>
      <c r="AK436" s="4">
        <v>2288.4742473634956</v>
      </c>
      <c r="AL436" s="4">
        <v>5896.4831830292596</v>
      </c>
      <c r="AM436" s="4">
        <v>1010.6550103071654</v>
      </c>
      <c r="AN436" s="4">
        <v>497.32917190911593</v>
      </c>
      <c r="AO436" s="4">
        <v>513.32583839804943</v>
      </c>
      <c r="AP436" s="4">
        <v>94765.19140625</v>
      </c>
      <c r="AQ436" s="4">
        <v>155414.91390625</v>
      </c>
      <c r="AR436" s="4">
        <v>47861.90625</v>
      </c>
      <c r="AS436" s="4">
        <v>46903.28515625</v>
      </c>
      <c r="AT436" s="4">
        <v>645.27126736111109</v>
      </c>
      <c r="AU436" s="4">
        <v>650</v>
      </c>
      <c r="AV436" s="4">
        <v>640.54253472222217</v>
      </c>
      <c r="AW436" s="4">
        <v>6.1119759453698999</v>
      </c>
      <c r="AX436" s="4">
        <v>2.1170872541319525</v>
      </c>
      <c r="AY436" s="4">
        <v>4.2341745082639051</v>
      </c>
      <c r="AZ436" s="4">
        <v>36.969546578114659</v>
      </c>
      <c r="BA436" s="4">
        <v>1.9108852188696737</v>
      </c>
      <c r="BB436" s="4">
        <v>0.9073229300921789</v>
      </c>
      <c r="BC436" s="4">
        <v>0.11203362669416313</v>
      </c>
      <c r="BD436" s="4">
        <v>17.22813053881406</v>
      </c>
      <c r="BE436" s="4">
        <v>9.1739997863769531</v>
      </c>
      <c r="BF436" s="4">
        <v>3.6110000610351563</v>
      </c>
      <c r="BG436" s="4">
        <v>14.73699951171875</v>
      </c>
      <c r="BH436" s="4">
        <v>87.650997161865234</v>
      </c>
      <c r="BI436" s="4">
        <v>79.331497192382813</v>
      </c>
      <c r="BJ436" s="4">
        <v>8.3194999694824219</v>
      </c>
      <c r="BK436" s="4">
        <v>2.5360000729560852</v>
      </c>
      <c r="BL436" s="4">
        <v>1.6130000352859497</v>
      </c>
      <c r="BM436" s="4">
        <v>3.4590001106262207</v>
      </c>
      <c r="BN436" s="4">
        <v>0.63899999856948853</v>
      </c>
      <c r="BO436" s="4">
        <v>0.50900000333786011</v>
      </c>
      <c r="BP436" s="4">
        <v>0.76899999380111694</v>
      </c>
      <c r="BQ436" s="4">
        <v>49</v>
      </c>
      <c r="BR436" s="4">
        <v>76</v>
      </c>
      <c r="BS436" s="4">
        <v>22</v>
      </c>
      <c r="BT436" s="10">
        <v>40.658026688447308</v>
      </c>
      <c r="BU436" s="10">
        <v>114.53013157063157</v>
      </c>
      <c r="BV436" s="4">
        <v>17.343364318377443</v>
      </c>
      <c r="BW436" s="10">
        <v>17.190305026438502</v>
      </c>
      <c r="BX436" s="10">
        <v>17.496423610316384</v>
      </c>
      <c r="BY436" s="4">
        <v>0.28622286659542795</v>
      </c>
      <c r="BZ436" s="4">
        <v>0.24925405762962938</v>
      </c>
      <c r="CA436" s="4">
        <v>0.32319167556122647</v>
      </c>
      <c r="CB436" s="4">
        <v>8.1117916914183699</v>
      </c>
      <c r="CD436" s="10">
        <v>4553.3581997915026</v>
      </c>
      <c r="CE436" s="10">
        <v>8.0937238085227996</v>
      </c>
      <c r="CF436" s="10"/>
      <c r="CH436" s="10">
        <v>4558.4470872590518</v>
      </c>
      <c r="CI436" s="10">
        <v>8.1298394039749873</v>
      </c>
      <c r="CJ436" s="10"/>
      <c r="CK436" s="4">
        <v>7.2062660514139871</v>
      </c>
      <c r="CM436" s="10">
        <v>4433.5369435057464</v>
      </c>
      <c r="CN436" s="10">
        <v>7.2251943685395679</v>
      </c>
      <c r="CQ436" s="10">
        <v>5118.2794140801925</v>
      </c>
      <c r="CR436" s="10">
        <v>7.1898700350058586</v>
      </c>
      <c r="CT436" s="4">
        <v>1.5510416685914001</v>
      </c>
      <c r="CU436" s="4">
        <v>1.2635416636864345</v>
      </c>
      <c r="CV436" s="4">
        <v>0.28750000490496558</v>
      </c>
      <c r="CW436" s="4">
        <v>1.6874999947225056</v>
      </c>
      <c r="CX436" s="4">
        <v>1.41041665772597</v>
      </c>
      <c r="CY436" s="4">
        <v>0.27708333699653548</v>
      </c>
      <c r="CZ436" s="4">
        <v>1.4145833424602947</v>
      </c>
      <c r="DA436" s="4">
        <v>1.116666669646899</v>
      </c>
      <c r="DB436" s="4">
        <v>0.29791667281339568</v>
      </c>
    </row>
    <row r="437" spans="1:106" x14ac:dyDescent="0.25">
      <c r="A437" s="1">
        <f t="shared" si="6"/>
        <v>45360</v>
      </c>
      <c r="B437" s="8" t="s">
        <v>88</v>
      </c>
      <c r="C437" s="4">
        <v>9047.6689999999999</v>
      </c>
      <c r="D437" s="4">
        <v>9047.6689999999999</v>
      </c>
      <c r="E437" s="4">
        <v>0</v>
      </c>
      <c r="F437" s="4">
        <v>4588.3829999999998</v>
      </c>
      <c r="H437" s="4">
        <v>4459.2860000000001</v>
      </c>
      <c r="J437" s="4">
        <v>55682.516495816395</v>
      </c>
      <c r="K437" s="4">
        <v>235.07130036377137</v>
      </c>
      <c r="L437" s="4">
        <v>27503.32210959194</v>
      </c>
      <c r="M437" s="4">
        <v>28179.194386224459</v>
      </c>
      <c r="N437" s="4">
        <v>18656.971804178425</v>
      </c>
      <c r="O437" s="4">
        <v>1787.2679706719975</v>
      </c>
      <c r="P437" s="4">
        <v>10064.834478683983</v>
      </c>
      <c r="Q437" s="4">
        <v>8592.1373254944428</v>
      </c>
      <c r="R437" s="4">
        <v>27602.050126599628</v>
      </c>
      <c r="S437" s="4">
        <v>54.763138604378987</v>
      </c>
      <c r="T437" s="4">
        <v>1208</v>
      </c>
      <c r="U437" s="4">
        <v>13610.459537108994</v>
      </c>
      <c r="V437" s="4">
        <v>0</v>
      </c>
      <c r="W437" s="4">
        <v>13991.590589490635</v>
      </c>
      <c r="X437" s="4">
        <v>0</v>
      </c>
      <c r="Y437" s="4">
        <v>13610.459537108994</v>
      </c>
      <c r="Z437" s="4">
        <v>13991.590589490635</v>
      </c>
      <c r="AA437" s="4">
        <v>334123.21894788201</v>
      </c>
      <c r="AB437" s="4">
        <v>168311.15887029559</v>
      </c>
      <c r="AC437" s="4">
        <v>165812.06007758641</v>
      </c>
      <c r="AD437" s="4">
        <v>17244.857449483603</v>
      </c>
      <c r="AE437" s="4">
        <v>4.1158518529425923</v>
      </c>
      <c r="AF437" s="4">
        <v>1022.9464216355556</v>
      </c>
      <c r="AG437" s="4">
        <v>8800.6575431738092</v>
      </c>
      <c r="AH437" s="4">
        <v>8444.1999063097937</v>
      </c>
      <c r="AI437" s="4">
        <v>8503.5379344066569</v>
      </c>
      <c r="AJ437" s="4">
        <v>226.92170622869773</v>
      </c>
      <c r="AK437" s="4">
        <v>2223.5832258984888</v>
      </c>
      <c r="AL437" s="4">
        <v>6279.9547085081686</v>
      </c>
      <c r="AM437" s="4">
        <v>1015.83727067363</v>
      </c>
      <c r="AN437" s="4">
        <v>498.65681285492695</v>
      </c>
      <c r="AO437" s="4">
        <v>517.18045781870308</v>
      </c>
      <c r="AP437" s="4">
        <v>96011.32421875</v>
      </c>
      <c r="AQ437" s="4">
        <v>157458.57171875</v>
      </c>
      <c r="AR437" s="4">
        <v>47672.80078125</v>
      </c>
      <c r="AS437" s="4">
        <v>48338.5234375</v>
      </c>
      <c r="AT437" s="4">
        <v>627.59360532407413</v>
      </c>
      <c r="AU437" s="4">
        <v>650</v>
      </c>
      <c r="AV437" s="4">
        <v>605.18721064814815</v>
      </c>
      <c r="AW437" s="4">
        <v>6.154349423682099</v>
      </c>
      <c r="AX437" s="4">
        <v>2.0620749724794778</v>
      </c>
      <c r="AY437" s="4">
        <v>4.1241499449589556</v>
      </c>
      <c r="AZ437" s="4">
        <v>36.929204521947256</v>
      </c>
      <c r="BA437" s="4">
        <v>1.906000037079562</v>
      </c>
      <c r="BB437" s="4">
        <v>0.93985953005206724</v>
      </c>
      <c r="BC437" s="4">
        <v>0.11227613108676168</v>
      </c>
      <c r="BD437" s="4">
        <v>17.403219737453924</v>
      </c>
      <c r="BE437" s="4">
        <v>7.9904999732971191</v>
      </c>
      <c r="BF437" s="4">
        <v>2.9879999160766602</v>
      </c>
      <c r="BG437" s="4">
        <v>12.993000030517578</v>
      </c>
      <c r="BH437" s="4">
        <v>87.585500717163086</v>
      </c>
      <c r="BI437" s="4">
        <v>75.090499877929688</v>
      </c>
      <c r="BJ437" s="4">
        <v>12.495000839233398</v>
      </c>
      <c r="BK437" s="4">
        <v>3.7920000553131104</v>
      </c>
      <c r="BL437" s="4">
        <v>4.125</v>
      </c>
      <c r="BM437" s="4">
        <v>3.4590001106262207</v>
      </c>
      <c r="BN437" s="4">
        <v>0.63199999928474426</v>
      </c>
      <c r="BO437" s="4">
        <v>0.49500000476837158</v>
      </c>
      <c r="BP437" s="4">
        <v>0.76899999380111694</v>
      </c>
      <c r="BQ437" s="4">
        <v>47</v>
      </c>
      <c r="BR437" s="4">
        <v>72</v>
      </c>
      <c r="BS437" s="4">
        <v>22</v>
      </c>
      <c r="BT437" s="10">
        <v>40.604360735938805</v>
      </c>
      <c r="BU437" s="10">
        <v>114.66476658166567</v>
      </c>
      <c r="BV437" s="4">
        <v>17.48924531203177</v>
      </c>
      <c r="BW437" s="10">
        <v>17.335397702731466</v>
      </c>
      <c r="BX437" s="10">
        <v>17.643092921332077</v>
      </c>
      <c r="BY437" s="4">
        <v>0.26923723152319462</v>
      </c>
      <c r="BZ437" s="4">
        <v>0.27618214335466823</v>
      </c>
      <c r="CA437" s="4">
        <v>0.26229231969172101</v>
      </c>
      <c r="CB437" s="4">
        <v>7.8898608847926814</v>
      </c>
      <c r="CD437" s="10">
        <v>4489.299720791133</v>
      </c>
      <c r="CE437" s="10">
        <v>8.1422793075369189</v>
      </c>
      <c r="CF437" s="10"/>
      <c r="CH437" s="10">
        <v>4605.9006385797729</v>
      </c>
      <c r="CI437" s="10">
        <v>7.6438325737916735</v>
      </c>
      <c r="CJ437" s="10"/>
      <c r="CK437" s="4">
        <v>7.1689253513629998</v>
      </c>
      <c r="CM437" s="10">
        <v>4417.3791758954085</v>
      </c>
      <c r="CN437" s="10">
        <v>7.2253233441214375</v>
      </c>
      <c r="CQ437" s="10">
        <v>5121.4230715187523</v>
      </c>
      <c r="CR437" s="10">
        <v>7.1202804112175766</v>
      </c>
      <c r="CT437" s="4">
        <v>1.4197916608148566</v>
      </c>
      <c r="CU437" s="4">
        <v>1.1927083233992259</v>
      </c>
      <c r="CV437" s="4">
        <v>0.22708333741563064</v>
      </c>
      <c r="CW437" s="4">
        <v>1.5354166533797979</v>
      </c>
      <c r="CX437" s="4">
        <v>1.3041666472951572</v>
      </c>
      <c r="CY437" s="4">
        <v>0.23125000608464083</v>
      </c>
      <c r="CZ437" s="4">
        <v>1.3041666682499151</v>
      </c>
      <c r="DA437" s="4">
        <v>1.0812499995032947</v>
      </c>
      <c r="DB437" s="4">
        <v>0.22291666874662042</v>
      </c>
    </row>
    <row r="438" spans="1:106" x14ac:dyDescent="0.25">
      <c r="A438" s="1">
        <f t="shared" si="6"/>
        <v>45361</v>
      </c>
      <c r="B438" s="8" t="s">
        <v>88</v>
      </c>
      <c r="C438" s="4">
        <v>4814.6469999999999</v>
      </c>
      <c r="D438" s="4">
        <v>4814.6469999999999</v>
      </c>
      <c r="E438" s="4">
        <v>0</v>
      </c>
      <c r="F438" s="4">
        <v>4533.8109999999997</v>
      </c>
      <c r="H438" s="4">
        <v>280.83600000000001</v>
      </c>
      <c r="J438" s="4">
        <v>33718.969226614689</v>
      </c>
      <c r="K438" s="4">
        <v>235.10183580374857</v>
      </c>
      <c r="L438" s="4">
        <v>22633.282777499011</v>
      </c>
      <c r="M438" s="4">
        <v>11085.686449115679</v>
      </c>
      <c r="N438" s="4">
        <v>12333.119822349083</v>
      </c>
      <c r="O438" s="4">
        <v>1787.1076749065355</v>
      </c>
      <c r="P438" s="4">
        <v>8934.3068926680662</v>
      </c>
      <c r="Q438" s="4">
        <v>3398.8129296810171</v>
      </c>
      <c r="R438" s="4">
        <v>16331.488795291873</v>
      </c>
      <c r="S438" s="4">
        <v>54.710999999409218</v>
      </c>
      <c r="T438" s="4">
        <v>1208</v>
      </c>
      <c r="U438" s="4">
        <v>10677.564082700419</v>
      </c>
      <c r="V438" s="4">
        <v>0</v>
      </c>
      <c r="W438" s="4">
        <v>5653.9247125914544</v>
      </c>
      <c r="X438" s="4">
        <v>0</v>
      </c>
      <c r="Y438" s="4">
        <v>10677.564082700419</v>
      </c>
      <c r="Z438" s="4">
        <v>5653.9247125914544</v>
      </c>
      <c r="AA438" s="4">
        <v>192880.12787377922</v>
      </c>
      <c r="AB438" s="4">
        <v>121603.61103997208</v>
      </c>
      <c r="AC438" s="4">
        <v>71276.516833807138</v>
      </c>
      <c r="AD438" s="4">
        <v>11951.3794017371</v>
      </c>
      <c r="AE438" s="4">
        <v>4.1684584907730393</v>
      </c>
      <c r="AF438" s="4">
        <v>1023.3264108341731</v>
      </c>
      <c r="AG438" s="4">
        <v>8120.4277853235835</v>
      </c>
      <c r="AH438" s="4">
        <v>3830.9516164135166</v>
      </c>
      <c r="AI438" s="4">
        <v>4753.332552148825</v>
      </c>
      <c r="AJ438" s="4">
        <v>225.44288433101443</v>
      </c>
      <c r="AK438" s="4">
        <v>1749.6826096718194</v>
      </c>
      <c r="AL438" s="4">
        <v>3003.6499424770059</v>
      </c>
      <c r="AM438" s="4">
        <v>635.99099041472687</v>
      </c>
      <c r="AN438" s="4">
        <v>377.08154192421313</v>
      </c>
      <c r="AO438" s="4">
        <v>258.9094484905138</v>
      </c>
      <c r="AP438" s="4">
        <v>57531.853515625</v>
      </c>
      <c r="AQ438" s="4">
        <v>94352.239765624996</v>
      </c>
      <c r="AR438" s="4">
        <v>37883.83203125</v>
      </c>
      <c r="AS438" s="4">
        <v>19648.021484375</v>
      </c>
      <c r="AT438" s="4">
        <v>625</v>
      </c>
      <c r="AU438" s="4">
        <v>650</v>
      </c>
      <c r="AV438" s="4">
        <v>600</v>
      </c>
      <c r="AW438" s="4">
        <v>7.0034146276174951</v>
      </c>
      <c r="AX438" s="4">
        <v>2.5615833979830884</v>
      </c>
      <c r="AY438" s="4">
        <v>5.1231667959661769</v>
      </c>
      <c r="AZ438" s="4">
        <v>40.061115150036798</v>
      </c>
      <c r="BA438" s="4">
        <v>2.4822960856189664</v>
      </c>
      <c r="BB438" s="4">
        <v>0.98726501696777047</v>
      </c>
      <c r="BC438" s="4">
        <v>0.13209504049096993</v>
      </c>
      <c r="BD438" s="4">
        <v>19.596917440806148</v>
      </c>
      <c r="BE438" s="4">
        <v>4.3720000982284546</v>
      </c>
      <c r="BF438" s="4">
        <v>3.2650001049041748</v>
      </c>
      <c r="BG438" s="4">
        <v>5.4790000915527344</v>
      </c>
      <c r="BH438" s="4">
        <v>91.70999813079834</v>
      </c>
      <c r="BI438" s="4">
        <v>79.961997985839844</v>
      </c>
      <c r="BJ438" s="4">
        <v>11.748000144958496</v>
      </c>
      <c r="BK438" s="4">
        <v>3.3174999952316284</v>
      </c>
      <c r="BL438" s="4">
        <v>4.125</v>
      </c>
      <c r="BM438" s="4">
        <v>2.5099999904632568</v>
      </c>
      <c r="BN438" s="4">
        <v>0.60049998760223389</v>
      </c>
      <c r="BO438" s="4">
        <v>0.49500000476837158</v>
      </c>
      <c r="BP438" s="4">
        <v>0.70599997043609619</v>
      </c>
      <c r="BQ438" s="4">
        <v>68</v>
      </c>
      <c r="BR438" s="4">
        <v>72</v>
      </c>
      <c r="BS438" s="4">
        <v>64</v>
      </c>
      <c r="BT438" s="10">
        <v>40.597792225383969</v>
      </c>
      <c r="BU438" s="10">
        <v>115.16049607503375</v>
      </c>
      <c r="BV438" s="4">
        <v>17.199364487567433</v>
      </c>
      <c r="BW438" s="10">
        <v>17.459331489061867</v>
      </c>
      <c r="BX438" s="10">
        <v>16.939397486072998</v>
      </c>
      <c r="BY438" s="4">
        <v>0.51253417478001362</v>
      </c>
      <c r="BZ438" s="4">
        <v>0.68051233719591819</v>
      </c>
      <c r="CA438" s="4">
        <v>0.34455601236410899</v>
      </c>
      <c r="CB438" s="4">
        <v>8.1336156159942146</v>
      </c>
      <c r="CD438" s="10">
        <v>3226.3196732228621</v>
      </c>
      <c r="CE438" s="10">
        <v>8.2352164727506594</v>
      </c>
      <c r="CF438" s="10"/>
      <c r="CH438" s="10">
        <v>2070.9844657238696</v>
      </c>
      <c r="CI438" s="10">
        <v>7.9753349294922771</v>
      </c>
      <c r="CJ438" s="10"/>
      <c r="CK438" s="4">
        <v>7.2359491301027719</v>
      </c>
      <c r="CM438" s="10">
        <v>3331.4127104646209</v>
      </c>
      <c r="CN438" s="10">
        <v>7.1612866683143341</v>
      </c>
      <c r="CQ438" s="10">
        <v>2492.4677629467574</v>
      </c>
      <c r="CR438" s="10">
        <v>7.3357423863664009</v>
      </c>
      <c r="CT438" s="4">
        <v>1.2894270905720382</v>
      </c>
      <c r="CU438" s="4">
        <v>1.1380208385487398</v>
      </c>
      <c r="CV438" s="4">
        <v>0.1514062520232983</v>
      </c>
      <c r="CW438" s="4">
        <v>1.4767708458239213</v>
      </c>
      <c r="CX438" s="4">
        <v>1.2739583432674408</v>
      </c>
      <c r="CY438" s="4">
        <v>0.20281250255648048</v>
      </c>
      <c r="CZ438" s="4">
        <v>1.1020833353201549</v>
      </c>
      <c r="DA438" s="4">
        <v>1.0020833338300388</v>
      </c>
      <c r="DB438" s="4">
        <v>0.10000000149011612</v>
      </c>
    </row>
    <row r="439" spans="1:106" x14ac:dyDescent="0.25">
      <c r="A439" s="1">
        <f t="shared" si="6"/>
        <v>45362</v>
      </c>
      <c r="B439" s="8" t="s">
        <v>89</v>
      </c>
      <c r="C439" s="4">
        <v>3388.1689999999999</v>
      </c>
      <c r="D439" s="4">
        <v>3388.1689999999999</v>
      </c>
      <c r="E439" s="4">
        <v>0</v>
      </c>
      <c r="F439" s="4">
        <v>2080.2640000000001</v>
      </c>
      <c r="H439" s="4">
        <v>1307.905</v>
      </c>
      <c r="J439" s="4">
        <v>16344.994700870955</v>
      </c>
      <c r="K439" s="4">
        <v>236.38857561471576</v>
      </c>
      <c r="L439" s="4">
        <v>9871.8407949461562</v>
      </c>
      <c r="M439" s="4">
        <v>6473.1539059247989</v>
      </c>
      <c r="N439" s="4">
        <v>8080.738111278044</v>
      </c>
      <c r="O439" s="4">
        <v>1788.7327534640719</v>
      </c>
      <c r="P439" s="4">
        <v>5085.6366022704451</v>
      </c>
      <c r="Q439" s="4">
        <v>2995.1015090075989</v>
      </c>
      <c r="R439" s="4">
        <v>8415.7157155665591</v>
      </c>
      <c r="S439" s="4">
        <v>54.492955696800891</v>
      </c>
      <c r="T439" s="4">
        <v>1208</v>
      </c>
      <c r="U439" s="4">
        <v>5405.1120526981213</v>
      </c>
      <c r="V439" s="4">
        <v>0</v>
      </c>
      <c r="W439" s="4">
        <v>3010.6036628684374</v>
      </c>
      <c r="X439" s="4">
        <v>0</v>
      </c>
      <c r="Y439" s="4">
        <v>5405.1120526981213</v>
      </c>
      <c r="Z439" s="4">
        <v>3010.6036628684374</v>
      </c>
      <c r="AA439" s="4">
        <v>80104.455653886223</v>
      </c>
      <c r="AB439" s="4">
        <v>62969.027358220359</v>
      </c>
      <c r="AC439" s="4">
        <v>17135.428295665872</v>
      </c>
      <c r="AD439" s="4">
        <v>8029.7396461616154</v>
      </c>
      <c r="AE439" s="4">
        <v>4.7800016223780784</v>
      </c>
      <c r="AF439" s="4">
        <v>1026.9468811004294</v>
      </c>
      <c r="AG439" s="4">
        <v>4772.1048850001343</v>
      </c>
      <c r="AH439" s="4">
        <v>3257.634761161481</v>
      </c>
      <c r="AI439" s="4">
        <v>3986.9201842109715</v>
      </c>
      <c r="AJ439" s="4">
        <v>276.16961134435979</v>
      </c>
      <c r="AK439" s="4">
        <v>1735.8304964570777</v>
      </c>
      <c r="AL439" s="4">
        <v>2251.0896877538935</v>
      </c>
      <c r="AM439" s="4">
        <v>336.38259406030556</v>
      </c>
      <c r="AN439" s="4">
        <v>252.85960311195666</v>
      </c>
      <c r="AO439" s="4">
        <v>83.522990948348919</v>
      </c>
      <c r="AP439" s="4">
        <v>29478.404296875</v>
      </c>
      <c r="AQ439" s="4">
        <v>48344.583046874999</v>
      </c>
      <c r="AR439" s="4">
        <v>18637.1953125</v>
      </c>
      <c r="AS439" s="4">
        <v>10841.208984375</v>
      </c>
      <c r="AT439" s="4">
        <v>626.51765046296305</v>
      </c>
      <c r="AU439" s="4">
        <v>650</v>
      </c>
      <c r="AV439" s="4">
        <v>603.03530092592598</v>
      </c>
      <c r="AW439" s="4">
        <v>4.8241379638592274</v>
      </c>
      <c r="AX439" s="4">
        <v>2.3849867321488523</v>
      </c>
      <c r="AY439" s="4">
        <v>4.7699734642977045</v>
      </c>
      <c r="AZ439" s="4">
        <v>23.642402623330248</v>
      </c>
      <c r="BA439" s="4">
        <v>2.3699348073138076</v>
      </c>
      <c r="BB439" s="4">
        <v>1.1767182168926555</v>
      </c>
      <c r="BC439" s="4">
        <v>9.9281527592131796E-2</v>
      </c>
      <c r="BD439" s="4">
        <v>14.2686457041768</v>
      </c>
      <c r="BE439" s="4">
        <v>4.3720000982284546</v>
      </c>
      <c r="BF439" s="4">
        <v>3.2650001049041748</v>
      </c>
      <c r="BG439" s="4">
        <v>5.4790000915527344</v>
      </c>
      <c r="BH439" s="4">
        <v>91.70999813079834</v>
      </c>
      <c r="BI439" s="4">
        <v>79.961997985839844</v>
      </c>
      <c r="BJ439" s="4">
        <v>11.748000144958496</v>
      </c>
      <c r="BK439" s="4">
        <v>3.3174999952316284</v>
      </c>
      <c r="BL439" s="4">
        <v>4.125</v>
      </c>
      <c r="BM439" s="4">
        <v>2.5099999904632568</v>
      </c>
      <c r="BN439" s="4">
        <v>0.60049998760223389</v>
      </c>
      <c r="BO439" s="4">
        <v>0.49500000476837158</v>
      </c>
      <c r="BP439" s="4">
        <v>0.70599997043609619</v>
      </c>
      <c r="BQ439" s="4">
        <v>68</v>
      </c>
      <c r="BR439" s="4">
        <v>72</v>
      </c>
      <c r="BS439" s="4">
        <v>64</v>
      </c>
      <c r="BT439" s="10">
        <v>40.883412334092007</v>
      </c>
      <c r="BU439" s="10">
        <v>109.52590619590293</v>
      </c>
      <c r="BV439" s="4">
        <v>16.338035151069917</v>
      </c>
      <c r="BW439" s="10">
        <v>16.615212041437626</v>
      </c>
      <c r="BX439" s="10">
        <v>16.060858260702204</v>
      </c>
      <c r="BY439" s="4">
        <v>1.3197158120193015</v>
      </c>
      <c r="BZ439" s="4">
        <v>1.233082078065358</v>
      </c>
      <c r="CA439" s="4">
        <v>1.4063495459732449</v>
      </c>
      <c r="CB439" s="4">
        <v>8.3636328776443047</v>
      </c>
      <c r="CD439" s="10">
        <v>1947.9640838773983</v>
      </c>
      <c r="CE439" s="10">
        <v>8.2414864715897362</v>
      </c>
      <c r="CF439" s="10"/>
      <c r="CH439" s="10">
        <v>571.98861273223815</v>
      </c>
      <c r="CI439" s="10">
        <v>8.7796146064281082</v>
      </c>
      <c r="CJ439" s="10"/>
      <c r="CK439" s="4">
        <v>7.3089442955270068</v>
      </c>
      <c r="CM439" s="10">
        <v>2084.5644753787678</v>
      </c>
      <c r="CN439" s="10">
        <v>7.2972557758528582</v>
      </c>
      <c r="CQ439" s="10">
        <v>654.86621304622406</v>
      </c>
      <c r="CR439" s="10">
        <v>7.3461510904373055</v>
      </c>
      <c r="CT439" s="4">
        <v>2.0697916573068751</v>
      </c>
      <c r="CU439" s="4">
        <v>1.9145833204189935</v>
      </c>
      <c r="CV439" s="4">
        <v>0.15520833688788116</v>
      </c>
      <c r="CW439" s="4">
        <v>2.0354166575707495</v>
      </c>
      <c r="CX439" s="4">
        <v>1.9458333229025204</v>
      </c>
      <c r="CY439" s="4">
        <v>8.9583334668229028E-2</v>
      </c>
      <c r="CZ439" s="4">
        <v>2.1041666570430002</v>
      </c>
      <c r="DA439" s="4">
        <v>1.8833333179354668</v>
      </c>
      <c r="DB439" s="4">
        <v>0.22083333910753331</v>
      </c>
    </row>
    <row r="440" spans="1:106" x14ac:dyDescent="0.25">
      <c r="A440" s="1">
        <f t="shared" si="6"/>
        <v>45363</v>
      </c>
      <c r="B440" s="8" t="s">
        <v>89</v>
      </c>
      <c r="C440" s="4">
        <v>8039.2540000000008</v>
      </c>
      <c r="D440" s="4">
        <v>8039.2540000000008</v>
      </c>
      <c r="E440" s="4">
        <v>0</v>
      </c>
      <c r="F440" s="4">
        <v>4025.2890000000002</v>
      </c>
      <c r="H440" s="4">
        <v>4013.9650000000001</v>
      </c>
      <c r="J440" s="4">
        <v>47087.297504469985</v>
      </c>
      <c r="K440" s="4">
        <v>237.89792931023175</v>
      </c>
      <c r="L440" s="4">
        <v>23371.521373293544</v>
      </c>
      <c r="M440" s="4">
        <v>23715.776131176437</v>
      </c>
      <c r="N440" s="4">
        <v>16945.936969375958</v>
      </c>
      <c r="O440" s="4">
        <v>1787.9019199479937</v>
      </c>
      <c r="P440" s="4">
        <v>8476.1606812846057</v>
      </c>
      <c r="Q440" s="4">
        <v>8469.7762880913542</v>
      </c>
      <c r="R440" s="4">
        <v>24833.069174986409</v>
      </c>
      <c r="S440" s="4">
        <v>54.605214861282278</v>
      </c>
      <c r="T440" s="4">
        <v>1208</v>
      </c>
      <c r="U440" s="4">
        <v>12212.879484553423</v>
      </c>
      <c r="V440" s="4">
        <v>0</v>
      </c>
      <c r="W440" s="4">
        <v>12620.189690432986</v>
      </c>
      <c r="X440" s="4">
        <v>0</v>
      </c>
      <c r="Y440" s="4">
        <v>12212.879484553423</v>
      </c>
      <c r="Z440" s="4">
        <v>12620.189690432986</v>
      </c>
      <c r="AA440" s="4">
        <v>291546.08875873947</v>
      </c>
      <c r="AB440" s="4">
        <v>151089.47503708611</v>
      </c>
      <c r="AC440" s="4">
        <v>140456.61372165335</v>
      </c>
      <c r="AD440" s="4">
        <v>17323.472177391304</v>
      </c>
      <c r="AE440" s="4">
        <v>4.0883461185731855</v>
      </c>
      <c r="AF440" s="4">
        <v>1022.8174323208165</v>
      </c>
      <c r="AG440" s="4">
        <v>8168.6603325585402</v>
      </c>
      <c r="AH440" s="4">
        <v>9154.8118448327641</v>
      </c>
      <c r="AI440" s="4">
        <v>10357.773820432732</v>
      </c>
      <c r="AJ440" s="4">
        <v>247.18294208394155</v>
      </c>
      <c r="AK440" s="4">
        <v>4651.5952018291728</v>
      </c>
      <c r="AL440" s="4">
        <v>5706.1786186035588</v>
      </c>
      <c r="AM440" s="4">
        <v>999.08416121669745</v>
      </c>
      <c r="AN440" s="4">
        <v>482.12693593634879</v>
      </c>
      <c r="AO440" s="4">
        <v>516.95722528034867</v>
      </c>
      <c r="AP440" s="4">
        <v>84428.2265625</v>
      </c>
      <c r="AQ440" s="4">
        <v>138462.2915625</v>
      </c>
      <c r="AR440" s="4">
        <v>40187.0859375</v>
      </c>
      <c r="AS440" s="4">
        <v>44241.140625</v>
      </c>
      <c r="AT440" s="4">
        <v>667.40162037037044</v>
      </c>
      <c r="AU440" s="4">
        <v>650</v>
      </c>
      <c r="AV440" s="4">
        <v>684.80324074074076</v>
      </c>
      <c r="AW440" s="4">
        <v>5.8571725068607083</v>
      </c>
      <c r="AX440" s="4">
        <v>2.1078991868369821</v>
      </c>
      <c r="AY440" s="4">
        <v>4.2157983736739642</v>
      </c>
      <c r="AZ440" s="4">
        <v>36.265316254311585</v>
      </c>
      <c r="BA440" s="4">
        <v>2.1548606596322624</v>
      </c>
      <c r="BB440" s="4">
        <v>1.288399871484684</v>
      </c>
      <c r="BC440" s="4">
        <v>0.1242757302128652</v>
      </c>
      <c r="BD440" s="4">
        <v>17.22327613513642</v>
      </c>
      <c r="BE440" s="4">
        <v>4.3720000982284546</v>
      </c>
      <c r="BF440" s="4">
        <v>3.2650001049041748</v>
      </c>
      <c r="BG440" s="4">
        <v>5.4790000915527344</v>
      </c>
      <c r="BH440" s="4">
        <v>91.70999813079834</v>
      </c>
      <c r="BI440" s="4">
        <v>79.961997985839844</v>
      </c>
      <c r="BJ440" s="4">
        <v>11.748000144958496</v>
      </c>
      <c r="BK440" s="4">
        <v>3.3174999952316284</v>
      </c>
      <c r="BL440" s="4">
        <v>4.125</v>
      </c>
      <c r="BM440" s="4">
        <v>2.5099999904632568</v>
      </c>
      <c r="BN440" s="4">
        <v>0.60049998760223389</v>
      </c>
      <c r="BO440" s="4">
        <v>0.49500000476837158</v>
      </c>
      <c r="BP440" s="4">
        <v>0.70599997043609619</v>
      </c>
      <c r="BQ440" s="4">
        <v>68</v>
      </c>
      <c r="BR440" s="4">
        <v>72</v>
      </c>
      <c r="BS440" s="4">
        <v>64</v>
      </c>
      <c r="BT440" s="10">
        <v>38.761815880775693</v>
      </c>
      <c r="BU440" s="10">
        <v>108.91845176605582</v>
      </c>
      <c r="BV440" s="4">
        <v>17.090508660861737</v>
      </c>
      <c r="BW440" s="10">
        <v>17.401018555936989</v>
      </c>
      <c r="BX440" s="10">
        <v>16.779998765786488</v>
      </c>
      <c r="BY440" s="4">
        <v>0.97913884345991553</v>
      </c>
      <c r="BZ440" s="4">
        <v>0.84271195616820094</v>
      </c>
      <c r="CA440" s="4">
        <v>1.1155657307516302</v>
      </c>
      <c r="CB440" s="4">
        <v>8.0457919835079252</v>
      </c>
      <c r="CD440" s="10">
        <v>4324.0949437712088</v>
      </c>
      <c r="CE440" s="10">
        <v>8.1208972849374295</v>
      </c>
      <c r="CF440" s="10"/>
      <c r="CH440" s="10">
        <v>4540.4951203969949</v>
      </c>
      <c r="CI440" s="10">
        <v>7.9742662037085328</v>
      </c>
      <c r="CJ440" s="10"/>
      <c r="CK440" s="4">
        <v>7.1399312479744417</v>
      </c>
      <c r="CM440" s="10">
        <v>4351.975554351242</v>
      </c>
      <c r="CN440" s="10">
        <v>7.184841722924669</v>
      </c>
      <c r="CQ440" s="10">
        <v>5081.6591887487011</v>
      </c>
      <c r="CR440" s="10">
        <v>7.1014695405166801</v>
      </c>
      <c r="CT440" s="4">
        <v>1.7999999997361251</v>
      </c>
      <c r="CU440" s="4">
        <v>1.5906249955296516</v>
      </c>
      <c r="CV440" s="4">
        <v>0.20937500420647365</v>
      </c>
      <c r="CW440" s="4">
        <v>1.6979166536281507</v>
      </c>
      <c r="CX440" s="4">
        <v>1.4583333159486453</v>
      </c>
      <c r="CY440" s="4">
        <v>0.23958333767950535</v>
      </c>
      <c r="CZ440" s="4">
        <v>1.9020833458440998</v>
      </c>
      <c r="DA440" s="4">
        <v>1.7229166751106579</v>
      </c>
      <c r="DB440" s="4">
        <v>0.17916667073344192</v>
      </c>
    </row>
    <row r="441" spans="1:106" x14ac:dyDescent="0.25">
      <c r="A441" s="1">
        <f t="shared" si="6"/>
        <v>45364</v>
      </c>
      <c r="B441" s="8" t="s">
        <v>89</v>
      </c>
      <c r="C441" s="4">
        <v>8899.16</v>
      </c>
      <c r="D441" s="4">
        <v>8899.16</v>
      </c>
      <c r="E441" s="4">
        <v>0</v>
      </c>
      <c r="F441" s="4">
        <v>4437.2219999999998</v>
      </c>
      <c r="H441" s="4">
        <v>4461.9380000000001</v>
      </c>
      <c r="J441" s="4">
        <v>54522.442287245532</v>
      </c>
      <c r="K441" s="4">
        <v>237.39525955170902</v>
      </c>
      <c r="L441" s="4">
        <v>25963.958899068719</v>
      </c>
      <c r="M441" s="4">
        <v>28558.483388176814</v>
      </c>
      <c r="N441" s="4">
        <v>17120.487189272964</v>
      </c>
      <c r="O441" s="4">
        <v>1787.1142574412333</v>
      </c>
      <c r="P441" s="4">
        <v>8059.3530317955974</v>
      </c>
      <c r="Q441" s="4">
        <v>9061.1341574773669</v>
      </c>
      <c r="R441" s="4">
        <v>29485.379974725081</v>
      </c>
      <c r="S441" s="4">
        <v>54.645374849659191</v>
      </c>
      <c r="T441" s="4">
        <v>1208</v>
      </c>
      <c r="U441" s="4">
        <v>14689.874808014627</v>
      </c>
      <c r="V441" s="4">
        <v>0</v>
      </c>
      <c r="W441" s="4">
        <v>14795.505166710453</v>
      </c>
      <c r="X441" s="4">
        <v>0</v>
      </c>
      <c r="Y441" s="4">
        <v>14689.874808014627</v>
      </c>
      <c r="Z441" s="4">
        <v>14795.505166710453</v>
      </c>
      <c r="AA441" s="4">
        <v>337503.6591101652</v>
      </c>
      <c r="AB441" s="4">
        <v>166528.88306579803</v>
      </c>
      <c r="AC441" s="4">
        <v>170974.77604436717</v>
      </c>
      <c r="AD441" s="4">
        <v>18104.719670729159</v>
      </c>
      <c r="AE441" s="4">
        <v>4.075341226376783</v>
      </c>
      <c r="AF441" s="4">
        <v>1022.7814072285208</v>
      </c>
      <c r="AG441" s="4">
        <v>8630.6392727429411</v>
      </c>
      <c r="AH441" s="4">
        <v>9474.0803979862158</v>
      </c>
      <c r="AI441" s="4">
        <v>10443.997921318169</v>
      </c>
      <c r="AJ441" s="4">
        <v>226.99488448090023</v>
      </c>
      <c r="AK441" s="4">
        <v>4625.3799812512689</v>
      </c>
      <c r="AL441" s="4">
        <v>5818.6179400668989</v>
      </c>
      <c r="AM441" s="4">
        <v>1039.0264907386693</v>
      </c>
      <c r="AN441" s="4">
        <v>497.92780534791996</v>
      </c>
      <c r="AO441" s="4">
        <v>541.09868539074932</v>
      </c>
      <c r="AP441" s="4">
        <v>97675.01171875</v>
      </c>
      <c r="AQ441" s="4">
        <v>160187.01921874998</v>
      </c>
      <c r="AR441" s="4">
        <v>47611.76953125</v>
      </c>
      <c r="AS441" s="4">
        <v>50063.2421875</v>
      </c>
      <c r="AT441" s="4">
        <v>669.89438657407413</v>
      </c>
      <c r="AU441" s="4">
        <v>650</v>
      </c>
      <c r="AV441" s="4">
        <v>689.78877314814815</v>
      </c>
      <c r="AW441" s="4">
        <v>6.1266953608256882</v>
      </c>
      <c r="AX441" s="4">
        <v>1.9238318211238998</v>
      </c>
      <c r="AY441" s="4">
        <v>3.8476636422477997</v>
      </c>
      <c r="AZ441" s="4">
        <v>37.925338920770635</v>
      </c>
      <c r="BA441" s="4">
        <v>2.0344301788853283</v>
      </c>
      <c r="BB441" s="4">
        <v>1.1735936786526109</v>
      </c>
      <c r="BC441" s="4">
        <v>0.11675556914794984</v>
      </c>
      <c r="BD441" s="4">
        <v>18.000240384345261</v>
      </c>
      <c r="BE441" s="4">
        <v>6.3810000419616699</v>
      </c>
      <c r="BF441" s="4">
        <v>4.314000129699707</v>
      </c>
      <c r="BG441" s="4">
        <v>8.4479999542236328</v>
      </c>
      <c r="BH441" s="4">
        <v>89.601504325866699</v>
      </c>
      <c r="BI441" s="4">
        <v>78.173004150390625</v>
      </c>
      <c r="BJ441" s="4">
        <v>11.428500175476074</v>
      </c>
      <c r="BK441" s="4">
        <v>3.247499942779541</v>
      </c>
      <c r="BL441" s="4">
        <v>3.9849998950958252</v>
      </c>
      <c r="BM441" s="4">
        <v>2.5099999904632568</v>
      </c>
      <c r="BN441" s="4">
        <v>0.76999998092651367</v>
      </c>
      <c r="BO441" s="4">
        <v>0.83399999141693115</v>
      </c>
      <c r="BP441" s="4">
        <v>0.70599997043609619</v>
      </c>
      <c r="BQ441" s="4">
        <v>117</v>
      </c>
      <c r="BR441" s="4">
        <v>170</v>
      </c>
      <c r="BS441" s="4">
        <v>64</v>
      </c>
      <c r="BT441" s="10">
        <v>40.17145001481385</v>
      </c>
      <c r="BU441" s="10">
        <v>115.24927486056056</v>
      </c>
      <c r="BV441" s="4">
        <v>17.580848550349472</v>
      </c>
      <c r="BW441" s="10">
        <v>17.553247484962146</v>
      </c>
      <c r="BX441" s="10">
        <v>17.608449615736802</v>
      </c>
      <c r="BY441" s="4">
        <v>0.33705774931561316</v>
      </c>
      <c r="BZ441" s="4">
        <v>0.33622810833654887</v>
      </c>
      <c r="CA441" s="4">
        <v>0.3378873902946774</v>
      </c>
      <c r="CB441" s="4">
        <v>8.0194399112415162</v>
      </c>
      <c r="CD441" s="10">
        <v>4391.2234173476463</v>
      </c>
      <c r="CE441" s="10">
        <v>8.1750078904161079</v>
      </c>
      <c r="CF441" s="10"/>
      <c r="CH441" s="10">
        <v>4792.6993345271067</v>
      </c>
      <c r="CI441" s="10">
        <v>7.8769035855806235</v>
      </c>
      <c r="CJ441" s="10"/>
      <c r="CK441" s="4">
        <v>7.0012935309616902</v>
      </c>
      <c r="CM441" s="10">
        <v>4556.8031743395768</v>
      </c>
      <c r="CN441" s="10">
        <v>7.0544359234348084</v>
      </c>
      <c r="CQ441" s="10">
        <v>5382.5607034394498</v>
      </c>
      <c r="CR441" s="10">
        <v>6.9563038994357944</v>
      </c>
      <c r="CT441" s="4">
        <v>1.8958333211485296</v>
      </c>
      <c r="CU441" s="4">
        <v>1.6192708158244691</v>
      </c>
      <c r="CV441" s="4">
        <v>0.27656250532406068</v>
      </c>
      <c r="CW441" s="4">
        <v>1.5999999872098367</v>
      </c>
      <c r="CX441" s="4">
        <v>1.3645833159486453</v>
      </c>
      <c r="CY441" s="4">
        <v>0.23541667126119137</v>
      </c>
      <c r="CZ441" s="4">
        <v>2.1916666550872228</v>
      </c>
      <c r="DA441" s="4">
        <v>1.8739583157002926</v>
      </c>
      <c r="DB441" s="4">
        <v>0.31770833938693005</v>
      </c>
    </row>
    <row r="442" spans="1:106" x14ac:dyDescent="0.25">
      <c r="A442" s="1">
        <f t="shared" si="6"/>
        <v>45365</v>
      </c>
      <c r="B442" s="8" t="s">
        <v>89</v>
      </c>
      <c r="C442" s="4">
        <v>8947.902</v>
      </c>
      <c r="D442" s="4">
        <v>8947.902</v>
      </c>
      <c r="E442" s="4">
        <v>0</v>
      </c>
      <c r="F442" s="4">
        <v>4370.6170000000002</v>
      </c>
      <c r="H442" s="4">
        <v>4577.2849999999999</v>
      </c>
      <c r="J442" s="4">
        <v>58762.050648296055</v>
      </c>
      <c r="K442" s="4">
        <v>236.22587796676166</v>
      </c>
      <c r="L442" s="4">
        <v>25572.953434193842</v>
      </c>
      <c r="M442" s="4">
        <v>33189.097214102214</v>
      </c>
      <c r="N442" s="4">
        <v>17892.342425188326</v>
      </c>
      <c r="O442" s="4">
        <v>1785.9946780499579</v>
      </c>
      <c r="P442" s="4">
        <v>8959.0970478388135</v>
      </c>
      <c r="Q442" s="4">
        <v>8933.2453773495126</v>
      </c>
      <c r="R442" s="4">
        <v>32227.632683806034</v>
      </c>
      <c r="S442" s="4">
        <v>54.770597207356595</v>
      </c>
      <c r="T442" s="4">
        <v>1208</v>
      </c>
      <c r="U442" s="4">
        <v>14073.044264161477</v>
      </c>
      <c r="V442" s="4">
        <v>0</v>
      </c>
      <c r="W442" s="4">
        <v>18154.588419644555</v>
      </c>
      <c r="X442" s="4">
        <v>0</v>
      </c>
      <c r="Y442" s="4">
        <v>14073.044264161477</v>
      </c>
      <c r="Z442" s="4">
        <v>18154.588419644555</v>
      </c>
      <c r="AA442" s="4">
        <v>336382.78249307873</v>
      </c>
      <c r="AB442" s="4">
        <v>153386.93135337785</v>
      </c>
      <c r="AC442" s="4">
        <v>182995.85113970088</v>
      </c>
      <c r="AD442" s="4">
        <v>18232.47509132664</v>
      </c>
      <c r="AE442" s="4">
        <v>4.0979800343445953</v>
      </c>
      <c r="AF442" s="4">
        <v>1022.8483235633261</v>
      </c>
      <c r="AG442" s="4">
        <v>8877.2748563514651</v>
      </c>
      <c r="AH442" s="4">
        <v>9355.2002349751765</v>
      </c>
      <c r="AI442" s="4">
        <v>11191.502364234839</v>
      </c>
      <c r="AJ442" s="4">
        <v>226.99072928331518</v>
      </c>
      <c r="AK442" s="4">
        <v>5170.0319455491417</v>
      </c>
      <c r="AL442" s="4">
        <v>6021.4704186856961</v>
      </c>
      <c r="AM442" s="4">
        <v>1032.8545542052861</v>
      </c>
      <c r="AN442" s="4">
        <v>480.73782927384855</v>
      </c>
      <c r="AO442" s="4">
        <v>552.11672493143749</v>
      </c>
      <c r="AP442" s="4">
        <v>101631.48828125</v>
      </c>
      <c r="AQ442" s="4">
        <v>166675.64078125</v>
      </c>
      <c r="AR442" s="4">
        <v>45457.05078125</v>
      </c>
      <c r="AS442" s="4">
        <v>56174.4375</v>
      </c>
      <c r="AT442" s="4">
        <v>667.01388888888891</v>
      </c>
      <c r="AU442" s="4">
        <v>650</v>
      </c>
      <c r="AV442" s="4">
        <v>684.02777777777783</v>
      </c>
      <c r="AW442" s="4">
        <v>6.5671316749217921</v>
      </c>
      <c r="AX442" s="4">
        <v>1.9996131411797231</v>
      </c>
      <c r="AY442" s="4">
        <v>3.9992262823594462</v>
      </c>
      <c r="AZ442" s="4">
        <v>37.593480850938995</v>
      </c>
      <c r="BA442" s="4">
        <v>2.0376257016814265</v>
      </c>
      <c r="BB442" s="4">
        <v>1.2507403818498279</v>
      </c>
      <c r="BC442" s="4">
        <v>0.11542980177982348</v>
      </c>
      <c r="BD442" s="4">
        <v>18.627343122583373</v>
      </c>
      <c r="BE442" s="4">
        <v>9.3784999847412109</v>
      </c>
      <c r="BF442" s="4">
        <v>3.1440000534057617</v>
      </c>
      <c r="BG442" s="4">
        <v>15.61299991607666</v>
      </c>
      <c r="BH442" s="4">
        <v>85.706497192382813</v>
      </c>
      <c r="BI442" s="4">
        <v>73.212997436523438</v>
      </c>
      <c r="BJ442" s="4">
        <v>12.493499755859375</v>
      </c>
      <c r="BK442" s="4">
        <v>4.0189999341964722</v>
      </c>
      <c r="BL442" s="4">
        <v>3.9849998950958252</v>
      </c>
      <c r="BM442" s="4">
        <v>4.0529999732971191</v>
      </c>
      <c r="BN442" s="4">
        <v>0.89599999785423279</v>
      </c>
      <c r="BO442" s="4">
        <v>0.83399999141693115</v>
      </c>
      <c r="BP442" s="4">
        <v>0.95800000429153442</v>
      </c>
      <c r="BQ442" s="4">
        <v>119</v>
      </c>
      <c r="BR442" s="4">
        <v>170</v>
      </c>
      <c r="BS442" s="4">
        <v>68</v>
      </c>
      <c r="BT442" s="10">
        <v>40.545866206326721</v>
      </c>
      <c r="BU442" s="10">
        <v>116.76104869724389</v>
      </c>
      <c r="BV442" s="4">
        <v>17.037174979205485</v>
      </c>
      <c r="BW442" s="10">
        <v>16.84201296872563</v>
      </c>
      <c r="BX442" s="10">
        <v>17.23233698968534</v>
      </c>
      <c r="BY442" s="4">
        <v>0.48479718179078102</v>
      </c>
      <c r="BZ442" s="4">
        <v>0.59116004344766826</v>
      </c>
      <c r="CA442" s="4">
        <v>0.37843432013389383</v>
      </c>
      <c r="CB442" s="4">
        <v>7.9163197575316042</v>
      </c>
      <c r="CD442" s="10">
        <v>4261.5792091785288</v>
      </c>
      <c r="CE442" s="10">
        <v>8.1573953588608568</v>
      </c>
      <c r="CF442" s="10"/>
      <c r="CH442" s="10">
        <v>4875.7036295788275</v>
      </c>
      <c r="CI442" s="10">
        <v>7.7056090891816282</v>
      </c>
      <c r="CJ442" s="10"/>
      <c r="CK442" s="4">
        <v>6.8744153389670366</v>
      </c>
      <c r="CM442" s="10">
        <v>4463.4158400358974</v>
      </c>
      <c r="CN442" s="10">
        <v>7.0558336615290624</v>
      </c>
      <c r="CQ442" s="10">
        <v>5486.7025551201987</v>
      </c>
      <c r="CR442" s="10">
        <v>6.7268320853714085</v>
      </c>
      <c r="CT442" s="4">
        <v>1.6635416794257858</v>
      </c>
      <c r="CU442" s="4">
        <v>1.39687500645717</v>
      </c>
      <c r="CV442" s="4">
        <v>0.26666667296861607</v>
      </c>
      <c r="CW442" s="4">
        <v>1.5270833534499009</v>
      </c>
      <c r="CX442" s="4">
        <v>1.2979166805744171</v>
      </c>
      <c r="CY442" s="4">
        <v>0.22916667287548384</v>
      </c>
      <c r="CZ442" s="4">
        <v>1.8000000054016709</v>
      </c>
      <c r="DA442" s="4">
        <v>1.4958333323399227</v>
      </c>
      <c r="DB442" s="4">
        <v>0.30416667306174833</v>
      </c>
    </row>
    <row r="443" spans="1:106" x14ac:dyDescent="0.25">
      <c r="A443" s="1">
        <f t="shared" si="6"/>
        <v>45366</v>
      </c>
      <c r="B443" s="8" t="s">
        <v>89</v>
      </c>
      <c r="C443" s="4">
        <v>9221.1110000000008</v>
      </c>
      <c r="D443" s="4">
        <v>9221.1110000000008</v>
      </c>
      <c r="E443" s="4">
        <v>0</v>
      </c>
      <c r="F443" s="4">
        <v>4549.9129999999996</v>
      </c>
      <c r="H443" s="4">
        <v>4671.1980000000003</v>
      </c>
      <c r="J443" s="4">
        <v>56086.885334355931</v>
      </c>
      <c r="K443" s="4">
        <v>235.5102000709505</v>
      </c>
      <c r="L443" s="4">
        <v>27193.884446161508</v>
      </c>
      <c r="M443" s="4">
        <v>28893.000888194427</v>
      </c>
      <c r="N443" s="4">
        <v>19877.519721028923</v>
      </c>
      <c r="O443" s="4">
        <v>1784.4644884099093</v>
      </c>
      <c r="P443" s="4">
        <v>8771.4331112667442</v>
      </c>
      <c r="Q443" s="4">
        <v>11106.086609762178</v>
      </c>
      <c r="R443" s="4">
        <v>27614.40702330539</v>
      </c>
      <c r="S443" s="4">
        <v>54.908500087537533</v>
      </c>
      <c r="T443" s="4">
        <v>1208</v>
      </c>
      <c r="U443" s="4">
        <v>13082.471758381804</v>
      </c>
      <c r="V443" s="4">
        <v>0</v>
      </c>
      <c r="W443" s="4">
        <v>14531.935264923586</v>
      </c>
      <c r="X443" s="4">
        <v>0</v>
      </c>
      <c r="Y443" s="4">
        <v>13082.471758381804</v>
      </c>
      <c r="Z443" s="4">
        <v>14531.935264923586</v>
      </c>
      <c r="AA443" s="4">
        <v>349066.44679793739</v>
      </c>
      <c r="AB443" s="4">
        <v>178783.64356785058</v>
      </c>
      <c r="AC443" s="4">
        <v>170282.80323008684</v>
      </c>
      <c r="AD443" s="4">
        <v>18011.35128936488</v>
      </c>
      <c r="AE443" s="4">
        <v>4.0949244905792463</v>
      </c>
      <c r="AF443" s="4">
        <v>1022.8157332725369</v>
      </c>
      <c r="AG443" s="4">
        <v>8610.3110850959838</v>
      </c>
      <c r="AH443" s="4">
        <v>9401.0402042688966</v>
      </c>
      <c r="AI443" s="4">
        <v>10316.707211557179</v>
      </c>
      <c r="AJ443" s="4">
        <v>228.74851324394896</v>
      </c>
      <c r="AK443" s="4">
        <v>4971.0051583166332</v>
      </c>
      <c r="AL443" s="4">
        <v>5345.7020532405459</v>
      </c>
      <c r="AM443" s="4">
        <v>1034.4730440876738</v>
      </c>
      <c r="AN443" s="4">
        <v>505.16772573605192</v>
      </c>
      <c r="AO443" s="4">
        <v>529.30531835162174</v>
      </c>
      <c r="AP443" s="4">
        <v>95165.97265625</v>
      </c>
      <c r="AQ443" s="4">
        <v>156072.19515625</v>
      </c>
      <c r="AR443" s="4">
        <v>47680.23046875</v>
      </c>
      <c r="AS443" s="4">
        <v>47485.7421875</v>
      </c>
      <c r="AT443" s="4">
        <v>651.34592013888891</v>
      </c>
      <c r="AU443" s="4">
        <v>650</v>
      </c>
      <c r="AV443" s="4">
        <v>652.69184027777783</v>
      </c>
      <c r="AW443" s="4">
        <v>6.0824433557253483</v>
      </c>
      <c r="AX443" s="4">
        <v>2.1556534479444962</v>
      </c>
      <c r="AY443" s="4">
        <v>4.3113068958889924</v>
      </c>
      <c r="AZ443" s="4">
        <v>37.855139884764142</v>
      </c>
      <c r="BA443" s="4">
        <v>1.9532734493018118</v>
      </c>
      <c r="BB443" s="4">
        <v>1.1188139055648694</v>
      </c>
      <c r="BC443" s="4">
        <v>0.11218529351698224</v>
      </c>
      <c r="BD443" s="4">
        <v>16.925530465499222</v>
      </c>
      <c r="BE443" s="4">
        <v>8.6724997758865356</v>
      </c>
      <c r="BF443" s="4">
        <v>3.496999979019165</v>
      </c>
      <c r="BG443" s="4">
        <v>13.847999572753906</v>
      </c>
      <c r="BH443" s="4">
        <v>86.589500427246094</v>
      </c>
      <c r="BI443" s="4">
        <v>75.041000366210938</v>
      </c>
      <c r="BJ443" s="4">
        <v>11.548500061035156</v>
      </c>
      <c r="BK443" s="4">
        <v>3.8604999780654907</v>
      </c>
      <c r="BL443" s="4">
        <v>3.6679999828338623</v>
      </c>
      <c r="BM443" s="4">
        <v>4.0529999732971191</v>
      </c>
      <c r="BN443" s="4">
        <v>0.87749999761581421</v>
      </c>
      <c r="BO443" s="4">
        <v>0.79699999094009399</v>
      </c>
      <c r="BP443" s="4">
        <v>0.95800000429153442</v>
      </c>
      <c r="BQ443" s="4">
        <v>114</v>
      </c>
      <c r="BR443" s="4">
        <v>160</v>
      </c>
      <c r="BS443" s="4">
        <v>68</v>
      </c>
      <c r="BT443" s="10">
        <v>37.679849501302208</v>
      </c>
      <c r="BU443" s="10">
        <v>105.41001501326556</v>
      </c>
      <c r="BV443" s="4">
        <v>17.412832676889721</v>
      </c>
      <c r="BW443" s="10">
        <v>17.666290898753537</v>
      </c>
      <c r="BX443" s="10">
        <v>17.159374455025901</v>
      </c>
      <c r="BY443" s="4">
        <v>0.38087931675877323</v>
      </c>
      <c r="BZ443" s="4">
        <v>0.48604531707922594</v>
      </c>
      <c r="CA443" s="4">
        <v>0.27571331643832053</v>
      </c>
      <c r="CB443" s="4">
        <v>8.0145278934867896</v>
      </c>
      <c r="CD443" s="10">
        <v>4506.1800780277508</v>
      </c>
      <c r="CE443" s="10">
        <v>8.0656162725219271</v>
      </c>
      <c r="CF443" s="10"/>
      <c r="CH443" s="10">
        <v>4676.6185585221328</v>
      </c>
      <c r="CI443" s="10">
        <v>7.9653014207809179</v>
      </c>
      <c r="CJ443" s="10"/>
      <c r="CK443" s="4">
        <v>7.0245204049238552</v>
      </c>
      <c r="CM443" s="10">
        <v>4644.3196573361993</v>
      </c>
      <c r="CN443" s="10">
        <v>7.0536140930150752</v>
      </c>
      <c r="CQ443" s="10">
        <v>5191.7212807947781</v>
      </c>
      <c r="CR443" s="10">
        <v>6.9984942798299867</v>
      </c>
      <c r="CT443" s="4">
        <v>1.6510416647264115</v>
      </c>
      <c r="CU443" s="4">
        <v>1.3812499927977719</v>
      </c>
      <c r="CV443" s="4">
        <v>0.26979167192863923</v>
      </c>
      <c r="CW443" s="4">
        <v>1.5666666656422119</v>
      </c>
      <c r="CX443" s="4">
        <v>1.3187499940395355</v>
      </c>
      <c r="CY443" s="4">
        <v>0.2479166716026763</v>
      </c>
      <c r="CZ443" s="4">
        <v>1.7354166638106108</v>
      </c>
      <c r="DA443" s="4">
        <v>1.4437499915560086</v>
      </c>
      <c r="DB443" s="4">
        <v>0.29166667225460213</v>
      </c>
    </row>
    <row r="444" spans="1:106" x14ac:dyDescent="0.25">
      <c r="A444" s="1">
        <f t="shared" si="6"/>
        <v>45367</v>
      </c>
      <c r="B444" s="8" t="s">
        <v>89</v>
      </c>
      <c r="C444" s="4">
        <v>9079.8729999999996</v>
      </c>
      <c r="D444" s="4">
        <v>9079.8729999999996</v>
      </c>
      <c r="E444" s="4">
        <v>0</v>
      </c>
      <c r="F444" s="4">
        <v>4466.7719999999999</v>
      </c>
      <c r="H444" s="4">
        <v>4613.1009999999997</v>
      </c>
      <c r="J444" s="4">
        <v>58945.97000274562</v>
      </c>
      <c r="K444" s="4">
        <v>236.20325927278191</v>
      </c>
      <c r="L444" s="4">
        <v>29256.594111672166</v>
      </c>
      <c r="M444" s="4">
        <v>29689.375891073454</v>
      </c>
      <c r="N444" s="4">
        <v>18597.811794995305</v>
      </c>
      <c r="O444" s="4">
        <v>1784.7124014297276</v>
      </c>
      <c r="P444" s="4">
        <v>7534.3943815159391</v>
      </c>
      <c r="Q444" s="4">
        <v>11063.417413479365</v>
      </c>
      <c r="R444" s="4">
        <v>26912.144320691012</v>
      </c>
      <c r="S444" s="4">
        <v>55.056710863263646</v>
      </c>
      <c r="T444" s="4">
        <v>1208</v>
      </c>
      <c r="U444" s="4">
        <v>14115.470954666067</v>
      </c>
      <c r="V444" s="4">
        <v>0</v>
      </c>
      <c r="W444" s="4">
        <v>12796.673366024943</v>
      </c>
      <c r="X444" s="4">
        <v>0</v>
      </c>
      <c r="Y444" s="4">
        <v>14115.470954666067</v>
      </c>
      <c r="Z444" s="4">
        <v>12796.673366024943</v>
      </c>
      <c r="AA444" s="4">
        <v>344475.49766843475</v>
      </c>
      <c r="AB444" s="4">
        <v>174531.54021637831</v>
      </c>
      <c r="AC444" s="4">
        <v>169943.95745205641</v>
      </c>
      <c r="AD444" s="4">
        <v>18048.852341455931</v>
      </c>
      <c r="AE444" s="4">
        <v>4.1044351777113715</v>
      </c>
      <c r="AF444" s="4">
        <v>1022.8884027770745</v>
      </c>
      <c r="AG444" s="4">
        <v>8899.9612485321613</v>
      </c>
      <c r="AH444" s="4">
        <v>9148.8910929237682</v>
      </c>
      <c r="AI444" s="4">
        <v>8469.0821764207176</v>
      </c>
      <c r="AJ444" s="4">
        <v>234.86144165780809</v>
      </c>
      <c r="AK444" s="4">
        <v>4270.8589635730677</v>
      </c>
      <c r="AL444" s="4">
        <v>4198.2232128476508</v>
      </c>
      <c r="AM444" s="4">
        <v>1025.4779922588953</v>
      </c>
      <c r="AN444" s="4">
        <v>492.10312146925861</v>
      </c>
      <c r="AO444" s="4">
        <v>533.37487078963659</v>
      </c>
      <c r="AP444" s="4">
        <v>94636.83203125</v>
      </c>
      <c r="AQ444" s="4">
        <v>155204.40453124998</v>
      </c>
      <c r="AR444" s="4">
        <v>46881.78515625</v>
      </c>
      <c r="AS444" s="4">
        <v>47755.046875</v>
      </c>
      <c r="AT444" s="4">
        <v>658.31163194444446</v>
      </c>
      <c r="AU444" s="4">
        <v>650</v>
      </c>
      <c r="AV444" s="4">
        <v>666.62326388888891</v>
      </c>
      <c r="AW444" s="4">
        <v>6.4919377179334585</v>
      </c>
      <c r="AX444" s="4">
        <v>2.0482458064110927</v>
      </c>
      <c r="AY444" s="4">
        <v>4.0964916128221853</v>
      </c>
      <c r="AZ444" s="4">
        <v>37.938360775358284</v>
      </c>
      <c r="BA444" s="4">
        <v>1.9877868711881688</v>
      </c>
      <c r="BB444" s="4">
        <v>0.93273134727993645</v>
      </c>
      <c r="BC444" s="4">
        <v>0.11293968453731625</v>
      </c>
      <c r="BD444" s="4">
        <v>17.093235173140638</v>
      </c>
      <c r="BE444" s="4">
        <v>7.6044998168945313</v>
      </c>
      <c r="BF444" s="4">
        <v>2.9320001602172852</v>
      </c>
      <c r="BG444" s="4">
        <v>12.276999473571777</v>
      </c>
      <c r="BH444" s="4">
        <v>88.409996032714844</v>
      </c>
      <c r="BI444" s="4">
        <v>78.723495483398438</v>
      </c>
      <c r="BJ444" s="4">
        <v>9.6865005493164063</v>
      </c>
      <c r="BK444" s="4">
        <v>3.0110000371932983</v>
      </c>
      <c r="BL444" s="4">
        <v>2.3619999885559082</v>
      </c>
      <c r="BM444" s="4">
        <v>3.6600000858306885</v>
      </c>
      <c r="BN444" s="4">
        <v>0.97399997711181641</v>
      </c>
      <c r="BO444" s="4">
        <v>0.62999999523162842</v>
      </c>
      <c r="BP444" s="4">
        <v>1.3179999589920044</v>
      </c>
      <c r="BQ444" s="4">
        <v>47</v>
      </c>
      <c r="BR444" s="4">
        <v>54</v>
      </c>
      <c r="BS444" s="4">
        <v>40</v>
      </c>
      <c r="BT444" s="10">
        <v>41.476180756359589</v>
      </c>
      <c r="BU444" s="10">
        <v>114.34735157355179</v>
      </c>
      <c r="BV444" s="4">
        <v>17.326372343318329</v>
      </c>
      <c r="BW444" s="10">
        <v>17.437367436433281</v>
      </c>
      <c r="BX444" s="10">
        <v>17.215377250203378</v>
      </c>
      <c r="BY444" s="4">
        <v>0.44674925887383699</v>
      </c>
      <c r="BZ444" s="4">
        <v>0.52574897406009946</v>
      </c>
      <c r="CA444" s="4">
        <v>0.36774954368757451</v>
      </c>
      <c r="CB444" s="4">
        <v>7.9052286905665516</v>
      </c>
      <c r="CD444" s="10">
        <v>4429.8416271726483</v>
      </c>
      <c r="CE444" s="10">
        <v>8.0988153404624512</v>
      </c>
      <c r="CF444" s="10"/>
      <c r="CH444" s="10">
        <v>4728.0455109012646</v>
      </c>
      <c r="CI444" s="10">
        <v>7.7238517985301893</v>
      </c>
      <c r="CJ444" s="10"/>
      <c r="CK444" s="4">
        <v>6.9997665621341616</v>
      </c>
      <c r="CM444" s="10">
        <v>4417.6591291026361</v>
      </c>
      <c r="CN444" s="10">
        <v>7.1324503191574458</v>
      </c>
      <c r="CQ444" s="10">
        <v>5262.7633751933736</v>
      </c>
      <c r="CR444" s="10">
        <v>6.8883894074514282</v>
      </c>
      <c r="CT444" s="4">
        <v>1.5993055725056264</v>
      </c>
      <c r="CU444" s="4">
        <v>1.3041666791670852</v>
      </c>
      <c r="CV444" s="4">
        <v>0.29513889333854121</v>
      </c>
      <c r="CW444" s="4">
        <v>1.3791666789911687</v>
      </c>
      <c r="CX444" s="4">
        <v>1.1416666756073635</v>
      </c>
      <c r="CY444" s="4">
        <v>0.23750000338380536</v>
      </c>
      <c r="CZ444" s="4">
        <v>1.8194444660200841</v>
      </c>
      <c r="DA444" s="4">
        <v>1.4666666827268071</v>
      </c>
      <c r="DB444" s="4">
        <v>0.35277778329327703</v>
      </c>
    </row>
    <row r="445" spans="1:106" x14ac:dyDescent="0.25">
      <c r="A445" s="1">
        <f t="shared" si="6"/>
        <v>45368</v>
      </c>
      <c r="B445" s="8" t="s">
        <v>89</v>
      </c>
      <c r="C445" s="4">
        <v>9249.7340000000004</v>
      </c>
      <c r="D445" s="4">
        <v>9249.7340000000004</v>
      </c>
      <c r="E445" s="4">
        <v>0</v>
      </c>
      <c r="F445" s="4">
        <v>4636.8919999999998</v>
      </c>
      <c r="H445" s="4">
        <v>4612.8419999999996</v>
      </c>
      <c r="J445" s="4">
        <v>61325.633555165747</v>
      </c>
      <c r="K445" s="4">
        <v>236.05443264154488</v>
      </c>
      <c r="L445" s="4">
        <v>27863.31456849914</v>
      </c>
      <c r="M445" s="4">
        <v>33462.318986666607</v>
      </c>
      <c r="N445" s="4">
        <v>16722.077749787604</v>
      </c>
      <c r="O445" s="4">
        <v>1784.4614260395772</v>
      </c>
      <c r="P445" s="4">
        <v>7198.7610324085053</v>
      </c>
      <c r="Q445" s="4">
        <v>9523.3167173790989</v>
      </c>
      <c r="R445" s="4">
        <v>29185.957714780849</v>
      </c>
      <c r="S445" s="4">
        <v>55.147940503550245</v>
      </c>
      <c r="T445" s="4">
        <v>1208</v>
      </c>
      <c r="U445" s="4">
        <v>13931.584141007927</v>
      </c>
      <c r="V445" s="4">
        <v>0</v>
      </c>
      <c r="W445" s="4">
        <v>15254.373573772922</v>
      </c>
      <c r="X445" s="4">
        <v>0</v>
      </c>
      <c r="Y445" s="4">
        <v>13931.584141007927</v>
      </c>
      <c r="Z445" s="4">
        <v>15254.373573772922</v>
      </c>
      <c r="AA445" s="4">
        <v>358557.08823402214</v>
      </c>
      <c r="AB445" s="4">
        <v>184991.22221100357</v>
      </c>
      <c r="AC445" s="4">
        <v>173565.86602301858</v>
      </c>
      <c r="AD445" s="4">
        <v>17740.75721237847</v>
      </c>
      <c r="AE445" s="4">
        <v>4.1479672052509384</v>
      </c>
      <c r="AF445" s="4">
        <v>1023.1619252047039</v>
      </c>
      <c r="AG445" s="4">
        <v>8630.4748291427622</v>
      </c>
      <c r="AH445" s="4">
        <v>9110.2823832357062</v>
      </c>
      <c r="AI445" s="4">
        <v>7937.593330972888</v>
      </c>
      <c r="AJ445" s="4">
        <v>234.72112265781121</v>
      </c>
      <c r="AK445" s="4">
        <v>4356.3797470092504</v>
      </c>
      <c r="AL445" s="4">
        <v>3581.2135839636371</v>
      </c>
      <c r="AM445" s="4">
        <v>1038.0693220252479</v>
      </c>
      <c r="AN445" s="4">
        <v>505.87498607100264</v>
      </c>
      <c r="AO445" s="4">
        <v>532.19433595424516</v>
      </c>
      <c r="AP445" s="4">
        <v>101058.51953125</v>
      </c>
      <c r="AQ445" s="4">
        <v>165735.97203124998</v>
      </c>
      <c r="AR445" s="4">
        <v>48969.39453125</v>
      </c>
      <c r="AS445" s="4">
        <v>52089.125</v>
      </c>
      <c r="AT445" s="4">
        <v>650</v>
      </c>
      <c r="AU445" s="4">
        <v>650</v>
      </c>
      <c r="AV445" s="4">
        <v>650</v>
      </c>
      <c r="AW445" s="4">
        <v>6.6299888791575787</v>
      </c>
      <c r="AX445" s="4">
        <v>1.8078441769014766</v>
      </c>
      <c r="AY445" s="4">
        <v>3.6156883538029532</v>
      </c>
      <c r="AZ445" s="4">
        <v>38.76404318589293</v>
      </c>
      <c r="BA445" s="4">
        <v>1.9179748533718342</v>
      </c>
      <c r="BB445" s="4">
        <v>0.85814287534894385</v>
      </c>
      <c r="BC445" s="4">
        <v>0.11222693777196704</v>
      </c>
      <c r="BD445" s="4">
        <v>17.917917642955999</v>
      </c>
      <c r="BE445" s="4">
        <v>7.6044998168945313</v>
      </c>
      <c r="BF445" s="4">
        <v>2.9320001602172852</v>
      </c>
      <c r="BG445" s="4">
        <v>12.276999473571777</v>
      </c>
      <c r="BH445" s="4">
        <v>88.409996032714844</v>
      </c>
      <c r="BI445" s="4">
        <v>78.723495483398438</v>
      </c>
      <c r="BJ445" s="4">
        <v>9.6865005493164063</v>
      </c>
      <c r="BK445" s="4">
        <v>3.0110000371932983</v>
      </c>
      <c r="BL445" s="4">
        <v>2.3619999885559082</v>
      </c>
      <c r="BM445" s="4">
        <v>3.6600000858306885</v>
      </c>
      <c r="BN445" s="4">
        <v>0.97399997711181641</v>
      </c>
      <c r="BO445" s="4">
        <v>0.62999999523162842</v>
      </c>
      <c r="BP445" s="4">
        <v>1.3179999589920044</v>
      </c>
      <c r="BQ445" s="4">
        <v>47</v>
      </c>
      <c r="BR445" s="4">
        <v>54</v>
      </c>
      <c r="BS445" s="4">
        <v>40</v>
      </c>
      <c r="BT445" s="10">
        <v>41.290701745011482</v>
      </c>
      <c r="BU445" s="10">
        <v>113.83773717500345</v>
      </c>
      <c r="BV445" s="4">
        <v>17.498621360985219</v>
      </c>
      <c r="BW445" s="10">
        <v>17.403517477578585</v>
      </c>
      <c r="BX445" s="10">
        <v>17.593725244391848</v>
      </c>
      <c r="BY445" s="4">
        <v>0.27899724497429906</v>
      </c>
      <c r="BZ445" s="4">
        <v>0.27728151927316491</v>
      </c>
      <c r="CA445" s="4">
        <v>0.28071297067543322</v>
      </c>
      <c r="CB445" s="4">
        <v>7.7310262810320429</v>
      </c>
      <c r="CD445" s="10">
        <v>4575.8801864828229</v>
      </c>
      <c r="CE445" s="10">
        <v>8.0426620550494281</v>
      </c>
      <c r="CF445" s="10"/>
      <c r="CH445" s="10">
        <v>4704.829854810695</v>
      </c>
      <c r="CI445" s="10">
        <v>7.4279317998857577</v>
      </c>
      <c r="CJ445" s="10"/>
      <c r="CK445" s="4">
        <v>6.9599545425764555</v>
      </c>
      <c r="CM445" s="10">
        <v>4532.7628594744647</v>
      </c>
      <c r="CN445" s="10">
        <v>7.0916370227840986</v>
      </c>
      <c r="CQ445" s="10">
        <v>5279.6556524186572</v>
      </c>
      <c r="CR445" s="10">
        <v>6.8469006817142901</v>
      </c>
      <c r="CT445" s="4">
        <v>1.4514756994580642</v>
      </c>
      <c r="CU445" s="4">
        <v>1.1970486115250321</v>
      </c>
      <c r="CV445" s="4">
        <v>0.25442708793303204</v>
      </c>
      <c r="CW445" s="4">
        <v>1.2437500056500235</v>
      </c>
      <c r="CX445" s="4">
        <v>1.0541666684051354</v>
      </c>
      <c r="CY445" s="4">
        <v>0.18958333724488816</v>
      </c>
      <c r="CZ445" s="4">
        <v>1.6592013932661049</v>
      </c>
      <c r="DA445" s="4">
        <v>1.3399305546449289</v>
      </c>
      <c r="DB445" s="4">
        <v>0.31927083862117595</v>
      </c>
    </row>
    <row r="446" spans="1:106" x14ac:dyDescent="0.25">
      <c r="A446" s="1">
        <f t="shared" si="6"/>
        <v>45369</v>
      </c>
      <c r="B446" s="8" t="s">
        <v>90</v>
      </c>
      <c r="C446" s="4">
        <v>9207.4569999999985</v>
      </c>
      <c r="D446" s="4">
        <v>9207.4569999999985</v>
      </c>
      <c r="E446" s="4">
        <v>0</v>
      </c>
      <c r="F446" s="4">
        <v>4663.4939999999997</v>
      </c>
      <c r="H446" s="4">
        <v>4543.9629999999997</v>
      </c>
      <c r="J446" s="4">
        <v>61788.819470221541</v>
      </c>
      <c r="K446" s="4">
        <v>236.31132368788528</v>
      </c>
      <c r="L446" s="4">
        <v>27994.452128777812</v>
      </c>
      <c r="M446" s="4">
        <v>33794.367341443729</v>
      </c>
      <c r="N446" s="4">
        <v>17577.785403862494</v>
      </c>
      <c r="O446" s="4">
        <v>1784.239028841648</v>
      </c>
      <c r="P446" s="4">
        <v>7208.1858354242459</v>
      </c>
      <c r="Q446" s="4">
        <v>10369.599568438249</v>
      </c>
      <c r="R446" s="4">
        <v>31240.410041485469</v>
      </c>
      <c r="S446" s="4">
        <v>55.089932866631102</v>
      </c>
      <c r="T446" s="4">
        <v>1208</v>
      </c>
      <c r="U446" s="4">
        <v>15394.72019633299</v>
      </c>
      <c r="V446" s="4">
        <v>0</v>
      </c>
      <c r="W446" s="4">
        <v>15845.689845152481</v>
      </c>
      <c r="X446" s="4">
        <v>0</v>
      </c>
      <c r="Y446" s="4">
        <v>15394.72019633299</v>
      </c>
      <c r="Z446" s="4">
        <v>15845.689845152481</v>
      </c>
      <c r="AA446" s="4">
        <v>353008.60584271757</v>
      </c>
      <c r="AB446" s="4">
        <v>181587.60042506186</v>
      </c>
      <c r="AC446" s="4">
        <v>171421.00541765572</v>
      </c>
      <c r="AD446" s="4">
        <v>18363.32237162556</v>
      </c>
      <c r="AE446" s="4">
        <v>4.1562493872547703</v>
      </c>
      <c r="AF446" s="4">
        <v>1023.2234515913602</v>
      </c>
      <c r="AG446" s="4">
        <v>8912.7637712087962</v>
      </c>
      <c r="AH446" s="4">
        <v>9450.5586004167635</v>
      </c>
      <c r="AI446" s="4">
        <v>7683.7522252046474</v>
      </c>
      <c r="AJ446" s="4">
        <v>234.66537835032852</v>
      </c>
      <c r="AK446" s="4">
        <v>3872.4569737308002</v>
      </c>
      <c r="AL446" s="4">
        <v>3811.2952514738472</v>
      </c>
      <c r="AM446" s="4">
        <v>1033.5038230833829</v>
      </c>
      <c r="AN446" s="4">
        <v>502.59838495742383</v>
      </c>
      <c r="AO446" s="4">
        <v>530.90543812595899</v>
      </c>
      <c r="AP446" s="4">
        <v>102230.12109375</v>
      </c>
      <c r="AQ446" s="4">
        <v>167657.39859375</v>
      </c>
      <c r="AR446" s="4">
        <v>50632.1171875</v>
      </c>
      <c r="AS446" s="4">
        <v>51598.00390625</v>
      </c>
      <c r="AT446" s="4">
        <v>651.08029513888891</v>
      </c>
      <c r="AU446" s="4">
        <v>650</v>
      </c>
      <c r="AV446" s="4">
        <v>652.16059027777783</v>
      </c>
      <c r="AW446" s="4">
        <v>6.7107366855171362</v>
      </c>
      <c r="AX446" s="4">
        <v>1.9090814547233288</v>
      </c>
      <c r="AY446" s="4">
        <v>3.8181629094466576</v>
      </c>
      <c r="AZ446" s="4">
        <v>38.339424864293974</v>
      </c>
      <c r="BA446" s="4">
        <v>1.994396755980024</v>
      </c>
      <c r="BB446" s="4">
        <v>0.83451404934116435</v>
      </c>
      <c r="BC446" s="4">
        <v>0.11224639149369724</v>
      </c>
      <c r="BD446" s="4">
        <v>18.20887120013159</v>
      </c>
      <c r="BE446" s="4">
        <v>7.6044998168945313</v>
      </c>
      <c r="BF446" s="4">
        <v>2.9320001602172852</v>
      </c>
      <c r="BG446" s="4">
        <v>12.276999473571777</v>
      </c>
      <c r="BH446" s="4">
        <v>88.409996032714844</v>
      </c>
      <c r="BI446" s="4">
        <v>78.723495483398438</v>
      </c>
      <c r="BJ446" s="4">
        <v>9.6865005493164063</v>
      </c>
      <c r="BK446" s="4">
        <v>3.0110000371932983</v>
      </c>
      <c r="BL446" s="4">
        <v>2.3619999885559082</v>
      </c>
      <c r="BM446" s="4">
        <v>3.6600000858306885</v>
      </c>
      <c r="BN446" s="4">
        <v>0.97399997711181641</v>
      </c>
      <c r="BO446" s="4">
        <v>0.62999999523162842</v>
      </c>
      <c r="BP446" s="4">
        <v>1.3179999589920044</v>
      </c>
      <c r="BQ446" s="4">
        <v>47</v>
      </c>
      <c r="BR446" s="4">
        <v>54</v>
      </c>
      <c r="BS446" s="4">
        <v>40</v>
      </c>
      <c r="BT446" s="10">
        <v>41.077288296350751</v>
      </c>
      <c r="BU446" s="10">
        <v>115.2008953125351</v>
      </c>
      <c r="BV446" s="4">
        <v>17.301395023829407</v>
      </c>
      <c r="BW446" s="10">
        <v>17.232566803362634</v>
      </c>
      <c r="BX446" s="10">
        <v>17.370223244296181</v>
      </c>
      <c r="BY446" s="4">
        <v>0.28538723168189506</v>
      </c>
      <c r="BZ446" s="4">
        <v>0.28529405079918357</v>
      </c>
      <c r="CA446" s="4">
        <v>0.28548041256460654</v>
      </c>
      <c r="CB446" s="4">
        <v>7.6293242957161151</v>
      </c>
      <c r="CD446" s="10">
        <v>4567.209292316873</v>
      </c>
      <c r="CE446" s="10">
        <v>7.8577382565335512</v>
      </c>
      <c r="CF446" s="10"/>
      <c r="CH446" s="10">
        <v>4699.3796191117699</v>
      </c>
      <c r="CI446" s="10">
        <v>7.4073344909134411</v>
      </c>
      <c r="CJ446" s="10"/>
      <c r="CK446" s="4">
        <v>6.9415505993408821</v>
      </c>
      <c r="CM446" s="10">
        <v>4492.8749876403808</v>
      </c>
      <c r="CN446" s="10">
        <v>7.0999929685288334</v>
      </c>
      <c r="CQ446" s="10">
        <v>5212.0109963899813</v>
      </c>
      <c r="CR446" s="10">
        <v>6.8049695832992665</v>
      </c>
      <c r="CT446" s="4">
        <v>1.4184895898215473</v>
      </c>
      <c r="CU446" s="4">
        <v>1.1286458363756537</v>
      </c>
      <c r="CV446" s="4">
        <v>0.28984375344589353</v>
      </c>
      <c r="CW446" s="4">
        <v>1.0333333360031247</v>
      </c>
      <c r="CX446" s="4">
        <v>0.85416666666666663</v>
      </c>
      <c r="CY446" s="4">
        <v>0.17916666933645806</v>
      </c>
      <c r="CZ446" s="4">
        <v>1.8036458436399698</v>
      </c>
      <c r="DA446" s="4">
        <v>1.4031250060846407</v>
      </c>
      <c r="DB446" s="4">
        <v>0.40052083755532902</v>
      </c>
    </row>
    <row r="447" spans="1:106" x14ac:dyDescent="0.25">
      <c r="A447" s="1">
        <f t="shared" si="6"/>
        <v>45370</v>
      </c>
      <c r="B447" s="8" t="s">
        <v>90</v>
      </c>
      <c r="C447" s="4">
        <v>7305.3810000000003</v>
      </c>
      <c r="D447" s="4">
        <v>7305.3810000000003</v>
      </c>
      <c r="E447" s="4">
        <v>0</v>
      </c>
      <c r="F447" s="4">
        <v>4441.4650000000001</v>
      </c>
      <c r="H447" s="4">
        <v>2863.9160000000002</v>
      </c>
      <c r="J447" s="4">
        <v>55750.019647968991</v>
      </c>
      <c r="K447" s="4">
        <v>237.05207709542847</v>
      </c>
      <c r="L447" s="4">
        <v>26857.55905490795</v>
      </c>
      <c r="M447" s="4">
        <v>28892.460593061038</v>
      </c>
      <c r="N447" s="4">
        <v>17788.809752004381</v>
      </c>
      <c r="O447" s="4">
        <v>1784.234629179947</v>
      </c>
      <c r="P447" s="4">
        <v>8939.7120218083764</v>
      </c>
      <c r="Q447" s="4">
        <v>8849.0977301960029</v>
      </c>
      <c r="R447" s="4">
        <v>25609.277135481141</v>
      </c>
      <c r="S447" s="4">
        <v>55.112830628178727</v>
      </c>
      <c r="T447" s="4">
        <v>1208</v>
      </c>
      <c r="U447" s="4">
        <v>12873.028577782012</v>
      </c>
      <c r="V447" s="4">
        <v>0</v>
      </c>
      <c r="W447" s="4">
        <v>12736.248557699128</v>
      </c>
      <c r="X447" s="4">
        <v>0</v>
      </c>
      <c r="Y447" s="4">
        <v>12873.028577782012</v>
      </c>
      <c r="Z447" s="4">
        <v>12736.248557699128</v>
      </c>
      <c r="AA447" s="4">
        <v>347831.60761256324</v>
      </c>
      <c r="AB447" s="4">
        <v>179759.41506731449</v>
      </c>
      <c r="AC447" s="4">
        <v>168072.19254524875</v>
      </c>
      <c r="AD447" s="4">
        <v>17442.835611468407</v>
      </c>
      <c r="AE447" s="4">
        <v>4.172523668993974</v>
      </c>
      <c r="AF447" s="4">
        <v>1023.2873235992377</v>
      </c>
      <c r="AG447" s="4">
        <v>9031.8025102935135</v>
      </c>
      <c r="AH447" s="4">
        <v>8411.0331011748949</v>
      </c>
      <c r="AI447" s="4">
        <v>8713.0829940805597</v>
      </c>
      <c r="AJ447" s="4">
        <v>234.81089381156144</v>
      </c>
      <c r="AK447" s="4">
        <v>4002.3186300151001</v>
      </c>
      <c r="AL447" s="4">
        <v>4710.7643640654605</v>
      </c>
      <c r="AM447" s="4">
        <v>999.45665998692039</v>
      </c>
      <c r="AN447" s="4">
        <v>501.82563515585781</v>
      </c>
      <c r="AO447" s="4">
        <v>497.63102483106258</v>
      </c>
      <c r="AP447" s="4">
        <v>89729.28515625</v>
      </c>
      <c r="AQ447" s="4">
        <v>147156.02765624999</v>
      </c>
      <c r="AR447" s="4">
        <v>44896.83203125</v>
      </c>
      <c r="AS447" s="4">
        <v>44832.453125</v>
      </c>
      <c r="AT447" s="4">
        <v>658.68995949074076</v>
      </c>
      <c r="AU447" s="4">
        <v>650</v>
      </c>
      <c r="AV447" s="4">
        <v>667.37991898148152</v>
      </c>
      <c r="AW447" s="4">
        <v>7.6313637369452723</v>
      </c>
      <c r="AX447" s="4">
        <v>2.4350283376054418</v>
      </c>
      <c r="AY447" s="4">
        <v>4.8700566752108836</v>
      </c>
      <c r="AZ447" s="4">
        <v>47.613068724624114</v>
      </c>
      <c r="BA447" s="4">
        <v>2.3876695290044978</v>
      </c>
      <c r="BB447" s="4">
        <v>1.1926938504755</v>
      </c>
      <c r="BC447" s="4">
        <v>0.13681102463881353</v>
      </c>
      <c r="BD447" s="4">
        <v>20.143511701340422</v>
      </c>
      <c r="BE447" s="4">
        <v>12.158499717712402</v>
      </c>
      <c r="BF447" s="4">
        <v>2.5380001068115234</v>
      </c>
      <c r="BG447" s="4">
        <v>21.778999328613281</v>
      </c>
      <c r="BH447" s="4">
        <v>83.00949764251709</v>
      </c>
      <c r="BI447" s="4">
        <v>70.150497436523438</v>
      </c>
      <c r="BJ447" s="4">
        <v>12.859000205993652</v>
      </c>
      <c r="BK447" s="4">
        <v>3.8224999904632568</v>
      </c>
      <c r="BL447" s="4">
        <v>4.3559999465942383</v>
      </c>
      <c r="BM447" s="4">
        <v>3.2890000343322754</v>
      </c>
      <c r="BN447" s="4">
        <v>1.0099999606609344</v>
      </c>
      <c r="BO447" s="4">
        <v>1.1799999475479126</v>
      </c>
      <c r="BP447" s="4">
        <v>0.8399999737739563</v>
      </c>
      <c r="BQ447" s="4">
        <v>51</v>
      </c>
      <c r="BR447" s="4">
        <v>44</v>
      </c>
      <c r="BS447" s="4">
        <v>58</v>
      </c>
      <c r="BT447" s="10">
        <v>40.71822308796969</v>
      </c>
      <c r="BU447" s="10">
        <v>114.68226028263888</v>
      </c>
      <c r="BV447" s="4">
        <v>17.579425838435135</v>
      </c>
      <c r="BW447" s="10">
        <v>17.33318430909404</v>
      </c>
      <c r="BX447" s="10">
        <v>17.825667367776234</v>
      </c>
      <c r="BY447" s="4">
        <v>0.31441539826768938</v>
      </c>
      <c r="BZ447" s="4">
        <v>0.31745233769947967</v>
      </c>
      <c r="CA447" s="4">
        <v>0.3113784588358991</v>
      </c>
      <c r="CB447" s="4">
        <v>7.6626844770603944</v>
      </c>
      <c r="CD447" s="10">
        <v>4594.9149395097065</v>
      </c>
      <c r="CE447" s="10">
        <v>7.8248720677209276</v>
      </c>
      <c r="CF447" s="10"/>
      <c r="CH447" s="10">
        <v>4474.7425649253091</v>
      </c>
      <c r="CI447" s="10">
        <v>7.4961412240092304</v>
      </c>
      <c r="CJ447" s="10"/>
      <c r="CK447" s="4">
        <v>6.9826643714312162</v>
      </c>
      <c r="CM447" s="10">
        <v>4434.7702873427779</v>
      </c>
      <c r="CN447" s="10">
        <v>7.0918915421893978</v>
      </c>
      <c r="CQ447" s="10">
        <v>4872.4263268882278</v>
      </c>
      <c r="CR447" s="10">
        <v>6.8832483148403165</v>
      </c>
      <c r="CT447" s="4">
        <v>2.2979166684672236</v>
      </c>
      <c r="CU447" s="4">
        <v>1.967708329980572</v>
      </c>
      <c r="CV447" s="4">
        <v>0.33020833848665154</v>
      </c>
      <c r="CW447" s="4">
        <v>1.4125000120451052</v>
      </c>
      <c r="CX447" s="4">
        <v>1.1062500067055225</v>
      </c>
      <c r="CY447" s="4">
        <v>0.30625000533958274</v>
      </c>
      <c r="CZ447" s="4">
        <v>3.1833333248893418</v>
      </c>
      <c r="DA447" s="4">
        <v>2.8291666532556214</v>
      </c>
      <c r="DB447" s="4">
        <v>0.3541666716337204</v>
      </c>
    </row>
    <row r="448" spans="1:106" x14ac:dyDescent="0.25">
      <c r="A448" s="1">
        <f t="shared" si="6"/>
        <v>45371</v>
      </c>
      <c r="B448" s="8" t="s">
        <v>90</v>
      </c>
      <c r="C448" s="4">
        <v>8779.9089999999997</v>
      </c>
      <c r="D448" s="4">
        <v>8779.9089999999997</v>
      </c>
      <c r="E448" s="4">
        <v>0</v>
      </c>
      <c r="F448" s="4">
        <v>4598.0420000000004</v>
      </c>
      <c r="H448" s="4">
        <v>4181.8670000000002</v>
      </c>
      <c r="J448" s="4">
        <v>49588.543187515272</v>
      </c>
      <c r="K448" s="4">
        <v>238.53398439043866</v>
      </c>
      <c r="L448" s="4">
        <v>26591.034726756472</v>
      </c>
      <c r="M448" s="4">
        <v>22997.5084607588</v>
      </c>
      <c r="N448" s="4">
        <v>18121.313504097918</v>
      </c>
      <c r="O448" s="4">
        <v>1784.3472491258472</v>
      </c>
      <c r="P448" s="4">
        <v>8217.1328911118908</v>
      </c>
      <c r="Q448" s="4">
        <v>9904.180612986027</v>
      </c>
      <c r="R448" s="4">
        <v>22290.743129277111</v>
      </c>
      <c r="S448" s="4">
        <v>55.124099504260791</v>
      </c>
      <c r="T448" s="4">
        <v>1208</v>
      </c>
      <c r="U448" s="4">
        <v>12243.965500348615</v>
      </c>
      <c r="V448" s="4">
        <v>0</v>
      </c>
      <c r="W448" s="4">
        <v>10046.777628928496</v>
      </c>
      <c r="X448" s="4">
        <v>0</v>
      </c>
      <c r="Y448" s="4">
        <v>12243.965500348615</v>
      </c>
      <c r="Z448" s="4">
        <v>10046.777628928496</v>
      </c>
      <c r="AA448" s="4">
        <v>309220.3256335794</v>
      </c>
      <c r="AB448" s="4">
        <v>179877.98594849365</v>
      </c>
      <c r="AC448" s="4">
        <v>129342.33968508574</v>
      </c>
      <c r="AD448" s="4">
        <v>15635.409239846012</v>
      </c>
      <c r="AE448" s="4">
        <v>4.1969373419700604</v>
      </c>
      <c r="AF448" s="4">
        <v>1023.4078457525522</v>
      </c>
      <c r="AG448" s="4">
        <v>8292.4745646151296</v>
      </c>
      <c r="AH448" s="4">
        <v>7342.9346752308829</v>
      </c>
      <c r="AI448" s="4">
        <v>7354.7859137829528</v>
      </c>
      <c r="AJ448" s="4">
        <v>234.69801315484224</v>
      </c>
      <c r="AK448" s="4">
        <v>4251.273331862687</v>
      </c>
      <c r="AL448" s="4">
        <v>3103.5125819202658</v>
      </c>
      <c r="AM448" s="4">
        <v>947.05639852915556</v>
      </c>
      <c r="AN448" s="4">
        <v>503.80374464238338</v>
      </c>
      <c r="AO448" s="4">
        <v>443.25265388677212</v>
      </c>
      <c r="AP448" s="4">
        <v>80808.47265625</v>
      </c>
      <c r="AQ448" s="4">
        <v>132525.89515624999</v>
      </c>
      <c r="AR448" s="4">
        <v>44256.15625</v>
      </c>
      <c r="AS448" s="4">
        <v>36552.31640625</v>
      </c>
      <c r="AT448" s="4">
        <v>650</v>
      </c>
      <c r="AU448" s="4">
        <v>650</v>
      </c>
      <c r="AV448" s="4">
        <v>650</v>
      </c>
      <c r="AW448" s="4">
        <v>5.647956395392626</v>
      </c>
      <c r="AX448" s="4">
        <v>2.0639523147788799</v>
      </c>
      <c r="AY448" s="4">
        <v>4.1279046295577597</v>
      </c>
      <c r="AZ448" s="4">
        <v>35.219080930517549</v>
      </c>
      <c r="BA448" s="4">
        <v>1.7808167761016673</v>
      </c>
      <c r="BB448" s="4">
        <v>0.83768361537493763</v>
      </c>
      <c r="BC448" s="4">
        <v>0.10786631143092207</v>
      </c>
      <c r="BD448" s="4">
        <v>15.09422195107603</v>
      </c>
      <c r="BE448" s="4">
        <v>13.993999481201172</v>
      </c>
      <c r="BF448" s="4">
        <v>5.1700000762939453</v>
      </c>
      <c r="BG448" s="4">
        <v>22.817998886108398</v>
      </c>
      <c r="BH448" s="4">
        <v>81.246000289916992</v>
      </c>
      <c r="BI448" s="4">
        <v>67.916999816894531</v>
      </c>
      <c r="BJ448" s="4">
        <v>13.329000473022461</v>
      </c>
      <c r="BK448" s="4">
        <v>3.6095000505447388</v>
      </c>
      <c r="BL448" s="4">
        <v>4.1110000610351563</v>
      </c>
      <c r="BM448" s="4">
        <v>3.1080000400543213</v>
      </c>
      <c r="BN448" s="4">
        <v>1.1510000228881836</v>
      </c>
      <c r="BO448" s="4">
        <v>1.1859999895095825</v>
      </c>
      <c r="BP448" s="4">
        <v>1.1160000562667847</v>
      </c>
      <c r="BQ448" s="4">
        <v>55</v>
      </c>
      <c r="BR448" s="4">
        <v>44</v>
      </c>
      <c r="BS448" s="4">
        <v>66</v>
      </c>
      <c r="BT448" s="10">
        <v>40.773571372743177</v>
      </c>
      <c r="BU448" s="10">
        <v>115.42895478279662</v>
      </c>
      <c r="BV448" s="4">
        <v>17.387933895146404</v>
      </c>
      <c r="BW448" s="10">
        <v>17.337160533765953</v>
      </c>
      <c r="BX448" s="10">
        <v>17.438707256526857</v>
      </c>
      <c r="BY448" s="4">
        <v>0.45471236829399331</v>
      </c>
      <c r="BZ448" s="4">
        <v>0.47307458019944504</v>
      </c>
      <c r="CA448" s="4">
        <v>0.43635015638854152</v>
      </c>
      <c r="CB448" s="4">
        <v>7.9440373805302578</v>
      </c>
      <c r="CD448" s="10">
        <v>4591.8954560175334</v>
      </c>
      <c r="CE448" s="10">
        <v>7.8254773999860756</v>
      </c>
      <c r="CF448" s="10"/>
      <c r="CH448" s="10">
        <v>3835.2801913758062</v>
      </c>
      <c r="CI448" s="10">
        <v>8.0859866016459829</v>
      </c>
      <c r="CJ448" s="10"/>
      <c r="CK448" s="4">
        <v>7.1249847023777182</v>
      </c>
      <c r="CM448" s="10">
        <v>4459.1817249976266</v>
      </c>
      <c r="CN448" s="10">
        <v>7.0041246380446349</v>
      </c>
      <c r="CQ448" s="10">
        <v>4060.5305881065801</v>
      </c>
      <c r="CR448" s="10">
        <v>7.2577104579069784</v>
      </c>
      <c r="CT448" s="4">
        <v>1.5432291636243463</v>
      </c>
      <c r="CU448" s="4">
        <v>1.3052083253860474</v>
      </c>
      <c r="CV448" s="4">
        <v>0.23802083823829889</v>
      </c>
      <c r="CW448" s="4">
        <v>1.3437500024835269</v>
      </c>
      <c r="CX448" s="4">
        <v>1.1354166641831398</v>
      </c>
      <c r="CY448" s="4">
        <v>0.20833333830038706</v>
      </c>
      <c r="CZ448" s="4">
        <v>1.7427083247651656</v>
      </c>
      <c r="DA448" s="4">
        <v>1.4749999865889549</v>
      </c>
      <c r="DB448" s="4">
        <v>0.2677083381762107</v>
      </c>
    </row>
    <row r="449" spans="1:106" x14ac:dyDescent="0.25">
      <c r="A449" s="1">
        <f t="shared" si="6"/>
        <v>45372</v>
      </c>
      <c r="B449" s="8" t="s">
        <v>90</v>
      </c>
      <c r="C449" s="4">
        <v>8858.31</v>
      </c>
      <c r="D449" s="4">
        <v>8858.31</v>
      </c>
      <c r="E449" s="4">
        <v>0</v>
      </c>
      <c r="F449" s="4">
        <v>4518.6149999999998</v>
      </c>
      <c r="H449" s="4">
        <v>4339.6949999999997</v>
      </c>
      <c r="J449" s="4">
        <v>55153.25082576189</v>
      </c>
      <c r="K449" s="4">
        <v>240.88506261742134</v>
      </c>
      <c r="L449" s="4">
        <v>26183.252372857758</v>
      </c>
      <c r="M449" s="4">
        <v>28969.998452904128</v>
      </c>
      <c r="N449" s="4">
        <v>20813.529742653875</v>
      </c>
      <c r="O449" s="4">
        <v>1784.4891062989459</v>
      </c>
      <c r="P449" s="4">
        <v>9503.6917354462676</v>
      </c>
      <c r="Q449" s="4">
        <v>11309.838007207607</v>
      </c>
      <c r="R449" s="4">
        <v>24994.523073118144</v>
      </c>
      <c r="S449" s="4">
        <v>55.148764724112546</v>
      </c>
      <c r="T449" s="4">
        <v>1208</v>
      </c>
      <c r="U449" s="4">
        <v>12935.681724317703</v>
      </c>
      <c r="V449" s="4">
        <v>0</v>
      </c>
      <c r="W449" s="4">
        <v>12058.841348800441</v>
      </c>
      <c r="X449" s="4">
        <v>0</v>
      </c>
      <c r="Y449" s="4">
        <v>12935.681724317703</v>
      </c>
      <c r="Z449" s="4">
        <v>12058.841348800441</v>
      </c>
      <c r="AA449" s="4">
        <v>334706.81172014592</v>
      </c>
      <c r="AB449" s="4">
        <v>175707.36684168849</v>
      </c>
      <c r="AC449" s="4">
        <v>158999.44487845743</v>
      </c>
      <c r="AD449" s="4">
        <v>18075.530107843566</v>
      </c>
      <c r="AE449" s="4">
        <v>4.1613438996035645</v>
      </c>
      <c r="AF449" s="4">
        <v>1023.239889984626</v>
      </c>
      <c r="AG449" s="4">
        <v>8703.4945958971748</v>
      </c>
      <c r="AH449" s="4">
        <v>9372.0355119463929</v>
      </c>
      <c r="AI449" s="4">
        <v>9684.2184653278073</v>
      </c>
      <c r="AJ449" s="4">
        <v>235.14214636449461</v>
      </c>
      <c r="AK449" s="4">
        <v>4486.2309998050359</v>
      </c>
      <c r="AL449" s="4">
        <v>5197.9874655227713</v>
      </c>
      <c r="AM449" s="4">
        <v>1020.9037207048857</v>
      </c>
      <c r="AN449" s="4">
        <v>495.8568995531777</v>
      </c>
      <c r="AO449" s="4">
        <v>525.04682115170806</v>
      </c>
      <c r="AP449" s="4">
        <v>87508.0078125</v>
      </c>
      <c r="AQ449" s="4">
        <v>143513.1328125</v>
      </c>
      <c r="AR449" s="4">
        <v>41700.82421875</v>
      </c>
      <c r="AS449" s="4">
        <v>45807.18359375</v>
      </c>
      <c r="AT449" s="4">
        <v>666.74348958333326</v>
      </c>
      <c r="AU449" s="4">
        <v>650</v>
      </c>
      <c r="AV449" s="4">
        <v>683.48697916666663</v>
      </c>
      <c r="AW449" s="4">
        <v>6.2261594847958461</v>
      </c>
      <c r="AX449" s="4">
        <v>2.3496050310560226</v>
      </c>
      <c r="AY449" s="4">
        <v>4.6992100621120452</v>
      </c>
      <c r="AZ449" s="4">
        <v>37.784499720617809</v>
      </c>
      <c r="BA449" s="4">
        <v>2.0405167698854032</v>
      </c>
      <c r="BB449" s="4">
        <v>1.0932354439309313</v>
      </c>
      <c r="BC449" s="4">
        <v>0.11524813657513519</v>
      </c>
      <c r="BD449" s="4">
        <v>16.200960771580586</v>
      </c>
      <c r="BE449" s="4">
        <v>11.965999364852905</v>
      </c>
      <c r="BF449" s="4">
        <v>4.0199999809265137</v>
      </c>
      <c r="BG449" s="4">
        <v>19.911998748779297</v>
      </c>
      <c r="BH449" s="4">
        <v>84.121004104614258</v>
      </c>
      <c r="BI449" s="4">
        <v>70.285003662109375</v>
      </c>
      <c r="BJ449" s="4">
        <v>13.836000442504883</v>
      </c>
      <c r="BK449" s="4">
        <v>3.2475000619888306</v>
      </c>
      <c r="BL449" s="4">
        <v>3.5390000343322754</v>
      </c>
      <c r="BM449" s="4">
        <v>2.9560000896453857</v>
      </c>
      <c r="BN449" s="4">
        <v>0.66600000858306885</v>
      </c>
      <c r="BO449" s="4">
        <v>0.74099999666213989</v>
      </c>
      <c r="BP449" s="4">
        <v>0.5910000205039978</v>
      </c>
      <c r="BQ449" s="4">
        <v>41</v>
      </c>
      <c r="BR449" s="4">
        <v>46</v>
      </c>
      <c r="BS449" s="4">
        <v>36</v>
      </c>
      <c r="BT449" s="10">
        <v>41.118096621509054</v>
      </c>
      <c r="BU449" s="10">
        <v>114.15592231677179</v>
      </c>
      <c r="BV449" s="4">
        <v>17.552167858641457</v>
      </c>
      <c r="BW449" s="10">
        <v>17.406612787544727</v>
      </c>
      <c r="BX449" s="10">
        <v>17.697722929738188</v>
      </c>
      <c r="BY449" s="4">
        <v>0.30791983477798529</v>
      </c>
      <c r="BZ449" s="4">
        <v>0.28269438643679917</v>
      </c>
      <c r="CA449" s="4">
        <v>0.33314528311917141</v>
      </c>
      <c r="CB449" s="4">
        <v>7.7790531587139951</v>
      </c>
      <c r="CD449" s="10">
        <v>4517.0787906612886</v>
      </c>
      <c r="CE449" s="10">
        <v>7.82494458728981</v>
      </c>
      <c r="CF449" s="10"/>
      <c r="CH449" s="10">
        <v>4670.6694501719958</v>
      </c>
      <c r="CI449" s="10">
        <v>7.7346708274648144</v>
      </c>
      <c r="CJ449" s="10"/>
      <c r="CK449" s="4">
        <v>7.0765693709302893</v>
      </c>
      <c r="CM449" s="10">
        <v>4310.8763193187006</v>
      </c>
      <c r="CN449" s="10">
        <v>7.1069350288895601</v>
      </c>
      <c r="CQ449" s="10">
        <v>4939.6559789782104</v>
      </c>
      <c r="CR449" s="10">
        <v>7.0500690242716901</v>
      </c>
      <c r="CT449" s="4">
        <v>1.8959027807668059</v>
      </c>
      <c r="CU449" s="4">
        <v>1.4984722199539342</v>
      </c>
      <c r="CV449" s="4">
        <v>0.39743056081287154</v>
      </c>
      <c r="CW449" s="4">
        <v>1.6914583420536169</v>
      </c>
      <c r="CX449" s="4">
        <v>1.3019444468948576</v>
      </c>
      <c r="CY449" s="4">
        <v>0.38951389515875945</v>
      </c>
      <c r="CZ449" s="4">
        <v>2.1003472194799948</v>
      </c>
      <c r="DA449" s="4">
        <v>1.6949999930130111</v>
      </c>
      <c r="DB449" s="4">
        <v>0.40534722646698357</v>
      </c>
    </row>
    <row r="450" spans="1:106" x14ac:dyDescent="0.25">
      <c r="A450" s="1">
        <f t="shared" si="6"/>
        <v>45373</v>
      </c>
      <c r="B450" s="8" t="s">
        <v>90</v>
      </c>
      <c r="C450" s="4">
        <v>9113.5910000000003</v>
      </c>
      <c r="D450" s="4">
        <v>9113.5910000000003</v>
      </c>
      <c r="E450" s="4">
        <v>0</v>
      </c>
      <c r="F450" s="4">
        <v>4516.9759999999997</v>
      </c>
      <c r="H450" s="4">
        <v>4596.6149999999998</v>
      </c>
      <c r="J450" s="4">
        <v>55891.364430837624</v>
      </c>
      <c r="K450" s="4">
        <v>241.84632580608161</v>
      </c>
      <c r="L450" s="4">
        <v>27763.733272337773</v>
      </c>
      <c r="M450" s="4">
        <v>28127.631158499851</v>
      </c>
      <c r="N450" s="4">
        <v>20299.246814270475</v>
      </c>
      <c r="O450" s="4">
        <v>1786.2507545529613</v>
      </c>
      <c r="P450" s="4">
        <v>9943.0907491427461</v>
      </c>
      <c r="Q450" s="4">
        <v>10356.156065127727</v>
      </c>
      <c r="R450" s="4">
        <v>27019.400061358887</v>
      </c>
      <c r="S450" s="4">
        <v>55.055300645036752</v>
      </c>
      <c r="T450" s="4">
        <v>1208</v>
      </c>
      <c r="U450" s="4">
        <v>13535.632795521529</v>
      </c>
      <c r="V450" s="4">
        <v>0</v>
      </c>
      <c r="W450" s="4">
        <v>13483.767265837358</v>
      </c>
      <c r="X450" s="4">
        <v>0</v>
      </c>
      <c r="Y450" s="4">
        <v>13535.632795521529</v>
      </c>
      <c r="Z450" s="4">
        <v>13483.767265837358</v>
      </c>
      <c r="AA450" s="4">
        <v>347117.41592757375</v>
      </c>
      <c r="AB450" s="4">
        <v>178251.79875763948</v>
      </c>
      <c r="AC450" s="4">
        <v>168865.61716993427</v>
      </c>
      <c r="AD450" s="4">
        <v>18122.154566285026</v>
      </c>
      <c r="AE450" s="4">
        <v>4.2003253230085695</v>
      </c>
      <c r="AF450" s="4">
        <v>1023.472484352996</v>
      </c>
      <c r="AG450" s="4">
        <v>8995.8954528111481</v>
      </c>
      <c r="AH450" s="4">
        <v>9126.2591134738796</v>
      </c>
      <c r="AI450" s="4">
        <v>9215.7242579633148</v>
      </c>
      <c r="AJ450" s="4">
        <v>234.93402247790937</v>
      </c>
      <c r="AK450" s="4">
        <v>4600.6852114017984</v>
      </c>
      <c r="AL450" s="4">
        <v>4615.0390465615164</v>
      </c>
      <c r="AM450" s="4">
        <v>1014.8153634047565</v>
      </c>
      <c r="AN450" s="4">
        <v>492.40936503237623</v>
      </c>
      <c r="AO450" s="4">
        <v>522.40599837238028</v>
      </c>
      <c r="AP450" s="4">
        <v>91988.62890625</v>
      </c>
      <c r="AQ450" s="4">
        <v>150861.35140625</v>
      </c>
      <c r="AR450" s="4">
        <v>44574.89453125</v>
      </c>
      <c r="AS450" s="4">
        <v>47413.734375</v>
      </c>
      <c r="AT450" s="4">
        <v>663.52054398148152</v>
      </c>
      <c r="AU450" s="4">
        <v>650</v>
      </c>
      <c r="AV450" s="4">
        <v>677.04108796296293</v>
      </c>
      <c r="AW450" s="4">
        <v>6.1327488177643286</v>
      </c>
      <c r="AX450" s="4">
        <v>2.2273598644343897</v>
      </c>
      <c r="AY450" s="4">
        <v>4.4547197288687794</v>
      </c>
      <c r="AZ450" s="4">
        <v>38.087886095346363</v>
      </c>
      <c r="BA450" s="4">
        <v>1.988475735446656</v>
      </c>
      <c r="BB450" s="4">
        <v>1.0112066975535017</v>
      </c>
      <c r="BC450" s="4">
        <v>0.1113518659554457</v>
      </c>
      <c r="BD450" s="4">
        <v>16.553447637297964</v>
      </c>
      <c r="BE450" s="4">
        <v>3.9239999055862427</v>
      </c>
      <c r="BF450" s="4">
        <v>0.84599995613098145</v>
      </c>
      <c r="BG450" s="4">
        <v>7.0019998550415039</v>
      </c>
      <c r="BH450" s="4">
        <v>91.923000335693359</v>
      </c>
      <c r="BI450" s="4">
        <v>75.694999694824219</v>
      </c>
      <c r="BJ450" s="4">
        <v>16.228000640869141</v>
      </c>
      <c r="BK450" s="4">
        <v>3.5950000286102295</v>
      </c>
      <c r="BL450" s="4">
        <v>3.4739999771118164</v>
      </c>
      <c r="BM450" s="4">
        <v>3.7160000801086426</v>
      </c>
      <c r="BN450" s="4">
        <v>0.55799999833106995</v>
      </c>
      <c r="BO450" s="4">
        <v>0.22699999809265137</v>
      </c>
      <c r="BP450" s="4">
        <v>0.88899999856948853</v>
      </c>
      <c r="BQ450" s="4">
        <v>45</v>
      </c>
      <c r="BR450" s="4">
        <v>40</v>
      </c>
      <c r="BS450" s="4">
        <v>50</v>
      </c>
      <c r="BT450" s="10">
        <v>41.119799225436466</v>
      </c>
      <c r="BU450" s="10">
        <v>115.23916462891863</v>
      </c>
      <c r="BV450" s="4">
        <v>17.549981926353993</v>
      </c>
      <c r="BW450" s="10">
        <v>17.457715971227046</v>
      </c>
      <c r="BX450" s="10">
        <v>17.642247881480941</v>
      </c>
      <c r="BY450" s="4">
        <v>0.3053863798088966</v>
      </c>
      <c r="BZ450" s="4">
        <v>0.3016927331785505</v>
      </c>
      <c r="CA450" s="4">
        <v>0.30908002643924271</v>
      </c>
      <c r="CB450" s="4">
        <v>7.6040247951536699</v>
      </c>
      <c r="CD450" s="10">
        <v>4563.2375253289965</v>
      </c>
      <c r="CE450" s="10">
        <v>7.8391144078654147</v>
      </c>
      <c r="CF450" s="10"/>
      <c r="CH450" s="10">
        <v>4640.9675003762986</v>
      </c>
      <c r="CI450" s="10">
        <v>7.3728726178427282</v>
      </c>
      <c r="CJ450" s="10"/>
      <c r="CK450" s="4">
        <v>7.1842496108399372</v>
      </c>
      <c r="CM450" s="10">
        <v>4354.1823388149123</v>
      </c>
      <c r="CN450" s="10">
        <v>7.0517945628453846</v>
      </c>
      <c r="CQ450" s="10">
        <v>4860.6004876744237</v>
      </c>
      <c r="CR450" s="10">
        <v>7.3029043803745335</v>
      </c>
      <c r="CT450" s="4">
        <v>1.8312500084284693</v>
      </c>
      <c r="CU450" s="4">
        <v>1.4270833383003869</v>
      </c>
      <c r="CV450" s="4">
        <v>0.40416667012808222</v>
      </c>
      <c r="CW450" s="4">
        <v>1.6875000001552203</v>
      </c>
      <c r="CX450" s="4">
        <v>1.266666663189729</v>
      </c>
      <c r="CY450" s="4">
        <v>0.42083333696549136</v>
      </c>
      <c r="CZ450" s="4">
        <v>1.9750000167017181</v>
      </c>
      <c r="DA450" s="4">
        <v>1.5875000134110451</v>
      </c>
      <c r="DB450" s="4">
        <v>0.38750000329067308</v>
      </c>
    </row>
    <row r="451" spans="1:106" x14ac:dyDescent="0.25">
      <c r="A451" s="1">
        <f t="shared" si="6"/>
        <v>45374</v>
      </c>
      <c r="B451" s="8" t="s">
        <v>90</v>
      </c>
      <c r="C451" s="4">
        <v>8964.7239999999983</v>
      </c>
      <c r="D451" s="4">
        <v>8964.7239999999983</v>
      </c>
      <c r="E451" s="4">
        <v>0</v>
      </c>
      <c r="F451" s="4">
        <v>4462.3109999999997</v>
      </c>
      <c r="H451" s="4">
        <v>4502.4129999999996</v>
      </c>
      <c r="J451" s="4">
        <v>47904.10621507882</v>
      </c>
      <c r="K451" s="4">
        <v>242.83886541713608</v>
      </c>
      <c r="L451" s="4">
        <v>22911.873382756025</v>
      </c>
      <c r="M451" s="4">
        <v>24992.232832322796</v>
      </c>
      <c r="N451" s="4">
        <v>18755.880968827169</v>
      </c>
      <c r="O451" s="4">
        <v>1788.0161589391105</v>
      </c>
      <c r="P451" s="4">
        <v>9398.226717581163</v>
      </c>
      <c r="Q451" s="4">
        <v>9357.6542512460055</v>
      </c>
      <c r="R451" s="4">
        <v>24691.280962765464</v>
      </c>
      <c r="S451" s="4">
        <v>54.79186231360908</v>
      </c>
      <c r="T451" s="4">
        <v>1208</v>
      </c>
      <c r="U451" s="4">
        <v>12009.347695243627</v>
      </c>
      <c r="V451" s="4">
        <v>0</v>
      </c>
      <c r="W451" s="4">
        <v>12681.933267521839</v>
      </c>
      <c r="X451" s="4">
        <v>0</v>
      </c>
      <c r="Y451" s="4">
        <v>12009.347695243627</v>
      </c>
      <c r="Z451" s="4">
        <v>12681.933267521839</v>
      </c>
      <c r="AA451" s="4">
        <v>323314.89162671496</v>
      </c>
      <c r="AB451" s="4">
        <v>163030.4845781787</v>
      </c>
      <c r="AC451" s="4">
        <v>160284.40704853629</v>
      </c>
      <c r="AD451" s="4">
        <v>17156.879485856687</v>
      </c>
      <c r="AE451" s="4">
        <v>4.2000425794514724</v>
      </c>
      <c r="AF451" s="4">
        <v>1023.475708709205</v>
      </c>
      <c r="AG451" s="4">
        <v>8486.1574635988654</v>
      </c>
      <c r="AH451" s="4">
        <v>8670.7220222578217</v>
      </c>
      <c r="AI451" s="4">
        <v>8767.0422570484516</v>
      </c>
      <c r="AJ451" s="4">
        <v>235.12935648282368</v>
      </c>
      <c r="AK451" s="4">
        <v>4220.8977080772293</v>
      </c>
      <c r="AL451" s="4">
        <v>4546.1445489712214</v>
      </c>
      <c r="AM451" s="4">
        <v>995.26874101333476</v>
      </c>
      <c r="AN451" s="4">
        <v>473.3323428111604</v>
      </c>
      <c r="AO451" s="4">
        <v>521.93639820217436</v>
      </c>
      <c r="AP451" s="4">
        <v>83112.25390625</v>
      </c>
      <c r="AQ451" s="4">
        <v>136304.09640625</v>
      </c>
      <c r="AR451" s="4">
        <v>39113.7421875</v>
      </c>
      <c r="AS451" s="4">
        <v>43998.51171875</v>
      </c>
      <c r="AT451" s="4">
        <v>651.62080439814815</v>
      </c>
      <c r="AU451" s="4">
        <v>650</v>
      </c>
      <c r="AV451" s="4">
        <v>653.2416087962963</v>
      </c>
      <c r="AW451" s="4">
        <v>5.3436230959345572</v>
      </c>
      <c r="AX451" s="4">
        <v>2.0921872183490726</v>
      </c>
      <c r="AY451" s="4">
        <v>4.1843744366981452</v>
      </c>
      <c r="AZ451" s="4">
        <v>36.06523654567782</v>
      </c>
      <c r="BA451" s="4">
        <v>1.9138212716706828</v>
      </c>
      <c r="BB451" s="4">
        <v>0.97794893150625195</v>
      </c>
      <c r="BC451" s="4">
        <v>0.11102056694811072</v>
      </c>
      <c r="BD451" s="4">
        <v>15.20449446143016</v>
      </c>
      <c r="BE451" s="4">
        <v>8.8979998826980591</v>
      </c>
      <c r="BF451" s="4">
        <v>2.187999963760376</v>
      </c>
      <c r="BG451" s="4">
        <v>15.607999801635742</v>
      </c>
      <c r="BH451" s="4">
        <v>83.623505592346191</v>
      </c>
      <c r="BI451" s="4">
        <v>67.83050537109375</v>
      </c>
      <c r="BJ451" s="4">
        <v>15.793000221252441</v>
      </c>
      <c r="BK451" s="4">
        <v>5.4169998168945313</v>
      </c>
      <c r="BL451" s="4">
        <v>4.6669998168945313</v>
      </c>
      <c r="BM451" s="4">
        <v>6.1669998168945313</v>
      </c>
      <c r="BN451" s="4">
        <v>2.0615000128746033</v>
      </c>
      <c r="BO451" s="4">
        <v>1.468999981880188</v>
      </c>
      <c r="BP451" s="4">
        <v>2.6540000438690186</v>
      </c>
      <c r="BQ451" s="4">
        <v>26</v>
      </c>
      <c r="BR451" s="4">
        <v>14</v>
      </c>
      <c r="BS451" s="4">
        <v>38</v>
      </c>
      <c r="BT451" s="10">
        <v>40.209423805763102</v>
      </c>
      <c r="BU451" s="10">
        <v>119.19619462430592</v>
      </c>
      <c r="BV451" s="4">
        <v>17.268015947253616</v>
      </c>
      <c r="BW451" s="10">
        <v>17.267185814722822</v>
      </c>
      <c r="BX451" s="10">
        <v>17.26884607978441</v>
      </c>
      <c r="BY451" s="4">
        <v>0.30554447989252953</v>
      </c>
      <c r="BZ451" s="4">
        <v>0.23499917820091615</v>
      </c>
      <c r="CA451" s="4">
        <v>0.37608978158414286</v>
      </c>
      <c r="CB451" s="4">
        <v>7.7291321552846437</v>
      </c>
      <c r="CD451" s="10">
        <v>4351.8030733024307</v>
      </c>
      <c r="CE451" s="10">
        <v>8.1051599118901727</v>
      </c>
      <c r="CF451" s="10"/>
      <c r="CH451" s="10">
        <v>4655.7731391150319</v>
      </c>
      <c r="CI451" s="10">
        <v>7.3776548178055217</v>
      </c>
      <c r="CJ451" s="10"/>
      <c r="CK451" s="4">
        <v>7.1681070095114832</v>
      </c>
      <c r="CM451" s="10">
        <v>4110.6749678929646</v>
      </c>
      <c r="CN451" s="10">
        <v>7.1077474132381449</v>
      </c>
      <c r="CQ451" s="10">
        <v>4818.7926980429347</v>
      </c>
      <c r="CR451" s="10">
        <v>7.2195968114225941</v>
      </c>
      <c r="CT451" s="4">
        <v>1.5739583504231027</v>
      </c>
      <c r="CU451" s="4">
        <v>1.3229166778425376</v>
      </c>
      <c r="CV451" s="4">
        <v>0.25104167258056503</v>
      </c>
      <c r="CW451" s="4">
        <v>1.4250000319443643</v>
      </c>
      <c r="CX451" s="4">
        <v>1.2020833591620128</v>
      </c>
      <c r="CY451" s="4">
        <v>0.22291667278235158</v>
      </c>
      <c r="CZ451" s="4">
        <v>1.7229166689018409</v>
      </c>
      <c r="DA451" s="4">
        <v>1.4437499965230625</v>
      </c>
      <c r="DB451" s="4">
        <v>0.27916667237877846</v>
      </c>
    </row>
    <row r="452" spans="1:106" x14ac:dyDescent="0.25">
      <c r="A452" s="1">
        <f t="shared" si="6"/>
        <v>45375</v>
      </c>
      <c r="B452" s="8" t="s">
        <v>90</v>
      </c>
      <c r="C452" s="4">
        <v>8655.86</v>
      </c>
      <c r="D452" s="4">
        <v>8655.86</v>
      </c>
      <c r="E452" s="4">
        <v>0</v>
      </c>
      <c r="F452" s="4">
        <v>4375.4790000000003</v>
      </c>
      <c r="H452" s="4">
        <v>4280.3810000000003</v>
      </c>
      <c r="J452" s="4">
        <v>49242.629406675624</v>
      </c>
      <c r="K452" s="4">
        <v>245.68595218111673</v>
      </c>
      <c r="L452" s="4">
        <v>23503.546706770478</v>
      </c>
      <c r="M452" s="4">
        <v>25739.08269990515</v>
      </c>
      <c r="N452" s="4">
        <v>17811.362549654008</v>
      </c>
      <c r="O452" s="4">
        <v>1790.5857882138314</v>
      </c>
      <c r="P452" s="4">
        <v>9045.7777508536656</v>
      </c>
      <c r="Q452" s="4">
        <v>8765.5847988003425</v>
      </c>
      <c r="R452" s="4">
        <v>24734.303380473859</v>
      </c>
      <c r="S452" s="4">
        <v>54.384094967904687</v>
      </c>
      <c r="T452" s="4">
        <v>1208</v>
      </c>
      <c r="U452" s="4">
        <v>12019.591652776671</v>
      </c>
      <c r="V452" s="4">
        <v>0</v>
      </c>
      <c r="W452" s="4">
        <v>12714.711727697186</v>
      </c>
      <c r="X452" s="4">
        <v>0</v>
      </c>
      <c r="Y452" s="4">
        <v>12019.591652776671</v>
      </c>
      <c r="Z452" s="4">
        <v>12714.711727697186</v>
      </c>
      <c r="AA452" s="4">
        <v>335756.29371439898</v>
      </c>
      <c r="AB452" s="4">
        <v>171966.5316851073</v>
      </c>
      <c r="AC452" s="4">
        <v>163789.76202929165</v>
      </c>
      <c r="AD452" s="4">
        <v>17323.583948480002</v>
      </c>
      <c r="AE452" s="4">
        <v>4.1991000572428288</v>
      </c>
      <c r="AF452" s="4">
        <v>1023.3347547211565</v>
      </c>
      <c r="AG452" s="4">
        <v>8158.8745628579145</v>
      </c>
      <c r="AH452" s="4">
        <v>9164.7093856220854</v>
      </c>
      <c r="AI452" s="4">
        <v>8639.1143860480825</v>
      </c>
      <c r="AJ452" s="4">
        <v>235.32093100088613</v>
      </c>
      <c r="AK452" s="4">
        <v>4154.8226539705938</v>
      </c>
      <c r="AL452" s="4">
        <v>4484.2917320774886</v>
      </c>
      <c r="AM452" s="4">
        <v>982.5256267672396</v>
      </c>
      <c r="AN452" s="4">
        <v>481.50997650378656</v>
      </c>
      <c r="AO452" s="4">
        <v>501.01565026345304</v>
      </c>
      <c r="AP452" s="4">
        <v>84463.3359375</v>
      </c>
      <c r="AQ452" s="4">
        <v>138519.8709375</v>
      </c>
      <c r="AR452" s="4">
        <v>38773.34375</v>
      </c>
      <c r="AS452" s="4">
        <v>45689.9921875</v>
      </c>
      <c r="AT452" s="4">
        <v>663.51967592592587</v>
      </c>
      <c r="AU452" s="4">
        <v>650</v>
      </c>
      <c r="AV452" s="4">
        <v>677.03935185185185</v>
      </c>
      <c r="AW452" s="4">
        <v>5.6889355195989326</v>
      </c>
      <c r="AX452" s="4">
        <v>2.057723039611778</v>
      </c>
      <c r="AY452" s="4">
        <v>4.1154460792235561</v>
      </c>
      <c r="AZ452" s="4">
        <v>38.789478308844984</v>
      </c>
      <c r="BA452" s="4">
        <v>2.0013706261977435</v>
      </c>
      <c r="BB452" s="4">
        <v>0.99806540147923861</v>
      </c>
      <c r="BC452" s="4">
        <v>0.11350987963844604</v>
      </c>
      <c r="BD452" s="4">
        <v>16.003016561901415</v>
      </c>
      <c r="BE452" s="4">
        <v>5.9704997539520264</v>
      </c>
      <c r="BF452" s="4">
        <v>3.4629998207092285</v>
      </c>
      <c r="BG452" s="4">
        <v>8.4779996871948242</v>
      </c>
      <c r="BH452" s="4">
        <v>88.403005599975586</v>
      </c>
      <c r="BI452" s="4">
        <v>73.296005249023438</v>
      </c>
      <c r="BJ452" s="4">
        <v>15.107000350952148</v>
      </c>
      <c r="BK452" s="4">
        <v>4.3284999132156372</v>
      </c>
      <c r="BL452" s="4">
        <v>4.6669998168945313</v>
      </c>
      <c r="BM452" s="4">
        <v>3.9900000095367432</v>
      </c>
      <c r="BN452" s="4">
        <v>1.2979999780654907</v>
      </c>
      <c r="BO452" s="4">
        <v>1.468999981880188</v>
      </c>
      <c r="BP452" s="4">
        <v>1.1269999742507935</v>
      </c>
      <c r="BQ452" s="4">
        <v>13</v>
      </c>
      <c r="BR452" s="4">
        <v>14</v>
      </c>
      <c r="BS452" s="4">
        <v>12</v>
      </c>
      <c r="BT452" s="10">
        <v>40.326136950401093</v>
      </c>
      <c r="BU452" s="10">
        <v>116.81477195494625</v>
      </c>
      <c r="BV452" s="4">
        <v>17.518003617491985</v>
      </c>
      <c r="BW452" s="10">
        <v>17.648736782692097</v>
      </c>
      <c r="BX452" s="10">
        <v>17.387270452291876</v>
      </c>
      <c r="BY452" s="4">
        <v>0.42211105889787603</v>
      </c>
      <c r="BZ452" s="4">
        <v>0.28211279055550348</v>
      </c>
      <c r="CA452" s="4">
        <v>0.56210932724024854</v>
      </c>
      <c r="CB452" s="4">
        <v>7.766024252982235</v>
      </c>
      <c r="CD452" s="10">
        <v>4423.3582143585663</v>
      </c>
      <c r="CE452" s="10">
        <v>8.0722363258671823</v>
      </c>
      <c r="CF452" s="10"/>
      <c r="CH452" s="10">
        <v>4549.3373131643039</v>
      </c>
      <c r="CI452" s="10">
        <v>7.4682917274093441</v>
      </c>
      <c r="CJ452" s="10"/>
      <c r="CK452" s="4">
        <v>7.011566967577493</v>
      </c>
      <c r="CM452" s="10">
        <v>4145.011361521968</v>
      </c>
      <c r="CN452" s="10">
        <v>7.010871502414866</v>
      </c>
      <c r="CQ452" s="10">
        <v>4721.0720535137489</v>
      </c>
      <c r="CR452" s="10">
        <v>7.0121775727468174</v>
      </c>
      <c r="CT452" s="4">
        <v>1.7267361187518366</v>
      </c>
      <c r="CU452" s="4">
        <v>1.3587673602418766</v>
      </c>
      <c r="CV452" s="4">
        <v>0.36796875850996003</v>
      </c>
      <c r="CW452" s="4">
        <v>1.512500006860743</v>
      </c>
      <c r="CX452" s="4">
        <v>1.1062499980131786</v>
      </c>
      <c r="CY452" s="4">
        <v>0.40625000884756446</v>
      </c>
      <c r="CZ452" s="4">
        <v>1.9409722306429305</v>
      </c>
      <c r="DA452" s="4">
        <v>1.6112847224705749</v>
      </c>
      <c r="DB452" s="4">
        <v>0.32968750817235559</v>
      </c>
    </row>
    <row r="453" spans="1:106" x14ac:dyDescent="0.25">
      <c r="A453" s="1">
        <f t="shared" si="6"/>
        <v>45376</v>
      </c>
      <c r="B453" s="8" t="s">
        <v>91</v>
      </c>
      <c r="C453" s="4">
        <v>8718.5470000000005</v>
      </c>
      <c r="D453" s="4">
        <v>8718.5470000000005</v>
      </c>
      <c r="E453" s="4">
        <v>0</v>
      </c>
      <c r="F453" s="4">
        <v>4406.38</v>
      </c>
      <c r="H453" s="4">
        <v>4312.1670000000004</v>
      </c>
      <c r="J453" s="4">
        <v>53427.975778951703</v>
      </c>
      <c r="K453" s="4">
        <v>247.2215499382655</v>
      </c>
      <c r="L453" s="4">
        <v>24196.576463834139</v>
      </c>
      <c r="M453" s="4">
        <v>29231.399315117564</v>
      </c>
      <c r="N453" s="4">
        <v>19158.619135210574</v>
      </c>
      <c r="O453" s="4">
        <v>1789.7286772270943</v>
      </c>
      <c r="P453" s="4">
        <v>9357.9557096438384</v>
      </c>
      <c r="Q453" s="4">
        <v>9800.6634255667377</v>
      </c>
      <c r="R453" s="4">
        <v>26274.30630990136</v>
      </c>
      <c r="S453" s="4">
        <v>54.171183866292488</v>
      </c>
      <c r="T453" s="4">
        <v>1208</v>
      </c>
      <c r="U453" s="4">
        <v>11089.790811102939</v>
      </c>
      <c r="V453" s="4">
        <v>0</v>
      </c>
      <c r="W453" s="4">
        <v>15184.515498798422</v>
      </c>
      <c r="X453" s="4">
        <v>0</v>
      </c>
      <c r="Y453" s="4">
        <v>11089.790811102939</v>
      </c>
      <c r="Z453" s="4">
        <v>15184.515498798422</v>
      </c>
      <c r="AA453" s="4">
        <v>349717.73284053872</v>
      </c>
      <c r="AB453" s="4">
        <v>178060.14819384008</v>
      </c>
      <c r="AC453" s="4">
        <v>171657.58464669867</v>
      </c>
      <c r="AD453" s="4">
        <v>18655.356559521766</v>
      </c>
      <c r="AE453" s="4">
        <v>4.2002918048185895</v>
      </c>
      <c r="AF453" s="4">
        <v>1023.2342616872298</v>
      </c>
      <c r="AG453" s="4">
        <v>8749.5879768093855</v>
      </c>
      <c r="AH453" s="4">
        <v>9905.7685827123823</v>
      </c>
      <c r="AI453" s="4">
        <v>9202.6808026201652</v>
      </c>
      <c r="AJ453" s="4">
        <v>235.30842416564624</v>
      </c>
      <c r="AK453" s="4">
        <v>4250.6468989415589</v>
      </c>
      <c r="AL453" s="4">
        <v>4952.0339036786072</v>
      </c>
      <c r="AM453" s="4">
        <v>1037.2505193751613</v>
      </c>
      <c r="AN453" s="4">
        <v>496.65315701882571</v>
      </c>
      <c r="AO453" s="4">
        <v>540.59736235633545</v>
      </c>
      <c r="AP453" s="4">
        <v>90388.2734375</v>
      </c>
      <c r="AQ453" s="4">
        <v>148236.7684375</v>
      </c>
      <c r="AR453" s="4">
        <v>40676.96875</v>
      </c>
      <c r="AS453" s="4">
        <v>49711.3046875</v>
      </c>
      <c r="AT453" s="4">
        <v>667.54412615740739</v>
      </c>
      <c r="AU453" s="4">
        <v>650</v>
      </c>
      <c r="AV453" s="4">
        <v>685.08825231481478</v>
      </c>
      <c r="AW453" s="4">
        <v>6.1280825553789757</v>
      </c>
      <c r="AX453" s="4">
        <v>2.1974555089524177</v>
      </c>
      <c r="AY453" s="4">
        <v>4.3949110179048354</v>
      </c>
      <c r="AZ453" s="4">
        <v>40.111928379870946</v>
      </c>
      <c r="BA453" s="4">
        <v>2.1397322924934357</v>
      </c>
      <c r="BB453" s="4">
        <v>1.055529184234502</v>
      </c>
      <c r="BC453" s="4">
        <v>0.11897057151554739</v>
      </c>
      <c r="BD453" s="4">
        <v>17.002462501779252</v>
      </c>
      <c r="BE453" s="4">
        <v>5.9774999022483826</v>
      </c>
      <c r="BF453" s="4">
        <v>1.8209999799728394</v>
      </c>
      <c r="BG453" s="4">
        <v>10.133999824523926</v>
      </c>
      <c r="BH453" s="4">
        <v>90.598000526428223</v>
      </c>
      <c r="BI453" s="4">
        <v>77.728500366210938</v>
      </c>
      <c r="BJ453" s="4">
        <v>12.869500160217285</v>
      </c>
      <c r="BK453" s="4">
        <v>2.7739999890327454</v>
      </c>
      <c r="BL453" s="4">
        <v>1.5579999685287476</v>
      </c>
      <c r="BM453" s="4">
        <v>3.9900000095367432</v>
      </c>
      <c r="BN453" s="4">
        <v>0.64999998360872269</v>
      </c>
      <c r="BO453" s="4">
        <v>0.17299999296665192</v>
      </c>
      <c r="BP453" s="4">
        <v>1.1269999742507935</v>
      </c>
      <c r="BQ453" s="4">
        <v>47</v>
      </c>
      <c r="BR453" s="4">
        <v>82</v>
      </c>
      <c r="BS453" s="4">
        <v>12</v>
      </c>
      <c r="BT453" s="10">
        <v>40.732567562930967</v>
      </c>
      <c r="BU453" s="10">
        <v>114.07018890548092</v>
      </c>
      <c r="BV453" s="4">
        <v>17.160749489626397</v>
      </c>
      <c r="BW453" s="10">
        <v>17.320724099885535</v>
      </c>
      <c r="BX453" s="10">
        <v>17.000774879367263</v>
      </c>
      <c r="BY453" s="4">
        <v>0.39654048376121864</v>
      </c>
      <c r="BZ453" s="4">
        <v>0.30392192805892987</v>
      </c>
      <c r="CA453" s="4">
        <v>0.48915903946350747</v>
      </c>
      <c r="CB453" s="4">
        <v>7.6030759479999874</v>
      </c>
      <c r="CD453" s="10">
        <v>4561.0759541424859</v>
      </c>
      <c r="CE453" s="10">
        <v>7.811032967882868</v>
      </c>
      <c r="CF453" s="10"/>
      <c r="CH453" s="10">
        <v>4829.5975216768093</v>
      </c>
      <c r="CI453" s="10">
        <v>7.4066811638330368</v>
      </c>
      <c r="CJ453" s="10"/>
      <c r="CK453" s="4">
        <v>6.9027191303207154</v>
      </c>
      <c r="CM453" s="10">
        <v>4295.6895566262137</v>
      </c>
      <c r="CN453" s="10">
        <v>7.0533907679317673</v>
      </c>
      <c r="CQ453" s="10">
        <v>5111.3622414468382</v>
      </c>
      <c r="CR453" s="10">
        <v>6.7760917168070991</v>
      </c>
      <c r="CT453" s="4">
        <v>1.727083336096257</v>
      </c>
      <c r="CU453" s="4">
        <v>1.4401041635622582</v>
      </c>
      <c r="CV453" s="4">
        <v>0.28697917253399891</v>
      </c>
      <c r="CW453" s="4">
        <v>1.4854166718820732</v>
      </c>
      <c r="CX453" s="4">
        <v>1.2354166656732559</v>
      </c>
      <c r="CY453" s="4">
        <v>0.25000000620881718</v>
      </c>
      <c r="CZ453" s="4">
        <v>1.968750000310441</v>
      </c>
      <c r="DA453" s="4">
        <v>1.6447916614512603</v>
      </c>
      <c r="DB453" s="4">
        <v>0.32395833885918063</v>
      </c>
    </row>
    <row r="454" spans="1:106" x14ac:dyDescent="0.25">
      <c r="A454" s="1">
        <f t="shared" ref="A454:A517" si="7">A453+1</f>
        <v>45377</v>
      </c>
      <c r="B454" s="8" t="s">
        <v>91</v>
      </c>
      <c r="C454" s="4">
        <v>8571.9510000000009</v>
      </c>
      <c r="D454" s="4">
        <v>8571.9510000000009</v>
      </c>
      <c r="E454" s="4">
        <v>0</v>
      </c>
      <c r="F454" s="4">
        <v>4437.0540000000001</v>
      </c>
      <c r="H454" s="4">
        <v>4134.8969999999999</v>
      </c>
      <c r="J454" s="4">
        <v>52708.368937622676</v>
      </c>
      <c r="K454" s="4">
        <v>246.52867571226756</v>
      </c>
      <c r="L454" s="4">
        <v>24026.365651169421</v>
      </c>
      <c r="M454" s="4">
        <v>28682.003286453255</v>
      </c>
      <c r="N454" s="4">
        <v>19366.180045832436</v>
      </c>
      <c r="O454" s="4">
        <v>1789.9518870932382</v>
      </c>
      <c r="P454" s="4">
        <v>8608.8714879785912</v>
      </c>
      <c r="Q454" s="4">
        <v>10757.308557853847</v>
      </c>
      <c r="R454" s="4">
        <v>24353.698001745091</v>
      </c>
      <c r="S454" s="4">
        <v>54.184308742456963</v>
      </c>
      <c r="T454" s="4">
        <v>1208</v>
      </c>
      <c r="U454" s="4">
        <v>11192.410629111357</v>
      </c>
      <c r="V454" s="4">
        <v>0</v>
      </c>
      <c r="W454" s="4">
        <v>13161.287372633733</v>
      </c>
      <c r="X454" s="4">
        <v>0</v>
      </c>
      <c r="Y454" s="4">
        <v>11192.410629111357</v>
      </c>
      <c r="Z454" s="4">
        <v>13161.287372633733</v>
      </c>
      <c r="AA454" s="4">
        <v>348227.35044923506</v>
      </c>
      <c r="AB454" s="4">
        <v>178221.4100265161</v>
      </c>
      <c r="AC454" s="4">
        <v>170005.94042271897</v>
      </c>
      <c r="AD454" s="4">
        <v>18711.948007619067</v>
      </c>
      <c r="AE454" s="4">
        <v>4.2009038214997894</v>
      </c>
      <c r="AF454" s="4">
        <v>1023.2459856998638</v>
      </c>
      <c r="AG454" s="4">
        <v>8454.7275015055384</v>
      </c>
      <c r="AH454" s="4">
        <v>10257.220506113528</v>
      </c>
      <c r="AI454" s="4">
        <v>9501.5526557659396</v>
      </c>
      <c r="AJ454" s="4">
        <v>235.21201018289284</v>
      </c>
      <c r="AK454" s="4">
        <v>4279.6773975613842</v>
      </c>
      <c r="AL454" s="4">
        <v>5221.8752582045545</v>
      </c>
      <c r="AM454" s="4">
        <v>1015.7799782488188</v>
      </c>
      <c r="AN454" s="4">
        <v>491.0784361368909</v>
      </c>
      <c r="AO454" s="4">
        <v>524.70154211192789</v>
      </c>
      <c r="AP454" s="4">
        <v>87308.0234375</v>
      </c>
      <c r="AQ454" s="4">
        <v>143185.15843749998</v>
      </c>
      <c r="AR454" s="4">
        <v>40207.5234375</v>
      </c>
      <c r="AS454" s="4">
        <v>47100.5</v>
      </c>
      <c r="AT454" s="4">
        <v>675</v>
      </c>
      <c r="AU454" s="4">
        <v>650</v>
      </c>
      <c r="AV454" s="4">
        <v>700</v>
      </c>
      <c r="AW454" s="4">
        <v>6.1489349318052176</v>
      </c>
      <c r="AX454" s="4">
        <v>2.2592499707280682</v>
      </c>
      <c r="AY454" s="4">
        <v>4.5184999414561364</v>
      </c>
      <c r="AZ454" s="4">
        <v>40.624048183340648</v>
      </c>
      <c r="BA454" s="4">
        <v>2.1829275514546298</v>
      </c>
      <c r="BB454" s="4">
        <v>1.1084469166664555</v>
      </c>
      <c r="BC454" s="4">
        <v>0.11850044152711776</v>
      </c>
      <c r="BD454" s="4">
        <v>16.703917047297629</v>
      </c>
      <c r="BE454" s="4">
        <v>9.3720002174377441</v>
      </c>
      <c r="BF454" s="4">
        <v>5.5959997177124023</v>
      </c>
      <c r="BG454" s="4">
        <v>13.148000717163086</v>
      </c>
      <c r="BH454" s="4">
        <v>85.845499992370605</v>
      </c>
      <c r="BI454" s="4">
        <v>70.923500061035156</v>
      </c>
      <c r="BJ454" s="4">
        <v>14.921999931335449</v>
      </c>
      <c r="BK454" s="4">
        <v>3.7699999809265137</v>
      </c>
      <c r="BL454" s="4">
        <v>3.249000072479248</v>
      </c>
      <c r="BM454" s="4">
        <v>4.2909998893737793</v>
      </c>
      <c r="BN454" s="4">
        <v>1.0130000114440918</v>
      </c>
      <c r="BO454" s="4">
        <v>0.5690000057220459</v>
      </c>
      <c r="BP454" s="4">
        <v>1.4570000171661377</v>
      </c>
      <c r="BQ454" s="4">
        <v>17</v>
      </c>
      <c r="BR454" s="4">
        <v>16</v>
      </c>
      <c r="BS454" s="4">
        <v>18</v>
      </c>
      <c r="BT454" s="10">
        <v>41.009689597025591</v>
      </c>
      <c r="BU454" s="10">
        <v>113.17453841738977</v>
      </c>
      <c r="BV454" s="4">
        <v>17.598053415699138</v>
      </c>
      <c r="BW454" s="10">
        <v>17.577574337577378</v>
      </c>
      <c r="BX454" s="10">
        <v>17.618532493820897</v>
      </c>
      <c r="BY454" s="4">
        <v>0.33575648363444144</v>
      </c>
      <c r="BZ454" s="4">
        <v>0.31876729123888858</v>
      </c>
      <c r="CA454" s="4">
        <v>0.35274567602999429</v>
      </c>
      <c r="CB454" s="4">
        <v>7.679357334812325</v>
      </c>
      <c r="CD454" s="10">
        <v>4555.5248209507326</v>
      </c>
      <c r="CE454" s="10">
        <v>7.8145001885398271</v>
      </c>
      <c r="CF454" s="10"/>
      <c r="CH454" s="10">
        <v>4691.0289876779971</v>
      </c>
      <c r="CI454" s="10">
        <v>7.5481181917273279</v>
      </c>
      <c r="CJ454" s="10"/>
      <c r="CK454" s="4">
        <v>6.9672328141951345</v>
      </c>
      <c r="CM454" s="10">
        <v>4362.9735545561052</v>
      </c>
      <c r="CN454" s="10">
        <v>7.0680737922102823</v>
      </c>
      <c r="CQ454" s="10">
        <v>4979.0282046802658</v>
      </c>
      <c r="CR454" s="10">
        <v>6.8788688800679694</v>
      </c>
      <c r="CT454" s="4">
        <v>2.0490625069696558</v>
      </c>
      <c r="CU454" s="4">
        <v>1.6585069439891311</v>
      </c>
      <c r="CV454" s="4">
        <v>0.39055556298052474</v>
      </c>
      <c r="CW454" s="4">
        <v>1.7020833518666525</v>
      </c>
      <c r="CX454" s="4">
        <v>1.252083346247673</v>
      </c>
      <c r="CY454" s="4">
        <v>0.45000000561897952</v>
      </c>
      <c r="CZ454" s="4">
        <v>2.3960416620726592</v>
      </c>
      <c r="DA454" s="4">
        <v>2.0649305417305892</v>
      </c>
      <c r="DB454" s="4">
        <v>0.33111112034207002</v>
      </c>
    </row>
    <row r="455" spans="1:106" x14ac:dyDescent="0.25">
      <c r="A455" s="1">
        <f t="shared" si="7"/>
        <v>45378</v>
      </c>
      <c r="B455" s="8" t="s">
        <v>91</v>
      </c>
      <c r="C455" s="4">
        <v>8473.8649999999998</v>
      </c>
      <c r="D455" s="4">
        <v>8473.8649999999998</v>
      </c>
      <c r="E455" s="4">
        <v>0</v>
      </c>
      <c r="F455" s="4">
        <v>4393.8869999999997</v>
      </c>
      <c r="H455" s="4">
        <v>4079.9780000000001</v>
      </c>
      <c r="J455" s="4">
        <v>50294.460286359244</v>
      </c>
      <c r="K455" s="4">
        <v>247.76101349544521</v>
      </c>
      <c r="L455" s="4">
        <v>25285.608584717233</v>
      </c>
      <c r="M455" s="4">
        <v>25008.851701642016</v>
      </c>
      <c r="N455" s="4">
        <v>18939.004413601207</v>
      </c>
      <c r="O455" s="4">
        <v>1790.6127774137249</v>
      </c>
      <c r="P455" s="4">
        <v>9309.9750748939223</v>
      </c>
      <c r="Q455" s="4">
        <v>9629.0293387072834</v>
      </c>
      <c r="R455" s="4">
        <v>23916.787176832862</v>
      </c>
      <c r="S455" s="4">
        <v>54.165482295989683</v>
      </c>
      <c r="T455" s="4">
        <v>1208</v>
      </c>
      <c r="U455" s="4">
        <v>11434.857291556726</v>
      </c>
      <c r="V455" s="4">
        <v>0</v>
      </c>
      <c r="W455" s="4">
        <v>12481.929885276139</v>
      </c>
      <c r="X455" s="4">
        <v>0</v>
      </c>
      <c r="Y455" s="4">
        <v>11434.857291556726</v>
      </c>
      <c r="Z455" s="4">
        <v>12481.929885276139</v>
      </c>
      <c r="AA455" s="4">
        <v>325236.78721928725</v>
      </c>
      <c r="AB455" s="4">
        <v>180227.38075540512</v>
      </c>
      <c r="AC455" s="4">
        <v>145009.40646388216</v>
      </c>
      <c r="AD455" s="4">
        <v>18255.198805618653</v>
      </c>
      <c r="AE455" s="4">
        <v>4.1996371771250463</v>
      </c>
      <c r="AF455" s="4">
        <v>1023.0474214251951</v>
      </c>
      <c r="AG455" s="4">
        <v>8936.8781961708009</v>
      </c>
      <c r="AH455" s="4">
        <v>9318.3206094478519</v>
      </c>
      <c r="AI455" s="4">
        <v>7876.0766114995422</v>
      </c>
      <c r="AJ455" s="4">
        <v>234.93160258425607</v>
      </c>
      <c r="AK455" s="4">
        <v>4435.5030031692795</v>
      </c>
      <c r="AL455" s="4">
        <v>3440.5736083302622</v>
      </c>
      <c r="AM455" s="4">
        <v>963.19236982161704</v>
      </c>
      <c r="AN455" s="4">
        <v>496.27252202911274</v>
      </c>
      <c r="AO455" s="4">
        <v>466.9198477925043</v>
      </c>
      <c r="AP455" s="4">
        <v>83168.53125</v>
      </c>
      <c r="AQ455" s="4">
        <v>136396.39124999999</v>
      </c>
      <c r="AR455" s="4">
        <v>41049.0234375</v>
      </c>
      <c r="AS455" s="4">
        <v>42119.5078125</v>
      </c>
      <c r="AT455" s="4">
        <v>675</v>
      </c>
      <c r="AU455" s="4">
        <v>650</v>
      </c>
      <c r="AV455" s="4">
        <v>700</v>
      </c>
      <c r="AW455" s="4">
        <v>5.9352444588578228</v>
      </c>
      <c r="AX455" s="4">
        <v>2.2349901035243311</v>
      </c>
      <c r="AY455" s="4">
        <v>4.4699802070486623</v>
      </c>
      <c r="AZ455" s="4">
        <v>38.38116222282126</v>
      </c>
      <c r="BA455" s="4">
        <v>2.1542942689809967</v>
      </c>
      <c r="BB455" s="4">
        <v>0.92945504931923539</v>
      </c>
      <c r="BC455" s="4">
        <v>0.11366623964644434</v>
      </c>
      <c r="BD455" s="4">
        <v>16.096125115280923</v>
      </c>
      <c r="BE455" s="4">
        <v>8.3679999113082886</v>
      </c>
      <c r="BF455" s="4">
        <v>2.9839999675750732</v>
      </c>
      <c r="BG455" s="4">
        <v>13.751999855041504</v>
      </c>
      <c r="BH455" s="4">
        <v>86.536504745483398</v>
      </c>
      <c r="BI455" s="4">
        <v>71.602005004882813</v>
      </c>
      <c r="BJ455" s="4">
        <v>14.934499740600586</v>
      </c>
      <c r="BK455" s="4">
        <v>4.1705000400543213</v>
      </c>
      <c r="BL455" s="4">
        <v>4.4600000381469727</v>
      </c>
      <c r="BM455" s="4">
        <v>3.8810000419616699</v>
      </c>
      <c r="BN455" s="4">
        <v>0.92549997568130493</v>
      </c>
      <c r="BO455" s="4">
        <v>0.85799998044967651</v>
      </c>
      <c r="BP455" s="4">
        <v>0.99299997091293335</v>
      </c>
      <c r="BQ455" s="4">
        <v>44</v>
      </c>
      <c r="BR455" s="4">
        <v>42</v>
      </c>
      <c r="BS455" s="4">
        <v>46</v>
      </c>
      <c r="BT455" s="10">
        <v>41.05395609633571</v>
      </c>
      <c r="BU455" s="10">
        <v>113.85828195262101</v>
      </c>
      <c r="BV455" s="4">
        <v>17.027834924293888</v>
      </c>
      <c r="BW455" s="10">
        <v>17.511545502929774</v>
      </c>
      <c r="BX455" s="10">
        <v>16.544124345658002</v>
      </c>
      <c r="BY455" s="4">
        <v>0.47737833855517431</v>
      </c>
      <c r="BZ455" s="4">
        <v>0.26634928098248994</v>
      </c>
      <c r="CA455" s="4">
        <v>0.68840739612785873</v>
      </c>
      <c r="CB455" s="4">
        <v>7.9064458706049727</v>
      </c>
      <c r="CD455" s="10">
        <v>4601.6496821468145</v>
      </c>
      <c r="CE455" s="10">
        <v>7.8447599066636178</v>
      </c>
      <c r="CF455" s="10"/>
      <c r="CH455" s="10">
        <v>4400.0855686516761</v>
      </c>
      <c r="CI455" s="10">
        <v>7.9709576151914838</v>
      </c>
      <c r="CJ455" s="10"/>
      <c r="CK455" s="4">
        <v>6.8939487533761197</v>
      </c>
      <c r="CM455" s="10">
        <v>4420.593335966887</v>
      </c>
      <c r="CN455" s="10">
        <v>6.925203747218327</v>
      </c>
      <c r="CQ455" s="10">
        <v>4671.9060358166298</v>
      </c>
      <c r="CR455" s="10">
        <v>6.8643750384008371</v>
      </c>
      <c r="CT455" s="4">
        <v>2.0437500098487362</v>
      </c>
      <c r="CU455" s="4">
        <v>1.6518229215095439</v>
      </c>
      <c r="CV455" s="4">
        <v>0.39192708833919215</v>
      </c>
      <c r="CW455" s="4">
        <v>1.6291666763524213</v>
      </c>
      <c r="CX455" s="4">
        <v>1.1625000064571698</v>
      </c>
      <c r="CY455" s="4">
        <v>0.46666666989525157</v>
      </c>
      <c r="CZ455" s="4">
        <v>2.4583333433450512</v>
      </c>
      <c r="DA455" s="4">
        <v>2.1411458365619183</v>
      </c>
      <c r="DB455" s="4">
        <v>0.31718750678313273</v>
      </c>
    </row>
    <row r="456" spans="1:106" x14ac:dyDescent="0.25">
      <c r="A456" s="1">
        <f t="shared" si="7"/>
        <v>45379</v>
      </c>
      <c r="B456" s="8" t="s">
        <v>91</v>
      </c>
      <c r="C456" s="4">
        <v>4851.0159999999996</v>
      </c>
      <c r="D456" s="4">
        <v>4851.0159999999996</v>
      </c>
      <c r="E456" s="4">
        <v>0</v>
      </c>
      <c r="F456" s="4">
        <v>762.48800000000006</v>
      </c>
      <c r="H456" s="4">
        <v>4088.5279999999998</v>
      </c>
      <c r="J456" s="4">
        <v>32290.663918922844</v>
      </c>
      <c r="K456" s="4">
        <v>248.9718239610672</v>
      </c>
      <c r="L456" s="4">
        <v>5155.643000376198</v>
      </c>
      <c r="M456" s="4">
        <v>27135.020918546648</v>
      </c>
      <c r="N456" s="4">
        <v>12024.00360795081</v>
      </c>
      <c r="O456" s="4">
        <v>1790.5787708055279</v>
      </c>
      <c r="P456" s="4">
        <v>1467.1498346952685</v>
      </c>
      <c r="Q456" s="4">
        <v>10556.853773255541</v>
      </c>
      <c r="R456" s="4">
        <v>14501.898100571805</v>
      </c>
      <c r="S456" s="4">
        <v>54.111652026550715</v>
      </c>
      <c r="T456" s="4">
        <v>1208</v>
      </c>
      <c r="U456" s="4">
        <v>2153.8904389235609</v>
      </c>
      <c r="V456" s="4">
        <v>0</v>
      </c>
      <c r="W456" s="4">
        <v>12348.007661648244</v>
      </c>
      <c r="X456" s="4">
        <v>0</v>
      </c>
      <c r="Y456" s="4">
        <v>2153.8904389235609</v>
      </c>
      <c r="Z456" s="4">
        <v>12348.007661648244</v>
      </c>
      <c r="AA456" s="4">
        <v>178144.79754462178</v>
      </c>
      <c r="AB456" s="4">
        <v>24718.390931211026</v>
      </c>
      <c r="AC456" s="4">
        <v>153426.40661341074</v>
      </c>
      <c r="AD456" s="4">
        <v>11324.973636045739</v>
      </c>
      <c r="AE456" s="4">
        <v>4.1992667730049735</v>
      </c>
      <c r="AF456" s="4">
        <v>1023.4068587215589</v>
      </c>
      <c r="AG456" s="4">
        <v>1697.9505218518336</v>
      </c>
      <c r="AH456" s="4">
        <v>9627.0231141939057</v>
      </c>
      <c r="AI456" s="4">
        <v>4915.5532496416727</v>
      </c>
      <c r="AJ456" s="4">
        <v>234.17136495908102</v>
      </c>
      <c r="AK456" s="4">
        <v>843.9321625397057</v>
      </c>
      <c r="AL456" s="4">
        <v>4071.6210871019671</v>
      </c>
      <c r="AM456" s="4">
        <v>654.39290368814579</v>
      </c>
      <c r="AN456" s="4">
        <v>161.98532809462947</v>
      </c>
      <c r="AO456" s="4">
        <v>492.40757559351636</v>
      </c>
      <c r="AP456" s="4">
        <v>51807.8349609375</v>
      </c>
      <c r="AQ456" s="4">
        <v>84964.849335937499</v>
      </c>
      <c r="AR456" s="4">
        <v>7805.5107421875</v>
      </c>
      <c r="AS456" s="4">
        <v>44002.32421875</v>
      </c>
      <c r="AT456" s="4">
        <v>675</v>
      </c>
      <c r="AU456" s="4">
        <v>650</v>
      </c>
      <c r="AV456" s="4">
        <v>700</v>
      </c>
      <c r="AW456" s="4">
        <v>6.6564744208064548</v>
      </c>
      <c r="AX456" s="4">
        <v>2.4786567613775774</v>
      </c>
      <c r="AY456" s="4">
        <v>4.9573135227551548</v>
      </c>
      <c r="AZ456" s="4">
        <v>36.723193150593978</v>
      </c>
      <c r="BA456" s="4">
        <v>2.3345570569228671</v>
      </c>
      <c r="BB456" s="4">
        <v>1.0133038624571993</v>
      </c>
      <c r="BC456" s="4">
        <v>0.13489811282587932</v>
      </c>
      <c r="BD456" s="4">
        <v>17.514856544677961</v>
      </c>
      <c r="BE456" s="4">
        <v>5.643500030040741</v>
      </c>
      <c r="BF456" s="4">
        <v>1.3270000219345093</v>
      </c>
      <c r="BG456" s="4">
        <v>9.9600000381469727</v>
      </c>
      <c r="BH456" s="4">
        <v>87.552005767822266</v>
      </c>
      <c r="BI456" s="4">
        <v>70.207504272460938</v>
      </c>
      <c r="BJ456" s="4">
        <v>17.344501495361328</v>
      </c>
      <c r="BK456" s="4">
        <v>5.3530001640319824</v>
      </c>
      <c r="BL456" s="4">
        <v>5.3990001678466797</v>
      </c>
      <c r="BM456" s="4">
        <v>5.3070001602172852</v>
      </c>
      <c r="BN456" s="4">
        <v>1.4524999856948853</v>
      </c>
      <c r="BO456" s="4">
        <v>1.4950000047683716</v>
      </c>
      <c r="BP456" s="4">
        <v>1.4099999666213989</v>
      </c>
      <c r="BQ456" s="4">
        <v>44</v>
      </c>
      <c r="BR456" s="4">
        <v>58</v>
      </c>
      <c r="BS456" s="4">
        <v>30</v>
      </c>
      <c r="BT456" s="10">
        <v>40.71367714912278</v>
      </c>
      <c r="BU456" s="10">
        <v>114.58113970449921</v>
      </c>
      <c r="BV456" s="4">
        <v>17.299451700995366</v>
      </c>
      <c r="BW456" s="10">
        <v>16.762566957495832</v>
      </c>
      <c r="BX456" s="10">
        <v>17.836336444494901</v>
      </c>
      <c r="BY456" s="4">
        <v>0.34725585847376145</v>
      </c>
      <c r="BZ456" s="4">
        <v>0.1649807085114344</v>
      </c>
      <c r="CA456" s="4">
        <v>0.52953100843608847</v>
      </c>
      <c r="CB456" s="4">
        <v>7.9446112731173404</v>
      </c>
      <c r="CD456" s="10">
        <v>732.82950889165431</v>
      </c>
      <c r="CE456" s="10">
        <v>8.0041695133326467</v>
      </c>
      <c r="CF456" s="10"/>
      <c r="CH456" s="10">
        <v>4322.8296519851438</v>
      </c>
      <c r="CI456" s="10">
        <v>7.9345146374779052</v>
      </c>
      <c r="CJ456" s="10"/>
      <c r="CK456" s="4">
        <v>6.9932863996196133</v>
      </c>
      <c r="CM456" s="10">
        <v>846.88799401213726</v>
      </c>
      <c r="CN456" s="10">
        <v>7.2915050753286303</v>
      </c>
      <c r="CQ456" s="10">
        <v>4483.4572156778795</v>
      </c>
      <c r="CR456" s="10">
        <v>6.936955357769806</v>
      </c>
      <c r="CT456" s="4">
        <v>1.6577430599472587</v>
      </c>
      <c r="CU456" s="4">
        <v>1.3577430551664698</v>
      </c>
      <c r="CV456" s="4">
        <v>0.30000000478078925</v>
      </c>
      <c r="CW456" s="4">
        <v>1.2562500111137826</v>
      </c>
      <c r="CX456" s="4">
        <v>1.0291666736205418</v>
      </c>
      <c r="CY456" s="4">
        <v>0.22708333749324083</v>
      </c>
      <c r="CZ456" s="4">
        <v>2.0592361087807349</v>
      </c>
      <c r="DA456" s="4">
        <v>1.6863194367123975</v>
      </c>
      <c r="DB456" s="4">
        <v>0.37291667206833762</v>
      </c>
    </row>
    <row r="457" spans="1:106" x14ac:dyDescent="0.25">
      <c r="A457" s="1">
        <f t="shared" si="7"/>
        <v>45380</v>
      </c>
      <c r="B457" s="8" t="s">
        <v>91</v>
      </c>
      <c r="C457" s="4">
        <v>5174.835</v>
      </c>
      <c r="D457" s="4">
        <v>5174.835</v>
      </c>
      <c r="E457" s="4">
        <v>0</v>
      </c>
      <c r="F457" s="4">
        <v>2469.337</v>
      </c>
      <c r="H457" s="4">
        <v>2705.498</v>
      </c>
      <c r="J457" s="4">
        <v>31579.667272862342</v>
      </c>
      <c r="K457" s="4">
        <v>248.65332380708057</v>
      </c>
      <c r="L457" s="4">
        <v>11739.680669289617</v>
      </c>
      <c r="M457" s="4">
        <v>19839.986603572725</v>
      </c>
      <c r="N457" s="4">
        <v>12989.270559907369</v>
      </c>
      <c r="O457" s="4">
        <v>1790.2330319971368</v>
      </c>
      <c r="P457" s="4">
        <v>4599.3259606468018</v>
      </c>
      <c r="Q457" s="4">
        <v>8389.944599260567</v>
      </c>
      <c r="R457" s="4">
        <v>15362.091411919842</v>
      </c>
      <c r="S457" s="4">
        <v>54.082566545406877</v>
      </c>
      <c r="T457" s="4">
        <v>1208</v>
      </c>
      <c r="U457" s="4">
        <v>4967.1468888447798</v>
      </c>
      <c r="V457" s="4">
        <v>0</v>
      </c>
      <c r="W457" s="4">
        <v>10394.944523075063</v>
      </c>
      <c r="X457" s="4">
        <v>0</v>
      </c>
      <c r="Y457" s="4">
        <v>4967.1468888447798</v>
      </c>
      <c r="Z457" s="4">
        <v>10394.944523075063</v>
      </c>
      <c r="AA457" s="4">
        <v>199579.43646685424</v>
      </c>
      <c r="AB457" s="4">
        <v>58880.130093740263</v>
      </c>
      <c r="AC457" s="4">
        <v>140699.30637311397</v>
      </c>
      <c r="AD457" s="4">
        <v>11957.755272191502</v>
      </c>
      <c r="AE457" s="4">
        <v>4.2008407208108807</v>
      </c>
      <c r="AF457" s="4">
        <v>1023.4420210442461</v>
      </c>
      <c r="AG457" s="4">
        <v>4620.2869154051205</v>
      </c>
      <c r="AH457" s="4">
        <v>7337.4683567863804</v>
      </c>
      <c r="AI457" s="4">
        <v>7480.6785943270443</v>
      </c>
      <c r="AJ457" s="4">
        <v>234.11445027775648</v>
      </c>
      <c r="AK457" s="4">
        <v>3275.9855282378298</v>
      </c>
      <c r="AL457" s="4">
        <v>4204.6930660892149</v>
      </c>
      <c r="AM457" s="4">
        <v>712.22256952913494</v>
      </c>
      <c r="AN457" s="4">
        <v>263.41139714689234</v>
      </c>
      <c r="AO457" s="4">
        <v>448.81117238224266</v>
      </c>
      <c r="AP457" s="4">
        <v>53085.234375</v>
      </c>
      <c r="AQ457" s="4">
        <v>87059.784374999988</v>
      </c>
      <c r="AR457" s="4">
        <v>21700.603515625</v>
      </c>
      <c r="AS457" s="4">
        <v>31384.630859375</v>
      </c>
      <c r="AT457" s="4">
        <v>682.63107638888891</v>
      </c>
      <c r="AU457" s="4">
        <v>678.43605324074076</v>
      </c>
      <c r="AV457" s="4">
        <v>686.82609953703707</v>
      </c>
      <c r="AW457" s="4">
        <v>6.1025457377602068</v>
      </c>
      <c r="AX457" s="4">
        <v>2.5100840045928745</v>
      </c>
      <c r="AY457" s="4">
        <v>5.020168009185749</v>
      </c>
      <c r="AZ457" s="4">
        <v>38.567304361753415</v>
      </c>
      <c r="BA457" s="4">
        <v>2.3107510234029687</v>
      </c>
      <c r="BB457" s="4">
        <v>1.4455878485646487</v>
      </c>
      <c r="BC457" s="4">
        <v>0.13763193793215339</v>
      </c>
      <c r="BD457" s="4">
        <v>16.82368314641916</v>
      </c>
      <c r="BE457" s="4">
        <v>4.8500000834465027</v>
      </c>
      <c r="BF457" s="4">
        <v>1.2870000600814819</v>
      </c>
      <c r="BG457" s="4">
        <v>8.4130001068115234</v>
      </c>
      <c r="BH457" s="4">
        <v>88.125995635986328</v>
      </c>
      <c r="BI457" s="4">
        <v>71.468994140625</v>
      </c>
      <c r="BJ457" s="4">
        <v>16.657001495361328</v>
      </c>
      <c r="BK457" s="4">
        <v>5.2855000495910645</v>
      </c>
      <c r="BL457" s="4">
        <v>5.3990001678466797</v>
      </c>
      <c r="BM457" s="4">
        <v>5.1719999313354492</v>
      </c>
      <c r="BN457" s="4">
        <v>1.7390000224113464</v>
      </c>
      <c r="BO457" s="4">
        <v>1.4950000047683716</v>
      </c>
      <c r="BP457" s="4">
        <v>1.9830000400543213</v>
      </c>
      <c r="BQ457" s="4">
        <v>46</v>
      </c>
      <c r="BR457" s="4">
        <v>58</v>
      </c>
      <c r="BS457" s="4">
        <v>34</v>
      </c>
      <c r="BT457" s="10">
        <v>39.841236523683371</v>
      </c>
      <c r="BU457" s="10">
        <v>112.12894518072275</v>
      </c>
      <c r="BV457" s="4">
        <v>16.720470482039232</v>
      </c>
      <c r="BW457" s="10">
        <v>15.801451366058103</v>
      </c>
      <c r="BX457" s="10">
        <v>17.639489598020358</v>
      </c>
      <c r="BY457" s="4">
        <v>1.0224923389379941</v>
      </c>
      <c r="BZ457" s="4">
        <v>1.6415943653505183</v>
      </c>
      <c r="CA457" s="4">
        <v>0.40339031252546975</v>
      </c>
      <c r="CB457" s="4">
        <v>7.8685724998420286</v>
      </c>
      <c r="CD457" s="10">
        <v>2047.7121224425857</v>
      </c>
      <c r="CE457" s="10">
        <v>7.5761016265696099</v>
      </c>
      <c r="CF457" s="10"/>
      <c r="CH457" s="10">
        <v>3924.0013392092069</v>
      </c>
      <c r="CI457" s="10">
        <v>8.0211963398690536</v>
      </c>
      <c r="CJ457" s="10"/>
      <c r="CK457" s="4">
        <v>7.1660419194786176</v>
      </c>
      <c r="CM457" s="10">
        <v>2057.3306559111129</v>
      </c>
      <c r="CN457" s="10">
        <v>7.1795920528682906</v>
      </c>
      <c r="CQ457" s="10">
        <v>4126.7665432795447</v>
      </c>
      <c r="CR457" s="10">
        <v>7.1592867263941784</v>
      </c>
      <c r="CT457" s="4">
        <v>2.1208333370741457</v>
      </c>
      <c r="CU457" s="4">
        <v>1.915625000372529</v>
      </c>
      <c r="CV457" s="4">
        <v>0.20520833670161664</v>
      </c>
      <c r="CW457" s="4">
        <v>2.3541666620100536</v>
      </c>
      <c r="CX457" s="4">
        <v>2.1458333246409893</v>
      </c>
      <c r="CY457" s="4">
        <v>0.20833333736906448</v>
      </c>
      <c r="CZ457" s="4">
        <v>1.8875000121382375</v>
      </c>
      <c r="DA457" s="4">
        <v>1.6854166761040688</v>
      </c>
      <c r="DB457" s="4">
        <v>0.20208333603416881</v>
      </c>
    </row>
    <row r="458" spans="1:106" x14ac:dyDescent="0.25">
      <c r="A458" s="1">
        <f t="shared" si="7"/>
        <v>45381</v>
      </c>
      <c r="B458" s="8" t="s">
        <v>91</v>
      </c>
      <c r="C458" s="4">
        <v>6535.9130000000005</v>
      </c>
      <c r="D458" s="4">
        <v>6535.9130000000005</v>
      </c>
      <c r="E458" s="4">
        <v>0</v>
      </c>
      <c r="F458" s="4">
        <v>3811.4560000000001</v>
      </c>
      <c r="H458" s="4">
        <v>2724.4569999999999</v>
      </c>
      <c r="J458" s="4">
        <v>44653.181722441383</v>
      </c>
      <c r="K458" s="4">
        <v>248.13768935222626</v>
      </c>
      <c r="L458" s="4">
        <v>21387.488239475962</v>
      </c>
      <c r="M458" s="4">
        <v>23265.693482965424</v>
      </c>
      <c r="N458" s="4">
        <v>17480.833170824902</v>
      </c>
      <c r="O458" s="4">
        <v>1789.5804081865656</v>
      </c>
      <c r="P458" s="4">
        <v>7826.2809851739084</v>
      </c>
      <c r="Q458" s="4">
        <v>9654.5521856509949</v>
      </c>
      <c r="R458" s="4">
        <v>21768.11960786501</v>
      </c>
      <c r="S458" s="4">
        <v>54.113539860940158</v>
      </c>
      <c r="T458" s="4">
        <v>1208</v>
      </c>
      <c r="U458" s="4">
        <v>10165.533636062491</v>
      </c>
      <c r="V458" s="4">
        <v>0</v>
      </c>
      <c r="W458" s="4">
        <v>11602.58597180252</v>
      </c>
      <c r="X458" s="4">
        <v>0</v>
      </c>
      <c r="Y458" s="4">
        <v>10165.533636062491</v>
      </c>
      <c r="Z458" s="4">
        <v>11602.58597180252</v>
      </c>
      <c r="AA458" s="4">
        <v>284406.99350529199</v>
      </c>
      <c r="AB458" s="4">
        <v>148314.37546847985</v>
      </c>
      <c r="AC458" s="4">
        <v>136092.61803681214</v>
      </c>
      <c r="AD458" s="4">
        <v>15684.270299323158</v>
      </c>
      <c r="AE458" s="4">
        <v>4.2001319144117799</v>
      </c>
      <c r="AF458" s="4">
        <v>1023.4289944789427</v>
      </c>
      <c r="AG458" s="4">
        <v>7974.6265240077864</v>
      </c>
      <c r="AH458" s="4">
        <v>7709.6437753153723</v>
      </c>
      <c r="AI458" s="4">
        <v>11147.21709291042</v>
      </c>
      <c r="AJ458" s="4">
        <v>227.37944790305914</v>
      </c>
      <c r="AK458" s="4">
        <v>5487.3898355294323</v>
      </c>
      <c r="AL458" s="4">
        <v>5659.8272573809872</v>
      </c>
      <c r="AM458" s="4">
        <v>929.41587558567926</v>
      </c>
      <c r="AN458" s="4">
        <v>468.262470434737</v>
      </c>
      <c r="AO458" s="4">
        <v>461.15340515094226</v>
      </c>
      <c r="AP458" s="4">
        <v>72494.91015625</v>
      </c>
      <c r="AQ458" s="4">
        <v>118891.65265624999</v>
      </c>
      <c r="AR458" s="4">
        <v>36021.37890625</v>
      </c>
      <c r="AS458" s="4">
        <v>36473.53125</v>
      </c>
      <c r="AT458" s="4">
        <v>644.80714699074076</v>
      </c>
      <c r="AU458" s="4">
        <v>670.7193287037037</v>
      </c>
      <c r="AV458" s="4">
        <v>618.89496527777783</v>
      </c>
      <c r="AW458" s="4">
        <v>6.8319730881426022</v>
      </c>
      <c r="AX458" s="4">
        <v>2.6745816798395117</v>
      </c>
      <c r="AY458" s="4">
        <v>5.3491633596790233</v>
      </c>
      <c r="AZ458" s="4">
        <v>43.514501111825076</v>
      </c>
      <c r="BA458" s="4">
        <v>2.3997061006355436</v>
      </c>
      <c r="BB458" s="4">
        <v>1.7055332733025086</v>
      </c>
      <c r="BC458" s="4">
        <v>0.14220138419616038</v>
      </c>
      <c r="BD458" s="4">
        <v>18.190519466255132</v>
      </c>
      <c r="BE458" s="4">
        <v>4.8500000834465027</v>
      </c>
      <c r="BF458" s="4">
        <v>1.2870000600814819</v>
      </c>
      <c r="BG458" s="4">
        <v>8.4130001068115234</v>
      </c>
      <c r="BH458" s="4">
        <v>88.125995635986328</v>
      </c>
      <c r="BI458" s="4">
        <v>71.468994140625</v>
      </c>
      <c r="BJ458" s="4">
        <v>16.657001495361328</v>
      </c>
      <c r="BK458" s="4">
        <v>5.2855000495910645</v>
      </c>
      <c r="BL458" s="4">
        <v>5.3990001678466797</v>
      </c>
      <c r="BM458" s="4">
        <v>5.1719999313354492</v>
      </c>
      <c r="BN458" s="4">
        <v>1.7390000224113464</v>
      </c>
      <c r="BO458" s="4">
        <v>1.4950000047683716</v>
      </c>
      <c r="BP458" s="4">
        <v>1.9830000400543213</v>
      </c>
      <c r="BQ458" s="4">
        <v>46</v>
      </c>
      <c r="BR458" s="4">
        <v>58</v>
      </c>
      <c r="BS458" s="4">
        <v>34</v>
      </c>
      <c r="BT458" s="10">
        <v>39.753838193623977</v>
      </c>
      <c r="BU458" s="10">
        <v>114.62774972608108</v>
      </c>
      <c r="BV458" s="4">
        <v>17.406829030017057</v>
      </c>
      <c r="BW458" s="10">
        <v>17.281878918608029</v>
      </c>
      <c r="BX458" s="10">
        <v>17.531779141426085</v>
      </c>
      <c r="BY458" s="4">
        <v>0.33861623507268118</v>
      </c>
      <c r="BZ458" s="4">
        <v>0.29781941255900274</v>
      </c>
      <c r="CA458" s="4">
        <v>0.37941305758635963</v>
      </c>
      <c r="CB458" s="4">
        <v>8.064288679913977</v>
      </c>
      <c r="CD458" s="10">
        <v>4290.7691172383593</v>
      </c>
      <c r="CE458" s="10">
        <v>7.8943693723756461</v>
      </c>
      <c r="CF458" s="10"/>
      <c r="CH458" s="10">
        <v>4030.980922804712</v>
      </c>
      <c r="CI458" s="10">
        <v>8.2451589274220485</v>
      </c>
      <c r="CJ458" s="10"/>
      <c r="CK458" s="4">
        <v>7.2050150221209792</v>
      </c>
      <c r="CM458" s="10">
        <v>4084.5487151096486</v>
      </c>
      <c r="CN458" s="10">
        <v>7.1601107777144959</v>
      </c>
      <c r="CQ458" s="10">
        <v>4214.8090658587062</v>
      </c>
      <c r="CR458" s="10">
        <v>7.2485314829920506</v>
      </c>
      <c r="CT458" s="4">
        <v>1.773958333923171</v>
      </c>
      <c r="CU458" s="4">
        <v>1.4260416608303785</v>
      </c>
      <c r="CV458" s="4">
        <v>0.34791667309279245</v>
      </c>
      <c r="CW458" s="4">
        <v>1.6812500023903947</v>
      </c>
      <c r="CX458" s="4">
        <v>1.4124999977648258</v>
      </c>
      <c r="CY458" s="4">
        <v>0.26875000462556881</v>
      </c>
      <c r="CZ458" s="4">
        <v>1.8666666654559474</v>
      </c>
      <c r="DA458" s="4">
        <v>1.4395833238959312</v>
      </c>
      <c r="DB458" s="4">
        <v>0.42708334156001609</v>
      </c>
    </row>
    <row r="459" spans="1:106" x14ac:dyDescent="0.25">
      <c r="A459" s="1">
        <f t="shared" si="7"/>
        <v>45382</v>
      </c>
      <c r="B459" s="8" t="s">
        <v>91</v>
      </c>
      <c r="C459" s="4">
        <v>8319.5720000000001</v>
      </c>
      <c r="D459" s="4">
        <v>8319.5720000000001</v>
      </c>
      <c r="E459" s="4">
        <v>0</v>
      </c>
      <c r="F459" s="4">
        <v>4331.866</v>
      </c>
      <c r="H459" s="4">
        <v>3987.7060000000001</v>
      </c>
      <c r="J459" s="4">
        <v>44551.123572329328</v>
      </c>
      <c r="K459" s="4">
        <v>247.57957529036216</v>
      </c>
      <c r="L459" s="4">
        <v>23486.789054985369</v>
      </c>
      <c r="M459" s="4">
        <v>21064.334517343959</v>
      </c>
      <c r="N459" s="4">
        <v>18026.430472800894</v>
      </c>
      <c r="O459" s="4">
        <v>1789.044744495073</v>
      </c>
      <c r="P459" s="4">
        <v>8868.9865815943958</v>
      </c>
      <c r="Q459" s="4">
        <v>9157.4438912064998</v>
      </c>
      <c r="R459" s="4">
        <v>22383.876272910449</v>
      </c>
      <c r="S459" s="4">
        <v>54.20223316486814</v>
      </c>
      <c r="T459" s="4">
        <v>1208</v>
      </c>
      <c r="U459" s="4">
        <v>11339.483969946881</v>
      </c>
      <c r="V459" s="4">
        <v>0</v>
      </c>
      <c r="W459" s="4">
        <v>11044.39230296357</v>
      </c>
      <c r="X459" s="4">
        <v>0</v>
      </c>
      <c r="Y459" s="4">
        <v>11339.483969946881</v>
      </c>
      <c r="Z459" s="4">
        <v>11044.39230296357</v>
      </c>
      <c r="AA459" s="4">
        <v>290631.10931250785</v>
      </c>
      <c r="AB459" s="4">
        <v>169718.84075461057</v>
      </c>
      <c r="AC459" s="4">
        <v>120912.26855789727</v>
      </c>
      <c r="AD459" s="4">
        <v>15757.502716061739</v>
      </c>
      <c r="AE459" s="4">
        <v>4.1996792584878841</v>
      </c>
      <c r="AF459" s="4">
        <v>1023.385201445207</v>
      </c>
      <c r="AG459" s="4">
        <v>8745.5905561479085</v>
      </c>
      <c r="AH459" s="4">
        <v>7011.9121599138298</v>
      </c>
      <c r="AI459" s="4">
        <v>9227.2271775125482</v>
      </c>
      <c r="AJ459" s="4">
        <v>227.37579504913754</v>
      </c>
      <c r="AK459" s="4">
        <v>5859.9073986388485</v>
      </c>
      <c r="AL459" s="4">
        <v>3367.3197788736993</v>
      </c>
      <c r="AM459" s="4">
        <v>918.39542106055364</v>
      </c>
      <c r="AN459" s="4">
        <v>488.39743834553923</v>
      </c>
      <c r="AO459" s="4">
        <v>429.99798271501442</v>
      </c>
      <c r="AP459" s="4">
        <v>72921.265625</v>
      </c>
      <c r="AQ459" s="4">
        <v>119590.87562499999</v>
      </c>
      <c r="AR459" s="4">
        <v>39002.36328125</v>
      </c>
      <c r="AS459" s="4">
        <v>33918.90234375</v>
      </c>
      <c r="AT459" s="4">
        <v>656.68894675925924</v>
      </c>
      <c r="AU459" s="4">
        <v>700</v>
      </c>
      <c r="AV459" s="4">
        <v>613.37789351851848</v>
      </c>
      <c r="AW459" s="4">
        <v>5.3549778248603808</v>
      </c>
      <c r="AX459" s="4">
        <v>2.1667497405877243</v>
      </c>
      <c r="AY459" s="4">
        <v>4.3334994811754486</v>
      </c>
      <c r="AZ459" s="4">
        <v>34.933420771225713</v>
      </c>
      <c r="BA459" s="4">
        <v>1.8940280480848941</v>
      </c>
      <c r="BB459" s="4">
        <v>1.1090987826672511</v>
      </c>
      <c r="BC459" s="4">
        <v>0.11038974373447981</v>
      </c>
      <c r="BD459" s="4">
        <v>14.374642785109616</v>
      </c>
      <c r="BE459" s="4">
        <v>4.8500000834465027</v>
      </c>
      <c r="BF459" s="4">
        <v>1.2870000600814819</v>
      </c>
      <c r="BG459" s="4">
        <v>8.4130001068115234</v>
      </c>
      <c r="BH459" s="4">
        <v>88.125995635986328</v>
      </c>
      <c r="BI459" s="4">
        <v>71.468994140625</v>
      </c>
      <c r="BJ459" s="4">
        <v>16.657001495361328</v>
      </c>
      <c r="BK459" s="4">
        <v>5.2855000495910645</v>
      </c>
      <c r="BL459" s="4">
        <v>5.3990001678466797</v>
      </c>
      <c r="BM459" s="4">
        <v>5.1719999313354492</v>
      </c>
      <c r="BN459" s="4">
        <v>1.7390000224113464</v>
      </c>
      <c r="BO459" s="4">
        <v>1.4950000047683716</v>
      </c>
      <c r="BP459" s="4">
        <v>1.9830000400543213</v>
      </c>
      <c r="BQ459" s="4">
        <v>46</v>
      </c>
      <c r="BR459" s="4">
        <v>58</v>
      </c>
      <c r="BS459" s="4">
        <v>34</v>
      </c>
      <c r="BT459" s="10">
        <v>40.039363481581631</v>
      </c>
      <c r="BU459" s="10">
        <v>113.9191623999973</v>
      </c>
      <c r="BV459" s="4">
        <v>17.279600701067181</v>
      </c>
      <c r="BW459" s="10">
        <v>17.251632802464343</v>
      </c>
      <c r="BX459" s="10">
        <v>17.30756859967002</v>
      </c>
      <c r="BY459" s="4">
        <v>0.23949684471284008</v>
      </c>
      <c r="BZ459" s="4">
        <v>0.23885264770249603</v>
      </c>
      <c r="CA459" s="4">
        <v>0.24014104172318412</v>
      </c>
      <c r="CB459" s="4">
        <v>8.2155078094305978</v>
      </c>
      <c r="CD459" s="10">
        <v>4522.3098191107938</v>
      </c>
      <c r="CE459" s="10">
        <v>7.9381139465685466</v>
      </c>
      <c r="CF459" s="10"/>
      <c r="CH459" s="10">
        <v>3705.5729112530535</v>
      </c>
      <c r="CI459" s="10">
        <v>8.5540414234832518</v>
      </c>
      <c r="CJ459" s="10"/>
      <c r="CK459" s="4">
        <v>7.297212559608603</v>
      </c>
      <c r="CM459" s="10">
        <v>4305.4276305022067</v>
      </c>
      <c r="CN459" s="10">
        <v>7.1958110426712354</v>
      </c>
      <c r="CQ459" s="10">
        <v>4021.1081157167982</v>
      </c>
      <c r="CR459" s="10">
        <v>7.4057838489729901</v>
      </c>
      <c r="CT459" s="4">
        <v>1.6312500013348956</v>
      </c>
      <c r="CU459" s="4">
        <v>1.2749999985098839</v>
      </c>
      <c r="CV459" s="4">
        <v>0.35625000282501179</v>
      </c>
      <c r="CW459" s="4">
        <v>2.0916666678773859</v>
      </c>
      <c r="CX459" s="4">
        <v>1.5249999985098839</v>
      </c>
      <c r="CY459" s="4">
        <v>0.5666666693675021</v>
      </c>
      <c r="CZ459" s="4">
        <v>1.1708333347924054</v>
      </c>
      <c r="DA459" s="4">
        <v>1.0249999985098839</v>
      </c>
      <c r="DB459" s="4">
        <v>0.14583333628252149</v>
      </c>
    </row>
    <row r="460" spans="1:106" x14ac:dyDescent="0.25">
      <c r="A460" s="1">
        <f t="shared" si="7"/>
        <v>45383</v>
      </c>
      <c r="B460" s="8" t="s">
        <v>92</v>
      </c>
      <c r="C460" s="4">
        <v>8248.0030000000006</v>
      </c>
      <c r="D460" s="4">
        <v>8248.0030000000006</v>
      </c>
      <c r="E460" s="4">
        <v>0</v>
      </c>
      <c r="F460" s="4">
        <v>4242.1509999999998</v>
      </c>
      <c r="H460" s="4">
        <v>4005.8519999999999</v>
      </c>
      <c r="J460" s="4">
        <v>50736.241952917924</v>
      </c>
      <c r="K460" s="4">
        <v>247.08428575079259</v>
      </c>
      <c r="L460" s="4">
        <v>26662.569879621864</v>
      </c>
      <c r="M460" s="4">
        <v>24073.67207329606</v>
      </c>
      <c r="N460" s="4">
        <v>19707.309858881308</v>
      </c>
      <c r="O460" s="4">
        <v>1788.289760614319</v>
      </c>
      <c r="P460" s="4">
        <v>9622.7487342181194</v>
      </c>
      <c r="Q460" s="4">
        <v>10084.561124663187</v>
      </c>
      <c r="R460" s="4">
        <v>24616.304738900697</v>
      </c>
      <c r="S460" s="4">
        <v>54.321753713051869</v>
      </c>
      <c r="T460" s="4">
        <v>1208</v>
      </c>
      <c r="U460" s="4">
        <v>11908.860525823557</v>
      </c>
      <c r="V460" s="4">
        <v>0</v>
      </c>
      <c r="W460" s="4">
        <v>12707.444213077142</v>
      </c>
      <c r="X460" s="4">
        <v>0</v>
      </c>
      <c r="Y460" s="4">
        <v>11908.860525823557</v>
      </c>
      <c r="Z460" s="4">
        <v>12707.444213077142</v>
      </c>
      <c r="AA460" s="4">
        <v>282726.78746305051</v>
      </c>
      <c r="AB460" s="4">
        <v>153024.88712959999</v>
      </c>
      <c r="AC460" s="4">
        <v>129701.90033345054</v>
      </c>
      <c r="AD460" s="4">
        <v>16578.586591900632</v>
      </c>
      <c r="AE460" s="4">
        <v>4.1924443358307339</v>
      </c>
      <c r="AF460" s="4">
        <v>1023.183652230715</v>
      </c>
      <c r="AG460" s="4">
        <v>9029.8031444641983</v>
      </c>
      <c r="AH460" s="4">
        <v>7548.7834474364317</v>
      </c>
      <c r="AI460" s="4">
        <v>8585.8286432371278</v>
      </c>
      <c r="AJ460" s="4">
        <v>227.15019742683128</v>
      </c>
      <c r="AK460" s="4">
        <v>4952.6285070210979</v>
      </c>
      <c r="AL460" s="4">
        <v>3633.2001362160308</v>
      </c>
      <c r="AM460" s="4">
        <v>904.02257674117175</v>
      </c>
      <c r="AN460" s="4">
        <v>447.45189871523064</v>
      </c>
      <c r="AO460" s="4">
        <v>456.57067802594111</v>
      </c>
      <c r="AP460" s="4">
        <v>77581.78515625</v>
      </c>
      <c r="AQ460" s="4">
        <v>127234.12765625</v>
      </c>
      <c r="AR460" s="4">
        <v>38741.02734375</v>
      </c>
      <c r="AS460" s="4">
        <v>38840.7578125</v>
      </c>
      <c r="AT460" s="4">
        <v>651.1216724537037</v>
      </c>
      <c r="AU460" s="4">
        <v>699.9849537037037</v>
      </c>
      <c r="AV460" s="4">
        <v>602.2583912037037</v>
      </c>
      <c r="AW460" s="4">
        <v>6.1513365056872455</v>
      </c>
      <c r="AX460" s="4">
        <v>2.3893431972419634</v>
      </c>
      <c r="AY460" s="4">
        <v>4.7786863944839268</v>
      </c>
      <c r="AZ460" s="4">
        <v>34.278211036423059</v>
      </c>
      <c r="BA460" s="4">
        <v>2.0100121922725576</v>
      </c>
      <c r="BB460" s="4">
        <v>1.0409584772504481</v>
      </c>
      <c r="BC460" s="4">
        <v>0.1096050252092745</v>
      </c>
      <c r="BD460" s="4">
        <v>15.426052543415659</v>
      </c>
      <c r="BE460" s="4">
        <v>5.7584999203681946</v>
      </c>
      <c r="BF460" s="4">
        <v>1.6660000085830688</v>
      </c>
      <c r="BG460" s="4">
        <v>9.8509998321533203</v>
      </c>
      <c r="BH460" s="4">
        <v>89.165000915527344</v>
      </c>
      <c r="BI460" s="4">
        <v>78.498001098632813</v>
      </c>
      <c r="BJ460" s="4">
        <v>10.666999816894531</v>
      </c>
      <c r="BK460" s="4">
        <v>4.1665000915527344</v>
      </c>
      <c r="BL460" s="4">
        <v>5.3990001678466797</v>
      </c>
      <c r="BM460" s="4">
        <v>2.9340000152587891</v>
      </c>
      <c r="BN460" s="4">
        <v>0.91050000488758087</v>
      </c>
      <c r="BO460" s="4">
        <v>1.4950000047683716</v>
      </c>
      <c r="BP460" s="4">
        <v>0.32600000500679016</v>
      </c>
      <c r="BQ460" s="4">
        <v>46</v>
      </c>
      <c r="BR460" s="4">
        <v>58</v>
      </c>
      <c r="BS460" s="4">
        <v>34</v>
      </c>
      <c r="BT460" s="10">
        <v>40.449355679848082</v>
      </c>
      <c r="BU460" s="10">
        <v>115.56806454693236</v>
      </c>
      <c r="BV460" s="4">
        <v>17.325313859935161</v>
      </c>
      <c r="BW460" s="10">
        <v>17.311716129945385</v>
      </c>
      <c r="BX460" s="10">
        <v>17.338911589924937</v>
      </c>
      <c r="BY460" s="4">
        <v>0.26355262946466368</v>
      </c>
      <c r="BZ460" s="4">
        <v>0.22021572620949867</v>
      </c>
      <c r="CA460" s="4">
        <v>0.30688953271982872</v>
      </c>
      <c r="CB460" s="4">
        <v>8.0820509872095165</v>
      </c>
      <c r="CD460" s="10">
        <v>4133.4560917827021</v>
      </c>
      <c r="CE460" s="10">
        <v>7.9937068578790811</v>
      </c>
      <c r="CF460" s="10"/>
      <c r="CH460" s="10">
        <v>4081.5156421536344</v>
      </c>
      <c r="CI460" s="10">
        <v>8.1715193640503916</v>
      </c>
      <c r="CJ460" s="10"/>
      <c r="CK460" s="4">
        <v>7.2035337391821281</v>
      </c>
      <c r="CM460" s="10">
        <v>4050.8071361637117</v>
      </c>
      <c r="CN460" s="10">
        <v>7.1155185694190726</v>
      </c>
      <c r="CQ460" s="10">
        <v>4353.0860640237843</v>
      </c>
      <c r="CR460" s="10">
        <v>7.2854371227870205</v>
      </c>
      <c r="CT460" s="4">
        <v>1.598975692663549</v>
      </c>
      <c r="CU460" s="4">
        <v>1.2229340219456288</v>
      </c>
      <c r="CV460" s="4">
        <v>0.37604167071791988</v>
      </c>
      <c r="CW460" s="4">
        <v>1.8125347107441891</v>
      </c>
      <c r="CX460" s="4">
        <v>1.2979513742443589</v>
      </c>
      <c r="CY460" s="4">
        <v>0.51458333649983012</v>
      </c>
      <c r="CZ460" s="4">
        <v>1.3854166745829086</v>
      </c>
      <c r="DA460" s="4">
        <v>1.147916669646899</v>
      </c>
      <c r="DB460" s="4">
        <v>0.23750000493600965</v>
      </c>
    </row>
    <row r="461" spans="1:106" x14ac:dyDescent="0.25">
      <c r="A461" s="1">
        <f t="shared" si="7"/>
        <v>45384</v>
      </c>
      <c r="B461" s="8" t="s">
        <v>92</v>
      </c>
      <c r="C461" s="4">
        <v>7627.3829999999998</v>
      </c>
      <c r="D461" s="4">
        <v>7627.3829999999998</v>
      </c>
      <c r="E461" s="4">
        <v>0</v>
      </c>
      <c r="F461" s="4">
        <v>3406.6559999999999</v>
      </c>
      <c r="H461" s="4">
        <v>4220.7269999999999</v>
      </c>
      <c r="J461" s="4">
        <v>46725.398072007956</v>
      </c>
      <c r="K461" s="4">
        <v>246.61149262354269</v>
      </c>
      <c r="L461" s="4">
        <v>22504.936526651509</v>
      </c>
      <c r="M461" s="4">
        <v>24220.461545356444</v>
      </c>
      <c r="N461" s="4">
        <v>19379.953958073238</v>
      </c>
      <c r="O461" s="4">
        <v>1787.6061127214937</v>
      </c>
      <c r="P461" s="4">
        <v>9743.6903849560422</v>
      </c>
      <c r="Q461" s="4">
        <v>9636.2635731171977</v>
      </c>
      <c r="R461" s="4">
        <v>23170.819806839041</v>
      </c>
      <c r="S461" s="4">
        <v>54.430750717460512</v>
      </c>
      <c r="T461" s="4">
        <v>1208</v>
      </c>
      <c r="U461" s="4">
        <v>10591.82199571797</v>
      </c>
      <c r="V461" s="4">
        <v>0</v>
      </c>
      <c r="W461" s="4">
        <v>12578.997811121073</v>
      </c>
      <c r="X461" s="4">
        <v>0</v>
      </c>
      <c r="Y461" s="4">
        <v>10591.82199571797</v>
      </c>
      <c r="Z461" s="4">
        <v>12578.997811121073</v>
      </c>
      <c r="AA461" s="4">
        <v>280674.83770967287</v>
      </c>
      <c r="AB461" s="4">
        <v>147670.30936633024</v>
      </c>
      <c r="AC461" s="4">
        <v>133004.52834334259</v>
      </c>
      <c r="AD461" s="4">
        <v>16535.274808789778</v>
      </c>
      <c r="AE461" s="4">
        <v>4.1986750483495605</v>
      </c>
      <c r="AF461" s="4">
        <v>1023.448321029057</v>
      </c>
      <c r="AG461" s="4">
        <v>8341.9099721733055</v>
      </c>
      <c r="AH461" s="4">
        <v>8193.3648366164725</v>
      </c>
      <c r="AI461" s="4">
        <v>8784.0917077054</v>
      </c>
      <c r="AJ461" s="4">
        <v>227.15943433761598</v>
      </c>
      <c r="AK461" s="4">
        <v>5133.8112125819862</v>
      </c>
      <c r="AL461" s="4">
        <v>3650.2804951234134</v>
      </c>
      <c r="AM461" s="4">
        <v>881.63743098493387</v>
      </c>
      <c r="AN461" s="4">
        <v>426.38049850809688</v>
      </c>
      <c r="AO461" s="4">
        <v>455.25693247683699</v>
      </c>
      <c r="AP461" s="4">
        <v>72947.0390625</v>
      </c>
      <c r="AQ461" s="4">
        <v>119633.1440625</v>
      </c>
      <c r="AR461" s="4">
        <v>34765.98046875</v>
      </c>
      <c r="AS461" s="4">
        <v>38181.05859375</v>
      </c>
      <c r="AT461" s="4">
        <v>675</v>
      </c>
      <c r="AU461" s="4">
        <v>700</v>
      </c>
      <c r="AV461" s="4">
        <v>650</v>
      </c>
      <c r="AW461" s="4">
        <v>6.1260065309435694</v>
      </c>
      <c r="AX461" s="4">
        <v>2.5408392312374031</v>
      </c>
      <c r="AY461" s="4">
        <v>5.0816784624748061</v>
      </c>
      <c r="AZ461" s="4">
        <v>36.798314403468773</v>
      </c>
      <c r="BA461" s="4">
        <v>2.1678831138792662</v>
      </c>
      <c r="BB461" s="4">
        <v>1.1516521076371018</v>
      </c>
      <c r="BC461" s="4">
        <v>0.11558845687766484</v>
      </c>
      <c r="BD461" s="4">
        <v>15.684690812366442</v>
      </c>
      <c r="BE461" s="4">
        <v>8.1700000762939453</v>
      </c>
      <c r="BF461" s="4">
        <v>4.6929998397827148</v>
      </c>
      <c r="BG461" s="4">
        <v>11.647000312805176</v>
      </c>
      <c r="BH461" s="4">
        <v>85.252002716064453</v>
      </c>
      <c r="BI461" s="4">
        <v>68.211502075195313</v>
      </c>
      <c r="BJ461" s="4">
        <v>17.040500640869141</v>
      </c>
      <c r="BK461" s="4">
        <v>5.062000036239624</v>
      </c>
      <c r="BL461" s="4">
        <v>5.8359999656677246</v>
      </c>
      <c r="BM461" s="4">
        <v>4.2880001068115234</v>
      </c>
      <c r="BN461" s="4">
        <v>1.515500009059906</v>
      </c>
      <c r="BO461" s="4">
        <v>1.9160000085830688</v>
      </c>
      <c r="BP461" s="4">
        <v>1.1150000095367432</v>
      </c>
      <c r="BQ461" s="4">
        <v>53</v>
      </c>
      <c r="BR461" s="4">
        <v>46</v>
      </c>
      <c r="BS461" s="4">
        <v>60</v>
      </c>
      <c r="BT461" s="10">
        <v>40.053801099918118</v>
      </c>
      <c r="BU461" s="10">
        <v>115.20471758184394</v>
      </c>
      <c r="BV461" s="4">
        <v>17.590584460287182</v>
      </c>
      <c r="BW461" s="10">
        <v>17.719894446807878</v>
      </c>
      <c r="BX461" s="10">
        <v>17.461274473766487</v>
      </c>
      <c r="BY461" s="4">
        <v>0.43685659419582956</v>
      </c>
      <c r="BZ461" s="4">
        <v>0.47768746124623757</v>
      </c>
      <c r="CA461" s="4">
        <v>0.39602572714542161</v>
      </c>
      <c r="CB461" s="4">
        <v>8.1439199518196368</v>
      </c>
      <c r="CD461" s="10">
        <v>3882.3673416896549</v>
      </c>
      <c r="CE461" s="10">
        <v>8.1219436158269378</v>
      </c>
      <c r="CF461" s="10"/>
      <c r="CH461" s="10">
        <v>4143.0625292106552</v>
      </c>
      <c r="CI461" s="10">
        <v>8.1645134641179702</v>
      </c>
      <c r="CJ461" s="10"/>
      <c r="CK461" s="4">
        <v>7.1514844830557625</v>
      </c>
      <c r="CM461" s="10">
        <v>3762.1672024525537</v>
      </c>
      <c r="CN461" s="10">
        <v>6.854932927021145</v>
      </c>
      <c r="CQ461" s="10">
        <v>4372.4585072848286</v>
      </c>
      <c r="CR461" s="10">
        <v>7.4066444888261795</v>
      </c>
      <c r="CT461" s="4">
        <v>1.6640625013918098</v>
      </c>
      <c r="CU461" s="4">
        <v>1.3060763861156173</v>
      </c>
      <c r="CV461" s="4">
        <v>0.35798611527619262</v>
      </c>
      <c r="CW461" s="4">
        <v>1.6380208377312455</v>
      </c>
      <c r="CX461" s="4">
        <v>1.2517361115250323</v>
      </c>
      <c r="CY461" s="4">
        <v>0.38628472620621324</v>
      </c>
      <c r="CZ461" s="4">
        <v>1.6901041650523743</v>
      </c>
      <c r="DA461" s="4">
        <v>1.3604166607062023</v>
      </c>
      <c r="DB461" s="4">
        <v>0.329687504346172</v>
      </c>
    </row>
    <row r="462" spans="1:106" x14ac:dyDescent="0.25">
      <c r="A462" s="1">
        <f t="shared" si="7"/>
        <v>45385</v>
      </c>
      <c r="B462" s="8" t="s">
        <v>92</v>
      </c>
      <c r="C462" s="4">
        <v>8582.491</v>
      </c>
      <c r="D462" s="4">
        <v>8582.491</v>
      </c>
      <c r="E462" s="4">
        <v>0</v>
      </c>
      <c r="F462" s="4">
        <v>4192.9750000000004</v>
      </c>
      <c r="H462" s="4">
        <v>4389.5159999999996</v>
      </c>
      <c r="J462" s="4">
        <v>47500.154465517073</v>
      </c>
      <c r="K462" s="4">
        <v>246.06035264345942</v>
      </c>
      <c r="L462" s="4">
        <v>23364.901785676015</v>
      </c>
      <c r="M462" s="4">
        <v>24135.252679841058</v>
      </c>
      <c r="N462" s="4">
        <v>18481.589240705311</v>
      </c>
      <c r="O462" s="4">
        <v>1787.3921254889033</v>
      </c>
      <c r="P462" s="4">
        <v>10057.91125143816</v>
      </c>
      <c r="Q462" s="4">
        <v>8423.6779892671511</v>
      </c>
      <c r="R462" s="4">
        <v>22947.713700764347</v>
      </c>
      <c r="S462" s="4">
        <v>54.506144086803211</v>
      </c>
      <c r="T462" s="4">
        <v>1208</v>
      </c>
      <c r="U462" s="4">
        <v>10607.855732888465</v>
      </c>
      <c r="V462" s="4">
        <v>0</v>
      </c>
      <c r="W462" s="4">
        <v>12339.85796787588</v>
      </c>
      <c r="X462" s="4">
        <v>0</v>
      </c>
      <c r="Y462" s="4">
        <v>10607.855732888465</v>
      </c>
      <c r="Z462" s="4">
        <v>12339.85796787588</v>
      </c>
      <c r="AA462" s="4">
        <v>287132.02041622257</v>
      </c>
      <c r="AB462" s="4">
        <v>152074.06474855286</v>
      </c>
      <c r="AC462" s="4">
        <v>135057.95566766971</v>
      </c>
      <c r="AD462" s="4">
        <v>17875.835090401408</v>
      </c>
      <c r="AE462" s="4">
        <v>4.1845400871633363</v>
      </c>
      <c r="AF462" s="4">
        <v>1023.2816162371246</v>
      </c>
      <c r="AG462" s="4">
        <v>8709.2219522352825</v>
      </c>
      <c r="AH462" s="4">
        <v>9166.6131381661235</v>
      </c>
      <c r="AI462" s="4">
        <v>9645.5167587798896</v>
      </c>
      <c r="AJ462" s="4">
        <v>227.19300079195588</v>
      </c>
      <c r="AK462" s="4">
        <v>5499.9139971585746</v>
      </c>
      <c r="AL462" s="4">
        <v>4145.602761621315</v>
      </c>
      <c r="AM462" s="4">
        <v>906.69092487828448</v>
      </c>
      <c r="AN462" s="4">
        <v>449.06034548513708</v>
      </c>
      <c r="AO462" s="4">
        <v>457.63057939314734</v>
      </c>
      <c r="AP462" s="4">
        <v>75081.5234375</v>
      </c>
      <c r="AQ462" s="4">
        <v>123133.69843749999</v>
      </c>
      <c r="AR462" s="4">
        <v>36405.84375</v>
      </c>
      <c r="AS462" s="4">
        <v>38675.6796875</v>
      </c>
      <c r="AT462" s="4">
        <v>697.56611689814815</v>
      </c>
      <c r="AU462" s="4">
        <v>700</v>
      </c>
      <c r="AV462" s="4">
        <v>695.1322337962963</v>
      </c>
      <c r="AW462" s="4">
        <v>5.5345417158628036</v>
      </c>
      <c r="AX462" s="4">
        <v>2.1534061894973511</v>
      </c>
      <c r="AY462" s="4">
        <v>4.3068123789947022</v>
      </c>
      <c r="AZ462" s="4">
        <v>33.455557415233244</v>
      </c>
      <c r="BA462" s="4">
        <v>2.0828259639772893</v>
      </c>
      <c r="BB462" s="4">
        <v>1.1238598163143882</v>
      </c>
      <c r="BC462" s="4">
        <v>0.10564426165763349</v>
      </c>
      <c r="BD462" s="4">
        <v>14.347081568451395</v>
      </c>
      <c r="BE462" s="4">
        <v>5.8674999475479126</v>
      </c>
      <c r="BF462" s="4">
        <v>1.8840000629425049</v>
      </c>
      <c r="BG462" s="4">
        <v>9.8509998321533203</v>
      </c>
      <c r="BH462" s="4">
        <v>87.50849723815918</v>
      </c>
      <c r="BI462" s="4">
        <v>71.707496643066406</v>
      </c>
      <c r="BJ462" s="4">
        <v>15.801000595092773</v>
      </c>
      <c r="BK462" s="4">
        <v>4.9824998378753662</v>
      </c>
      <c r="BL462" s="4">
        <v>5.1079998016357422</v>
      </c>
      <c r="BM462" s="4">
        <v>4.8569998741149902</v>
      </c>
      <c r="BN462" s="4">
        <v>1.6420000195503235</v>
      </c>
      <c r="BO462" s="4">
        <v>1.4340000152587891</v>
      </c>
      <c r="BP462" s="4">
        <v>1.8500000238418579</v>
      </c>
      <c r="BQ462" s="4">
        <v>28</v>
      </c>
      <c r="BR462" s="4">
        <v>36</v>
      </c>
      <c r="BS462" s="4">
        <v>20</v>
      </c>
      <c r="BT462" s="10">
        <v>40.09107796658499</v>
      </c>
      <c r="BU462" s="10">
        <v>115.68575940554683</v>
      </c>
      <c r="BV462" s="4">
        <v>17.442393867908805</v>
      </c>
      <c r="BW462" s="10">
        <v>17.405065397487746</v>
      </c>
      <c r="BX462" s="10">
        <v>17.479722338329864</v>
      </c>
      <c r="BY462" s="4">
        <v>0.26566310651427372</v>
      </c>
      <c r="BZ462" s="4">
        <v>0.22971296090978111</v>
      </c>
      <c r="CA462" s="4">
        <v>0.30161325211876633</v>
      </c>
      <c r="CB462" s="4">
        <v>8.0738951863376798</v>
      </c>
      <c r="CD462" s="10">
        <v>4163.1876954538648</v>
      </c>
      <c r="CE462" s="10">
        <v>8.0498052446451211</v>
      </c>
      <c r="CF462" s="10"/>
      <c r="CH462" s="10">
        <v>4173.3874496860008</v>
      </c>
      <c r="CI462" s="10">
        <v>8.0979262522398407</v>
      </c>
      <c r="CJ462" s="10"/>
      <c r="CK462" s="4">
        <v>7.2318802017185302</v>
      </c>
      <c r="CM462" s="10">
        <v>4068.5813575518573</v>
      </c>
      <c r="CN462" s="10">
        <v>7.0420830289546288</v>
      </c>
      <c r="CQ462" s="10">
        <v>4350.4598533241042</v>
      </c>
      <c r="CR462" s="10">
        <v>7.4093798833287927</v>
      </c>
      <c r="CT462" s="4">
        <v>1.7395833291423819</v>
      </c>
      <c r="CU462" s="4">
        <v>1.3953124893208346</v>
      </c>
      <c r="CV462" s="4">
        <v>0.34427083982154727</v>
      </c>
      <c r="CW462" s="4">
        <v>1.4125000104929011</v>
      </c>
      <c r="CX462" s="4">
        <v>1.1437500044703484</v>
      </c>
      <c r="CY462" s="4">
        <v>0.26875000602255267</v>
      </c>
      <c r="CZ462" s="4">
        <v>2.0666666477918625</v>
      </c>
      <c r="DA462" s="4">
        <v>1.6468749741713207</v>
      </c>
      <c r="DB462" s="4">
        <v>0.41979167362054187</v>
      </c>
    </row>
    <row r="463" spans="1:106" x14ac:dyDescent="0.25">
      <c r="A463" s="1">
        <f t="shared" si="7"/>
        <v>45386</v>
      </c>
      <c r="B463" s="8" t="s">
        <v>92</v>
      </c>
      <c r="C463" s="4">
        <v>8163.3330000000005</v>
      </c>
      <c r="D463" s="4">
        <v>8163.3330000000005</v>
      </c>
      <c r="E463" s="4">
        <v>0</v>
      </c>
      <c r="F463" s="4">
        <v>3884.864</v>
      </c>
      <c r="H463" s="4">
        <v>4278.4690000000001</v>
      </c>
      <c r="J463" s="4">
        <v>45646.330370057418</v>
      </c>
      <c r="K463" s="4">
        <v>245.14897658909459</v>
      </c>
      <c r="L463" s="4">
        <v>22400.711509904595</v>
      </c>
      <c r="M463" s="4">
        <v>23245.618860152819</v>
      </c>
      <c r="N463" s="4">
        <v>19399.842228200429</v>
      </c>
      <c r="O463" s="4">
        <v>1786.6855858228662</v>
      </c>
      <c r="P463" s="4">
        <v>10524.484964243929</v>
      </c>
      <c r="Q463" s="4">
        <v>8875.3572639564991</v>
      </c>
      <c r="R463" s="4">
        <v>22939.875992671543</v>
      </c>
      <c r="S463" s="4">
        <v>54.600066357731457</v>
      </c>
      <c r="T463" s="4">
        <v>1208</v>
      </c>
      <c r="U463" s="4">
        <v>11059.195423572683</v>
      </c>
      <c r="V463" s="4">
        <v>0</v>
      </c>
      <c r="W463" s="4">
        <v>11880.680569098862</v>
      </c>
      <c r="X463" s="4">
        <v>0</v>
      </c>
      <c r="Y463" s="4">
        <v>11059.195423572683</v>
      </c>
      <c r="Z463" s="4">
        <v>11880.680569098862</v>
      </c>
      <c r="AA463" s="4">
        <v>282698.45340355474</v>
      </c>
      <c r="AB463" s="4">
        <v>154842.53535837855</v>
      </c>
      <c r="AC463" s="4">
        <v>127855.91804517619</v>
      </c>
      <c r="AD463" s="4">
        <v>16754.725734061634</v>
      </c>
      <c r="AE463" s="4">
        <v>4.2001422617433919</v>
      </c>
      <c r="AF463" s="4">
        <v>1023.339501707363</v>
      </c>
      <c r="AG463" s="4">
        <v>8409.6083015683271</v>
      </c>
      <c r="AH463" s="4">
        <v>8345.1174324933072</v>
      </c>
      <c r="AI463" s="4">
        <v>9312.5904966798334</v>
      </c>
      <c r="AJ463" s="4">
        <v>227.13266033587632</v>
      </c>
      <c r="AK463" s="4">
        <v>5193.2208050243862</v>
      </c>
      <c r="AL463" s="4">
        <v>4119.3696916554482</v>
      </c>
      <c r="AM463" s="4">
        <v>902.89246288370509</v>
      </c>
      <c r="AN463" s="4">
        <v>443.89326691338323</v>
      </c>
      <c r="AO463" s="4">
        <v>458.99919597032186</v>
      </c>
      <c r="AP463" s="4">
        <v>75218.9296875</v>
      </c>
      <c r="AQ463" s="4">
        <v>123359.04468749999</v>
      </c>
      <c r="AR463" s="4">
        <v>36786.65234375</v>
      </c>
      <c r="AS463" s="4">
        <v>38432.27734375</v>
      </c>
      <c r="AT463" s="4">
        <v>683.85517939814815</v>
      </c>
      <c r="AU463" s="4">
        <v>685.95920138888891</v>
      </c>
      <c r="AV463" s="4">
        <v>681.75115740740739</v>
      </c>
      <c r="AW463" s="4">
        <v>5.5916291017477073</v>
      </c>
      <c r="AX463" s="4">
        <v>2.3764609661519907</v>
      </c>
      <c r="AY463" s="4">
        <v>4.7529219323039813</v>
      </c>
      <c r="AZ463" s="4">
        <v>34.630273370393532</v>
      </c>
      <c r="BA463" s="4">
        <v>2.052436882589701</v>
      </c>
      <c r="BB463" s="4">
        <v>1.140782875901281</v>
      </c>
      <c r="BC463" s="4">
        <v>0.11060340952448039</v>
      </c>
      <c r="BD463" s="4">
        <v>15.111357663285325</v>
      </c>
      <c r="BE463" s="4">
        <v>6.5734996795654297</v>
      </c>
      <c r="BF463" s="4">
        <v>0</v>
      </c>
      <c r="BG463" s="4">
        <v>13.146999359130859</v>
      </c>
      <c r="BH463" s="4">
        <v>90.308506011962891</v>
      </c>
      <c r="BI463" s="4">
        <v>79.641006469726563</v>
      </c>
      <c r="BJ463" s="4">
        <v>10.667499542236328</v>
      </c>
      <c r="BK463" s="4">
        <v>2.7434999942779541</v>
      </c>
      <c r="BL463" s="4">
        <v>3.2290000915527344</v>
      </c>
      <c r="BM463" s="4">
        <v>2.2579998970031738</v>
      </c>
      <c r="BN463" s="4">
        <v>0.37399999797344208</v>
      </c>
      <c r="BO463" s="4">
        <v>0.49700000882148743</v>
      </c>
      <c r="BP463" s="4">
        <v>0.25099998712539673</v>
      </c>
      <c r="BQ463" s="4">
        <v>29</v>
      </c>
      <c r="BR463" s="4">
        <v>34</v>
      </c>
      <c r="BS463" s="4">
        <v>24</v>
      </c>
      <c r="BT463" s="10">
        <v>40.867186049464557</v>
      </c>
      <c r="BU463" s="10">
        <v>114.98857410140457</v>
      </c>
      <c r="BV463" s="4">
        <v>17.272684537542087</v>
      </c>
      <c r="BW463" s="10">
        <v>17.396710723539194</v>
      </c>
      <c r="BX463" s="10">
        <v>17.148658351544981</v>
      </c>
      <c r="BY463" s="4">
        <v>0.26944444136871937</v>
      </c>
      <c r="BZ463" s="4">
        <v>0.26792288923869012</v>
      </c>
      <c r="CA463" s="4">
        <v>0.27096599349874856</v>
      </c>
      <c r="CB463" s="4">
        <v>8.0289460346762542</v>
      </c>
      <c r="CD463" s="10">
        <v>4107.2548486513551</v>
      </c>
      <c r="CE463" s="10">
        <v>8.0152405143751242</v>
      </c>
      <c r="CF463" s="10"/>
      <c r="CH463" s="10">
        <v>4109.5712657908252</v>
      </c>
      <c r="CI463" s="10">
        <v>8.0426438296697889</v>
      </c>
      <c r="CJ463" s="10"/>
      <c r="CK463" s="4">
        <v>7.2182354948490968</v>
      </c>
      <c r="CM463" s="10">
        <v>3985.4082734086778</v>
      </c>
      <c r="CN463" s="10">
        <v>7.0665189042697882</v>
      </c>
      <c r="CQ463" s="10">
        <v>4220.3003430509725</v>
      </c>
      <c r="CR463" s="10">
        <v>7.3615078940051761</v>
      </c>
      <c r="CT463" s="4">
        <v>1.644288205704652</v>
      </c>
      <c r="CU463" s="4">
        <v>1.3551736150764757</v>
      </c>
      <c r="CV463" s="4">
        <v>0.28911459062817613</v>
      </c>
      <c r="CW463" s="4">
        <v>1.3687500107722979</v>
      </c>
      <c r="CX463" s="4">
        <v>1.0604166686534882</v>
      </c>
      <c r="CY463" s="4">
        <v>0.30833334211880964</v>
      </c>
      <c r="CZ463" s="4">
        <v>1.9198264006370058</v>
      </c>
      <c r="DA463" s="4">
        <v>1.6499305614994633</v>
      </c>
      <c r="DB463" s="4">
        <v>0.26989583913754256</v>
      </c>
    </row>
    <row r="464" spans="1:106" x14ac:dyDescent="0.25">
      <c r="A464" s="1">
        <f t="shared" si="7"/>
        <v>45387</v>
      </c>
      <c r="B464" s="8" t="s">
        <v>92</v>
      </c>
      <c r="C464" s="4">
        <v>7945.4740000000002</v>
      </c>
      <c r="D464" s="4">
        <v>7945.4740000000002</v>
      </c>
      <c r="E464" s="4">
        <v>0</v>
      </c>
      <c r="F464" s="4">
        <v>3765.25</v>
      </c>
      <c r="H464" s="4">
        <v>4180.2240000000002</v>
      </c>
      <c r="J464" s="4">
        <v>47479.662902240314</v>
      </c>
      <c r="K464" s="4">
        <v>244.19414988544187</v>
      </c>
      <c r="L464" s="4">
        <v>22267.50156149338</v>
      </c>
      <c r="M464" s="4">
        <v>25212.161340746934</v>
      </c>
      <c r="N464" s="4">
        <v>19028.128910560554</v>
      </c>
      <c r="O464" s="4">
        <v>1786.2165027502576</v>
      </c>
      <c r="P464" s="4">
        <v>9393.48855578447</v>
      </c>
      <c r="Q464" s="4">
        <v>9634.6403547760819</v>
      </c>
      <c r="R464" s="4">
        <v>23210.04841077017</v>
      </c>
      <c r="S464" s="4">
        <v>54.701335979669118</v>
      </c>
      <c r="T464" s="4">
        <v>1208.2107407407407</v>
      </c>
      <c r="U464" s="4">
        <v>10411.782072747577</v>
      </c>
      <c r="V464" s="4">
        <v>0</v>
      </c>
      <c r="W464" s="4">
        <v>12798.266338022593</v>
      </c>
      <c r="X464" s="4">
        <v>0</v>
      </c>
      <c r="Y464" s="4">
        <v>10411.782072747577</v>
      </c>
      <c r="Z464" s="4">
        <v>12798.266338022593</v>
      </c>
      <c r="AA464" s="4">
        <v>302522.54137666302</v>
      </c>
      <c r="AB464" s="4">
        <v>164119.5308138002</v>
      </c>
      <c r="AC464" s="4">
        <v>138403.01056286279</v>
      </c>
      <c r="AD464" s="4">
        <v>17226.177290294276</v>
      </c>
      <c r="AE464" s="4">
        <v>4.2005706084425283</v>
      </c>
      <c r="AF464" s="4">
        <v>1023.4016796032388</v>
      </c>
      <c r="AG464" s="4">
        <v>7893.5354486313354</v>
      </c>
      <c r="AH464" s="4">
        <v>9332.6418416629404</v>
      </c>
      <c r="AI464" s="4">
        <v>8752.1133388003982</v>
      </c>
      <c r="AJ464" s="4">
        <v>227.05728534839773</v>
      </c>
      <c r="AK464" s="4">
        <v>4456.8221038293559</v>
      </c>
      <c r="AL464" s="4">
        <v>4295.2912349710414</v>
      </c>
      <c r="AM464" s="4">
        <v>929.75451666249751</v>
      </c>
      <c r="AN464" s="4">
        <v>454.5381572080575</v>
      </c>
      <c r="AO464" s="4">
        <v>475.21635945444007</v>
      </c>
      <c r="AP464" s="4">
        <v>78725.03125</v>
      </c>
      <c r="AQ464" s="4">
        <v>129109.05124999999</v>
      </c>
      <c r="AR464" s="4">
        <v>36275.3515625</v>
      </c>
      <c r="AS464" s="4">
        <v>42449.6796875</v>
      </c>
      <c r="AT464" s="4">
        <v>675</v>
      </c>
      <c r="AU464" s="4">
        <v>650</v>
      </c>
      <c r="AV464" s="4">
        <v>700</v>
      </c>
      <c r="AW464" s="4">
        <v>5.9756866490583587</v>
      </c>
      <c r="AX464" s="4">
        <v>2.3948387359345147</v>
      </c>
      <c r="AY464" s="4">
        <v>4.7896774718690294</v>
      </c>
      <c r="AZ464" s="4">
        <v>38.074826168541108</v>
      </c>
      <c r="BA464" s="4">
        <v>2.1680490415416722</v>
      </c>
      <c r="BB464" s="4">
        <v>1.1015218650014333</v>
      </c>
      <c r="BC464" s="4">
        <v>0.11701687233039809</v>
      </c>
      <c r="BD464" s="4">
        <v>16.249383139382243</v>
      </c>
      <c r="BE464" s="4">
        <v>5</v>
      </c>
      <c r="BF464" s="4">
        <v>0</v>
      </c>
      <c r="BG464" s="4">
        <v>10</v>
      </c>
      <c r="BH464" s="4">
        <v>91.521499633789063</v>
      </c>
      <c r="BI464" s="4">
        <v>78.980499267578125</v>
      </c>
      <c r="BJ464" s="4">
        <v>12.541000366210938</v>
      </c>
      <c r="BK464" s="4">
        <v>2.8579999208450317</v>
      </c>
      <c r="BL464" s="4">
        <v>3.4579999446868896</v>
      </c>
      <c r="BM464" s="4">
        <v>2.2579998970031738</v>
      </c>
      <c r="BN464" s="4">
        <v>0.61949998140335083</v>
      </c>
      <c r="BO464" s="4">
        <v>0.98799997568130493</v>
      </c>
      <c r="BP464" s="4">
        <v>0.25099998712539673</v>
      </c>
      <c r="BQ464" s="4">
        <v>24</v>
      </c>
      <c r="BR464" s="4">
        <v>24</v>
      </c>
      <c r="BS464" s="4">
        <v>24</v>
      </c>
      <c r="BT464" s="10">
        <v>40.7028643358721</v>
      </c>
      <c r="BU464" s="10">
        <v>117.16103507326601</v>
      </c>
      <c r="BV464" s="4">
        <v>17.447835100558066</v>
      </c>
      <c r="BW464" s="10">
        <v>17.520112553029147</v>
      </c>
      <c r="BX464" s="10">
        <v>17.375557648086989</v>
      </c>
      <c r="BY464" s="4">
        <v>0.29744452543853817</v>
      </c>
      <c r="BZ464" s="4">
        <v>0.32182805896380828</v>
      </c>
      <c r="CA464" s="4">
        <v>0.27306099191326799</v>
      </c>
      <c r="CB464" s="4">
        <v>7.9847164224400027</v>
      </c>
      <c r="CD464" s="10">
        <v>4326.7464359002097</v>
      </c>
      <c r="CE464" s="10">
        <v>8.0585732310339431</v>
      </c>
      <c r="CF464" s="10"/>
      <c r="CH464" s="10">
        <v>4339.3650377361164</v>
      </c>
      <c r="CI464" s="10">
        <v>7.9110743848211742</v>
      </c>
      <c r="CJ464" s="10"/>
      <c r="CK464" s="4">
        <v>7.3227332015275453</v>
      </c>
      <c r="CM464" s="10">
        <v>4087.7272737644339</v>
      </c>
      <c r="CN464" s="10">
        <v>7.2578590670523528</v>
      </c>
      <c r="CQ464" s="10">
        <v>4473.2052346818318</v>
      </c>
      <c r="CR464" s="10">
        <v>7.3820168147183818</v>
      </c>
      <c r="CT464" s="4">
        <v>1.7697916749554374</v>
      </c>
      <c r="CU464" s="4">
        <v>1.4687500052774944</v>
      </c>
      <c r="CV464" s="4">
        <v>0.30104166967794299</v>
      </c>
      <c r="CW464" s="4">
        <v>1.3229166734963655</v>
      </c>
      <c r="CX464" s="4">
        <v>1.0479166712611914</v>
      </c>
      <c r="CY464" s="4">
        <v>0.27500000223517418</v>
      </c>
      <c r="CZ464" s="4">
        <v>2.2166666764145093</v>
      </c>
      <c r="DA464" s="4">
        <v>1.8895833392937977</v>
      </c>
      <c r="DB464" s="4">
        <v>0.3270833371207118</v>
      </c>
    </row>
    <row r="465" spans="1:106" x14ac:dyDescent="0.25">
      <c r="A465" s="1">
        <f t="shared" si="7"/>
        <v>45388</v>
      </c>
      <c r="B465" s="8" t="s">
        <v>92</v>
      </c>
      <c r="C465" s="4">
        <v>8198.4830000000002</v>
      </c>
      <c r="D465" s="4">
        <v>8198.4830000000002</v>
      </c>
      <c r="E465" s="4">
        <v>0</v>
      </c>
      <c r="F465" s="4">
        <v>3962.806</v>
      </c>
      <c r="H465" s="4">
        <v>4235.6769999999997</v>
      </c>
      <c r="J465" s="4">
        <v>47742.70739528026</v>
      </c>
      <c r="K465" s="4">
        <v>243.32722722134261</v>
      </c>
      <c r="L465" s="4">
        <v>23669.832817654133</v>
      </c>
      <c r="M465" s="4">
        <v>24072.874577626128</v>
      </c>
      <c r="N465" s="4">
        <v>19630.512937260966</v>
      </c>
      <c r="O465" s="4">
        <v>1787.4007250896393</v>
      </c>
      <c r="P465" s="4">
        <v>9406.3199255953114</v>
      </c>
      <c r="Q465" s="4">
        <v>10224.193011665655</v>
      </c>
      <c r="R465" s="4">
        <v>23746.580159385965</v>
      </c>
      <c r="S465" s="4">
        <v>54.728521480404929</v>
      </c>
      <c r="T465" s="4">
        <v>1208</v>
      </c>
      <c r="U465" s="4">
        <v>10999.094895718712</v>
      </c>
      <c r="V465" s="4">
        <v>0</v>
      </c>
      <c r="W465" s="4">
        <v>12747.485263667251</v>
      </c>
      <c r="X465" s="4">
        <v>0</v>
      </c>
      <c r="Y465" s="4">
        <v>10999.094895718712</v>
      </c>
      <c r="Z465" s="4">
        <v>12747.485263667251</v>
      </c>
      <c r="AA465" s="4">
        <v>310719.36915510014</v>
      </c>
      <c r="AB465" s="4">
        <v>164171.8623025062</v>
      </c>
      <c r="AC465" s="4">
        <v>146547.50685259394</v>
      </c>
      <c r="AD465" s="4">
        <v>17050.989522608921</v>
      </c>
      <c r="AE465" s="4">
        <v>4.200165115134511</v>
      </c>
      <c r="AF465" s="4">
        <v>1023.4272642305897</v>
      </c>
      <c r="AG465" s="4">
        <v>8191.3413510849241</v>
      </c>
      <c r="AH465" s="4">
        <v>8859.6481715239988</v>
      </c>
      <c r="AI465" s="4">
        <v>8795.3786874497928</v>
      </c>
      <c r="AJ465" s="4">
        <v>227.13885361141629</v>
      </c>
      <c r="AK465" s="4">
        <v>4641.8244416644447</v>
      </c>
      <c r="AL465" s="4">
        <v>4153.5542457853489</v>
      </c>
      <c r="AM465" s="4">
        <v>940.77647851079337</v>
      </c>
      <c r="AN465" s="4">
        <v>458.00017956984698</v>
      </c>
      <c r="AO465" s="4">
        <v>482.77629894094633</v>
      </c>
      <c r="AP465" s="4">
        <v>79296.19140625</v>
      </c>
      <c r="AQ465" s="4">
        <v>130045.75390624999</v>
      </c>
      <c r="AR465" s="4">
        <v>38080.8671875</v>
      </c>
      <c r="AS465" s="4">
        <v>41215.32421875</v>
      </c>
      <c r="AT465" s="4">
        <v>675</v>
      </c>
      <c r="AU465" s="4">
        <v>650</v>
      </c>
      <c r="AV465" s="4">
        <v>700</v>
      </c>
      <c r="AW465" s="4">
        <v>5.823358711029865</v>
      </c>
      <c r="AX465" s="4">
        <v>2.3944079578210951</v>
      </c>
      <c r="AY465" s="4">
        <v>4.7888159156421901</v>
      </c>
      <c r="AZ465" s="4">
        <v>37.899617423747799</v>
      </c>
      <c r="BA465" s="4">
        <v>2.079773724310817</v>
      </c>
      <c r="BB465" s="4">
        <v>1.072805626046891</v>
      </c>
      <c r="BC465" s="4">
        <v>0.11475006760528665</v>
      </c>
      <c r="BD465" s="4">
        <v>15.862172783214893</v>
      </c>
      <c r="BE465" s="4">
        <v>5</v>
      </c>
      <c r="BF465" s="4">
        <v>0</v>
      </c>
      <c r="BG465" s="4">
        <v>10</v>
      </c>
      <c r="BH465" s="4">
        <v>91.521499633789063</v>
      </c>
      <c r="BI465" s="4">
        <v>78.980499267578125</v>
      </c>
      <c r="BJ465" s="4">
        <v>12.541000366210938</v>
      </c>
      <c r="BK465" s="4">
        <v>2.8579999208450317</v>
      </c>
      <c r="BL465" s="4">
        <v>3.4579999446868896</v>
      </c>
      <c r="BM465" s="4">
        <v>2.2579998970031738</v>
      </c>
      <c r="BN465" s="4">
        <v>0.61949998140335083</v>
      </c>
      <c r="BO465" s="4">
        <v>0.98799997568130493</v>
      </c>
      <c r="BP465" s="4">
        <v>0.25099998712539673</v>
      </c>
      <c r="BQ465" s="4">
        <v>24</v>
      </c>
      <c r="BR465" s="4">
        <v>24</v>
      </c>
      <c r="BS465" s="4">
        <v>24</v>
      </c>
      <c r="BT465" s="10">
        <v>41.253606157536282</v>
      </c>
      <c r="BU465" s="10">
        <v>116.99036703175177</v>
      </c>
      <c r="BV465" s="4">
        <v>17.502927267060237</v>
      </c>
      <c r="BW465" s="10">
        <v>17.504729486306509</v>
      </c>
      <c r="BX465" s="10">
        <v>17.501125047813964</v>
      </c>
      <c r="BY465" s="4">
        <v>0.26296564228197356</v>
      </c>
      <c r="BZ465" s="4">
        <v>0.32358571749784626</v>
      </c>
      <c r="CA465" s="4">
        <v>0.20234556706610088</v>
      </c>
      <c r="CB465" s="4">
        <v>7.9866522309054666</v>
      </c>
      <c r="CD465" s="10">
        <v>4362.3177386997104</v>
      </c>
      <c r="CE465" s="10">
        <v>8.0989343670312515</v>
      </c>
      <c r="CF465" s="10"/>
      <c r="CH465" s="10">
        <v>4439.8856159066536</v>
      </c>
      <c r="CI465" s="10">
        <v>7.876331741475342</v>
      </c>
      <c r="CJ465" s="10"/>
      <c r="CK465" s="4">
        <v>7.2834046841001108</v>
      </c>
      <c r="CM465" s="10">
        <v>4103.8766743723554</v>
      </c>
      <c r="CN465" s="10">
        <v>7.3096709741628638</v>
      </c>
      <c r="CQ465" s="10">
        <v>4580.9024610929528</v>
      </c>
      <c r="CR465" s="10">
        <v>7.2598735969341321</v>
      </c>
      <c r="CT465" s="4">
        <v>1.6082639002292933</v>
      </c>
      <c r="CU465" s="4">
        <v>1.3499305601749154</v>
      </c>
      <c r="CV465" s="4">
        <v>0.25833334005437791</v>
      </c>
      <c r="CW465" s="4">
        <v>1.3208333447886009</v>
      </c>
      <c r="CX465" s="4">
        <v>1.1083333392937977</v>
      </c>
      <c r="CY465" s="4">
        <v>0.21250000549480319</v>
      </c>
      <c r="CZ465" s="4">
        <v>1.895694455669986</v>
      </c>
      <c r="DA465" s="4">
        <v>1.5915277810560333</v>
      </c>
      <c r="DB465" s="4">
        <v>0.30416667461395264</v>
      </c>
    </row>
    <row r="466" spans="1:106" x14ac:dyDescent="0.25">
      <c r="A466" s="1">
        <f t="shared" si="7"/>
        <v>45389</v>
      </c>
      <c r="B466" s="8" t="s">
        <v>92</v>
      </c>
      <c r="C466" s="4">
        <v>8571.9340000000011</v>
      </c>
      <c r="D466" s="4">
        <v>8571.9340000000011</v>
      </c>
      <c r="E466" s="4">
        <v>0</v>
      </c>
      <c r="F466" s="4">
        <v>4365.5889999999999</v>
      </c>
      <c r="H466" s="4">
        <v>4206.3450000000003</v>
      </c>
      <c r="J466" s="4">
        <v>49875.941377046147</v>
      </c>
      <c r="K466" s="4">
        <v>244.24128338077787</v>
      </c>
      <c r="L466" s="4">
        <v>24739.032317522648</v>
      </c>
      <c r="M466" s="4">
        <v>25136.909059523499</v>
      </c>
      <c r="N466" s="4">
        <v>20883.109169431522</v>
      </c>
      <c r="O466" s="4">
        <v>1787.3159898747776</v>
      </c>
      <c r="P466" s="4">
        <v>10530.844319137912</v>
      </c>
      <c r="Q466" s="4">
        <v>10352.26485029361</v>
      </c>
      <c r="R466" s="4">
        <v>24255.079917566989</v>
      </c>
      <c r="S466" s="4">
        <v>54.698176140890425</v>
      </c>
      <c r="T466" s="4">
        <v>1208</v>
      </c>
      <c r="U466" s="4">
        <v>11275.656621443839</v>
      </c>
      <c r="V466" s="4">
        <v>0</v>
      </c>
      <c r="W466" s="4">
        <v>12979.423296123152</v>
      </c>
      <c r="X466" s="4">
        <v>0</v>
      </c>
      <c r="Y466" s="4">
        <v>11275.656621443839</v>
      </c>
      <c r="Z466" s="4">
        <v>12979.423296123152</v>
      </c>
      <c r="AA466" s="4">
        <v>319754.00058160728</v>
      </c>
      <c r="AB466" s="4">
        <v>169250.11724207876</v>
      </c>
      <c r="AC466" s="4">
        <v>150503.88333952852</v>
      </c>
      <c r="AD466" s="4">
        <v>17623.341062802006</v>
      </c>
      <c r="AE466" s="4">
        <v>4.199709668721832</v>
      </c>
      <c r="AF466" s="4">
        <v>1023.4482026315918</v>
      </c>
      <c r="AG466" s="4">
        <v>8372.4007515256544</v>
      </c>
      <c r="AH466" s="4">
        <v>9250.9403112763539</v>
      </c>
      <c r="AI466" s="4">
        <v>8889.8841799818547</v>
      </c>
      <c r="AJ466" s="4">
        <v>227.15686973474644</v>
      </c>
      <c r="AK466" s="4">
        <v>4633.7417620718961</v>
      </c>
      <c r="AL466" s="4">
        <v>4256.1424179099586</v>
      </c>
      <c r="AM466" s="4">
        <v>950.63520041764116</v>
      </c>
      <c r="AN466" s="4">
        <v>461.16502535889447</v>
      </c>
      <c r="AO466" s="4">
        <v>489.47017505874669</v>
      </c>
      <c r="AP466" s="4">
        <v>80566.015625</v>
      </c>
      <c r="AQ466" s="4">
        <v>132128.265625</v>
      </c>
      <c r="AR466" s="4">
        <v>38101.49609375</v>
      </c>
      <c r="AS466" s="4">
        <v>42464.51953125</v>
      </c>
      <c r="AT466" s="4">
        <v>686.88252314814815</v>
      </c>
      <c r="AU466" s="4">
        <v>673.7650462962963</v>
      </c>
      <c r="AV466" s="4">
        <v>700</v>
      </c>
      <c r="AW466" s="4">
        <v>5.8185167287856094</v>
      </c>
      <c r="AX466" s="4">
        <v>2.4362190807152175</v>
      </c>
      <c r="AY466" s="4">
        <v>4.8724381614304351</v>
      </c>
      <c r="AZ466" s="4">
        <v>37.302433801007709</v>
      </c>
      <c r="BA466" s="4">
        <v>2.0559352256797596</v>
      </c>
      <c r="BB466" s="4">
        <v>1.0370920004729216</v>
      </c>
      <c r="BC466" s="4">
        <v>0.11090090059228652</v>
      </c>
      <c r="BD466" s="4">
        <v>15.414055407449473</v>
      </c>
      <c r="BE466" s="4">
        <v>5</v>
      </c>
      <c r="BF466" s="4">
        <v>0</v>
      </c>
      <c r="BG466" s="4">
        <v>10</v>
      </c>
      <c r="BH466" s="4">
        <v>91.521499633789063</v>
      </c>
      <c r="BI466" s="4">
        <v>78.980499267578125</v>
      </c>
      <c r="BJ466" s="4">
        <v>12.541000366210938</v>
      </c>
      <c r="BK466" s="4">
        <v>2.8579999208450317</v>
      </c>
      <c r="BL466" s="4">
        <v>3.4579999446868896</v>
      </c>
      <c r="BM466" s="4">
        <v>2.2579998970031738</v>
      </c>
      <c r="BN466" s="4">
        <v>0.61949998140335083</v>
      </c>
      <c r="BO466" s="4">
        <v>0.98799997568130493</v>
      </c>
      <c r="BP466" s="4">
        <v>0.25099998712539673</v>
      </c>
      <c r="BQ466" s="4">
        <v>24</v>
      </c>
      <c r="BR466" s="4">
        <v>24</v>
      </c>
      <c r="BS466" s="4">
        <v>24</v>
      </c>
      <c r="BT466" s="10">
        <v>41.008543302420279</v>
      </c>
      <c r="BU466" s="10">
        <v>116.30681940250078</v>
      </c>
      <c r="BV466" s="4">
        <v>17.461176870961985</v>
      </c>
      <c r="BW466" s="10">
        <v>17.422697678981002</v>
      </c>
      <c r="BX466" s="10">
        <v>17.499656062942964</v>
      </c>
      <c r="BY466" s="4">
        <v>0.32480253900490041</v>
      </c>
      <c r="BZ466" s="4">
        <v>0.34028941629536585</v>
      </c>
      <c r="CA466" s="4">
        <v>0.30931566171443492</v>
      </c>
      <c r="CB466" s="4">
        <v>7.8620650851203102</v>
      </c>
      <c r="CD466" s="10">
        <v>4383.54353765205</v>
      </c>
      <c r="CE466" s="10">
        <v>7.8583674331536431</v>
      </c>
      <c r="CF466" s="10"/>
      <c r="CH466" s="10">
        <v>4500.4376121468249</v>
      </c>
      <c r="CI466" s="10">
        <v>7.8656666945147427</v>
      </c>
      <c r="CJ466" s="10"/>
      <c r="CK466" s="4">
        <v>7.2783672137982469</v>
      </c>
      <c r="CM466" s="10">
        <v>4126.2405981798529</v>
      </c>
      <c r="CN466" s="10">
        <v>7.3103962495528627</v>
      </c>
      <c r="CQ466" s="10">
        <v>4694.377937011318</v>
      </c>
      <c r="CR466" s="10">
        <v>7.2502144937947541</v>
      </c>
      <c r="CT466" s="4">
        <v>1.9550173641182482</v>
      </c>
      <c r="CU466" s="4">
        <v>1.5567534680788715</v>
      </c>
      <c r="CV466" s="4">
        <v>0.39826389603937662</v>
      </c>
      <c r="CW466" s="4">
        <v>1.6959722210342685</v>
      </c>
      <c r="CX466" s="4">
        <v>1.345277768621842</v>
      </c>
      <c r="CY466" s="4">
        <v>0.35069445241242647</v>
      </c>
      <c r="CZ466" s="4">
        <v>2.214062507202228</v>
      </c>
      <c r="DA466" s="4">
        <v>1.768229167535901</v>
      </c>
      <c r="DB466" s="4">
        <v>0.44583333966632682</v>
      </c>
    </row>
    <row r="467" spans="1:106" x14ac:dyDescent="0.25">
      <c r="A467" s="1">
        <f t="shared" si="7"/>
        <v>45390</v>
      </c>
      <c r="B467" s="8" t="s">
        <v>93</v>
      </c>
      <c r="C467" s="4">
        <v>8284.5669999999991</v>
      </c>
      <c r="D467" s="4">
        <v>8284.5669999999991</v>
      </c>
      <c r="E467" s="4">
        <v>0</v>
      </c>
      <c r="F467" s="4">
        <v>4237.3029999999999</v>
      </c>
      <c r="H467" s="4">
        <v>4047.2640000000001</v>
      </c>
      <c r="J467" s="4">
        <v>53788.530282396663</v>
      </c>
      <c r="K467" s="4">
        <v>244.50559212088331</v>
      </c>
      <c r="L467" s="4">
        <v>25202.032565925725</v>
      </c>
      <c r="M467" s="4">
        <v>28586.497716470942</v>
      </c>
      <c r="N467" s="4">
        <v>22634.647435790255</v>
      </c>
      <c r="O467" s="4">
        <v>1787.9850503041439</v>
      </c>
      <c r="P467" s="4">
        <v>11069.25930476278</v>
      </c>
      <c r="Q467" s="4">
        <v>11565.388131027474</v>
      </c>
      <c r="R467" s="4">
        <v>24952.131845534557</v>
      </c>
      <c r="S467" s="4">
        <v>54.615370913420186</v>
      </c>
      <c r="T467" s="4">
        <v>1208</v>
      </c>
      <c r="U467" s="4">
        <v>11263.932778010541</v>
      </c>
      <c r="V467" s="4">
        <v>0</v>
      </c>
      <c r="W467" s="4">
        <v>13688.199067524016</v>
      </c>
      <c r="X467" s="4">
        <v>0</v>
      </c>
      <c r="Y467" s="4">
        <v>11263.932778010541</v>
      </c>
      <c r="Z467" s="4">
        <v>13688.199067524016</v>
      </c>
      <c r="AA467" s="4">
        <v>334421.14380258752</v>
      </c>
      <c r="AB467" s="4">
        <v>173405.89426604414</v>
      </c>
      <c r="AC467" s="4">
        <v>161015.24953654336</v>
      </c>
      <c r="AD467" s="4">
        <v>17796.973125067874</v>
      </c>
      <c r="AE467" s="4">
        <v>4.1997554797272363</v>
      </c>
      <c r="AF467" s="4">
        <v>1023.352985197779</v>
      </c>
      <c r="AG467" s="4">
        <v>8273.6706332298563</v>
      </c>
      <c r="AH467" s="4">
        <v>9523.3024918380179</v>
      </c>
      <c r="AI467" s="4">
        <v>9197.4562279329693</v>
      </c>
      <c r="AJ467" s="4">
        <v>227.30450260029897</v>
      </c>
      <c r="AK467" s="4">
        <v>4740.7286135102659</v>
      </c>
      <c r="AL467" s="4">
        <v>4456.7276144227026</v>
      </c>
      <c r="AM467" s="4">
        <v>975.52421957997922</v>
      </c>
      <c r="AN467" s="4">
        <v>475.5846837404996</v>
      </c>
      <c r="AO467" s="4">
        <v>499.93953583947967</v>
      </c>
      <c r="AP467" s="4">
        <v>83918.41015625</v>
      </c>
      <c r="AQ467" s="4">
        <v>137626.19265625</v>
      </c>
      <c r="AR467" s="4">
        <v>39093.70703125</v>
      </c>
      <c r="AS467" s="4">
        <v>44824.703125</v>
      </c>
      <c r="AT467" s="4">
        <v>675</v>
      </c>
      <c r="AU467" s="4">
        <v>650</v>
      </c>
      <c r="AV467" s="4">
        <v>700</v>
      </c>
      <c r="AW467" s="4">
        <v>6.4926181757473467</v>
      </c>
      <c r="AX467" s="4">
        <v>2.7321461019978783</v>
      </c>
      <c r="AY467" s="4">
        <v>5.4642922039957567</v>
      </c>
      <c r="AZ467" s="4">
        <v>40.36676193246884</v>
      </c>
      <c r="BA467" s="4">
        <v>2.1482080023093393</v>
      </c>
      <c r="BB467" s="4">
        <v>1.1101915438589574</v>
      </c>
      <c r="BC467" s="4">
        <v>0.11775198626312991</v>
      </c>
      <c r="BD467" s="4">
        <v>16.612357973114349</v>
      </c>
      <c r="BE467" s="4">
        <v>4.9610000848770142</v>
      </c>
      <c r="BF467" s="4">
        <v>3.8459999561309814</v>
      </c>
      <c r="BG467" s="4">
        <v>6.0760002136230469</v>
      </c>
      <c r="BH467" s="4">
        <v>91.708501815795898</v>
      </c>
      <c r="BI467" s="4">
        <v>80.281501770019531</v>
      </c>
      <c r="BJ467" s="4">
        <v>11.427000045776367</v>
      </c>
      <c r="BK467" s="4">
        <v>2.6614999771118164</v>
      </c>
      <c r="BL467" s="4">
        <v>3.4579999446868896</v>
      </c>
      <c r="BM467" s="4">
        <v>1.8650000095367432</v>
      </c>
      <c r="BN467" s="4">
        <v>0.66899998486042023</v>
      </c>
      <c r="BO467" s="4">
        <v>0.98799997568130493</v>
      </c>
      <c r="BP467" s="4">
        <v>0.34999999403953552</v>
      </c>
      <c r="BQ467" s="4">
        <v>38</v>
      </c>
      <c r="BR467" s="4">
        <v>24</v>
      </c>
      <c r="BS467" s="4">
        <v>52</v>
      </c>
      <c r="BT467" s="10">
        <v>41.312484155392575</v>
      </c>
      <c r="BU467" s="10">
        <v>115.55335920777713</v>
      </c>
      <c r="BV467" s="4">
        <v>17.611248556866691</v>
      </c>
      <c r="BW467" s="10">
        <v>17.567952761241685</v>
      </c>
      <c r="BX467" s="10">
        <v>17.654544352491698</v>
      </c>
      <c r="BY467" s="4">
        <v>0.33263567889236345</v>
      </c>
      <c r="BZ467" s="4">
        <v>0.32470752615309684</v>
      </c>
      <c r="CA467" s="4">
        <v>0.34056383163163007</v>
      </c>
      <c r="CB467" s="4">
        <v>8.0182305369696572</v>
      </c>
      <c r="CD467" s="10">
        <v>4492.0111840169002</v>
      </c>
      <c r="CE467" s="10">
        <v>8.2063656753940517</v>
      </c>
      <c r="CF467" s="10"/>
      <c r="CH467" s="10">
        <v>4614.5524500258616</v>
      </c>
      <c r="CI467" s="10">
        <v>7.8350914015797857</v>
      </c>
      <c r="CJ467" s="10"/>
      <c r="CK467" s="4">
        <v>7.2898364739411488</v>
      </c>
      <c r="CM467" s="10">
        <v>4248.829362597995</v>
      </c>
      <c r="CN467" s="10">
        <v>7.3066675781393453</v>
      </c>
      <c r="CQ467" s="10">
        <v>4716.3212142749735</v>
      </c>
      <c r="CR467" s="10">
        <v>7.274673704809608</v>
      </c>
      <c r="CT467" s="4">
        <v>1.9665625091745622</v>
      </c>
      <c r="CU467" s="4">
        <v>1.4830555575382378</v>
      </c>
      <c r="CV467" s="4">
        <v>0.48350695163632429</v>
      </c>
      <c r="CW467" s="4">
        <v>1.6812500096857548</v>
      </c>
      <c r="CX467" s="4">
        <v>1.1854166686534882</v>
      </c>
      <c r="CY467" s="4">
        <v>0.49583334103226662</v>
      </c>
      <c r="CZ467" s="4">
        <v>2.2518750086633696</v>
      </c>
      <c r="DA467" s="4">
        <v>1.7806944464229875</v>
      </c>
      <c r="DB467" s="4">
        <v>0.47118056224038202</v>
      </c>
    </row>
    <row r="468" spans="1:106" x14ac:dyDescent="0.25">
      <c r="A468" s="1">
        <f t="shared" si="7"/>
        <v>45391</v>
      </c>
      <c r="B468" s="8" t="s">
        <v>93</v>
      </c>
      <c r="C468" s="4">
        <v>7703.1689999999999</v>
      </c>
      <c r="D468" s="4">
        <v>7703.1689999999999</v>
      </c>
      <c r="E468" s="4">
        <v>0</v>
      </c>
      <c r="F468" s="4">
        <v>3390.95</v>
      </c>
      <c r="H468" s="4">
        <v>4312.2190000000001</v>
      </c>
      <c r="J468" s="4">
        <v>52633.729088899083</v>
      </c>
      <c r="K468" s="4">
        <v>244.05585910885293</v>
      </c>
      <c r="L468" s="4">
        <v>23044.998912934967</v>
      </c>
      <c r="M468" s="4">
        <v>29588.730175964116</v>
      </c>
      <c r="N468" s="4">
        <v>22330.157344604551</v>
      </c>
      <c r="O468" s="4">
        <v>1788.6524559267646</v>
      </c>
      <c r="P468" s="4">
        <v>9633.6652704887238</v>
      </c>
      <c r="Q468" s="4">
        <v>12696.492074115828</v>
      </c>
      <c r="R468" s="4">
        <v>24743.170223482277</v>
      </c>
      <c r="S468" s="4">
        <v>54.044797908323005</v>
      </c>
      <c r="T468" s="4">
        <v>1205.9837326388888</v>
      </c>
      <c r="U468" s="4">
        <v>10630.215129786462</v>
      </c>
      <c r="V468" s="4">
        <v>0</v>
      </c>
      <c r="W468" s="4">
        <v>14112.955093695815</v>
      </c>
      <c r="X468" s="4">
        <v>0</v>
      </c>
      <c r="Y468" s="4">
        <v>10630.215129786462</v>
      </c>
      <c r="Z468" s="4">
        <v>14112.955093695815</v>
      </c>
      <c r="AA468" s="4">
        <v>327713.96216054901</v>
      </c>
      <c r="AB468" s="4">
        <v>164926.42666620892</v>
      </c>
      <c r="AC468" s="4">
        <v>162787.53549434009</v>
      </c>
      <c r="AD468" s="4">
        <v>18264.365866075354</v>
      </c>
      <c r="AE468" s="4">
        <v>4.1995348202895304</v>
      </c>
      <c r="AF468" s="4">
        <v>1023.2438165532615</v>
      </c>
      <c r="AG468" s="4">
        <v>7820.5636778731805</v>
      </c>
      <c r="AH468" s="4">
        <v>10443.802188202173</v>
      </c>
      <c r="AI468" s="4">
        <v>8967.590128837408</v>
      </c>
      <c r="AJ468" s="4">
        <v>227.19701415335692</v>
      </c>
      <c r="AK468" s="4">
        <v>4438.2939256921873</v>
      </c>
      <c r="AL468" s="4">
        <v>4529.2962031452216</v>
      </c>
      <c r="AM468" s="4">
        <v>960.90043954561156</v>
      </c>
      <c r="AN468" s="4">
        <v>466.79342701740865</v>
      </c>
      <c r="AO468" s="4">
        <v>494.10701252820297</v>
      </c>
      <c r="AP468" s="4">
        <v>81740.4375</v>
      </c>
      <c r="AQ468" s="4">
        <v>134054.3175</v>
      </c>
      <c r="AR468" s="4">
        <v>34672.4375</v>
      </c>
      <c r="AS468" s="4">
        <v>47068</v>
      </c>
      <c r="AT468" s="4">
        <v>675</v>
      </c>
      <c r="AU468" s="4">
        <v>650</v>
      </c>
      <c r="AV468" s="4">
        <v>700</v>
      </c>
      <c r="AW468" s="4">
        <v>6.8327371616667225</v>
      </c>
      <c r="AX468" s="4">
        <v>2.8988273974781746</v>
      </c>
      <c r="AY468" s="4">
        <v>5.7976547949563493</v>
      </c>
      <c r="AZ468" s="4">
        <v>42.54274599980203</v>
      </c>
      <c r="BA468" s="4">
        <v>2.3710197538279836</v>
      </c>
      <c r="BB468" s="4">
        <v>1.164142981782875</v>
      </c>
      <c r="BC468" s="4">
        <v>0.12474092669466444</v>
      </c>
      <c r="BD468" s="4">
        <v>17.402489481926207</v>
      </c>
      <c r="BE468" s="4">
        <v>5.3299999237060547</v>
      </c>
      <c r="BF468" s="4">
        <v>2.0310001373291016</v>
      </c>
      <c r="BG468" s="4">
        <v>8.6289997100830078</v>
      </c>
      <c r="BH468" s="4">
        <v>90.773000717163086</v>
      </c>
      <c r="BI468" s="4">
        <v>80.477500915527344</v>
      </c>
      <c r="BJ468" s="4">
        <v>10.295499801635742</v>
      </c>
      <c r="BK468" s="4">
        <v>3.1345000267028809</v>
      </c>
      <c r="BL468" s="4">
        <v>3.1089999675750732</v>
      </c>
      <c r="BM468" s="4">
        <v>3.1600000858306885</v>
      </c>
      <c r="BN468" s="4">
        <v>0.76249998807907104</v>
      </c>
      <c r="BO468" s="4">
        <v>0.75599998235702515</v>
      </c>
      <c r="BP468" s="4">
        <v>0.76899999380111694</v>
      </c>
      <c r="BQ468" s="4">
        <v>38</v>
      </c>
      <c r="BR468" s="4">
        <v>38</v>
      </c>
      <c r="BS468" s="4">
        <v>38</v>
      </c>
      <c r="BT468" s="10">
        <v>41.247126156957464</v>
      </c>
      <c r="BU468" s="10">
        <v>116.09417759744932</v>
      </c>
      <c r="BV468" s="4">
        <v>17.205028423407562</v>
      </c>
      <c r="BW468" s="10">
        <v>17.101592109457211</v>
      </c>
      <c r="BX468" s="10">
        <v>17.308464737357916</v>
      </c>
      <c r="BY468" s="4">
        <v>0.41529413811672766</v>
      </c>
      <c r="BZ468" s="4">
        <v>0.41579269585039969</v>
      </c>
      <c r="CA468" s="4">
        <v>0.41479558038305558</v>
      </c>
      <c r="CB468" s="4">
        <v>8.1417805544360853</v>
      </c>
      <c r="CD468" s="10">
        <v>4387.9120369576622</v>
      </c>
      <c r="CE468" s="10">
        <v>8.0146140771943273</v>
      </c>
      <c r="CF468" s="10"/>
      <c r="CH468" s="10">
        <v>4572.3177420091024</v>
      </c>
      <c r="CI468" s="10">
        <v>8.2638182927717008</v>
      </c>
      <c r="CJ468" s="10"/>
      <c r="CK468" s="4">
        <v>7.277686409238334</v>
      </c>
      <c r="CM468" s="10">
        <v>4216.9335631857975</v>
      </c>
      <c r="CN468" s="10">
        <v>7.0977200783107568</v>
      </c>
      <c r="CQ468" s="10">
        <v>4734.3130872954252</v>
      </c>
      <c r="CR468" s="10">
        <v>7.4379854953229509</v>
      </c>
      <c r="CT468" s="4">
        <v>2.0453298589951983</v>
      </c>
      <c r="CU468" s="4">
        <v>1.6949826306766935</v>
      </c>
      <c r="CV468" s="4">
        <v>0.35034722831850457</v>
      </c>
      <c r="CW468" s="4">
        <v>1.9005555730933943</v>
      </c>
      <c r="CX468" s="4">
        <v>1.4410069550904963</v>
      </c>
      <c r="CY468" s="4">
        <v>0.45954861800289815</v>
      </c>
      <c r="CZ468" s="4">
        <v>2.1901041448970018</v>
      </c>
      <c r="DA468" s="4">
        <v>1.9489583062628906</v>
      </c>
      <c r="DB468" s="4">
        <v>0.24114583863411099</v>
      </c>
    </row>
    <row r="469" spans="1:106" x14ac:dyDescent="0.25">
      <c r="A469" s="1">
        <f t="shared" si="7"/>
        <v>45392</v>
      </c>
      <c r="B469" s="8" t="s">
        <v>93</v>
      </c>
      <c r="C469" s="4">
        <v>8501.2950000000001</v>
      </c>
      <c r="D469" s="4">
        <v>8501.2950000000001</v>
      </c>
      <c r="E469" s="4">
        <v>0</v>
      </c>
      <c r="F469" s="4">
        <v>4269.7979999999998</v>
      </c>
      <c r="H469" s="4">
        <v>4231.4970000000003</v>
      </c>
      <c r="J469" s="4">
        <v>55203.812436690467</v>
      </c>
      <c r="K469" s="4">
        <v>244.08953270180564</v>
      </c>
      <c r="L469" s="4">
        <v>27285.044307571821</v>
      </c>
      <c r="M469" s="4">
        <v>27918.768129118642</v>
      </c>
      <c r="N469" s="4">
        <v>23604.266907243509</v>
      </c>
      <c r="O469" s="4">
        <v>1787.92759892345</v>
      </c>
      <c r="P469" s="4">
        <v>11402.066432437281</v>
      </c>
      <c r="Q469" s="4">
        <v>12202.200474806226</v>
      </c>
      <c r="R469" s="4">
        <v>25615.893500343525</v>
      </c>
      <c r="S469" s="4">
        <v>53.782203952847638</v>
      </c>
      <c r="T469" s="4">
        <v>1205</v>
      </c>
      <c r="U469" s="4">
        <v>12081.793337277204</v>
      </c>
      <c r="V469" s="4">
        <v>0</v>
      </c>
      <c r="W469" s="4">
        <v>13534.10016306632</v>
      </c>
      <c r="X469" s="4">
        <v>0</v>
      </c>
      <c r="Y469" s="4">
        <v>12081.793337277204</v>
      </c>
      <c r="Z469" s="4">
        <v>13534.10016306632</v>
      </c>
      <c r="AA469" s="4">
        <v>327850.07117493055</v>
      </c>
      <c r="AB469" s="4">
        <v>163097.52291912129</v>
      </c>
      <c r="AC469" s="4">
        <v>164752.54825580923</v>
      </c>
      <c r="AD469" s="4">
        <v>18629.969990113961</v>
      </c>
      <c r="AE469" s="4">
        <v>4.1850362217323758</v>
      </c>
      <c r="AF469" s="4">
        <v>1023.1147894183229</v>
      </c>
      <c r="AG469" s="4">
        <v>8617.4081363697496</v>
      </c>
      <c r="AH469" s="4">
        <v>10012.561853744211</v>
      </c>
      <c r="AI469" s="4">
        <v>10783.623049049469</v>
      </c>
      <c r="AJ469" s="4">
        <v>227.48242257736348</v>
      </c>
      <c r="AK469" s="4">
        <v>6388.6532215608649</v>
      </c>
      <c r="AL469" s="4">
        <v>4394.9698274886041</v>
      </c>
      <c r="AM469" s="4">
        <v>951.99185036677954</v>
      </c>
      <c r="AN469" s="4">
        <v>450.08154116486247</v>
      </c>
      <c r="AO469" s="4">
        <v>501.91030920191707</v>
      </c>
      <c r="AP469" s="4">
        <v>84322.6015625</v>
      </c>
      <c r="AQ469" s="4">
        <v>138289.0665625</v>
      </c>
      <c r="AR469" s="4">
        <v>39251.2734375</v>
      </c>
      <c r="AS469" s="4">
        <v>45071.328125</v>
      </c>
      <c r="AT469" s="4">
        <v>678.31423611111109</v>
      </c>
      <c r="AU469" s="4">
        <v>656.62847222222217</v>
      </c>
      <c r="AV469" s="4">
        <v>700</v>
      </c>
      <c r="AW469" s="4">
        <v>6.4935768534900236</v>
      </c>
      <c r="AX469" s="4">
        <v>2.7765495618306986</v>
      </c>
      <c r="AY469" s="4">
        <v>5.5530991236613971</v>
      </c>
      <c r="AZ469" s="4">
        <v>38.564721160120961</v>
      </c>
      <c r="BA469" s="4">
        <v>2.191427304912247</v>
      </c>
      <c r="BB469" s="4">
        <v>1.2684682803089964</v>
      </c>
      <c r="BC469" s="4">
        <v>0.111981980435543</v>
      </c>
      <c r="BD469" s="4">
        <v>16.266823650102719</v>
      </c>
      <c r="BE469" s="4">
        <v>7.1329996585845947</v>
      </c>
      <c r="BF469" s="4">
        <v>3.8829998970031738</v>
      </c>
      <c r="BG469" s="4">
        <v>10.382999420166016</v>
      </c>
      <c r="BH469" s="4">
        <v>89.325002670288086</v>
      </c>
      <c r="BI469" s="4">
        <v>80.391502380371094</v>
      </c>
      <c r="BJ469" s="4">
        <v>8.9335002899169922</v>
      </c>
      <c r="BK469" s="4">
        <v>2.7899999618530273</v>
      </c>
      <c r="BL469" s="4">
        <v>2.8429999351501465</v>
      </c>
      <c r="BM469" s="4">
        <v>2.7369999885559082</v>
      </c>
      <c r="BN469" s="4">
        <v>0.75249999761581421</v>
      </c>
      <c r="BO469" s="4">
        <v>0.64999997615814209</v>
      </c>
      <c r="BP469" s="4">
        <v>0.85500001907348633</v>
      </c>
      <c r="BQ469" s="4">
        <v>37</v>
      </c>
      <c r="BR469" s="4">
        <v>30</v>
      </c>
      <c r="BS469" s="4">
        <v>44</v>
      </c>
      <c r="BT469" s="10">
        <v>41.771988645099661</v>
      </c>
      <c r="BU469" s="10">
        <v>114.79508017487478</v>
      </c>
      <c r="BV469" s="4">
        <v>17.353010287836746</v>
      </c>
      <c r="BW469" s="10">
        <v>17.46281372529489</v>
      </c>
      <c r="BX469" s="10">
        <v>17.243206850378602</v>
      </c>
      <c r="BY469" s="4">
        <v>0.33693046137001009</v>
      </c>
      <c r="BZ469" s="4">
        <v>0.30878778365417764</v>
      </c>
      <c r="CA469" s="4">
        <v>0.36507313908584255</v>
      </c>
      <c r="CB469" s="4">
        <v>8.326265682570984</v>
      </c>
      <c r="CD469" s="10">
        <v>4282.0024122028781</v>
      </c>
      <c r="CE469" s="10">
        <v>8.2819444243354994</v>
      </c>
      <c r="CF469" s="10"/>
      <c r="CH469" s="10">
        <v>4631.5620084273542</v>
      </c>
      <c r="CI469" s="10">
        <v>8.367241866055279</v>
      </c>
      <c r="CJ469" s="10"/>
      <c r="CK469" s="4">
        <v>7.2770003373566094</v>
      </c>
      <c r="CM469" s="10">
        <v>4024.163086448481</v>
      </c>
      <c r="CN469" s="10">
        <v>7.102274480151376</v>
      </c>
      <c r="CQ469" s="10">
        <v>4863.724713586972</v>
      </c>
      <c r="CR469" s="10">
        <v>7.4215655391759414</v>
      </c>
      <c r="CT469" s="4">
        <v>2.104166666666667</v>
      </c>
      <c r="CU469" s="4">
        <v>1.8270833293596904</v>
      </c>
      <c r="CV469" s="4">
        <v>0.27708333730697632</v>
      </c>
      <c r="CW469" s="4">
        <v>2.0020833493520818</v>
      </c>
      <c r="CX469" s="4">
        <v>1.581250011920929</v>
      </c>
      <c r="CY469" s="4">
        <v>0.42083333743115264</v>
      </c>
      <c r="CZ469" s="4">
        <v>2.2062499839812517</v>
      </c>
      <c r="DA469" s="4">
        <v>2.0729166467984519</v>
      </c>
      <c r="DB469" s="4">
        <v>0.13333333718279997</v>
      </c>
    </row>
    <row r="470" spans="1:106" x14ac:dyDescent="0.25">
      <c r="A470" s="1">
        <f t="shared" si="7"/>
        <v>45393</v>
      </c>
      <c r="B470" s="8" t="s">
        <v>93</v>
      </c>
      <c r="C470" s="4">
        <v>7942.5439999999999</v>
      </c>
      <c r="D470" s="4">
        <v>7942.5439999999999</v>
      </c>
      <c r="E470" s="4">
        <v>0</v>
      </c>
      <c r="F470" s="4">
        <v>4433.8620000000001</v>
      </c>
      <c r="H470" s="4">
        <v>3508.6819999999998</v>
      </c>
      <c r="J470" s="4">
        <v>55836.707519358999</v>
      </c>
      <c r="K470" s="4">
        <v>243.15908965343763</v>
      </c>
      <c r="L470" s="4">
        <v>29616.240573580737</v>
      </c>
      <c r="M470" s="4">
        <v>26220.466945778258</v>
      </c>
      <c r="N470" s="4">
        <v>23171.044043259972</v>
      </c>
      <c r="O470" s="4">
        <v>1788.0338234930948</v>
      </c>
      <c r="P470" s="4">
        <v>12303.993179511839</v>
      </c>
      <c r="Q470" s="4">
        <v>10867.050863748131</v>
      </c>
      <c r="R470" s="4">
        <v>25266.720072035427</v>
      </c>
      <c r="S470" s="4">
        <v>53.873576145990107</v>
      </c>
      <c r="T470" s="4">
        <v>1205</v>
      </c>
      <c r="U470" s="4">
        <v>12267.194324192125</v>
      </c>
      <c r="V470" s="4">
        <v>0</v>
      </c>
      <c r="W470" s="4">
        <v>12999.525747843301</v>
      </c>
      <c r="X470" s="4">
        <v>0</v>
      </c>
      <c r="Y470" s="4">
        <v>12267.194324192125</v>
      </c>
      <c r="Z470" s="4">
        <v>12999.525747843301</v>
      </c>
      <c r="AA470" s="4">
        <v>327963.94028261537</v>
      </c>
      <c r="AB470" s="4">
        <v>172399.23972085814</v>
      </c>
      <c r="AC470" s="4">
        <v>155564.70056175726</v>
      </c>
      <c r="AD470" s="4">
        <v>18144.882657200102</v>
      </c>
      <c r="AE470" s="4">
        <v>4.204523578143319</v>
      </c>
      <c r="AF470" s="4">
        <v>1023.4131982984658</v>
      </c>
      <c r="AG470" s="4">
        <v>9298.7060156759508</v>
      </c>
      <c r="AH470" s="4">
        <v>8846.1766415241509</v>
      </c>
      <c r="AI470" s="4">
        <v>11000.475084868587</v>
      </c>
      <c r="AJ470" s="4">
        <v>227.42938925955031</v>
      </c>
      <c r="AK470" s="4">
        <v>6734.5598177874226</v>
      </c>
      <c r="AL470" s="4">
        <v>4265.9152670811645</v>
      </c>
      <c r="AM470" s="4">
        <v>961.49724715603384</v>
      </c>
      <c r="AN470" s="4">
        <v>478.63427269472538</v>
      </c>
      <c r="AO470" s="4">
        <v>482.86297446130851</v>
      </c>
      <c r="AP470" s="4">
        <v>85852.95703125</v>
      </c>
      <c r="AQ470" s="4">
        <v>140798.84953124999</v>
      </c>
      <c r="AR470" s="4">
        <v>42393.77734375</v>
      </c>
      <c r="AS470" s="4">
        <v>43459.1796875</v>
      </c>
      <c r="AT470" s="4">
        <v>691.59534143518522</v>
      </c>
      <c r="AU470" s="4">
        <v>683.19068287037032</v>
      </c>
      <c r="AV470" s="4">
        <v>700</v>
      </c>
      <c r="AW470" s="4">
        <v>7.0300784634443323</v>
      </c>
      <c r="AX470" s="4">
        <v>2.9173327895016978</v>
      </c>
      <c r="AY470" s="4">
        <v>5.8346655790033957</v>
      </c>
      <c r="AZ470" s="4">
        <v>41.29205205317281</v>
      </c>
      <c r="BA470" s="4">
        <v>2.2845177385482662</v>
      </c>
      <c r="BB470" s="4">
        <v>1.3850065023081506</v>
      </c>
      <c r="BC470" s="4">
        <v>0.12105658428282347</v>
      </c>
      <c r="BD470" s="4">
        <v>17.727172746068511</v>
      </c>
      <c r="BE470" s="4">
        <v>7.1329996585845947</v>
      </c>
      <c r="BF470" s="4">
        <v>3.8829998970031738</v>
      </c>
      <c r="BG470" s="4">
        <v>10.382999420166016</v>
      </c>
      <c r="BH470" s="4">
        <v>89.325002670288086</v>
      </c>
      <c r="BI470" s="4">
        <v>80.391502380371094</v>
      </c>
      <c r="BJ470" s="4">
        <v>8.9335002899169922</v>
      </c>
      <c r="BK470" s="4">
        <v>2.7899999618530273</v>
      </c>
      <c r="BL470" s="4">
        <v>2.8429999351501465</v>
      </c>
      <c r="BM470" s="4">
        <v>2.7369999885559082</v>
      </c>
      <c r="BN470" s="4">
        <v>0.75249999761581421</v>
      </c>
      <c r="BO470" s="4">
        <v>0.64999997615814209</v>
      </c>
      <c r="BP470" s="4">
        <v>0.85500001907348633</v>
      </c>
      <c r="BQ470" s="4">
        <v>37</v>
      </c>
      <c r="BR470" s="4">
        <v>30</v>
      </c>
      <c r="BS470" s="4">
        <v>44</v>
      </c>
      <c r="BT470" s="10">
        <v>42.085112357698556</v>
      </c>
      <c r="BU470" s="10">
        <v>114.49664322586963</v>
      </c>
      <c r="BV470" s="4">
        <v>17.234536518647715</v>
      </c>
      <c r="BW470" s="10">
        <v>17.271994730046501</v>
      </c>
      <c r="BX470" s="10">
        <v>17.197078307248926</v>
      </c>
      <c r="BY470" s="4">
        <v>0.4956881020848285</v>
      </c>
      <c r="BZ470" s="4">
        <v>0.40385078639915067</v>
      </c>
      <c r="CA470" s="4">
        <v>0.58752541777050626</v>
      </c>
      <c r="CB470" s="4">
        <v>8.1716766689914451</v>
      </c>
      <c r="CD470" s="10">
        <v>4663.6717023043702</v>
      </c>
      <c r="CE470" s="10">
        <v>8.0835202758424529</v>
      </c>
      <c r="CF470" s="10"/>
      <c r="CH470" s="10">
        <v>4383.9056794002727</v>
      </c>
      <c r="CI470" s="10">
        <v>8.2654589047813367</v>
      </c>
      <c r="CJ470" s="10"/>
      <c r="CK470" s="4">
        <v>7.2845506206533965</v>
      </c>
      <c r="CM470" s="10">
        <v>4200.4804332087951</v>
      </c>
      <c r="CN470" s="10">
        <v>7.2018423840684846</v>
      </c>
      <c r="CQ470" s="10">
        <v>4588.0793110398845</v>
      </c>
      <c r="CR470" s="10">
        <v>7.3602717025893982</v>
      </c>
      <c r="CT470" s="4">
        <v>1.9218749976716936</v>
      </c>
      <c r="CU470" s="4">
        <v>1.6218749942878883</v>
      </c>
      <c r="CV470" s="4">
        <v>0.30000000338380539</v>
      </c>
      <c r="CW470" s="4">
        <v>2.0416666719441614</v>
      </c>
      <c r="CX470" s="4">
        <v>1.5875000009934108</v>
      </c>
      <c r="CY470" s="4">
        <v>0.45416667095075053</v>
      </c>
      <c r="CZ470" s="4">
        <v>1.8020833233992259</v>
      </c>
      <c r="DA470" s="4">
        <v>1.6562499875823657</v>
      </c>
      <c r="DB470" s="4">
        <v>0.1458333358168602</v>
      </c>
    </row>
    <row r="471" spans="1:106" x14ac:dyDescent="0.25">
      <c r="A471" s="1">
        <f t="shared" si="7"/>
        <v>45394</v>
      </c>
      <c r="B471" s="8" t="s">
        <v>93</v>
      </c>
      <c r="C471" s="4">
        <v>8796.226999999999</v>
      </c>
      <c r="D471" s="4">
        <v>8796.226999999999</v>
      </c>
      <c r="E471" s="4">
        <v>0</v>
      </c>
      <c r="F471" s="4">
        <v>4607.3389999999999</v>
      </c>
      <c r="H471" s="4">
        <v>4188.8879999999999</v>
      </c>
      <c r="J471" s="4">
        <v>53504.860886400391</v>
      </c>
      <c r="K471" s="4">
        <v>242.25338271692766</v>
      </c>
      <c r="L471" s="4">
        <v>27675.128017993087</v>
      </c>
      <c r="M471" s="4">
        <v>25829.7328684073</v>
      </c>
      <c r="N471" s="4">
        <v>23225.416452663125</v>
      </c>
      <c r="O471" s="4">
        <v>1788.2152308761761</v>
      </c>
      <c r="P471" s="4">
        <v>12015.339671190388</v>
      </c>
      <c r="Q471" s="4">
        <v>11210.076781472737</v>
      </c>
      <c r="R471" s="4">
        <v>23611.132793407087</v>
      </c>
      <c r="S471" s="4">
        <v>53.862741610088186</v>
      </c>
      <c r="T471" s="4">
        <v>1205</v>
      </c>
      <c r="U471" s="4">
        <v>11429.63851602586</v>
      </c>
      <c r="V471" s="4">
        <v>0</v>
      </c>
      <c r="W471" s="4">
        <v>12181.494277381229</v>
      </c>
      <c r="X471" s="4">
        <v>0</v>
      </c>
      <c r="Y471" s="4">
        <v>11429.63851602586</v>
      </c>
      <c r="Z471" s="4">
        <v>12181.494277381229</v>
      </c>
      <c r="AA471" s="4">
        <v>311646.59520577104</v>
      </c>
      <c r="AB471" s="4">
        <v>166880.64504130205</v>
      </c>
      <c r="AC471" s="4">
        <v>144765.95016446896</v>
      </c>
      <c r="AD471" s="4">
        <v>16335.972850569899</v>
      </c>
      <c r="AE471" s="4">
        <v>3.918747463775111</v>
      </c>
      <c r="AF471" s="4">
        <v>1021.7554113237334</v>
      </c>
      <c r="AG471" s="4">
        <v>8066.2085407260402</v>
      </c>
      <c r="AH471" s="4">
        <v>8269.7643098438584</v>
      </c>
      <c r="AI471" s="4">
        <v>9761.7201562177543</v>
      </c>
      <c r="AJ471" s="4">
        <v>227.31482057385975</v>
      </c>
      <c r="AK471" s="4">
        <v>5392.6513571256883</v>
      </c>
      <c r="AL471" s="4">
        <v>4369.0687990920651</v>
      </c>
      <c r="AM471" s="4">
        <v>937.56123536594873</v>
      </c>
      <c r="AN471" s="4">
        <v>473.95118456564455</v>
      </c>
      <c r="AO471" s="4">
        <v>463.61005080030418</v>
      </c>
      <c r="AP471" s="4">
        <v>85404.57421875</v>
      </c>
      <c r="AQ471" s="4">
        <v>140063.50171874999</v>
      </c>
      <c r="AR471" s="4">
        <v>42677.78125</v>
      </c>
      <c r="AS471" s="4">
        <v>42726.79296875</v>
      </c>
      <c r="AT471" s="4">
        <v>680.18475115740739</v>
      </c>
      <c r="AU471" s="4">
        <v>660.36950231481478</v>
      </c>
      <c r="AV471" s="4">
        <v>700</v>
      </c>
      <c r="AW471" s="4">
        <v>6.0827057881066962</v>
      </c>
      <c r="AX471" s="4">
        <v>2.6403839342326121</v>
      </c>
      <c r="AY471" s="4">
        <v>5.2807678684652242</v>
      </c>
      <c r="AZ471" s="4">
        <v>35.429576249654659</v>
      </c>
      <c r="BA471" s="4">
        <v>1.8571568071822044</v>
      </c>
      <c r="BB471" s="4">
        <v>1.1097621919281706</v>
      </c>
      <c r="BC471" s="4">
        <v>0.1065867485418406</v>
      </c>
      <c r="BD471" s="4">
        <v>15.923134057221352</v>
      </c>
      <c r="BE471" s="4">
        <v>8.818500280380249</v>
      </c>
      <c r="BF471" s="4">
        <v>2.7870001792907715</v>
      </c>
      <c r="BG471" s="4">
        <v>14.850000381469727</v>
      </c>
      <c r="BH471" s="4">
        <v>87.682499885559082</v>
      </c>
      <c r="BI471" s="4">
        <v>76.833000183105469</v>
      </c>
      <c r="BJ471" s="4">
        <v>10.849499702453613</v>
      </c>
      <c r="BK471" s="4">
        <v>2.8905000686645508</v>
      </c>
      <c r="BL471" s="4">
        <v>2.2100000381469727</v>
      </c>
      <c r="BM471" s="4">
        <v>3.5710000991821289</v>
      </c>
      <c r="BN471" s="4">
        <v>0.60799999535083771</v>
      </c>
      <c r="BO471" s="4">
        <v>0.27599999308586121</v>
      </c>
      <c r="BP471" s="4">
        <v>0.93999999761581421</v>
      </c>
      <c r="BQ471" s="4">
        <v>62</v>
      </c>
      <c r="BR471" s="4">
        <v>46</v>
      </c>
      <c r="BS471" s="4">
        <v>78</v>
      </c>
      <c r="BT471" s="10">
        <v>42.788498878487609</v>
      </c>
      <c r="BU471" s="10">
        <v>113.86602625444908</v>
      </c>
      <c r="BV471" s="4">
        <v>17.216301566825972</v>
      </c>
      <c r="BW471" s="10">
        <v>17.484460829540534</v>
      </c>
      <c r="BX471" s="10">
        <v>16.948142304111411</v>
      </c>
      <c r="BY471" s="4">
        <v>0.37955916040327842</v>
      </c>
      <c r="BZ471" s="4">
        <v>0.38728130187040527</v>
      </c>
      <c r="CA471" s="4">
        <v>0.37183701893615156</v>
      </c>
      <c r="CB471" s="4">
        <v>8.2636631513950718</v>
      </c>
      <c r="CD471" s="10">
        <v>4492.5893790080954</v>
      </c>
      <c r="CE471" s="10">
        <v>8.05230958165542</v>
      </c>
      <c r="CF471" s="10"/>
      <c r="CH471" s="10">
        <v>4218.2503619566805</v>
      </c>
      <c r="CI471" s="10">
        <v>8.4887623563145667</v>
      </c>
      <c r="CJ471" s="10"/>
      <c r="CK471" s="4">
        <v>7.2465637786335115</v>
      </c>
      <c r="CM471" s="10">
        <v>4228.9400398282651</v>
      </c>
      <c r="CN471" s="10">
        <v>7.2206881779303549</v>
      </c>
      <c r="CQ471" s="10">
        <v>4351.3394031823946</v>
      </c>
      <c r="CR471" s="10">
        <v>7.2717115213694941</v>
      </c>
      <c r="CT471" s="4">
        <v>1.9437499920992802</v>
      </c>
      <c r="CU471" s="4">
        <v>1.6635416547457378</v>
      </c>
      <c r="CV471" s="4">
        <v>0.28020833735354245</v>
      </c>
      <c r="CW471" s="4">
        <v>1.8354166746139526</v>
      </c>
      <c r="CX471" s="4">
        <v>1.429166669646899</v>
      </c>
      <c r="CY471" s="4">
        <v>0.40625000496705371</v>
      </c>
      <c r="CZ471" s="4">
        <v>2.0520833095846078</v>
      </c>
      <c r="DA471" s="4">
        <v>1.8979166398445766</v>
      </c>
      <c r="DB471" s="4">
        <v>0.15416666974003115</v>
      </c>
    </row>
    <row r="472" spans="1:106" x14ac:dyDescent="0.25">
      <c r="A472" s="1">
        <f t="shared" si="7"/>
        <v>45395</v>
      </c>
      <c r="B472" s="8" t="s">
        <v>93</v>
      </c>
      <c r="C472" s="4">
        <v>8939.7400000000016</v>
      </c>
      <c r="D472" s="4">
        <v>8939.7400000000016</v>
      </c>
      <c r="E472" s="4">
        <v>0</v>
      </c>
      <c r="F472" s="4">
        <v>4607.3410000000003</v>
      </c>
      <c r="H472" s="4">
        <v>4332.3990000000003</v>
      </c>
      <c r="J472" s="4">
        <v>51446.479233946215</v>
      </c>
      <c r="K472" s="4">
        <v>242.76031729651405</v>
      </c>
      <c r="L472" s="4">
        <v>24876.550392239897</v>
      </c>
      <c r="M472" s="4">
        <v>26569.928841706318</v>
      </c>
      <c r="N472" s="4">
        <v>22802.395787959795</v>
      </c>
      <c r="O472" s="4">
        <v>1787.8545174881244</v>
      </c>
      <c r="P472" s="4">
        <v>11474.289421192654</v>
      </c>
      <c r="Q472" s="4">
        <v>11328.106366767141</v>
      </c>
      <c r="R472" s="4">
        <v>22212.422865420231</v>
      </c>
      <c r="S472" s="4">
        <v>53.831327117448055</v>
      </c>
      <c r="T472" s="4">
        <v>1205</v>
      </c>
      <c r="U472" s="4">
        <v>10625.390493542012</v>
      </c>
      <c r="V472" s="4">
        <v>0</v>
      </c>
      <c r="W472" s="4">
        <v>11587.032371878218</v>
      </c>
      <c r="X472" s="4">
        <v>0</v>
      </c>
      <c r="Y472" s="4">
        <v>10625.390493542012</v>
      </c>
      <c r="Z472" s="4">
        <v>11587.032371878218</v>
      </c>
      <c r="AA472" s="4">
        <v>295555.08258314023</v>
      </c>
      <c r="AB472" s="4">
        <v>160959.03927344031</v>
      </c>
      <c r="AC472" s="4">
        <v>134596.04330969989</v>
      </c>
      <c r="AD472" s="4">
        <v>17244.732219895719</v>
      </c>
      <c r="AE472" s="4">
        <v>4.095811437212431</v>
      </c>
      <c r="AF472" s="4">
        <v>1022.617802989109</v>
      </c>
      <c r="AG472" s="4">
        <v>8366.5593599430322</v>
      </c>
      <c r="AH472" s="4">
        <v>8878.1728599526887</v>
      </c>
      <c r="AI472" s="4">
        <v>8562.3379157699055</v>
      </c>
      <c r="AJ472" s="4">
        <v>227.25051875185085</v>
      </c>
      <c r="AK472" s="4">
        <v>4183.89941616957</v>
      </c>
      <c r="AL472" s="4">
        <v>4378.4384996003355</v>
      </c>
      <c r="AM472" s="4">
        <v>908.00130710264887</v>
      </c>
      <c r="AN472" s="4">
        <v>458.41051198516107</v>
      </c>
      <c r="AO472" s="4">
        <v>449.5907951174878</v>
      </c>
      <c r="AP472" s="4">
        <v>83187.0859375</v>
      </c>
      <c r="AQ472" s="4">
        <v>136426.82093749999</v>
      </c>
      <c r="AR472" s="4">
        <v>40905.921875</v>
      </c>
      <c r="AS472" s="4">
        <v>42281.1640625</v>
      </c>
      <c r="AT472" s="4">
        <v>675</v>
      </c>
      <c r="AU472" s="4">
        <v>650</v>
      </c>
      <c r="AV472" s="4">
        <v>700</v>
      </c>
      <c r="AW472" s="4">
        <v>5.7548071010953565</v>
      </c>
      <c r="AX472" s="4">
        <v>2.550677736484483</v>
      </c>
      <c r="AY472" s="4">
        <v>5.1013554729689661</v>
      </c>
      <c r="AZ472" s="4">
        <v>33.060814138122602</v>
      </c>
      <c r="BA472" s="4">
        <v>1.9289970647799282</v>
      </c>
      <c r="BB472" s="4">
        <v>0.95778377399900938</v>
      </c>
      <c r="BC472" s="4">
        <v>0.10156909564513607</v>
      </c>
      <c r="BD472" s="4">
        <v>15.260714622293262</v>
      </c>
      <c r="BE472" s="4">
        <v>5.2510000467300415</v>
      </c>
      <c r="BF472" s="4">
        <v>3.2669999599456787</v>
      </c>
      <c r="BG472" s="4">
        <v>7.2350001335144043</v>
      </c>
      <c r="BH472" s="4">
        <v>89.265495300292969</v>
      </c>
      <c r="BI472" s="4">
        <v>78.141494750976563</v>
      </c>
      <c r="BJ472" s="4">
        <v>11.124000549316406</v>
      </c>
      <c r="BK472" s="4">
        <v>4.0450000762939453</v>
      </c>
      <c r="BL472" s="4">
        <v>3.1129999160766602</v>
      </c>
      <c r="BM472" s="4">
        <v>4.9770002365112305</v>
      </c>
      <c r="BN472" s="4">
        <v>1.4390000700950623</v>
      </c>
      <c r="BO472" s="4">
        <v>0.62300002574920654</v>
      </c>
      <c r="BP472" s="4">
        <v>2.255000114440918</v>
      </c>
      <c r="BQ472" s="4">
        <v>46</v>
      </c>
      <c r="BR472" s="4">
        <v>46</v>
      </c>
      <c r="BS472" s="4">
        <v>46</v>
      </c>
      <c r="BT472" s="10">
        <v>42.501911210939788</v>
      </c>
      <c r="BU472" s="10">
        <v>118.18000232974288</v>
      </c>
      <c r="BV472" s="4">
        <v>17.159630653466337</v>
      </c>
      <c r="BW472" s="10">
        <v>17.133114803389265</v>
      </c>
      <c r="BX472" s="10">
        <v>17.186146503543412</v>
      </c>
      <c r="BY472" s="4">
        <v>0.36779669194058096</v>
      </c>
      <c r="BZ472" s="4">
        <v>0.35175470669775805</v>
      </c>
      <c r="CA472" s="4">
        <v>0.38383867718340386</v>
      </c>
      <c r="CB472" s="4">
        <v>8.3264503287359393</v>
      </c>
      <c r="CD472" s="10">
        <v>4400.3157555316011</v>
      </c>
      <c r="CE472" s="10">
        <v>8.0610819503351525</v>
      </c>
      <c r="CF472" s="10"/>
      <c r="CH472" s="10">
        <v>4069.358570183761</v>
      </c>
      <c r="CI472" s="10">
        <v>8.613400872994351</v>
      </c>
      <c r="CJ472" s="10"/>
      <c r="CK472" s="4">
        <v>7.3439419411686311</v>
      </c>
      <c r="CM472" s="10">
        <v>4133.9260448597097</v>
      </c>
      <c r="CN472" s="10">
        <v>7.2212776380611059</v>
      </c>
      <c r="CQ472" s="10">
        <v>4201.4312890903848</v>
      </c>
      <c r="CR472" s="10">
        <v>7.4646353721685559</v>
      </c>
      <c r="CT472" s="4">
        <v>1.842708341854935</v>
      </c>
      <c r="CU472" s="4">
        <v>1.5531250014901161</v>
      </c>
      <c r="CV472" s="4">
        <v>0.28958334036481881</v>
      </c>
      <c r="CW472" s="4">
        <v>1.7541666710749269</v>
      </c>
      <c r="CX472" s="4">
        <v>1.4416666626930237</v>
      </c>
      <c r="CY472" s="4">
        <v>0.31250000838190317</v>
      </c>
      <c r="CZ472" s="4">
        <v>1.931250012634943</v>
      </c>
      <c r="DA472" s="4">
        <v>1.6645833402872086</v>
      </c>
      <c r="DB472" s="4">
        <v>0.26666667234773439</v>
      </c>
    </row>
    <row r="473" spans="1:106" x14ac:dyDescent="0.25">
      <c r="A473" s="1">
        <f t="shared" si="7"/>
        <v>45396</v>
      </c>
      <c r="B473" s="8" t="s">
        <v>93</v>
      </c>
      <c r="C473" s="4">
        <v>7707.8729999999996</v>
      </c>
      <c r="D473" s="4">
        <v>7707.8729999999996</v>
      </c>
      <c r="E473" s="4">
        <v>0</v>
      </c>
      <c r="F473" s="4">
        <v>4543.5209999999997</v>
      </c>
      <c r="H473" s="4">
        <v>3164.3519999999999</v>
      </c>
      <c r="J473" s="4">
        <v>48391.47740401444</v>
      </c>
      <c r="K473" s="4">
        <v>242.16332397562249</v>
      </c>
      <c r="L473" s="4">
        <v>24459.72601262766</v>
      </c>
      <c r="M473" s="4">
        <v>23931.751391386781</v>
      </c>
      <c r="N473" s="4">
        <v>21359.145659513932</v>
      </c>
      <c r="O473" s="4">
        <v>1788.2359320759815</v>
      </c>
      <c r="P473" s="4">
        <v>11175.939855883986</v>
      </c>
      <c r="Q473" s="4">
        <v>10183.205803629948</v>
      </c>
      <c r="R473" s="4">
        <v>20444.663180180461</v>
      </c>
      <c r="S473" s="4">
        <v>53.806475564006575</v>
      </c>
      <c r="T473" s="4">
        <v>1205</v>
      </c>
      <c r="U473" s="4">
        <v>10494.145974556017</v>
      </c>
      <c r="V473" s="4">
        <v>0</v>
      </c>
      <c r="W473" s="4">
        <v>9950.5172056244428</v>
      </c>
      <c r="X473" s="4">
        <v>0</v>
      </c>
      <c r="Y473" s="4">
        <v>10494.145974556017</v>
      </c>
      <c r="Z473" s="4">
        <v>9950.5172056244428</v>
      </c>
      <c r="AA473" s="4">
        <v>302802.16871840938</v>
      </c>
      <c r="AB473" s="4">
        <v>163255.74340327238</v>
      </c>
      <c r="AC473" s="4">
        <v>139546.42531513702</v>
      </c>
      <c r="AD473" s="4">
        <v>15232.108382176461</v>
      </c>
      <c r="AE473" s="4">
        <v>3.9302817576264917</v>
      </c>
      <c r="AF473" s="4">
        <v>1021.6014980979689</v>
      </c>
      <c r="AG473" s="4">
        <v>7584.2079817635622</v>
      </c>
      <c r="AH473" s="4">
        <v>7647.9004004128983</v>
      </c>
      <c r="AI473" s="4">
        <v>8225.7353482183917</v>
      </c>
      <c r="AJ473" s="4">
        <v>227.24342183846014</v>
      </c>
      <c r="AK473" s="4">
        <v>4163.7912044886225</v>
      </c>
      <c r="AL473" s="4">
        <v>4061.9441437297687</v>
      </c>
      <c r="AM473" s="4">
        <v>916.69935194149411</v>
      </c>
      <c r="AN473" s="4">
        <v>462.83138255740255</v>
      </c>
      <c r="AO473" s="4">
        <v>453.86796938409157</v>
      </c>
      <c r="AP473" s="4">
        <v>79813.90234375</v>
      </c>
      <c r="AQ473" s="4">
        <v>130894.79984374999</v>
      </c>
      <c r="AR473" s="4">
        <v>40350.71875</v>
      </c>
      <c r="AS473" s="4">
        <v>39463.18359375</v>
      </c>
      <c r="AT473" s="4">
        <v>675</v>
      </c>
      <c r="AU473" s="4">
        <v>650</v>
      </c>
      <c r="AV473" s="4">
        <v>700</v>
      </c>
      <c r="AW473" s="4">
        <v>6.2781882114578744</v>
      </c>
      <c r="AX473" s="4">
        <v>2.7710816796688182</v>
      </c>
      <c r="AY473" s="4">
        <v>5.5421633593376365</v>
      </c>
      <c r="AZ473" s="4">
        <v>39.284789554577429</v>
      </c>
      <c r="BA473" s="4">
        <v>1.9761753186873294</v>
      </c>
      <c r="BB473" s="4">
        <v>1.0671861547561035</v>
      </c>
      <c r="BC473" s="4">
        <v>0.11893026155743538</v>
      </c>
      <c r="BD473" s="4">
        <v>16.981961151117826</v>
      </c>
      <c r="BE473" s="4">
        <v>5.2510000467300415</v>
      </c>
      <c r="BF473" s="4">
        <v>3.2669999599456787</v>
      </c>
      <c r="BG473" s="4">
        <v>7.2350001335144043</v>
      </c>
      <c r="BH473" s="4">
        <v>89.265495300292969</v>
      </c>
      <c r="BI473" s="4">
        <v>78.141494750976563</v>
      </c>
      <c r="BJ473" s="4">
        <v>11.124000549316406</v>
      </c>
      <c r="BK473" s="4">
        <v>4.0450000762939453</v>
      </c>
      <c r="BL473" s="4">
        <v>3.1129999160766602</v>
      </c>
      <c r="BM473" s="4">
        <v>4.9770002365112305</v>
      </c>
      <c r="BN473" s="4">
        <v>1.4390000700950623</v>
      </c>
      <c r="BO473" s="4">
        <v>0.62300002574920654</v>
      </c>
      <c r="BP473" s="4">
        <v>2.255000114440918</v>
      </c>
      <c r="BQ473" s="4">
        <v>46</v>
      </c>
      <c r="BR473" s="4">
        <v>46</v>
      </c>
      <c r="BS473" s="4">
        <v>46</v>
      </c>
      <c r="BT473" s="10">
        <v>41.838227770447908</v>
      </c>
      <c r="BU473" s="10">
        <v>119.59396873343708</v>
      </c>
      <c r="BV473" s="4">
        <v>17.497507059254026</v>
      </c>
      <c r="BW473" s="10">
        <v>17.493774871561261</v>
      </c>
      <c r="BX473" s="10">
        <v>17.501239246946795</v>
      </c>
      <c r="BY473" s="4">
        <v>0.3555773928596645</v>
      </c>
      <c r="BZ473" s="4">
        <v>0.39465959535885253</v>
      </c>
      <c r="CA473" s="4">
        <v>0.31649519036047652</v>
      </c>
      <c r="CB473" s="4">
        <v>8.1253588384405973</v>
      </c>
      <c r="CD473" s="10">
        <v>4360.118953508686</v>
      </c>
      <c r="CE473" s="10">
        <v>8.0160347822773232</v>
      </c>
      <c r="CF473" s="10"/>
      <c r="CH473" s="10">
        <v>4137.2964537934149</v>
      </c>
      <c r="CI473" s="10">
        <v>8.2405707635891776</v>
      </c>
      <c r="CJ473" s="10"/>
      <c r="CK473" s="4">
        <v>7.2141736642265339</v>
      </c>
      <c r="CM473" s="10">
        <v>4089.2260754196732</v>
      </c>
      <c r="CN473" s="10">
        <v>7.2230852903150691</v>
      </c>
      <c r="CQ473" s="10">
        <v>4303.8764837195949</v>
      </c>
      <c r="CR473" s="10">
        <v>7.2057064942430378</v>
      </c>
      <c r="CT473" s="4">
        <v>1.8052083345311178</v>
      </c>
      <c r="CU473" s="4">
        <v>1.5869791629827685</v>
      </c>
      <c r="CV473" s="4">
        <v>0.21822917154834914</v>
      </c>
      <c r="CW473" s="4">
        <v>1.6833333267519872</v>
      </c>
      <c r="CX473" s="4">
        <v>1.4291666547457378</v>
      </c>
      <c r="CY473" s="4">
        <v>0.25416667200624943</v>
      </c>
      <c r="CZ473" s="4">
        <v>1.9270833423102482</v>
      </c>
      <c r="DA473" s="4">
        <v>1.7447916712197993</v>
      </c>
      <c r="DB473" s="4">
        <v>0.18229167109044889</v>
      </c>
    </row>
    <row r="474" spans="1:106" x14ac:dyDescent="0.25">
      <c r="A474" s="1">
        <f t="shared" si="7"/>
        <v>45397</v>
      </c>
      <c r="B474" s="8" t="s">
        <v>94</v>
      </c>
      <c r="C474" s="4">
        <v>3925.5729999999999</v>
      </c>
      <c r="D474" s="4">
        <v>3925.5729999999999</v>
      </c>
      <c r="E474" s="4">
        <v>0</v>
      </c>
      <c r="F474" s="4">
        <v>2224.4009999999998</v>
      </c>
      <c r="H474" s="4">
        <v>1701.172</v>
      </c>
      <c r="J474" s="4">
        <v>29109.104433815875</v>
      </c>
      <c r="K474" s="4">
        <v>241.98638078718679</v>
      </c>
      <c r="L474" s="4">
        <v>17853.644705643041</v>
      </c>
      <c r="M474" s="4">
        <v>11255.459728172835</v>
      </c>
      <c r="N474" s="4">
        <v>12794.70935729027</v>
      </c>
      <c r="O474" s="4">
        <v>1788.0125254984096</v>
      </c>
      <c r="P474" s="4">
        <v>7740.6553294518208</v>
      </c>
      <c r="Q474" s="4">
        <v>5054.0540278384487</v>
      </c>
      <c r="R474" s="4">
        <v>12652.328315014627</v>
      </c>
      <c r="S474" s="4">
        <v>53.696354165179486</v>
      </c>
      <c r="T474" s="4">
        <v>1205</v>
      </c>
      <c r="U474" s="4">
        <v>7791.8744885341403</v>
      </c>
      <c r="V474" s="4">
        <v>0</v>
      </c>
      <c r="W474" s="4">
        <v>4860.4538264804878</v>
      </c>
      <c r="X474" s="4">
        <v>0</v>
      </c>
      <c r="Y474" s="4">
        <v>7791.8744885341403</v>
      </c>
      <c r="Z474" s="4">
        <v>4860.4538264804878</v>
      </c>
      <c r="AA474" s="4">
        <v>188954.84914687672</v>
      </c>
      <c r="AB474" s="4">
        <v>125112.15990963975</v>
      </c>
      <c r="AC474" s="4">
        <v>63842.689237236955</v>
      </c>
      <c r="AD474" s="4">
        <v>9951.6292339744923</v>
      </c>
      <c r="AE474" s="4">
        <v>4.1997439209882099</v>
      </c>
      <c r="AF474" s="4">
        <v>1023.4781566426732</v>
      </c>
      <c r="AG474" s="4">
        <v>6219.3624296660591</v>
      </c>
      <c r="AH474" s="4">
        <v>3732.2668043084327</v>
      </c>
      <c r="AI474" s="4">
        <v>7284.9096023026032</v>
      </c>
      <c r="AJ474" s="4">
        <v>227.1745718976745</v>
      </c>
      <c r="AK474" s="4">
        <v>3967.4067161457456</v>
      </c>
      <c r="AL474" s="4">
        <v>3317.502886156858</v>
      </c>
      <c r="AM474" s="4">
        <v>612.74156886667993</v>
      </c>
      <c r="AN474" s="4">
        <v>371.44735894716683</v>
      </c>
      <c r="AO474" s="4">
        <v>241.29420991951312</v>
      </c>
      <c r="AP474" s="4">
        <v>46089.828125</v>
      </c>
      <c r="AQ474" s="4">
        <v>75587.318124999991</v>
      </c>
      <c r="AR474" s="4">
        <v>28326.80078125</v>
      </c>
      <c r="AS474" s="4">
        <v>17763.02734375</v>
      </c>
      <c r="AT474" s="4">
        <v>688.03399884259261</v>
      </c>
      <c r="AU474" s="4">
        <v>676.06799768518522</v>
      </c>
      <c r="AV474" s="4">
        <v>700</v>
      </c>
      <c r="AW474" s="4">
        <v>7.4152498078155409</v>
      </c>
      <c r="AX474" s="4">
        <v>3.259322742766539</v>
      </c>
      <c r="AY474" s="4">
        <v>6.518645485533078</v>
      </c>
      <c r="AZ474" s="4">
        <v>48.134335840112186</v>
      </c>
      <c r="BA474" s="4">
        <v>2.5350768496661487</v>
      </c>
      <c r="BB474" s="4">
        <v>1.8557570072706846</v>
      </c>
      <c r="BC474" s="4">
        <v>0.1560897145121693</v>
      </c>
      <c r="BD474" s="4">
        <v>19.255104445898723</v>
      </c>
      <c r="BE474" s="4">
        <v>5.2510000467300415</v>
      </c>
      <c r="BF474" s="4">
        <v>3.2669999599456787</v>
      </c>
      <c r="BG474" s="4">
        <v>7.2350001335144043</v>
      </c>
      <c r="BH474" s="4">
        <v>89.265495300292969</v>
      </c>
      <c r="BI474" s="4">
        <v>78.141494750976563</v>
      </c>
      <c r="BJ474" s="4">
        <v>11.124000549316406</v>
      </c>
      <c r="BK474" s="4">
        <v>4.0450000762939453</v>
      </c>
      <c r="BL474" s="4">
        <v>3.1129999160766602</v>
      </c>
      <c r="BM474" s="4">
        <v>4.9770002365112305</v>
      </c>
      <c r="BN474" s="4">
        <v>1.4390000700950623</v>
      </c>
      <c r="BO474" s="4">
        <v>0.62300002574920654</v>
      </c>
      <c r="BP474" s="4">
        <v>2.255000114440918</v>
      </c>
      <c r="BQ474" s="4">
        <v>46</v>
      </c>
      <c r="BR474" s="4">
        <v>46</v>
      </c>
      <c r="BS474" s="4">
        <v>46</v>
      </c>
      <c r="BT474" s="10">
        <v>41.357279514862768</v>
      </c>
      <c r="BU474" s="10">
        <v>118.80118762367451</v>
      </c>
      <c r="BV474" s="4">
        <v>17.334831466393339</v>
      </c>
      <c r="BW474" s="10">
        <v>17.551047789531726</v>
      </c>
      <c r="BX474" s="10">
        <v>17.118615143254953</v>
      </c>
      <c r="BY474" s="4">
        <v>0.46325367268093937</v>
      </c>
      <c r="BZ474" s="4">
        <v>0.35753185849884739</v>
      </c>
      <c r="CA474" s="4">
        <v>0.56897548686303134</v>
      </c>
      <c r="CB474" s="4">
        <v>8.334617613175654</v>
      </c>
      <c r="CD474" s="10">
        <v>3523.1125795874877</v>
      </c>
      <c r="CE474" s="10">
        <v>8.1920952308904358</v>
      </c>
      <c r="CF474" s="10"/>
      <c r="CH474" s="10">
        <v>1914.3877120858035</v>
      </c>
      <c r="CI474" s="10">
        <v>8.5969063829644803</v>
      </c>
      <c r="CJ474" s="10"/>
      <c r="CK474" s="4">
        <v>7.17834921116311</v>
      </c>
      <c r="CM474" s="10">
        <v>3360.2823463807281</v>
      </c>
      <c r="CN474" s="10">
        <v>7.1863972589576237</v>
      </c>
      <c r="CQ474" s="10">
        <v>2217.9362674523982</v>
      </c>
      <c r="CR474" s="10">
        <v>7.1661560235933921</v>
      </c>
      <c r="CT474" s="4">
        <v>1.8031250082810097</v>
      </c>
      <c r="CU474" s="4">
        <v>1.5869791700194278</v>
      </c>
      <c r="CV474" s="4">
        <v>0.21614583826158196</v>
      </c>
      <c r="CW474" s="4">
        <v>2.0718749958711364</v>
      </c>
      <c r="CX474" s="4">
        <v>1.7864583221574624</v>
      </c>
      <c r="CY474" s="4">
        <v>0.28541667371367413</v>
      </c>
      <c r="CZ474" s="4">
        <v>1.5343750206908833</v>
      </c>
      <c r="DA474" s="4">
        <v>1.3875000178813934</v>
      </c>
      <c r="DB474" s="4">
        <v>0.14687500280948976</v>
      </c>
    </row>
    <row r="475" spans="1:106" x14ac:dyDescent="0.25">
      <c r="A475" s="1">
        <f t="shared" si="7"/>
        <v>45398</v>
      </c>
      <c r="B475" s="8" t="s">
        <v>94</v>
      </c>
      <c r="C475" s="4">
        <v>6886.9660000000003</v>
      </c>
      <c r="D475" s="4">
        <v>6886.9660000000003</v>
      </c>
      <c r="E475" s="4">
        <v>0</v>
      </c>
      <c r="F475" s="4">
        <v>2691.4870000000001</v>
      </c>
      <c r="H475" s="4">
        <v>4195.4790000000003</v>
      </c>
      <c r="J475" s="4">
        <v>43701.541254388518</v>
      </c>
      <c r="K475" s="4">
        <v>241.06935774273549</v>
      </c>
      <c r="L475" s="4">
        <v>15414.354964304526</v>
      </c>
      <c r="M475" s="4">
        <v>28287.186290083991</v>
      </c>
      <c r="N475" s="4">
        <v>19211.763313706244</v>
      </c>
      <c r="O475" s="4">
        <v>1787.9153457380107</v>
      </c>
      <c r="P475" s="4">
        <v>7532.1123480742599</v>
      </c>
      <c r="Q475" s="4">
        <v>11679.650965631983</v>
      </c>
      <c r="R475" s="4">
        <v>19329.210778380726</v>
      </c>
      <c r="S475" s="4">
        <v>53.650983859483361</v>
      </c>
      <c r="T475" s="4">
        <v>1205</v>
      </c>
      <c r="U475" s="4">
        <v>7614.9350670150761</v>
      </c>
      <c r="V475" s="4">
        <v>0</v>
      </c>
      <c r="W475" s="4">
        <v>11714.27571136565</v>
      </c>
      <c r="X475" s="4">
        <v>0</v>
      </c>
      <c r="Y475" s="4">
        <v>7614.9350670150761</v>
      </c>
      <c r="Z475" s="4">
        <v>11714.27571136565</v>
      </c>
      <c r="AA475" s="4">
        <v>207774.72886285966</v>
      </c>
      <c r="AB475" s="4">
        <v>76622.529263363598</v>
      </c>
      <c r="AC475" s="4">
        <v>131152.19959949606</v>
      </c>
      <c r="AD475" s="4">
        <v>14000.833866197865</v>
      </c>
      <c r="AE475" s="4">
        <v>4.2002762457893859</v>
      </c>
      <c r="AF475" s="4">
        <v>1023.3242957143921</v>
      </c>
      <c r="AG475" s="4">
        <v>4982.1964738303122</v>
      </c>
      <c r="AH475" s="4">
        <v>9018.6373923675528</v>
      </c>
      <c r="AI475" s="4">
        <v>8112.7498958712504</v>
      </c>
      <c r="AJ475" s="4">
        <v>227.35141465871422</v>
      </c>
      <c r="AK475" s="4">
        <v>3004.0148789261639</v>
      </c>
      <c r="AL475" s="4">
        <v>5108.7350169450865</v>
      </c>
      <c r="AM475" s="4">
        <v>712.930410938656</v>
      </c>
      <c r="AN475" s="4">
        <v>276.55407679020584</v>
      </c>
      <c r="AO475" s="4">
        <v>436.37633414845021</v>
      </c>
      <c r="AP475" s="4">
        <v>71295.57421875</v>
      </c>
      <c r="AQ475" s="4">
        <v>116924.74171875</v>
      </c>
      <c r="AR475" s="4">
        <v>25830.78125</v>
      </c>
      <c r="AS475" s="4">
        <v>45464.79296875</v>
      </c>
      <c r="AT475" s="4">
        <v>700</v>
      </c>
      <c r="AU475" s="4">
        <v>700</v>
      </c>
      <c r="AV475" s="4">
        <v>700</v>
      </c>
      <c r="AW475" s="4">
        <v>6.3455433429449943</v>
      </c>
      <c r="AX475" s="4">
        <v>2.7895830055943711</v>
      </c>
      <c r="AY475" s="4">
        <v>5.5791660111887422</v>
      </c>
      <c r="AZ475" s="4">
        <v>30.169268856977027</v>
      </c>
      <c r="BA475" s="4">
        <v>2.0329465640164135</v>
      </c>
      <c r="BB475" s="4">
        <v>1.1779860530560555</v>
      </c>
      <c r="BC475" s="4">
        <v>0.10351879346270274</v>
      </c>
      <c r="BD475" s="4">
        <v>16.977685343408112</v>
      </c>
      <c r="BE475" s="4">
        <v>5.4789999723434448</v>
      </c>
      <c r="BF475" s="4">
        <v>2.4110000133514404</v>
      </c>
      <c r="BG475" s="4">
        <v>8.5469999313354492</v>
      </c>
      <c r="BH475" s="4">
        <v>91.443002700805664</v>
      </c>
      <c r="BI475" s="4">
        <v>81.114501953125</v>
      </c>
      <c r="BJ475" s="4">
        <v>10.328500747680664</v>
      </c>
      <c r="BK475" s="4">
        <v>2.593500018119812</v>
      </c>
      <c r="BL475" s="4">
        <v>2.4230000972747803</v>
      </c>
      <c r="BM475" s="4">
        <v>2.7639999389648438</v>
      </c>
      <c r="BN475" s="4">
        <v>0.48400001227855682</v>
      </c>
      <c r="BO475" s="4">
        <v>0.43299999833106995</v>
      </c>
      <c r="BP475" s="4">
        <v>0.5350000262260437</v>
      </c>
      <c r="BQ475" s="4">
        <v>14</v>
      </c>
      <c r="BR475" s="4">
        <v>16</v>
      </c>
      <c r="BS475" s="4">
        <v>12</v>
      </c>
      <c r="BT475" s="10">
        <v>41.408707433563258</v>
      </c>
      <c r="BU475" s="10">
        <v>116.1375275811365</v>
      </c>
      <c r="BV475" s="4">
        <v>16.568675888964425</v>
      </c>
      <c r="BW475" s="10">
        <v>16.223815258564773</v>
      </c>
      <c r="BX475" s="10">
        <v>16.913536519364076</v>
      </c>
      <c r="BY475" s="4">
        <v>1.449275697467562</v>
      </c>
      <c r="BZ475" s="4">
        <v>1.5863762200293119</v>
      </c>
      <c r="CA475" s="4">
        <v>1.3121751749058121</v>
      </c>
      <c r="CB475" s="4">
        <v>8.0338220300572676</v>
      </c>
      <c r="CD475" s="10">
        <v>2420.8016376048931</v>
      </c>
      <c r="CE475" s="10">
        <v>7.9449303017707322</v>
      </c>
      <c r="CF475" s="10"/>
      <c r="CH475" s="10">
        <v>3994.1571375052149</v>
      </c>
      <c r="CI475" s="10">
        <v>8.0876980379351107</v>
      </c>
      <c r="CJ475" s="10"/>
      <c r="CK475" s="4">
        <v>7.1309361894666567</v>
      </c>
      <c r="CM475" s="10">
        <v>2358.385407833493</v>
      </c>
      <c r="CN475" s="10">
        <v>7.0416406941883904</v>
      </c>
      <c r="CQ475" s="10">
        <v>4411.8170457732776</v>
      </c>
      <c r="CR475" s="10">
        <v>7.1786700802569134</v>
      </c>
      <c r="CT475" s="4">
        <v>2.1607638781295262</v>
      </c>
      <c r="CU475" s="4">
        <v>1.9071180402404733</v>
      </c>
      <c r="CV475" s="4">
        <v>0.25364583788905293</v>
      </c>
      <c r="CW475" s="4">
        <v>1.9999999883584678</v>
      </c>
      <c r="CX475" s="4">
        <v>1.7437499836087227</v>
      </c>
      <c r="CY475" s="4">
        <v>0.25625000474974513</v>
      </c>
      <c r="CZ475" s="4">
        <v>2.3215277679005846</v>
      </c>
      <c r="DA475" s="4">
        <v>2.0704860968722238</v>
      </c>
      <c r="DB475" s="4">
        <v>0.25104167102836072</v>
      </c>
    </row>
    <row r="476" spans="1:106" x14ac:dyDescent="0.25">
      <c r="A476" s="1">
        <f t="shared" si="7"/>
        <v>45399</v>
      </c>
      <c r="B476" s="8" t="s">
        <v>94</v>
      </c>
      <c r="C476" s="4">
        <v>8493.8339999999989</v>
      </c>
      <c r="D476" s="4">
        <v>8493.8339999999989</v>
      </c>
      <c r="E476" s="4">
        <v>0</v>
      </c>
      <c r="F476" s="4">
        <v>4168.4830000000002</v>
      </c>
      <c r="H476" s="4">
        <v>4325.3509999999997</v>
      </c>
      <c r="J476" s="4">
        <v>52879.758737740311</v>
      </c>
      <c r="K476" s="4">
        <v>239.7268488369441</v>
      </c>
      <c r="L476" s="4">
        <v>23947.961160639246</v>
      </c>
      <c r="M476" s="4">
        <v>28931.797577101064</v>
      </c>
      <c r="N476" s="4">
        <v>21854.128579879689</v>
      </c>
      <c r="O476" s="4">
        <v>1788.3445333942304</v>
      </c>
      <c r="P476" s="4">
        <v>11502.583229213582</v>
      </c>
      <c r="Q476" s="4">
        <v>10351.545350666105</v>
      </c>
      <c r="R476" s="4">
        <v>24867.563996282264</v>
      </c>
      <c r="S476" s="4">
        <v>53.638288593362397</v>
      </c>
      <c r="T476" s="4">
        <v>1205</v>
      </c>
      <c r="U476" s="4">
        <v>11070.104156815447</v>
      </c>
      <c r="V476" s="4">
        <v>0</v>
      </c>
      <c r="W476" s="4">
        <v>13797.459839466817</v>
      </c>
      <c r="X476" s="4">
        <v>0</v>
      </c>
      <c r="Y476" s="4">
        <v>11070.104156815447</v>
      </c>
      <c r="Z476" s="4">
        <v>13797.459839466817</v>
      </c>
      <c r="AA476" s="4">
        <v>317604.10863742686</v>
      </c>
      <c r="AB476" s="4">
        <v>156681.55483658556</v>
      </c>
      <c r="AC476" s="4">
        <v>160922.55380084133</v>
      </c>
      <c r="AD476" s="4">
        <v>18328.153368815714</v>
      </c>
      <c r="AE476" s="4">
        <v>4.2001015535131803</v>
      </c>
      <c r="AF476" s="4">
        <v>1023.5242346551428</v>
      </c>
      <c r="AG476" s="4">
        <v>8709.3013181427305</v>
      </c>
      <c r="AH476" s="4">
        <v>9618.8520506729819</v>
      </c>
      <c r="AI476" s="4">
        <v>7797.0829910561588</v>
      </c>
      <c r="AJ476" s="4">
        <v>227.2042038154602</v>
      </c>
      <c r="AK476" s="4">
        <v>4109.7234497999734</v>
      </c>
      <c r="AL476" s="4">
        <v>3687.3595412561858</v>
      </c>
      <c r="AM476" s="4">
        <v>941.59457352088339</v>
      </c>
      <c r="AN476" s="4">
        <v>458.30150737325619</v>
      </c>
      <c r="AO476" s="4">
        <v>483.2930661476272</v>
      </c>
      <c r="AP476" s="4">
        <v>85101.0625</v>
      </c>
      <c r="AQ476" s="4">
        <v>139565.74249999999</v>
      </c>
      <c r="AR476" s="4">
        <v>39537.94140625</v>
      </c>
      <c r="AS476" s="4">
        <v>45563.12109375</v>
      </c>
      <c r="AT476" s="4">
        <v>699.42259837962956</v>
      </c>
      <c r="AU476" s="4">
        <v>698.84519675925924</v>
      </c>
      <c r="AV476" s="4">
        <v>700</v>
      </c>
      <c r="AW476" s="4">
        <v>6.2256642568880336</v>
      </c>
      <c r="AX476" s="4">
        <v>2.5729403918041829</v>
      </c>
      <c r="AY476" s="4">
        <v>5.1458807836083658</v>
      </c>
      <c r="AZ476" s="4">
        <v>37.3923140760023</v>
      </c>
      <c r="BA476" s="4">
        <v>2.1578186445385814</v>
      </c>
      <c r="BB476" s="4">
        <v>0.9179697873841377</v>
      </c>
      <c r="BC476" s="4">
        <v>0.11085624860585733</v>
      </c>
      <c r="BD476" s="4">
        <v>16.431418662055322</v>
      </c>
      <c r="BE476" s="4">
        <v>4.7884999513626099</v>
      </c>
      <c r="BF476" s="4">
        <v>1.8710000514984131</v>
      </c>
      <c r="BG476" s="4">
        <v>7.7059998512268066</v>
      </c>
      <c r="BH476" s="4">
        <v>91.262998580932617</v>
      </c>
      <c r="BI476" s="4">
        <v>80.39849853515625</v>
      </c>
      <c r="BJ476" s="4">
        <v>10.864500045776367</v>
      </c>
      <c r="BK476" s="4">
        <v>3.1490000486373901</v>
      </c>
      <c r="BL476" s="4">
        <v>2.9800000190734863</v>
      </c>
      <c r="BM476" s="4">
        <v>3.3180000782012939</v>
      </c>
      <c r="BN476" s="4">
        <v>0.79899999499320984</v>
      </c>
      <c r="BO476" s="4">
        <v>0.70099997520446777</v>
      </c>
      <c r="BP476" s="4">
        <v>0.8970000147819519</v>
      </c>
      <c r="BQ476" s="4">
        <v>43</v>
      </c>
      <c r="BR476" s="4">
        <v>48</v>
      </c>
      <c r="BS476" s="4">
        <v>38</v>
      </c>
      <c r="BT476" s="10">
        <v>40.917449449364113</v>
      </c>
      <c r="BU476" s="10">
        <v>118.05001686099524</v>
      </c>
      <c r="BV476" s="4">
        <v>17.663042288196309</v>
      </c>
      <c r="BW476" s="10">
        <v>17.774508294198249</v>
      </c>
      <c r="BX476" s="10">
        <v>17.551576282194368</v>
      </c>
      <c r="BY476" s="4">
        <v>0.4469301105031106</v>
      </c>
      <c r="BZ476" s="4">
        <v>0.38284716788208201</v>
      </c>
      <c r="CA476" s="4">
        <v>0.51101305312413914</v>
      </c>
      <c r="CB476" s="4">
        <v>8.0075556667993109</v>
      </c>
      <c r="CD476" s="10">
        <v>4308.1557955126254</v>
      </c>
      <c r="CE476" s="10">
        <v>8.1505597281648789</v>
      </c>
      <c r="CF476" s="10"/>
      <c r="CH476" s="10">
        <v>4437.7203543418091</v>
      </c>
      <c r="CI476" s="10">
        <v>7.8687267802176786</v>
      </c>
      <c r="CJ476" s="10"/>
      <c r="CK476" s="4">
        <v>7.2269590250722784</v>
      </c>
      <c r="CM476" s="10">
        <v>4067.4995499688607</v>
      </c>
      <c r="CN476" s="10">
        <v>7.1901855768438381</v>
      </c>
      <c r="CQ476" s="10">
        <v>4765.7542247716465</v>
      </c>
      <c r="CR476" s="10">
        <v>7.2583446100322648</v>
      </c>
      <c r="CT476" s="4">
        <v>1.7104166732169688</v>
      </c>
      <c r="CU476" s="4">
        <v>1.3958333320915699</v>
      </c>
      <c r="CV476" s="4">
        <v>0.31458334112539887</v>
      </c>
      <c r="CW476" s="4">
        <v>1.739583339697371</v>
      </c>
      <c r="CX476" s="4">
        <v>1.4166666666666667</v>
      </c>
      <c r="CY476" s="4">
        <v>0.32291667303070426</v>
      </c>
      <c r="CZ476" s="4">
        <v>1.6812500067365665</v>
      </c>
      <c r="DA476" s="4">
        <v>1.3749999975164731</v>
      </c>
      <c r="DB476" s="4">
        <v>0.30625000922009349</v>
      </c>
    </row>
    <row r="477" spans="1:106" x14ac:dyDescent="0.25">
      <c r="A477" s="1">
        <f t="shared" si="7"/>
        <v>45400</v>
      </c>
      <c r="B477" s="8" t="s">
        <v>94</v>
      </c>
      <c r="C477" s="4">
        <v>7193.4560000000001</v>
      </c>
      <c r="D477" s="4">
        <v>7193.4560000000001</v>
      </c>
      <c r="E477" s="4">
        <v>0</v>
      </c>
      <c r="F477" s="4">
        <v>4378.4430000000002</v>
      </c>
      <c r="H477" s="4">
        <v>2815.0129999999999</v>
      </c>
      <c r="J477" s="4">
        <v>46887.254096794139</v>
      </c>
      <c r="K477" s="4">
        <v>239.24207758272615</v>
      </c>
      <c r="L477" s="4">
        <v>27337.657689132775</v>
      </c>
      <c r="M477" s="4">
        <v>19549.596407661364</v>
      </c>
      <c r="N477" s="4">
        <v>18495.429861493405</v>
      </c>
      <c r="O477" s="4">
        <v>1788.9878704025559</v>
      </c>
      <c r="P477" s="4">
        <v>11295.552474307813</v>
      </c>
      <c r="Q477" s="4">
        <v>7199.8773871855929</v>
      </c>
      <c r="R477" s="4">
        <v>21524.824117063836</v>
      </c>
      <c r="S477" s="4">
        <v>53.613260501943749</v>
      </c>
      <c r="T477" s="4">
        <v>1205</v>
      </c>
      <c r="U477" s="4">
        <v>11921.524484583075</v>
      </c>
      <c r="V477" s="4">
        <v>0</v>
      </c>
      <c r="W477" s="4">
        <v>9603.2996324807609</v>
      </c>
      <c r="X477" s="4">
        <v>0</v>
      </c>
      <c r="Y477" s="4">
        <v>11921.524484583075</v>
      </c>
      <c r="Z477" s="4">
        <v>9603.2996324807609</v>
      </c>
      <c r="AA477" s="4">
        <v>272633.77595153282</v>
      </c>
      <c r="AB477" s="4">
        <v>155910.00334873062</v>
      </c>
      <c r="AC477" s="4">
        <v>116723.77260280219</v>
      </c>
      <c r="AD477" s="4">
        <v>15879.094670197333</v>
      </c>
      <c r="AE477" s="4">
        <v>4.1998101431551298</v>
      </c>
      <c r="AF477" s="4">
        <v>1023.3422893299137</v>
      </c>
      <c r="AG477" s="4">
        <v>8611.8146685306292</v>
      </c>
      <c r="AH477" s="4">
        <v>7267.2800016667043</v>
      </c>
      <c r="AI477" s="4">
        <v>8584.3984890573465</v>
      </c>
      <c r="AJ477" s="4">
        <v>227.40002949184841</v>
      </c>
      <c r="AK477" s="4">
        <v>5012.6101773073442</v>
      </c>
      <c r="AL477" s="4">
        <v>3571.7883117500023</v>
      </c>
      <c r="AM477" s="4">
        <v>832.89724475840308</v>
      </c>
      <c r="AN477" s="4">
        <v>452.17283586959991</v>
      </c>
      <c r="AO477" s="4">
        <v>380.72440888880317</v>
      </c>
      <c r="AP477" s="4">
        <v>73539.1484375</v>
      </c>
      <c r="AQ477" s="4">
        <v>120604.20343749999</v>
      </c>
      <c r="AR477" s="4">
        <v>41218.62109375</v>
      </c>
      <c r="AS477" s="4">
        <v>32320.52734375</v>
      </c>
      <c r="AT477" s="4">
        <v>677.26287615740739</v>
      </c>
      <c r="AU477" s="4">
        <v>654.52575231481478</v>
      </c>
      <c r="AV477" s="4">
        <v>700</v>
      </c>
      <c r="AW477" s="4">
        <v>6.5180428012340856</v>
      </c>
      <c r="AX477" s="4">
        <v>2.5711465895521437</v>
      </c>
      <c r="AY477" s="4">
        <v>5.1422931791042874</v>
      </c>
      <c r="AZ477" s="4">
        <v>37.900249330993731</v>
      </c>
      <c r="BA477" s="4">
        <v>2.2074361294761982</v>
      </c>
      <c r="BB477" s="4">
        <v>1.1933622015700585</v>
      </c>
      <c r="BC477" s="4">
        <v>0.11578540895480602</v>
      </c>
      <c r="BD477" s="4">
        <v>16.765822080165638</v>
      </c>
      <c r="BE477" s="4">
        <v>5.2385001182556152</v>
      </c>
      <c r="BF477" s="4">
        <v>1.9149999618530273</v>
      </c>
      <c r="BG477" s="4">
        <v>8.5620002746582031</v>
      </c>
      <c r="BH477" s="4">
        <v>90.747003555297852</v>
      </c>
      <c r="BI477" s="4">
        <v>79.888504028320313</v>
      </c>
      <c r="BJ477" s="4">
        <v>10.858499526977539</v>
      </c>
      <c r="BK477" s="4">
        <v>3.0585000514984131</v>
      </c>
      <c r="BL477" s="4">
        <v>2.9700000286102295</v>
      </c>
      <c r="BM477" s="4">
        <v>3.1470000743865967</v>
      </c>
      <c r="BN477" s="4">
        <v>0.95650002360343933</v>
      </c>
      <c r="BO477" s="4">
        <v>0.76200002431869507</v>
      </c>
      <c r="BP477" s="4">
        <v>1.1510000228881836</v>
      </c>
      <c r="BQ477" s="4">
        <v>48</v>
      </c>
      <c r="BR477" s="4">
        <v>30</v>
      </c>
      <c r="BS477" s="4">
        <v>66</v>
      </c>
      <c r="BT477" s="10">
        <v>42.739580446977364</v>
      </c>
      <c r="BU477" s="10">
        <v>117.18950857792954</v>
      </c>
      <c r="BV477" s="4">
        <v>16.988939070077958</v>
      </c>
      <c r="BW477" s="10">
        <v>17.274409855228882</v>
      </c>
      <c r="BX477" s="10">
        <v>16.703468284927034</v>
      </c>
      <c r="BY477" s="4">
        <v>0.39580855213596017</v>
      </c>
      <c r="BZ477" s="4">
        <v>0.3483688670688474</v>
      </c>
      <c r="CA477" s="4">
        <v>0.44324823720307294</v>
      </c>
      <c r="CB477" s="4">
        <v>8.1712380817518788</v>
      </c>
      <c r="CD477" s="10">
        <v>4344.0847704880471</v>
      </c>
      <c r="CE477" s="10">
        <v>8.1190145693615836</v>
      </c>
      <c r="CF477" s="10"/>
      <c r="CH477" s="10">
        <v>3364.7401261704304</v>
      </c>
      <c r="CI477" s="10">
        <v>8.2386618221684333</v>
      </c>
      <c r="CJ477" s="10"/>
      <c r="CK477" s="4">
        <v>7.4303285688291343</v>
      </c>
      <c r="CM477" s="10">
        <v>3988.0652498683221</v>
      </c>
      <c r="CN477" s="10">
        <v>7.3435583607737547</v>
      </c>
      <c r="CQ477" s="10">
        <v>3631.6831887861149</v>
      </c>
      <c r="CR477" s="10">
        <v>7.5256136566192851</v>
      </c>
      <c r="CT477" s="4">
        <v>1.6479166672409824</v>
      </c>
      <c r="CU477" s="4">
        <v>1.4218749956538281</v>
      </c>
      <c r="CV477" s="4">
        <v>0.22604167158715427</v>
      </c>
      <c r="CW477" s="4">
        <v>1.6375000018936892</v>
      </c>
      <c r="CX477" s="4">
        <v>1.4312499985098839</v>
      </c>
      <c r="CY477" s="4">
        <v>0.20625000338380536</v>
      </c>
      <c r="CZ477" s="4">
        <v>1.6583333325882754</v>
      </c>
      <c r="DA477" s="4">
        <v>1.4124999927977722</v>
      </c>
      <c r="DB477" s="4">
        <v>0.24583333979050317</v>
      </c>
    </row>
    <row r="478" spans="1:106" x14ac:dyDescent="0.25">
      <c r="A478" s="1">
        <f t="shared" si="7"/>
        <v>45401</v>
      </c>
      <c r="B478" s="8" t="s">
        <v>94</v>
      </c>
      <c r="C478" s="4">
        <v>8825.8060000000005</v>
      </c>
      <c r="D478" s="4">
        <v>8825.8060000000005</v>
      </c>
      <c r="E478" s="4">
        <v>0</v>
      </c>
      <c r="F478" s="4">
        <v>4521.3890000000001</v>
      </c>
      <c r="H478" s="4">
        <v>4304.4170000000004</v>
      </c>
      <c r="J478" s="4">
        <v>53360.643482671541</v>
      </c>
      <c r="K478" s="4">
        <v>239.54637832830048</v>
      </c>
      <c r="L478" s="4">
        <v>29491.688425782122</v>
      </c>
      <c r="M478" s="4">
        <v>23868.955056889419</v>
      </c>
      <c r="N478" s="4">
        <v>20588.909334422064</v>
      </c>
      <c r="O478" s="4">
        <v>1790.0074896878664</v>
      </c>
      <c r="P478" s="4">
        <v>11322.578928376275</v>
      </c>
      <c r="Q478" s="4">
        <v>9266.3304060457885</v>
      </c>
      <c r="R478" s="4">
        <v>24012.907177647561</v>
      </c>
      <c r="S478" s="4">
        <v>53.500893229187369</v>
      </c>
      <c r="T478" s="4">
        <v>1205</v>
      </c>
      <c r="U478" s="4">
        <v>13086.77938166292</v>
      </c>
      <c r="V478" s="4">
        <v>0</v>
      </c>
      <c r="W478" s="4">
        <v>10926.127795984643</v>
      </c>
      <c r="X478" s="4">
        <v>0</v>
      </c>
      <c r="Y478" s="4">
        <v>13086.77938166292</v>
      </c>
      <c r="Z478" s="4">
        <v>10926.127795984643</v>
      </c>
      <c r="AA478" s="4">
        <v>290202.06032758363</v>
      </c>
      <c r="AB478" s="4">
        <v>166319.10896378756</v>
      </c>
      <c r="AC478" s="4">
        <v>123882.95136379608</v>
      </c>
      <c r="AD478" s="4">
        <v>16848.403467882556</v>
      </c>
      <c r="AE478" s="4">
        <v>4.1999856080193387</v>
      </c>
      <c r="AF478" s="4">
        <v>1023.3131982537235</v>
      </c>
      <c r="AG478" s="4">
        <v>8290.0214855069589</v>
      </c>
      <c r="AH478" s="4">
        <v>8558.3819823755985</v>
      </c>
      <c r="AI478" s="4">
        <v>10030.725374296564</v>
      </c>
      <c r="AJ478" s="4">
        <v>227.54324612396735</v>
      </c>
      <c r="AK478" s="4">
        <v>5676.5320360365467</v>
      </c>
      <c r="AL478" s="4">
        <v>4354.1933382600173</v>
      </c>
      <c r="AM478" s="4">
        <v>890.54800769183714</v>
      </c>
      <c r="AN478" s="4">
        <v>466.54237747554862</v>
      </c>
      <c r="AO478" s="4">
        <v>424.00563021628852</v>
      </c>
      <c r="AP478" s="4">
        <v>80989.375</v>
      </c>
      <c r="AQ478" s="4">
        <v>132822.57499999998</v>
      </c>
      <c r="AR478" s="4">
        <v>42305.72265625</v>
      </c>
      <c r="AS478" s="4">
        <v>38683.65234375</v>
      </c>
      <c r="AT478" s="4">
        <v>700.18501446759251</v>
      </c>
      <c r="AU478" s="4">
        <v>700.34967013888888</v>
      </c>
      <c r="AV478" s="4">
        <v>700.02035879629625</v>
      </c>
      <c r="AW478" s="4">
        <v>6.0459796513396666</v>
      </c>
      <c r="AX478" s="4">
        <v>2.3328078290438361</v>
      </c>
      <c r="AY478" s="4">
        <v>4.6656156580876722</v>
      </c>
      <c r="AZ478" s="4">
        <v>32.881083079277246</v>
      </c>
      <c r="BA478" s="4">
        <v>1.9089931806661686</v>
      </c>
      <c r="BB478" s="4">
        <v>1.1365223045120822</v>
      </c>
      <c r="BC478" s="4">
        <v>0.10090273995279718</v>
      </c>
      <c r="BD478" s="4">
        <v>15.049342235711954</v>
      </c>
      <c r="BE478" s="4">
        <v>5.255000114440918</v>
      </c>
      <c r="BF478" s="4">
        <v>5.0270004272460938</v>
      </c>
      <c r="BG478" s="4">
        <v>5.4829998016357422</v>
      </c>
      <c r="BH478" s="4">
        <v>91.370501518249512</v>
      </c>
      <c r="BI478" s="4">
        <v>80.886001586914063</v>
      </c>
      <c r="BJ478" s="4">
        <v>10.484499931335449</v>
      </c>
      <c r="BK478" s="4">
        <v>2.8009999990463257</v>
      </c>
      <c r="BL478" s="4">
        <v>2.5160000324249268</v>
      </c>
      <c r="BM478" s="4">
        <v>3.0859999656677246</v>
      </c>
      <c r="BN478" s="4">
        <v>0.57399998605251312</v>
      </c>
      <c r="BO478" s="4">
        <v>0.2800000011920929</v>
      </c>
      <c r="BP478" s="4">
        <v>0.86799997091293335</v>
      </c>
      <c r="BQ478" s="4">
        <v>92</v>
      </c>
      <c r="BR478" s="4">
        <v>70</v>
      </c>
      <c r="BS478" s="4">
        <v>114</v>
      </c>
      <c r="BT478" s="10">
        <v>42.287282333880384</v>
      </c>
      <c r="BU478" s="10">
        <v>115.50540781389853</v>
      </c>
      <c r="BV478" s="4">
        <v>17.240458123551473</v>
      </c>
      <c r="BW478" s="10">
        <v>17.294444148628799</v>
      </c>
      <c r="BX478" s="10">
        <v>17.186472098474148</v>
      </c>
      <c r="BY478" s="4">
        <v>0.28937169379460853</v>
      </c>
      <c r="BZ478" s="4">
        <v>0.22305364073626224</v>
      </c>
      <c r="CA478" s="4">
        <v>0.35568974685295479</v>
      </c>
      <c r="CB478" s="4">
        <v>8.2437365636860065</v>
      </c>
      <c r="CD478" s="10">
        <v>4438.8937453147628</v>
      </c>
      <c r="CE478" s="10">
        <v>8.0502966989865588</v>
      </c>
      <c r="CF478" s="10"/>
      <c r="CH478" s="10">
        <v>3777.7219298971154</v>
      </c>
      <c r="CI478" s="10">
        <v>8.4710320135478483</v>
      </c>
      <c r="CJ478" s="10"/>
      <c r="CK478" s="4">
        <v>7.3007960286505904</v>
      </c>
      <c r="CM478" s="10">
        <v>4211.7894298821911</v>
      </c>
      <c r="CN478" s="10">
        <v>7.1467892264574804</v>
      </c>
      <c r="CQ478" s="10">
        <v>4089.4836834233611</v>
      </c>
      <c r="CR478" s="10">
        <v>7.4594087709476611</v>
      </c>
      <c r="CT478" s="4">
        <v>1.6687499929685146</v>
      </c>
      <c r="CU478" s="4">
        <v>1.3447916551182666</v>
      </c>
      <c r="CV478" s="4">
        <v>0.32395833785024786</v>
      </c>
      <c r="CW478" s="4">
        <v>2.1166666522622108</v>
      </c>
      <c r="CX478" s="4">
        <v>1.6499999811251957</v>
      </c>
      <c r="CY478" s="4">
        <v>0.46666667113701504</v>
      </c>
      <c r="CZ478" s="4">
        <v>1.2208333336748183</v>
      </c>
      <c r="DA478" s="4">
        <v>1.0395833291113377</v>
      </c>
      <c r="DB478" s="4">
        <v>0.18125000456348062</v>
      </c>
    </row>
    <row r="479" spans="1:106" x14ac:dyDescent="0.25">
      <c r="A479" s="1">
        <f t="shared" si="7"/>
        <v>45402</v>
      </c>
      <c r="B479" s="8" t="s">
        <v>94</v>
      </c>
      <c r="C479" s="4">
        <v>9040.1749999999993</v>
      </c>
      <c r="D479" s="4">
        <v>9040.1749999999993</v>
      </c>
      <c r="E479" s="4">
        <v>0</v>
      </c>
      <c r="F479" s="4">
        <v>4511.7910000000002</v>
      </c>
      <c r="H479" s="4">
        <v>4528.384</v>
      </c>
      <c r="J479" s="4">
        <v>58834.452887840183</v>
      </c>
      <c r="K479" s="4">
        <v>238.52235935414839</v>
      </c>
      <c r="L479" s="4">
        <v>30651.942342070244</v>
      </c>
      <c r="M479" s="4">
        <v>28182.510545769939</v>
      </c>
      <c r="N479" s="4">
        <v>22282.791263929597</v>
      </c>
      <c r="O479" s="4">
        <v>1789.7310106065627</v>
      </c>
      <c r="P479" s="4">
        <v>11937.082478865719</v>
      </c>
      <c r="Q479" s="4">
        <v>10345.708785063876</v>
      </c>
      <c r="R479" s="4">
        <v>25362.025394688826</v>
      </c>
      <c r="S479" s="4">
        <v>53.428080396617624</v>
      </c>
      <c r="T479" s="4">
        <v>1205</v>
      </c>
      <c r="U479" s="4">
        <v>12214.621639497294</v>
      </c>
      <c r="V479" s="4">
        <v>0</v>
      </c>
      <c r="W479" s="4">
        <v>13147.403755191533</v>
      </c>
      <c r="X479" s="4">
        <v>0</v>
      </c>
      <c r="Y479" s="4">
        <v>12214.621639497294</v>
      </c>
      <c r="Z479" s="4">
        <v>13147.403755191533</v>
      </c>
      <c r="AA479" s="4">
        <v>336394.77347814612</v>
      </c>
      <c r="AB479" s="4">
        <v>175441.91967629458</v>
      </c>
      <c r="AC479" s="4">
        <v>160952.85380185154</v>
      </c>
      <c r="AD479" s="4">
        <v>17949.647759805259</v>
      </c>
      <c r="AE479" s="4">
        <v>4.2000461946088574</v>
      </c>
      <c r="AF479" s="4">
        <v>1023.3742894021502</v>
      </c>
      <c r="AG479" s="4">
        <v>9132.8635315430911</v>
      </c>
      <c r="AH479" s="4">
        <v>8816.7842282621696</v>
      </c>
      <c r="AI479" s="4">
        <v>9569.7286974284616</v>
      </c>
      <c r="AJ479" s="4">
        <v>227.55333627153325</v>
      </c>
      <c r="AK479" s="4">
        <v>4849.784867260898</v>
      </c>
      <c r="AL479" s="4">
        <v>4719.9438301675646</v>
      </c>
      <c r="AM479" s="4">
        <v>984.63198945657427</v>
      </c>
      <c r="AN479" s="4">
        <v>485.9854298094599</v>
      </c>
      <c r="AO479" s="4">
        <v>498.64655964711432</v>
      </c>
      <c r="AP479" s="4">
        <v>90275.02734375</v>
      </c>
      <c r="AQ479" s="4">
        <v>148051.04484374999</v>
      </c>
      <c r="AR479" s="4">
        <v>44728.01953125</v>
      </c>
      <c r="AS479" s="4">
        <v>45547.0078125</v>
      </c>
      <c r="AT479" s="4">
        <v>699.99976851851852</v>
      </c>
      <c r="AU479" s="4">
        <v>700</v>
      </c>
      <c r="AV479" s="4">
        <v>699.99953703703704</v>
      </c>
      <c r="AW479" s="4">
        <v>6.5081099522785992</v>
      </c>
      <c r="AX479" s="4">
        <v>2.4648628222274014</v>
      </c>
      <c r="AY479" s="4">
        <v>4.9297256444548028</v>
      </c>
      <c r="AZ479" s="4">
        <v>37.21109087801355</v>
      </c>
      <c r="BA479" s="4">
        <v>1.9855420674716209</v>
      </c>
      <c r="BB479" s="4">
        <v>1.0585778148573963</v>
      </c>
      <c r="BC479" s="4">
        <v>0.10891735939365935</v>
      </c>
      <c r="BD479" s="4">
        <v>16.377010936596914</v>
      </c>
      <c r="BE479" s="4">
        <v>6.1120002269744873</v>
      </c>
      <c r="BF479" s="4">
        <v>1.565000057220459</v>
      </c>
      <c r="BG479" s="4">
        <v>10.659000396728516</v>
      </c>
      <c r="BH479" s="4">
        <v>89.379001617431641</v>
      </c>
      <c r="BI479" s="4">
        <v>78.28900146484375</v>
      </c>
      <c r="BJ479" s="4">
        <v>11.090000152587891</v>
      </c>
      <c r="BK479" s="4">
        <v>3.436500072479248</v>
      </c>
      <c r="BL479" s="4">
        <v>3.9700000286102295</v>
      </c>
      <c r="BM479" s="4">
        <v>2.9030001163482666</v>
      </c>
      <c r="BN479" s="4">
        <v>1.0719999670982361</v>
      </c>
      <c r="BO479" s="4">
        <v>1.4889999628067017</v>
      </c>
      <c r="BP479" s="4">
        <v>0.65499997138977051</v>
      </c>
      <c r="BQ479" s="4">
        <v>28</v>
      </c>
      <c r="BR479" s="4">
        <v>30</v>
      </c>
      <c r="BS479" s="4">
        <v>26</v>
      </c>
      <c r="BT479" s="10">
        <v>42.331772509767028</v>
      </c>
      <c r="BU479" s="10">
        <v>115.48498494801672</v>
      </c>
      <c r="BV479" s="4">
        <v>17.408152599952839</v>
      </c>
      <c r="BW479" s="10">
        <v>17.504754161845753</v>
      </c>
      <c r="BX479" s="10">
        <v>17.311551038059925</v>
      </c>
      <c r="BY479" s="4">
        <v>0.39634793181152861</v>
      </c>
      <c r="BZ479" s="4">
        <v>0.40221669692251005</v>
      </c>
      <c r="CA479" s="4">
        <v>0.39047916670054722</v>
      </c>
      <c r="CB479" s="4">
        <v>8.012185001171602</v>
      </c>
      <c r="CD479" s="10">
        <v>4487.8605886945252</v>
      </c>
      <c r="CE479" s="10">
        <v>7.8746374207749579</v>
      </c>
      <c r="CF479" s="10"/>
      <c r="CH479" s="10">
        <v>4597.012234394334</v>
      </c>
      <c r="CI479" s="10">
        <v>8.1464666462178901</v>
      </c>
      <c r="CJ479" s="10"/>
      <c r="CK479" s="4">
        <v>7.0162512393785841</v>
      </c>
      <c r="CM479" s="10">
        <v>4542.0251887272025</v>
      </c>
      <c r="CN479" s="10">
        <v>6.9822173753987871</v>
      </c>
      <c r="CQ479" s="10">
        <v>4992.1491613860553</v>
      </c>
      <c r="CR479" s="10">
        <v>7.0472163933570862</v>
      </c>
      <c r="CT479" s="4">
        <v>1.7218750043151281</v>
      </c>
      <c r="CU479" s="4">
        <v>1.4010416629413762</v>
      </c>
      <c r="CV479" s="4">
        <v>0.32083334137375158</v>
      </c>
      <c r="CW479" s="4">
        <v>1.6916666679705183</v>
      </c>
      <c r="CX479" s="4">
        <v>1.3895833268761635</v>
      </c>
      <c r="CY479" s="4">
        <v>0.30208334109435481</v>
      </c>
      <c r="CZ479" s="4">
        <v>1.7520833406597376</v>
      </c>
      <c r="DA479" s="4">
        <v>1.4124999990065892</v>
      </c>
      <c r="DB479" s="4">
        <v>0.33958334165314835</v>
      </c>
    </row>
    <row r="480" spans="1:106" x14ac:dyDescent="0.25">
      <c r="A480" s="1">
        <f t="shared" si="7"/>
        <v>45403</v>
      </c>
      <c r="B480" s="8" t="s">
        <v>94</v>
      </c>
      <c r="C480" s="4">
        <v>8998.4349999999995</v>
      </c>
      <c r="D480" s="4">
        <v>8998.4349999999995</v>
      </c>
      <c r="E480" s="4">
        <v>0</v>
      </c>
      <c r="F480" s="4">
        <v>4488.0879999999997</v>
      </c>
      <c r="H480" s="4">
        <v>4510.3469999999998</v>
      </c>
      <c r="J480" s="4">
        <v>60839.263346245047</v>
      </c>
      <c r="K480" s="4">
        <v>241.53318489533228</v>
      </c>
      <c r="L480" s="4">
        <v>32484.966937804591</v>
      </c>
      <c r="M480" s="4">
        <v>28354.296408440452</v>
      </c>
      <c r="N480" s="4">
        <v>23967.409329055197</v>
      </c>
      <c r="O480" s="4">
        <v>1789.5126663332164</v>
      </c>
      <c r="P480" s="4">
        <v>13345.733385939962</v>
      </c>
      <c r="Q480" s="4">
        <v>10621.675943115233</v>
      </c>
      <c r="R480" s="4">
        <v>25213.868521550598</v>
      </c>
      <c r="S480" s="4">
        <v>53.465433699638773</v>
      </c>
      <c r="T480" s="4">
        <v>1205</v>
      </c>
      <c r="U480" s="4">
        <v>12258.017436085711</v>
      </c>
      <c r="V480" s="4">
        <v>0</v>
      </c>
      <c r="W480" s="4">
        <v>12955.851085464885</v>
      </c>
      <c r="X480" s="4">
        <v>0</v>
      </c>
      <c r="Y480" s="4">
        <v>12258.017436085711</v>
      </c>
      <c r="Z480" s="4">
        <v>12955.851085464885</v>
      </c>
      <c r="AA480" s="4">
        <v>340699.15673838556</v>
      </c>
      <c r="AB480" s="4">
        <v>177337.15390365035</v>
      </c>
      <c r="AC480" s="4">
        <v>163362.00283473521</v>
      </c>
      <c r="AD480" s="4">
        <v>18009.634927241408</v>
      </c>
      <c r="AE480" s="4">
        <v>4.2005793613858113</v>
      </c>
      <c r="AF480" s="4">
        <v>1023.4243794323248</v>
      </c>
      <c r="AG480" s="4">
        <v>8996.8201574794293</v>
      </c>
      <c r="AH480" s="4">
        <v>9012.814769761977</v>
      </c>
      <c r="AI480" s="4">
        <v>9640.3987933469452</v>
      </c>
      <c r="AJ480" s="4">
        <v>227.54472716137215</v>
      </c>
      <c r="AK480" s="4">
        <v>4965.3868169116522</v>
      </c>
      <c r="AL480" s="4">
        <v>4675.011976435293</v>
      </c>
      <c r="AM480" s="4">
        <v>975.91537466054228</v>
      </c>
      <c r="AN480" s="4">
        <v>484.04334401918078</v>
      </c>
      <c r="AO480" s="4">
        <v>491.8720306413615</v>
      </c>
      <c r="AP480" s="4">
        <v>89116.01171875</v>
      </c>
      <c r="AQ480" s="4">
        <v>146150.25921875</v>
      </c>
      <c r="AR480" s="4">
        <v>44012.10546875</v>
      </c>
      <c r="AS480" s="4">
        <v>45103.90625</v>
      </c>
      <c r="AT480" s="4">
        <v>700</v>
      </c>
      <c r="AU480" s="4">
        <v>700</v>
      </c>
      <c r="AV480" s="4">
        <v>700</v>
      </c>
      <c r="AW480" s="4">
        <v>6.7610938286763256</v>
      </c>
      <c r="AX480" s="4">
        <v>2.6635086355633173</v>
      </c>
      <c r="AY480" s="4">
        <v>5.3270172711266346</v>
      </c>
      <c r="AZ480" s="4">
        <v>37.862045648869561</v>
      </c>
      <c r="BA480" s="4">
        <v>2.0014185719229411</v>
      </c>
      <c r="BB480" s="4">
        <v>1.0713417159035927</v>
      </c>
      <c r="BC480" s="4">
        <v>0.10845390055721271</v>
      </c>
      <c r="BD480" s="4">
        <v>16.241741949433429</v>
      </c>
      <c r="BE480" s="4">
        <v>6.1120002269744873</v>
      </c>
      <c r="BF480" s="4">
        <v>1.565000057220459</v>
      </c>
      <c r="BG480" s="4">
        <v>10.659000396728516</v>
      </c>
      <c r="BH480" s="4">
        <v>89.379001617431641</v>
      </c>
      <c r="BI480" s="4">
        <v>78.28900146484375</v>
      </c>
      <c r="BJ480" s="4">
        <v>11.090000152587891</v>
      </c>
      <c r="BK480" s="4">
        <v>3.436500072479248</v>
      </c>
      <c r="BL480" s="4">
        <v>3.9700000286102295</v>
      </c>
      <c r="BM480" s="4">
        <v>2.9030001163482666</v>
      </c>
      <c r="BN480" s="4">
        <v>1.0719999670982361</v>
      </c>
      <c r="BO480" s="4">
        <v>1.4889999628067017</v>
      </c>
      <c r="BP480" s="4">
        <v>0.65499997138977051</v>
      </c>
      <c r="BQ480" s="4">
        <v>28</v>
      </c>
      <c r="BR480" s="4">
        <v>30</v>
      </c>
      <c r="BS480" s="4">
        <v>26</v>
      </c>
      <c r="BT480" s="10">
        <v>42.693384460766161</v>
      </c>
      <c r="BU480" s="10">
        <v>115.55257618615686</v>
      </c>
      <c r="BV480" s="4">
        <v>17.548115589800808</v>
      </c>
      <c r="BW480" s="10">
        <v>17.698626290383164</v>
      </c>
      <c r="BX480" s="10">
        <v>17.397604889218453</v>
      </c>
      <c r="BY480" s="4">
        <v>0.31514940698186555</v>
      </c>
      <c r="BZ480" s="4">
        <v>0.31223480046862567</v>
      </c>
      <c r="CA480" s="4">
        <v>0.31806401349510549</v>
      </c>
      <c r="CB480" s="4">
        <v>8.0439447464842413</v>
      </c>
      <c r="CD480" s="10">
        <v>4546.7117943261637</v>
      </c>
      <c r="CE480" s="10">
        <v>7.9972758919761615</v>
      </c>
      <c r="CF480" s="10"/>
      <c r="CH480" s="10">
        <v>4500.408670086058</v>
      </c>
      <c r="CI480" s="10">
        <v>8.091093760446018</v>
      </c>
      <c r="CJ480" s="10"/>
      <c r="CK480" s="4">
        <v>7.0640071004730505</v>
      </c>
      <c r="CM480" s="10">
        <v>4443.1341523431847</v>
      </c>
      <c r="CN480" s="10">
        <v>7.1094930375498739</v>
      </c>
      <c r="CQ480" s="10">
        <v>4854.0985969549483</v>
      </c>
      <c r="CR480" s="10">
        <v>7.0223721570452131</v>
      </c>
      <c r="CT480" s="4">
        <v>1.6666666750485697</v>
      </c>
      <c r="CU480" s="4">
        <v>1.3239583348234494</v>
      </c>
      <c r="CV480" s="4">
        <v>0.34270834022512042</v>
      </c>
      <c r="CW480" s="4">
        <v>1.6874999975164731</v>
      </c>
      <c r="CX480" s="4">
        <v>1.3979166572292645</v>
      </c>
      <c r="CY480" s="4">
        <v>0.28958334028720856</v>
      </c>
      <c r="CZ480" s="4">
        <v>1.6458333525806665</v>
      </c>
      <c r="DA480" s="4">
        <v>1.2500000124176343</v>
      </c>
      <c r="DB480" s="4">
        <v>0.39583334016303223</v>
      </c>
    </row>
    <row r="481" spans="1:106" x14ac:dyDescent="0.25">
      <c r="A481" s="1">
        <f t="shared" si="7"/>
        <v>45404</v>
      </c>
      <c r="B481" s="8" t="s">
        <v>95</v>
      </c>
      <c r="C481" s="4">
        <v>9157.7950000000001</v>
      </c>
      <c r="D481" s="4">
        <v>9157.7950000000001</v>
      </c>
      <c r="E481" s="4">
        <v>0</v>
      </c>
      <c r="F481" s="4">
        <v>4564.43</v>
      </c>
      <c r="H481" s="4">
        <v>4593.3649999999998</v>
      </c>
      <c r="J481" s="4">
        <v>59713.75476368668</v>
      </c>
      <c r="K481" s="4">
        <v>239.53022589511323</v>
      </c>
      <c r="L481" s="4">
        <v>31322.974203470538</v>
      </c>
      <c r="M481" s="4">
        <v>28390.780560216142</v>
      </c>
      <c r="N481" s="4">
        <v>23913.318465802942</v>
      </c>
      <c r="O481" s="4">
        <v>1788.3950982977819</v>
      </c>
      <c r="P481" s="4">
        <v>13479.102033669249</v>
      </c>
      <c r="Q481" s="4">
        <v>10434.216432133691</v>
      </c>
      <c r="R481" s="4">
        <v>26243.947560012253</v>
      </c>
      <c r="S481" s="4">
        <v>53.542991999975108</v>
      </c>
      <c r="T481" s="4">
        <v>1205</v>
      </c>
      <c r="U481" s="4">
        <v>12332.310504872527</v>
      </c>
      <c r="V481" s="4">
        <v>0</v>
      </c>
      <c r="W481" s="4">
        <v>13911.637055139729</v>
      </c>
      <c r="X481" s="4">
        <v>0</v>
      </c>
      <c r="Y481" s="4">
        <v>12332.310504872527</v>
      </c>
      <c r="Z481" s="4">
        <v>13911.637055139729</v>
      </c>
      <c r="AA481" s="4">
        <v>342491.09209717123</v>
      </c>
      <c r="AB481" s="4">
        <v>175123.03197342096</v>
      </c>
      <c r="AC481" s="4">
        <v>167368.0601237503</v>
      </c>
      <c r="AD481" s="4">
        <v>17973.049854064539</v>
      </c>
      <c r="AE481" s="4">
        <v>4.2001168648057403</v>
      </c>
      <c r="AF481" s="4">
        <v>1023.4160334786322</v>
      </c>
      <c r="AG481" s="4">
        <v>8917.3271480639887</v>
      </c>
      <c r="AH481" s="4">
        <v>9055.7227060005498</v>
      </c>
      <c r="AI481" s="4">
        <v>9859.918922478344</v>
      </c>
      <c r="AJ481" s="4">
        <v>227.53054004439602</v>
      </c>
      <c r="AK481" s="4">
        <v>4962.6324777918198</v>
      </c>
      <c r="AL481" s="4">
        <v>4897.2864446865242</v>
      </c>
      <c r="AM481" s="4">
        <v>994.88582211955963</v>
      </c>
      <c r="AN481" s="4">
        <v>494.90263551267668</v>
      </c>
      <c r="AO481" s="4">
        <v>499.9831866068829</v>
      </c>
      <c r="AP481" s="4">
        <v>90135.890625</v>
      </c>
      <c r="AQ481" s="4">
        <v>147822.860625</v>
      </c>
      <c r="AR481" s="4">
        <v>43194.12890625</v>
      </c>
      <c r="AS481" s="4">
        <v>46941.76171875</v>
      </c>
      <c r="AT481" s="4">
        <v>700</v>
      </c>
      <c r="AU481" s="4">
        <v>700</v>
      </c>
      <c r="AV481" s="4">
        <v>700</v>
      </c>
      <c r="AW481" s="4">
        <v>6.5205384881062178</v>
      </c>
      <c r="AX481" s="4">
        <v>2.6112528688186338</v>
      </c>
      <c r="AY481" s="4">
        <v>5.2225057376372677</v>
      </c>
      <c r="AZ481" s="4">
        <v>37.398859888998523</v>
      </c>
      <c r="BA481" s="4">
        <v>1.9625957835990584</v>
      </c>
      <c r="BB481" s="4">
        <v>1.0766695391716394</v>
      </c>
      <c r="BC481" s="4">
        <v>0.10863814074453071</v>
      </c>
      <c r="BD481" s="4">
        <v>16.14175253158648</v>
      </c>
      <c r="BE481" s="4">
        <v>6.3199999332427979</v>
      </c>
      <c r="BF481" s="4">
        <v>2.2300000190734863</v>
      </c>
      <c r="BG481" s="4">
        <v>10.409999847412109</v>
      </c>
      <c r="BH481" s="4">
        <v>89.052501678466797</v>
      </c>
      <c r="BI481" s="4">
        <v>77.406501770019531</v>
      </c>
      <c r="BJ481" s="4">
        <v>11.645999908447266</v>
      </c>
      <c r="BK481" s="4">
        <v>3.4700000286102295</v>
      </c>
      <c r="BL481" s="4">
        <v>3.9700000286102295</v>
      </c>
      <c r="BM481" s="4">
        <v>2.9700000286102295</v>
      </c>
      <c r="BN481" s="4">
        <v>1.1569999754428864</v>
      </c>
      <c r="BO481" s="4">
        <v>1.4889999628067017</v>
      </c>
      <c r="BP481" s="4">
        <v>0.82499998807907104</v>
      </c>
      <c r="BQ481" s="4">
        <v>38</v>
      </c>
      <c r="BR481" s="4">
        <v>30</v>
      </c>
      <c r="BS481" s="4">
        <v>46</v>
      </c>
      <c r="BT481" s="10">
        <v>42.298187208857705</v>
      </c>
      <c r="BU481" s="10">
        <v>118.5400482206703</v>
      </c>
      <c r="BV481" s="4">
        <v>17.307854036473564</v>
      </c>
      <c r="BW481" s="10">
        <v>17.221011833084955</v>
      </c>
      <c r="BX481" s="10">
        <v>17.394696239862178</v>
      </c>
      <c r="BY481" s="4">
        <v>0.54366956891335394</v>
      </c>
      <c r="BZ481" s="4">
        <v>0.32113448136841521</v>
      </c>
      <c r="CA481" s="4">
        <v>0.76620465645829261</v>
      </c>
      <c r="CB481" s="4">
        <v>7.8469429701666114</v>
      </c>
      <c r="CD481" s="10">
        <v>4692.1782983042658</v>
      </c>
      <c r="CE481" s="10">
        <v>7.9509733973523558</v>
      </c>
      <c r="CF481" s="10"/>
      <c r="CH481" s="10">
        <v>4592.7040041722421</v>
      </c>
      <c r="CI481" s="10">
        <v>7.7406593271622208</v>
      </c>
      <c r="CJ481" s="10"/>
      <c r="CK481" s="4">
        <v>7.2121827584475096</v>
      </c>
      <c r="CM481" s="10">
        <v>4548.0270934253267</v>
      </c>
      <c r="CN481" s="10">
        <v>7.1638604457949251</v>
      </c>
      <c r="CQ481" s="10">
        <v>4815.6057894375972</v>
      </c>
      <c r="CR481" s="10">
        <v>7.2578200462095097</v>
      </c>
      <c r="CT481" s="4">
        <v>1.8333333334885538</v>
      </c>
      <c r="CU481" s="4">
        <v>1.485416660706202</v>
      </c>
      <c r="CV481" s="4">
        <v>0.34791667278235161</v>
      </c>
      <c r="CW481" s="4">
        <v>1.9145833468064666</v>
      </c>
      <c r="CX481" s="4">
        <v>1.5083333402872086</v>
      </c>
      <c r="CY481" s="4">
        <v>0.40625000651925802</v>
      </c>
      <c r="CZ481" s="4">
        <v>1.7520833201706409</v>
      </c>
      <c r="DA481" s="4">
        <v>1.4624999811251957</v>
      </c>
      <c r="DB481" s="4">
        <v>0.28958333904544514</v>
      </c>
    </row>
    <row r="482" spans="1:106" x14ac:dyDescent="0.25">
      <c r="A482" s="1">
        <f t="shared" si="7"/>
        <v>45405</v>
      </c>
      <c r="B482" s="8" t="s">
        <v>95</v>
      </c>
      <c r="C482" s="4">
        <v>8820.469000000001</v>
      </c>
      <c r="D482" s="4">
        <v>8820.469000000001</v>
      </c>
      <c r="E482" s="4">
        <v>0</v>
      </c>
      <c r="F482" s="4">
        <v>4459.26</v>
      </c>
      <c r="H482" s="4">
        <v>4361.2089999999998</v>
      </c>
      <c r="J482" s="4">
        <v>54775.74095864602</v>
      </c>
      <c r="K482" s="4">
        <v>238.50604082550129</v>
      </c>
      <c r="L482" s="4">
        <v>28327.77506894949</v>
      </c>
      <c r="M482" s="4">
        <v>26447.96588969653</v>
      </c>
      <c r="N482" s="4">
        <v>22790.86175862707</v>
      </c>
      <c r="O482" s="4">
        <v>1787.8482191741537</v>
      </c>
      <c r="P482" s="4">
        <v>13307.597310293191</v>
      </c>
      <c r="Q482" s="4">
        <v>9483.2644483338772</v>
      </c>
      <c r="R482" s="4">
        <v>25529.10365983281</v>
      </c>
      <c r="S482" s="4">
        <v>53.615536114816862</v>
      </c>
      <c r="T482" s="4">
        <v>1205</v>
      </c>
      <c r="U482" s="4">
        <v>12294.566445103124</v>
      </c>
      <c r="V482" s="4">
        <v>0</v>
      </c>
      <c r="W482" s="4">
        <v>13234.537214729686</v>
      </c>
      <c r="X482" s="4">
        <v>0</v>
      </c>
      <c r="Y482" s="4">
        <v>12294.566445103124</v>
      </c>
      <c r="Z482" s="4">
        <v>13234.537214729686</v>
      </c>
      <c r="AA482" s="4">
        <v>324356.97431972972</v>
      </c>
      <c r="AB482" s="4">
        <v>165511.50248166363</v>
      </c>
      <c r="AC482" s="4">
        <v>158845.47183806609</v>
      </c>
      <c r="AD482" s="4">
        <v>16836.45178283655</v>
      </c>
      <c r="AE482" s="4">
        <v>4.2008620322192058</v>
      </c>
      <c r="AF482" s="4">
        <v>1023.4087819880552</v>
      </c>
      <c r="AG482" s="4">
        <v>8225.1837942138409</v>
      </c>
      <c r="AH482" s="4">
        <v>8611.267988622707</v>
      </c>
      <c r="AI482" s="4">
        <v>9334.9451650230221</v>
      </c>
      <c r="AJ482" s="4">
        <v>227.34229855078237</v>
      </c>
      <c r="AK482" s="4">
        <v>4640.5908112385305</v>
      </c>
      <c r="AL482" s="4">
        <v>4694.3543537844917</v>
      </c>
      <c r="AM482" s="4">
        <v>929.72782874968971</v>
      </c>
      <c r="AN482" s="4">
        <v>454.96003776221141</v>
      </c>
      <c r="AO482" s="4">
        <v>474.76779098747835</v>
      </c>
      <c r="AP482" s="4">
        <v>86908.23828125</v>
      </c>
      <c r="AQ482" s="4">
        <v>142529.51078124999</v>
      </c>
      <c r="AR482" s="4">
        <v>41168.87890625</v>
      </c>
      <c r="AS482" s="4">
        <v>45739.359375</v>
      </c>
      <c r="AT482" s="4">
        <v>700</v>
      </c>
      <c r="AU482" s="4">
        <v>700</v>
      </c>
      <c r="AV482" s="4">
        <v>700</v>
      </c>
      <c r="AW482" s="4">
        <v>6.2100712511597758</v>
      </c>
      <c r="AX482" s="4">
        <v>2.5838605360584643</v>
      </c>
      <c r="AY482" s="4">
        <v>5.1677210721169287</v>
      </c>
      <c r="AZ482" s="4">
        <v>36.773211755489385</v>
      </c>
      <c r="BA482" s="4">
        <v>1.9087932606346156</v>
      </c>
      <c r="BB482" s="4">
        <v>1.0583275294117604</v>
      </c>
      <c r="BC482" s="4">
        <v>0.10540571354535565</v>
      </c>
      <c r="BD482" s="4">
        <v>16.158949232886592</v>
      </c>
      <c r="BE482" s="4">
        <v>5.5699998140335083</v>
      </c>
      <c r="BF482" s="4">
        <v>2.0870001316070557</v>
      </c>
      <c r="BG482" s="4">
        <v>9.0529994964599609</v>
      </c>
      <c r="BH482" s="4">
        <v>90.101999282836914</v>
      </c>
      <c r="BI482" s="4">
        <v>77.02349853515625</v>
      </c>
      <c r="BJ482" s="4">
        <v>13.078500747680664</v>
      </c>
      <c r="BK482" s="4">
        <v>3.4884999990463257</v>
      </c>
      <c r="BL482" s="4">
        <v>4.0069999694824219</v>
      </c>
      <c r="BM482" s="4">
        <v>2.9700000286102295</v>
      </c>
      <c r="BN482" s="4">
        <v>0.83899998664855957</v>
      </c>
      <c r="BO482" s="4">
        <v>0.8529999852180481</v>
      </c>
      <c r="BP482" s="4">
        <v>0.82499998807907104</v>
      </c>
      <c r="BQ482" s="4">
        <v>46</v>
      </c>
      <c r="BR482" s="4">
        <v>46</v>
      </c>
      <c r="BS482" s="4">
        <v>46</v>
      </c>
      <c r="BT482" s="10">
        <v>42.396196341591995</v>
      </c>
      <c r="BU482" s="10">
        <v>118.12185765524167</v>
      </c>
      <c r="BV482" s="4">
        <v>17.314919136773657</v>
      </c>
      <c r="BW482" s="10">
        <v>17.395689466010641</v>
      </c>
      <c r="BX482" s="10">
        <v>17.234148807536673</v>
      </c>
      <c r="BY482" s="4">
        <v>0.46686150633820711</v>
      </c>
      <c r="BZ482" s="4">
        <v>0.30920458160208347</v>
      </c>
      <c r="CA482" s="4">
        <v>0.62451843107433069</v>
      </c>
      <c r="CB482" s="4">
        <v>7.8881530598555871</v>
      </c>
      <c r="CD482" s="10">
        <v>4366.2614893404316</v>
      </c>
      <c r="CE482" s="10">
        <v>7.9451834780853954</v>
      </c>
      <c r="CF482" s="10"/>
      <c r="CH482" s="10">
        <v>4425.0744351701915</v>
      </c>
      <c r="CI482" s="10">
        <v>7.8318806236545848</v>
      </c>
      <c r="CJ482" s="10"/>
      <c r="CK482" s="4">
        <v>7.2727550988902587</v>
      </c>
      <c r="CM482" s="10">
        <v>4134.1751140704682</v>
      </c>
      <c r="CN482" s="10">
        <v>7.2073036849193199</v>
      </c>
      <c r="CQ482" s="10">
        <v>4709.7905955471779</v>
      </c>
      <c r="CR482" s="10">
        <v>7.3302072512375824</v>
      </c>
      <c r="CT482" s="4">
        <v>1.7822916718044628</v>
      </c>
      <c r="CU482" s="4">
        <v>1.2994791691501935</v>
      </c>
      <c r="CV482" s="4">
        <v>0.48281250265426934</v>
      </c>
      <c r="CW482" s="4">
        <v>1.9104166704540451</v>
      </c>
      <c r="CX482" s="4">
        <v>1.3635416676600773</v>
      </c>
      <c r="CY482" s="4">
        <v>0.54687500279396772</v>
      </c>
      <c r="CZ482" s="4">
        <v>1.6541666731548805</v>
      </c>
      <c r="DA482" s="4">
        <v>1.2354166706403096</v>
      </c>
      <c r="DB482" s="4">
        <v>0.41875000251457095</v>
      </c>
    </row>
    <row r="483" spans="1:106" x14ac:dyDescent="0.25">
      <c r="A483" s="1">
        <f t="shared" si="7"/>
        <v>45406</v>
      </c>
      <c r="B483" s="8" t="s">
        <v>95</v>
      </c>
      <c r="C483" s="4">
        <v>8290.0509999999995</v>
      </c>
      <c r="D483" s="4">
        <v>8290.0509999999995</v>
      </c>
      <c r="E483" s="4">
        <v>0</v>
      </c>
      <c r="F483" s="4">
        <v>4245.6220000000003</v>
      </c>
      <c r="H483" s="4">
        <v>4044.4290000000001</v>
      </c>
      <c r="J483" s="4">
        <v>53267.303727064071</v>
      </c>
      <c r="K483" s="4">
        <v>239.44378475179266</v>
      </c>
      <c r="L483" s="4">
        <v>27210.245489600162</v>
      </c>
      <c r="M483" s="4">
        <v>26057.058237463909</v>
      </c>
      <c r="N483" s="4">
        <v>22487.935308433101</v>
      </c>
      <c r="O483" s="4">
        <v>1787.4978317924174</v>
      </c>
      <c r="P483" s="4">
        <v>12637.698016785151</v>
      </c>
      <c r="Q483" s="4">
        <v>9850.237291647949</v>
      </c>
      <c r="R483" s="4">
        <v>24107.875407464529</v>
      </c>
      <c r="S483" s="4">
        <v>53.686626388464909</v>
      </c>
      <c r="T483" s="4">
        <v>1205</v>
      </c>
      <c r="U483" s="4">
        <v>11986.372741818635</v>
      </c>
      <c r="V483" s="4">
        <v>0</v>
      </c>
      <c r="W483" s="4">
        <v>12121.502665645894</v>
      </c>
      <c r="X483" s="4">
        <v>0</v>
      </c>
      <c r="Y483" s="4">
        <v>11986.372741818635</v>
      </c>
      <c r="Z483" s="4">
        <v>12121.502665645894</v>
      </c>
      <c r="AA483" s="4">
        <v>317345.03027772298</v>
      </c>
      <c r="AB483" s="4">
        <v>162521.34164512382</v>
      </c>
      <c r="AC483" s="4">
        <v>154823.68863259914</v>
      </c>
      <c r="AD483" s="4">
        <v>16808.639892399231</v>
      </c>
      <c r="AE483" s="4">
        <v>4.2004445123387093</v>
      </c>
      <c r="AF483" s="4">
        <v>1023.4276906287555</v>
      </c>
      <c r="AG483" s="4">
        <v>8024.1481076466116</v>
      </c>
      <c r="AH483" s="4">
        <v>8784.4917847526176</v>
      </c>
      <c r="AI483" s="4">
        <v>9020.9145124001552</v>
      </c>
      <c r="AJ483" s="4">
        <v>227.40123598805181</v>
      </c>
      <c r="AK483" s="4">
        <v>4455.6654494656168</v>
      </c>
      <c r="AL483" s="4">
        <v>4565.2490629345384</v>
      </c>
      <c r="AM483" s="4">
        <v>932.1767155709224</v>
      </c>
      <c r="AN483" s="4">
        <v>446.21703856378917</v>
      </c>
      <c r="AO483" s="4">
        <v>485.95967700713322</v>
      </c>
      <c r="AP483" s="4">
        <v>83110.12109375</v>
      </c>
      <c r="AQ483" s="4">
        <v>136300.59859374998</v>
      </c>
      <c r="AR483" s="4">
        <v>40288.0078125</v>
      </c>
      <c r="AS483" s="4">
        <v>42822.11328125</v>
      </c>
      <c r="AT483" s="4">
        <v>700</v>
      </c>
      <c r="AU483" s="4">
        <v>700</v>
      </c>
      <c r="AV483" s="4">
        <v>700</v>
      </c>
      <c r="AW483" s="4">
        <v>6.4254494606925912</v>
      </c>
      <c r="AX483" s="4">
        <v>2.7126413707748123</v>
      </c>
      <c r="AY483" s="4">
        <v>5.4252827415496245</v>
      </c>
      <c r="AZ483" s="4">
        <v>38.280226536329273</v>
      </c>
      <c r="BA483" s="4">
        <v>2.0275677305723732</v>
      </c>
      <c r="BB483" s="4">
        <v>1.0881615218531413</v>
      </c>
      <c r="BC483" s="4">
        <v>0.11244523291484243</v>
      </c>
      <c r="BD483" s="4">
        <v>16.441466837025487</v>
      </c>
      <c r="BE483" s="4">
        <v>3.0715000629425049</v>
      </c>
      <c r="BF483" s="4">
        <v>2.2309999465942383</v>
      </c>
      <c r="BG483" s="4">
        <v>3.9120001792907715</v>
      </c>
      <c r="BH483" s="4">
        <v>94.165996551513672</v>
      </c>
      <c r="BI483" s="4">
        <v>84.727996826171875</v>
      </c>
      <c r="BJ483" s="4">
        <v>9.4379997253417969</v>
      </c>
      <c r="BK483" s="4">
        <v>2.2689999938011169</v>
      </c>
      <c r="BL483" s="4">
        <v>1.9859999418258667</v>
      </c>
      <c r="BM483" s="4">
        <v>2.5520000457763672</v>
      </c>
      <c r="BN483" s="4">
        <v>0.49449999630451202</v>
      </c>
      <c r="BO483" s="4">
        <v>0.27099999785423279</v>
      </c>
      <c r="BP483" s="4">
        <v>0.71799999475479126</v>
      </c>
      <c r="BQ483" s="4">
        <v>62</v>
      </c>
      <c r="BR483" s="4">
        <v>86</v>
      </c>
      <c r="BS483" s="4">
        <v>38</v>
      </c>
      <c r="BT483" s="10">
        <v>42.390383811446611</v>
      </c>
      <c r="BU483" s="10">
        <v>115.91426075206597</v>
      </c>
      <c r="BV483" s="4">
        <v>17.398731134566994</v>
      </c>
      <c r="BW483" s="10">
        <v>17.378859865764777</v>
      </c>
      <c r="BX483" s="10">
        <v>17.418602403369214</v>
      </c>
      <c r="BY483" s="4">
        <v>0.46696053117110303</v>
      </c>
      <c r="BZ483" s="4">
        <v>0.37089010178276849</v>
      </c>
      <c r="CA483" s="4">
        <v>0.56303096055943758</v>
      </c>
      <c r="CB483" s="4">
        <v>8.1990049117274033</v>
      </c>
      <c r="CD483" s="10">
        <v>4361.4333396838565</v>
      </c>
      <c r="CE483" s="10">
        <v>8.1320772721592522</v>
      </c>
      <c r="CF483" s="10"/>
      <c r="CH483" s="10">
        <v>4416.0709814758147</v>
      </c>
      <c r="CI483" s="10">
        <v>8.2651044920519343</v>
      </c>
      <c r="CJ483" s="10"/>
      <c r="CK483" s="4">
        <v>7.2292044250792467</v>
      </c>
      <c r="CM483" s="10">
        <v>4166.7497976152672</v>
      </c>
      <c r="CN483" s="10">
        <v>7.2047238234084627</v>
      </c>
      <c r="CQ483" s="10">
        <v>4755.6575890184095</v>
      </c>
      <c r="CR483" s="10">
        <v>7.2506535181116769</v>
      </c>
      <c r="CT483" s="4">
        <v>1.9550347173288982</v>
      </c>
      <c r="CU483" s="4">
        <v>1.5282985978863306</v>
      </c>
      <c r="CV483" s="4">
        <v>0.42673611944256762</v>
      </c>
      <c r="CW483" s="4">
        <v>1.9947916647652164</v>
      </c>
      <c r="CX483" s="4">
        <v>1.6708333268761635</v>
      </c>
      <c r="CY483" s="4">
        <v>0.32395833788905293</v>
      </c>
      <c r="CZ483" s="4">
        <v>1.91527776989258</v>
      </c>
      <c r="DA483" s="4">
        <v>1.3857638688964977</v>
      </c>
      <c r="DB483" s="4">
        <v>0.52951390099608231</v>
      </c>
    </row>
    <row r="484" spans="1:106" x14ac:dyDescent="0.25">
      <c r="A484" s="1">
        <f t="shared" si="7"/>
        <v>45407</v>
      </c>
      <c r="B484" s="8" t="s">
        <v>95</v>
      </c>
      <c r="C484" s="4">
        <v>8716.4989999999998</v>
      </c>
      <c r="D484" s="4">
        <v>8716.4989999999998</v>
      </c>
      <c r="E484" s="4">
        <v>0</v>
      </c>
      <c r="F484" s="4">
        <v>4355.277</v>
      </c>
      <c r="H484" s="4">
        <v>4361.2219999999998</v>
      </c>
      <c r="J484" s="4">
        <v>61384.354623378982</v>
      </c>
      <c r="K484" s="4">
        <v>240.25726016787578</v>
      </c>
      <c r="L484" s="4">
        <v>29863.287489271857</v>
      </c>
      <c r="M484" s="4">
        <v>31521.067134107121</v>
      </c>
      <c r="N484" s="4">
        <v>24474.284777545319</v>
      </c>
      <c r="O484" s="4">
        <v>1787.7425533549713</v>
      </c>
      <c r="P484" s="4">
        <v>13917.564234996244</v>
      </c>
      <c r="Q484" s="4">
        <v>10556.720542549074</v>
      </c>
      <c r="R484" s="4">
        <v>25379.283250681572</v>
      </c>
      <c r="S484" s="4">
        <v>53.766918303823033</v>
      </c>
      <c r="T484" s="4">
        <v>1205</v>
      </c>
      <c r="U484" s="4">
        <v>12492.682381153531</v>
      </c>
      <c r="V484" s="4">
        <v>0</v>
      </c>
      <c r="W484" s="4">
        <v>12886.600869528042</v>
      </c>
      <c r="X484" s="4">
        <v>0</v>
      </c>
      <c r="Y484" s="4">
        <v>12492.682381153531</v>
      </c>
      <c r="Z484" s="4">
        <v>12886.600869528042</v>
      </c>
      <c r="AA484" s="4">
        <v>317187.84262018697</v>
      </c>
      <c r="AB484" s="4">
        <v>156406.74742302753</v>
      </c>
      <c r="AC484" s="4">
        <v>160781.09519715948</v>
      </c>
      <c r="AD484" s="4">
        <v>17788.872940398905</v>
      </c>
      <c r="AE484" s="4">
        <v>4.1999579545159298</v>
      </c>
      <c r="AF484" s="4">
        <v>1023.3376134822431</v>
      </c>
      <c r="AG484" s="4">
        <v>8365.4596825578374</v>
      </c>
      <c r="AH484" s="4">
        <v>9423.4132578410663</v>
      </c>
      <c r="AI484" s="4">
        <v>10474.464229286874</v>
      </c>
      <c r="AJ484" s="4">
        <v>227.49530176939788</v>
      </c>
      <c r="AK484" s="4">
        <v>5641.3032268790766</v>
      </c>
      <c r="AL484" s="4">
        <v>4833.1610024077963</v>
      </c>
      <c r="AM484" s="4">
        <v>926.43171976659073</v>
      </c>
      <c r="AN484" s="4">
        <v>434.86553337258641</v>
      </c>
      <c r="AO484" s="4">
        <v>491.56618639400432</v>
      </c>
      <c r="AP484" s="4">
        <v>89942.28515625</v>
      </c>
      <c r="AQ484" s="4">
        <v>147505.34765625</v>
      </c>
      <c r="AR484" s="4">
        <v>42188.265625</v>
      </c>
      <c r="AS484" s="4">
        <v>47754.01953125</v>
      </c>
      <c r="AT484" s="4">
        <v>700</v>
      </c>
      <c r="AU484" s="4">
        <v>700</v>
      </c>
      <c r="AV484" s="4">
        <v>700</v>
      </c>
      <c r="AW484" s="4">
        <v>7.042317635025138</v>
      </c>
      <c r="AX484" s="4">
        <v>2.8078113446172965</v>
      </c>
      <c r="AY484" s="4">
        <v>5.6156226892345931</v>
      </c>
      <c r="AZ484" s="4">
        <v>36.389362589290378</v>
      </c>
      <c r="BA484" s="4">
        <v>2.0408277383383977</v>
      </c>
      <c r="BB484" s="4">
        <v>1.2016824907898085</v>
      </c>
      <c r="BC484" s="4">
        <v>0.10628484208701117</v>
      </c>
      <c r="BD484" s="4">
        <v>16.922545124625152</v>
      </c>
      <c r="BE484" s="4">
        <v>3.1479998826980591</v>
      </c>
      <c r="BF484" s="4">
        <v>1.371999979019165</v>
      </c>
      <c r="BG484" s="4">
        <v>4.9239997863769531</v>
      </c>
      <c r="BH484" s="4">
        <v>92.987503051757813</v>
      </c>
      <c r="BI484" s="4">
        <v>82.008003234863281</v>
      </c>
      <c r="BJ484" s="4">
        <v>10.979499816894531</v>
      </c>
      <c r="BK484" s="4">
        <v>3.1340000629425049</v>
      </c>
      <c r="BL484" s="4">
        <v>3.7160000801086426</v>
      </c>
      <c r="BM484" s="4">
        <v>2.5520000457763672</v>
      </c>
      <c r="BN484" s="4">
        <v>0.7304999828338623</v>
      </c>
      <c r="BO484" s="4">
        <v>0.74299997091293335</v>
      </c>
      <c r="BP484" s="4">
        <v>0.71799999475479126</v>
      </c>
      <c r="BQ484" s="4">
        <v>50</v>
      </c>
      <c r="BR484" s="4">
        <v>62</v>
      </c>
      <c r="BS484" s="4">
        <v>38</v>
      </c>
      <c r="BT484" s="10">
        <v>42.717572268759803</v>
      </c>
      <c r="BU484" s="10">
        <v>115.77389472220349</v>
      </c>
      <c r="BV484" s="4">
        <v>17.144904087906081</v>
      </c>
      <c r="BW484" s="10">
        <v>17.053267898829997</v>
      </c>
      <c r="BX484" s="10">
        <v>17.236540276982165</v>
      </c>
      <c r="BY484" s="4">
        <v>0.52897425164348</v>
      </c>
      <c r="BZ484" s="4">
        <v>0.5621277198494139</v>
      </c>
      <c r="CA484" s="4">
        <v>0.49582078343754604</v>
      </c>
      <c r="CB484" s="4">
        <v>8.0945487550822399</v>
      </c>
      <c r="CD484" s="10">
        <v>4165.3088049870457</v>
      </c>
      <c r="CE484" s="10">
        <v>8.0009278287110881</v>
      </c>
      <c r="CF484" s="10"/>
      <c r="CH484" s="10">
        <v>4494.0683298021586</v>
      </c>
      <c r="CI484" s="10">
        <v>8.1813209268266682</v>
      </c>
      <c r="CJ484" s="10"/>
      <c r="CK484" s="4">
        <v>7.1472156786372176</v>
      </c>
      <c r="CM484" s="10">
        <v>4050.682136076704</v>
      </c>
      <c r="CN484" s="10">
        <v>7.1772680976927781</v>
      </c>
      <c r="CQ484" s="10">
        <v>4869.8090937569541</v>
      </c>
      <c r="CR484" s="10">
        <v>7.1222182311663706</v>
      </c>
      <c r="CT484" s="4">
        <v>2.0802083323554448</v>
      </c>
      <c r="CU484" s="4">
        <v>1.785416660209497</v>
      </c>
      <c r="CV484" s="4">
        <v>0.29479167214594781</v>
      </c>
      <c r="CW484" s="4">
        <v>2.1833333298563957</v>
      </c>
      <c r="CX484" s="4">
        <v>1.8958333233992259</v>
      </c>
      <c r="CY484" s="4">
        <v>0.28750000645716983</v>
      </c>
      <c r="CZ484" s="4">
        <v>1.9770833348544936</v>
      </c>
      <c r="DA484" s="4">
        <v>1.6749999970197678</v>
      </c>
      <c r="DB484" s="4">
        <v>0.3020833378347258</v>
      </c>
    </row>
    <row r="485" spans="1:106" x14ac:dyDescent="0.25">
      <c r="A485" s="1">
        <f t="shared" si="7"/>
        <v>45408</v>
      </c>
      <c r="B485" s="8" t="s">
        <v>95</v>
      </c>
      <c r="C485" s="4">
        <v>8769.5220000000008</v>
      </c>
      <c r="D485" s="4">
        <v>8769.5220000000008</v>
      </c>
      <c r="E485" s="4">
        <v>0</v>
      </c>
      <c r="F485" s="4">
        <v>4356.2299999999996</v>
      </c>
      <c r="H485" s="4">
        <v>4413.2920000000004</v>
      </c>
      <c r="J485" s="4">
        <v>55058.364718139339</v>
      </c>
      <c r="K485" s="4">
        <v>242.95328191053136</v>
      </c>
      <c r="L485" s="4">
        <v>25365.294817900016</v>
      </c>
      <c r="M485" s="4">
        <v>29693.069900239323</v>
      </c>
      <c r="N485" s="4">
        <v>21647.801301241769</v>
      </c>
      <c r="O485" s="4">
        <v>1787.1875177919305</v>
      </c>
      <c r="P485" s="4">
        <v>12357.516637835251</v>
      </c>
      <c r="Q485" s="4">
        <v>9290.2846634065172</v>
      </c>
      <c r="R485" s="4">
        <v>23028.239795342924</v>
      </c>
      <c r="S485" s="4">
        <v>53.798016650199173</v>
      </c>
      <c r="T485" s="4">
        <v>1205</v>
      </c>
      <c r="U485" s="4">
        <v>9730.3311440527141</v>
      </c>
      <c r="V485" s="4">
        <v>0</v>
      </c>
      <c r="W485" s="4">
        <v>13297.90865129021</v>
      </c>
      <c r="X485" s="4">
        <v>0</v>
      </c>
      <c r="Y485" s="4">
        <v>9730.3311440527141</v>
      </c>
      <c r="Z485" s="4">
        <v>13297.90865129021</v>
      </c>
      <c r="AA485" s="4">
        <v>319330.27613409306</v>
      </c>
      <c r="AB485" s="4">
        <v>152964.06560289889</v>
      </c>
      <c r="AC485" s="4">
        <v>166366.21053119417</v>
      </c>
      <c r="AD485" s="4">
        <v>16661.561371098665</v>
      </c>
      <c r="AE485" s="4">
        <v>4.1998692780919962</v>
      </c>
      <c r="AF485" s="4">
        <v>1023.4376539919632</v>
      </c>
      <c r="AG485" s="4">
        <v>7627.4374055997723</v>
      </c>
      <c r="AH485" s="4">
        <v>9034.1239654988931</v>
      </c>
      <c r="AI485" s="4">
        <v>10721.780426699845</v>
      </c>
      <c r="AJ485" s="4">
        <v>227.57929020060433</v>
      </c>
      <c r="AK485" s="4">
        <v>5971.1045585804077</v>
      </c>
      <c r="AL485" s="4">
        <v>4750.6758681194369</v>
      </c>
      <c r="AM485" s="4">
        <v>960.69235440890861</v>
      </c>
      <c r="AN485" s="4">
        <v>449.85777588617418</v>
      </c>
      <c r="AO485" s="4">
        <v>510.83457852273449</v>
      </c>
      <c r="AP485" s="4">
        <v>85933.40625</v>
      </c>
      <c r="AQ485" s="4">
        <v>140930.78625</v>
      </c>
      <c r="AR485" s="4">
        <v>37490.98828125</v>
      </c>
      <c r="AS485" s="4">
        <v>48442.41796875</v>
      </c>
      <c r="AT485" s="4">
        <v>700</v>
      </c>
      <c r="AU485" s="4">
        <v>700</v>
      </c>
      <c r="AV485" s="4">
        <v>700</v>
      </c>
      <c r="AW485" s="4">
        <v>6.2783769421114783</v>
      </c>
      <c r="AX485" s="4">
        <v>2.4685269392381666</v>
      </c>
      <c r="AY485" s="4">
        <v>4.9370538784763331</v>
      </c>
      <c r="AZ485" s="4">
        <v>36.413646734005916</v>
      </c>
      <c r="BA485" s="4">
        <v>1.8999395145024625</v>
      </c>
      <c r="BB485" s="4">
        <v>1.2226185676596562</v>
      </c>
      <c r="BC485" s="4">
        <v>0.10954899872637397</v>
      </c>
      <c r="BD485" s="4">
        <v>16.070520861912428</v>
      </c>
      <c r="BE485" s="4">
        <v>3.1479998826980591</v>
      </c>
      <c r="BF485" s="4">
        <v>1.371999979019165</v>
      </c>
      <c r="BG485" s="4">
        <v>4.9239997863769531</v>
      </c>
      <c r="BH485" s="4">
        <v>92.987503051757813</v>
      </c>
      <c r="BI485" s="4">
        <v>82.008003234863281</v>
      </c>
      <c r="BJ485" s="4">
        <v>10.979499816894531</v>
      </c>
      <c r="BK485" s="4">
        <v>3.1340000629425049</v>
      </c>
      <c r="BL485" s="4">
        <v>3.7160000801086426</v>
      </c>
      <c r="BM485" s="4">
        <v>2.5520000457763672</v>
      </c>
      <c r="BN485" s="4">
        <v>0.7304999828338623</v>
      </c>
      <c r="BO485" s="4">
        <v>0.74299997091293335</v>
      </c>
      <c r="BP485" s="4">
        <v>0.71799999475479126</v>
      </c>
      <c r="BQ485" s="4">
        <v>50</v>
      </c>
      <c r="BR485" s="4">
        <v>62</v>
      </c>
      <c r="BS485" s="4">
        <v>38</v>
      </c>
      <c r="BT485" s="10">
        <v>42.70057026449858</v>
      </c>
      <c r="BU485" s="10">
        <v>117.8017472695085</v>
      </c>
      <c r="BV485" s="4">
        <v>17.019748263698485</v>
      </c>
      <c r="BW485" s="10">
        <v>16.674812391946713</v>
      </c>
      <c r="BX485" s="10">
        <v>17.364684135450258</v>
      </c>
      <c r="BY485" s="4">
        <v>0.6298769825349424</v>
      </c>
      <c r="BZ485" s="4">
        <v>0.68111637573537775</v>
      </c>
      <c r="CA485" s="4">
        <v>0.57863758933450693</v>
      </c>
      <c r="CB485" s="4">
        <v>8.035915124045399</v>
      </c>
      <c r="CD485" s="10">
        <v>4427.4494269390834</v>
      </c>
      <c r="CE485" s="10">
        <v>7.9764364011870308</v>
      </c>
      <c r="CF485" s="10"/>
      <c r="CH485" s="10">
        <v>4706.8511229543301</v>
      </c>
      <c r="CI485" s="10">
        <v>8.091863151836229</v>
      </c>
      <c r="CJ485" s="10"/>
      <c r="CK485" s="4">
        <v>7.1923749100545553</v>
      </c>
      <c r="CM485" s="10">
        <v>4143.4101200570003</v>
      </c>
      <c r="CN485" s="10">
        <v>7.2005779799877692</v>
      </c>
      <c r="CQ485" s="10">
        <v>5010.8334852857051</v>
      </c>
      <c r="CR485" s="10">
        <v>7.18559187025157</v>
      </c>
      <c r="CT485" s="4">
        <v>1.9145833366395284</v>
      </c>
      <c r="CU485" s="4">
        <v>1.5822916639347873</v>
      </c>
      <c r="CV485" s="4">
        <v>0.33229167270474136</v>
      </c>
      <c r="CW485" s="4">
        <v>2.0250000107722976</v>
      </c>
      <c r="CX485" s="4">
        <v>1.7520833387970924</v>
      </c>
      <c r="CY485" s="4">
        <v>0.27291667197520536</v>
      </c>
      <c r="CZ485" s="4">
        <v>1.8041666625067592</v>
      </c>
      <c r="DA485" s="4">
        <v>1.4124999890724819</v>
      </c>
      <c r="DB485" s="4">
        <v>0.39166667343427736</v>
      </c>
    </row>
    <row r="486" spans="1:106" x14ac:dyDescent="0.25">
      <c r="A486" s="1">
        <f t="shared" si="7"/>
        <v>45409</v>
      </c>
      <c r="B486" s="8" t="s">
        <v>95</v>
      </c>
      <c r="C486" s="4">
        <v>7481.3239606781008</v>
      </c>
      <c r="D486" s="4">
        <v>7465.3670000000002</v>
      </c>
      <c r="E486" s="4">
        <v>15.956960678100586</v>
      </c>
      <c r="F486" s="4">
        <v>3442.884</v>
      </c>
      <c r="H486" s="4">
        <v>4022.4830000000002</v>
      </c>
      <c r="J486" s="4">
        <v>51908.801737805486</v>
      </c>
      <c r="K486" s="4">
        <v>243.99699169388839</v>
      </c>
      <c r="L486" s="4">
        <v>22228.407992987781</v>
      </c>
      <c r="M486" s="4">
        <v>29680.393744817706</v>
      </c>
      <c r="N486" s="4">
        <v>20179.958999947641</v>
      </c>
      <c r="O486" s="4">
        <v>1786.5051736370228</v>
      </c>
      <c r="P486" s="4">
        <v>10862.426519744495</v>
      </c>
      <c r="Q486" s="4">
        <v>9317.5324802031464</v>
      </c>
      <c r="R486" s="4">
        <v>22883.391896682973</v>
      </c>
      <c r="S486" s="4">
        <v>53.825843649341223</v>
      </c>
      <c r="T486" s="4">
        <v>1205</v>
      </c>
      <c r="U486" s="4">
        <v>8608.2956128993083</v>
      </c>
      <c r="V486" s="4">
        <v>0</v>
      </c>
      <c r="W486" s="4">
        <v>14275.096283783663</v>
      </c>
      <c r="X486" s="4">
        <v>0</v>
      </c>
      <c r="Y486" s="4">
        <v>8608.2956128993083</v>
      </c>
      <c r="Z486" s="4">
        <v>14275.096283783663</v>
      </c>
      <c r="AA486" s="4">
        <v>277106.27185787383</v>
      </c>
      <c r="AB486" s="4">
        <v>112077.62954554315</v>
      </c>
      <c r="AC486" s="4">
        <v>165028.64231233066</v>
      </c>
      <c r="AD486" s="4">
        <v>15407.589608594601</v>
      </c>
      <c r="AE486" s="4">
        <v>4.1999923518700202</v>
      </c>
      <c r="AF486" s="4">
        <v>1023.4167528547251</v>
      </c>
      <c r="AG486" s="4">
        <v>6476.7353125581576</v>
      </c>
      <c r="AH486" s="4">
        <v>8930.854296036443</v>
      </c>
      <c r="AI486" s="4">
        <v>10063.034457480244</v>
      </c>
      <c r="AJ486" s="4">
        <v>227.29857241674705</v>
      </c>
      <c r="AK486" s="4">
        <v>5273.402995161252</v>
      </c>
      <c r="AL486" s="4">
        <v>4789.631462318991</v>
      </c>
      <c r="AM486" s="4">
        <v>845.62036936187167</v>
      </c>
      <c r="AN486" s="4">
        <v>337.27040436683342</v>
      </c>
      <c r="AO486" s="4">
        <v>508.34996499503825</v>
      </c>
      <c r="AP486" s="4">
        <v>80653.9765625</v>
      </c>
      <c r="AQ486" s="4">
        <v>132272.52156249998</v>
      </c>
      <c r="AR486" s="4">
        <v>30932.23828125</v>
      </c>
      <c r="AS486" s="4">
        <v>49721.73828125</v>
      </c>
      <c r="AT486" s="4">
        <v>700</v>
      </c>
      <c r="AU486" s="4">
        <v>700</v>
      </c>
      <c r="AV486" s="4">
        <v>700</v>
      </c>
      <c r="AW486" s="4">
        <v>6.9384512702081302</v>
      </c>
      <c r="AX486" s="4">
        <v>2.6973780451179055</v>
      </c>
      <c r="AY486" s="4">
        <v>5.3947560902358109</v>
      </c>
      <c r="AZ486" s="4">
        <v>37.039736992322034</v>
      </c>
      <c r="BA486" s="4">
        <v>2.0594736559433886</v>
      </c>
      <c r="BB486" s="4">
        <v>1.3450873816414894</v>
      </c>
      <c r="BC486" s="4">
        <v>0.11303084504914628</v>
      </c>
      <c r="BD486" s="4">
        <v>17.680362761688361</v>
      </c>
      <c r="BE486" s="4">
        <v>3.1479998826980591</v>
      </c>
      <c r="BF486" s="4">
        <v>1.371999979019165</v>
      </c>
      <c r="BG486" s="4">
        <v>4.9239997863769531</v>
      </c>
      <c r="BH486" s="4">
        <v>92.987503051757813</v>
      </c>
      <c r="BI486" s="4">
        <v>82.008003234863281</v>
      </c>
      <c r="BJ486" s="4">
        <v>10.979499816894531</v>
      </c>
      <c r="BK486" s="4">
        <v>3.1340000629425049</v>
      </c>
      <c r="BL486" s="4">
        <v>3.7160000801086426</v>
      </c>
      <c r="BM486" s="4">
        <v>2.5520000457763672</v>
      </c>
      <c r="BN486" s="4">
        <v>0.7304999828338623</v>
      </c>
      <c r="BO486" s="4">
        <v>0.74299997091293335</v>
      </c>
      <c r="BP486" s="4">
        <v>0.71799999475479126</v>
      </c>
      <c r="BQ486" s="4">
        <v>50</v>
      </c>
      <c r="BR486" s="4">
        <v>62</v>
      </c>
      <c r="BS486" s="4">
        <v>38</v>
      </c>
      <c r="BT486" s="10">
        <v>42.733044402584284</v>
      </c>
      <c r="BU486" s="10">
        <v>118.76652725777063</v>
      </c>
      <c r="BV486" s="4">
        <v>17.179271417102882</v>
      </c>
      <c r="BW486" s="10">
        <v>17.117184398797928</v>
      </c>
      <c r="BX486" s="10">
        <v>17.241358435407832</v>
      </c>
      <c r="BY486" s="4">
        <v>1.0767606904718532</v>
      </c>
      <c r="BZ486" s="4">
        <v>1.5449856349612465</v>
      </c>
      <c r="CA486" s="4">
        <v>0.60853574598245996</v>
      </c>
      <c r="CB486" s="4">
        <v>7.8371922626226755</v>
      </c>
      <c r="CD486" s="10">
        <v>3014.4599951996724</v>
      </c>
      <c r="CE486" s="10">
        <v>7.8835317213761291</v>
      </c>
      <c r="CF486" s="10"/>
      <c r="CH486" s="10">
        <v>4690.3764190311967</v>
      </c>
      <c r="CI486" s="10">
        <v>7.8074103363694416</v>
      </c>
      <c r="CJ486" s="10"/>
      <c r="CK486" s="4">
        <v>7.1860349213368986</v>
      </c>
      <c r="CM486" s="10">
        <v>2921.6186613495374</v>
      </c>
      <c r="CN486" s="10">
        <v>7.1451359960902598</v>
      </c>
      <c r="CQ486" s="10">
        <v>4846.3018326311885</v>
      </c>
      <c r="CR486" s="10">
        <v>7.2106910544784952</v>
      </c>
      <c r="CT486" s="4">
        <v>2.0218749980752664</v>
      </c>
      <c r="CU486" s="4">
        <v>1.6520833261311054</v>
      </c>
      <c r="CV486" s="4">
        <v>0.36979167194416129</v>
      </c>
      <c r="CW486" s="4">
        <v>2.0145833444160717</v>
      </c>
      <c r="CX486" s="4">
        <v>1.7020833392937977</v>
      </c>
      <c r="CY486" s="4">
        <v>0.31250000512227416</v>
      </c>
      <c r="CZ486" s="4">
        <v>2.0291666517344615</v>
      </c>
      <c r="DA486" s="4">
        <v>1.6020833129684131</v>
      </c>
      <c r="DB486" s="4">
        <v>0.42708333876604837</v>
      </c>
    </row>
    <row r="487" spans="1:106" x14ac:dyDescent="0.25">
      <c r="A487" s="1">
        <f t="shared" si="7"/>
        <v>45410</v>
      </c>
      <c r="B487" s="8" t="s">
        <v>95</v>
      </c>
      <c r="C487" s="4">
        <v>7875.4367528076173</v>
      </c>
      <c r="D487" s="4">
        <v>7834.9870000000001</v>
      </c>
      <c r="E487" s="4">
        <v>40.449752807617188</v>
      </c>
      <c r="F487" s="4">
        <v>3442.884</v>
      </c>
      <c r="H487" s="4">
        <v>4392.1030000000001</v>
      </c>
      <c r="J487" s="4">
        <v>40005.323541406324</v>
      </c>
      <c r="K487" s="4">
        <v>247.11341455131083</v>
      </c>
      <c r="L487" s="4">
        <v>11953.024367278596</v>
      </c>
      <c r="M487" s="4">
        <v>28052.299174127729</v>
      </c>
      <c r="N487" s="4">
        <v>16651.160638506208</v>
      </c>
      <c r="O487" s="4">
        <v>1785.5471277851605</v>
      </c>
      <c r="P487" s="4">
        <v>7284.8103439638498</v>
      </c>
      <c r="Q487" s="4">
        <v>9366.350294542357</v>
      </c>
      <c r="R487" s="4">
        <v>18954.37663816124</v>
      </c>
      <c r="S487" s="4">
        <v>53.910829995831129</v>
      </c>
      <c r="T487" s="4">
        <v>1205</v>
      </c>
      <c r="U487" s="4">
        <v>5579.5975196646896</v>
      </c>
      <c r="V487" s="4">
        <v>0</v>
      </c>
      <c r="W487" s="4">
        <v>13374.77911849655</v>
      </c>
      <c r="X487" s="4">
        <v>0</v>
      </c>
      <c r="Y487" s="4">
        <v>5579.5975196646896</v>
      </c>
      <c r="Z487" s="4">
        <v>13374.77911849655</v>
      </c>
      <c r="AA487" s="4">
        <v>220098.22204599209</v>
      </c>
      <c r="AB487" s="4">
        <v>56414.683608964609</v>
      </c>
      <c r="AC487" s="4">
        <v>163683.53843702748</v>
      </c>
      <c r="AD487" s="4">
        <v>13295.655186533968</v>
      </c>
      <c r="AE487" s="4">
        <v>4.2000295891554771</v>
      </c>
      <c r="AF487" s="4">
        <v>1023.3991076644605</v>
      </c>
      <c r="AG487" s="4">
        <v>4417.9162927259049</v>
      </c>
      <c r="AH487" s="4">
        <v>8877.7388938080639</v>
      </c>
      <c r="AI487" s="4">
        <v>8473.5756470250344</v>
      </c>
      <c r="AJ487" s="4">
        <v>227.18482168939377</v>
      </c>
      <c r="AK487" s="4">
        <v>3979.1877182947942</v>
      </c>
      <c r="AL487" s="4">
        <v>4494.3879287302398</v>
      </c>
      <c r="AM487" s="4">
        <v>770.99664385125971</v>
      </c>
      <c r="AN487" s="4">
        <v>275.93885752450211</v>
      </c>
      <c r="AO487" s="4">
        <v>495.05778632675759</v>
      </c>
      <c r="AP487" s="4">
        <v>66361.44140625</v>
      </c>
      <c r="AQ487" s="4">
        <v>108832.76390624999</v>
      </c>
      <c r="AR487" s="4">
        <v>19242.94140625</v>
      </c>
      <c r="AS487" s="4">
        <v>47118.5</v>
      </c>
      <c r="AT487" s="4">
        <v>700</v>
      </c>
      <c r="AU487" s="4">
        <v>700</v>
      </c>
      <c r="AV487" s="4">
        <v>700</v>
      </c>
      <c r="AW487" s="4">
        <v>5.0797593577453721</v>
      </c>
      <c r="AX487" s="4">
        <v>2.1143158355719152</v>
      </c>
      <c r="AY487" s="4">
        <v>4.2286316711438303</v>
      </c>
      <c r="AZ487" s="4">
        <v>27.947430593932001</v>
      </c>
      <c r="BA487" s="4">
        <v>1.6882435354196739</v>
      </c>
      <c r="BB487" s="4">
        <v>1.0759499330629732</v>
      </c>
      <c r="BC487" s="4">
        <v>9.7898906187824694E-2</v>
      </c>
      <c r="BD487" s="4">
        <v>13.819267086038217</v>
      </c>
      <c r="BE487" s="4">
        <v>3.4825000762939453</v>
      </c>
      <c r="BF487" s="4">
        <v>2.2610001564025879</v>
      </c>
      <c r="BG487" s="4">
        <v>4.7039999961853027</v>
      </c>
      <c r="BH487" s="4">
        <v>92.121000289916992</v>
      </c>
      <c r="BI487" s="4">
        <v>80.95050048828125</v>
      </c>
      <c r="BJ487" s="4">
        <v>11.170499801635742</v>
      </c>
      <c r="BK487" s="4">
        <v>3.5435000658035278</v>
      </c>
      <c r="BL487" s="4">
        <v>3.7160000801086426</v>
      </c>
      <c r="BM487" s="4">
        <v>3.3710000514984131</v>
      </c>
      <c r="BN487" s="4">
        <v>0.8529999852180481</v>
      </c>
      <c r="BO487" s="4">
        <v>0.74299997091293335</v>
      </c>
      <c r="BP487" s="4">
        <v>0.96299999952316284</v>
      </c>
      <c r="BQ487" s="4">
        <v>74</v>
      </c>
      <c r="BR487" s="4">
        <v>62</v>
      </c>
      <c r="BS487" s="4">
        <v>86</v>
      </c>
      <c r="BT487" s="10">
        <v>42.28726164350104</v>
      </c>
      <c r="BU487" s="10">
        <v>116.61675039386769</v>
      </c>
      <c r="BV487" s="4">
        <v>17.369278127735964</v>
      </c>
      <c r="BW487" s="10">
        <v>17.227466814766327</v>
      </c>
      <c r="BX487" s="10">
        <v>17.5110894407056</v>
      </c>
      <c r="BY487" s="4">
        <v>0.58616246269417505</v>
      </c>
      <c r="BZ487" s="4">
        <v>0.65124140431527877</v>
      </c>
      <c r="CA487" s="4">
        <v>0.52108352107307121</v>
      </c>
      <c r="CB487" s="4">
        <v>7.8754439382106751</v>
      </c>
      <c r="CD487" s="10">
        <v>2441.9022996305634</v>
      </c>
      <c r="CE487" s="10">
        <v>7.9953900228115149</v>
      </c>
      <c r="CF487" s="10"/>
      <c r="CH487" s="10">
        <v>4586.8889721997002</v>
      </c>
      <c r="CI487" s="10">
        <v>7.8115887584595045</v>
      </c>
      <c r="CJ487" s="10"/>
      <c r="CK487" s="4">
        <v>7.063266426070637</v>
      </c>
      <c r="CM487" s="10">
        <v>2274.4603512373087</v>
      </c>
      <c r="CN487" s="10">
        <v>6.7445069197106928</v>
      </c>
      <c r="CQ487" s="10">
        <v>4834.7573881764993</v>
      </c>
      <c r="CR487" s="10">
        <v>7.2132234560901143</v>
      </c>
      <c r="CT487" s="4">
        <v>1.7448958618825094</v>
      </c>
      <c r="CU487" s="4">
        <v>1.477847241775857</v>
      </c>
      <c r="CV487" s="4">
        <v>0.26704862010665237</v>
      </c>
      <c r="CW487" s="4">
        <v>1.5000000596046448</v>
      </c>
      <c r="CX487" s="4">
        <v>1.2000000476837158</v>
      </c>
      <c r="CY487" s="4">
        <v>0.30000001192092896</v>
      </c>
      <c r="CZ487" s="4">
        <v>1.9897916641603741</v>
      </c>
      <c r="DA487" s="4">
        <v>1.7556944358679982</v>
      </c>
      <c r="DB487" s="4">
        <v>0.23409722829237581</v>
      </c>
    </row>
    <row r="488" spans="1:106" x14ac:dyDescent="0.25">
      <c r="A488" s="1">
        <f t="shared" si="7"/>
        <v>45411</v>
      </c>
      <c r="B488" s="8" t="s">
        <v>96</v>
      </c>
      <c r="C488" s="4">
        <v>7125.8149999999996</v>
      </c>
      <c r="D488" s="4">
        <v>7125.8149999999996</v>
      </c>
      <c r="E488" s="4">
        <v>0</v>
      </c>
      <c r="F488" s="4">
        <v>2722.4409999999998</v>
      </c>
      <c r="H488" s="4">
        <v>4403.3739999999998</v>
      </c>
      <c r="J488" s="4">
        <v>39524.75011516262</v>
      </c>
      <c r="K488" s="4">
        <v>248.27393426990412</v>
      </c>
      <c r="L488" s="4">
        <v>17035.469968247555</v>
      </c>
      <c r="M488" s="4">
        <v>22489.280146915069</v>
      </c>
      <c r="N488" s="4">
        <v>14550.642924152648</v>
      </c>
      <c r="O488" s="4">
        <v>1785.5126680426024</v>
      </c>
      <c r="P488" s="4">
        <v>7617.6856952660828</v>
      </c>
      <c r="Q488" s="4">
        <v>6932.9572288865647</v>
      </c>
      <c r="R488" s="4">
        <v>17855.845886025614</v>
      </c>
      <c r="S488" s="4">
        <v>54.007653295345769</v>
      </c>
      <c r="T488" s="4">
        <v>1205</v>
      </c>
      <c r="U488" s="4">
        <v>7625.3910305678983</v>
      </c>
      <c r="V488" s="4">
        <v>0</v>
      </c>
      <c r="W488" s="4">
        <v>10230.454855457714</v>
      </c>
      <c r="X488" s="4">
        <v>0</v>
      </c>
      <c r="Y488" s="4">
        <v>7625.3910305678983</v>
      </c>
      <c r="Z488" s="4">
        <v>10230.454855457714</v>
      </c>
      <c r="AA488" s="4">
        <v>245503.48674281192</v>
      </c>
      <c r="AB488" s="4">
        <v>102513.72891818604</v>
      </c>
      <c r="AC488" s="4">
        <v>142989.75782462588</v>
      </c>
      <c r="AD488" s="4">
        <v>13498.220545665698</v>
      </c>
      <c r="AE488" s="4">
        <v>4.2009895788674356</v>
      </c>
      <c r="AF488" s="4">
        <v>1023.480861055684</v>
      </c>
      <c r="AG488" s="4">
        <v>6060.1231823539847</v>
      </c>
      <c r="AH488" s="4">
        <v>7438.0973633117128</v>
      </c>
      <c r="AI488" s="4">
        <v>8810.5704825439425</v>
      </c>
      <c r="AJ488" s="4">
        <v>227.37731018163541</v>
      </c>
      <c r="AK488" s="4">
        <v>5447.1457729434596</v>
      </c>
      <c r="AL488" s="4">
        <v>3363.4247096004819</v>
      </c>
      <c r="AM488" s="4">
        <v>773.07309732699184</v>
      </c>
      <c r="AN488" s="4">
        <v>336.3573754680416</v>
      </c>
      <c r="AO488" s="4">
        <v>436.71572185895025</v>
      </c>
      <c r="AP488" s="4">
        <v>64697.896484375</v>
      </c>
      <c r="AQ488" s="4">
        <v>106104.550234375</v>
      </c>
      <c r="AR488" s="4">
        <v>27637.650390625</v>
      </c>
      <c r="AS488" s="4">
        <v>37060.24609375</v>
      </c>
      <c r="AT488" s="4">
        <v>700</v>
      </c>
      <c r="AU488" s="4">
        <v>700</v>
      </c>
      <c r="AV488" s="4">
        <v>700</v>
      </c>
      <c r="AW488" s="4">
        <v>5.5466988849924705</v>
      </c>
      <c r="AX488" s="4">
        <v>2.0419619263414286</v>
      </c>
      <c r="AY488" s="4">
        <v>4.0839238526828572</v>
      </c>
      <c r="AZ488" s="4">
        <v>34.452688814235557</v>
      </c>
      <c r="BA488" s="4">
        <v>1.8942704161791597</v>
      </c>
      <c r="BB488" s="4">
        <v>1.2364298655724213</v>
      </c>
      <c r="BC488" s="4">
        <v>0.10848907771630219</v>
      </c>
      <c r="BD488" s="4">
        <v>14.890163473844746</v>
      </c>
      <c r="BE488" s="4">
        <v>3.4825000762939453</v>
      </c>
      <c r="BF488" s="4">
        <v>2.2610001564025879</v>
      </c>
      <c r="BG488" s="4">
        <v>4.7039999961853027</v>
      </c>
      <c r="BH488" s="4">
        <v>92.121000289916992</v>
      </c>
      <c r="BI488" s="4">
        <v>80.95050048828125</v>
      </c>
      <c r="BJ488" s="4">
        <v>11.170499801635742</v>
      </c>
      <c r="BK488" s="4">
        <v>3.5435000658035278</v>
      </c>
      <c r="BL488" s="4">
        <v>3.7160000801086426</v>
      </c>
      <c r="BM488" s="4">
        <v>3.3710000514984131</v>
      </c>
      <c r="BN488" s="4">
        <v>0.8529999852180481</v>
      </c>
      <c r="BO488" s="4">
        <v>0.74299997091293335</v>
      </c>
      <c r="BP488" s="4">
        <v>0.96299999952316284</v>
      </c>
      <c r="BQ488" s="4">
        <v>74</v>
      </c>
      <c r="BR488" s="4">
        <v>62</v>
      </c>
      <c r="BS488" s="4">
        <v>86</v>
      </c>
      <c r="BT488" s="10">
        <v>41.639625877018382</v>
      </c>
      <c r="BU488" s="10">
        <v>114.79443700814329</v>
      </c>
      <c r="BV488" s="4">
        <v>17.135622129567246</v>
      </c>
      <c r="BW488" s="10">
        <v>16.924361144337389</v>
      </c>
      <c r="BX488" s="10">
        <v>17.346883114797098</v>
      </c>
      <c r="BY488" s="4">
        <v>0.33640929955767374</v>
      </c>
      <c r="BZ488" s="4">
        <v>0.31177620334149664</v>
      </c>
      <c r="CA488" s="4">
        <v>0.36104239577385089</v>
      </c>
      <c r="CB488" s="4">
        <v>8.1220716240649793</v>
      </c>
      <c r="CD488" s="10">
        <v>3109.835788010852</v>
      </c>
      <c r="CE488" s="10">
        <v>7.8161030603758475</v>
      </c>
      <c r="CF488" s="10"/>
      <c r="CH488" s="10">
        <v>4034.0005595361408</v>
      </c>
      <c r="CI488" s="10">
        <v>8.3579446675422329</v>
      </c>
      <c r="CJ488" s="10"/>
      <c r="CK488" s="4">
        <v>7.256782820501896</v>
      </c>
      <c r="CM488" s="10">
        <v>2876.5661792985893</v>
      </c>
      <c r="CN488" s="10">
        <v>7.1829099829088285</v>
      </c>
      <c r="CQ488" s="10">
        <v>4219.7684028149379</v>
      </c>
      <c r="CR488" s="10">
        <v>7.3071410596050832</v>
      </c>
      <c r="CT488" s="4">
        <v>2.3125000004656613</v>
      </c>
      <c r="CU488" s="4">
        <v>2.0343749970197678</v>
      </c>
      <c r="CV488" s="4">
        <v>0.27812500344589353</v>
      </c>
      <c r="CW488" s="4">
        <v>2.7833333527669311</v>
      </c>
      <c r="CX488" s="4">
        <v>2.4104166825612388</v>
      </c>
      <c r="CY488" s="4">
        <v>0.37291667020569247</v>
      </c>
      <c r="CZ488" s="4">
        <v>1.8416666481643915</v>
      </c>
      <c r="DA488" s="4">
        <v>1.658333311478297</v>
      </c>
      <c r="DB488" s="4">
        <v>0.18333333668609461</v>
      </c>
    </row>
    <row r="489" spans="1:106" x14ac:dyDescent="0.25">
      <c r="A489" s="1">
        <f t="shared" si="7"/>
        <v>45412</v>
      </c>
      <c r="B489" s="8" t="s">
        <v>96</v>
      </c>
      <c r="C489" s="4">
        <v>7224.2695003204344</v>
      </c>
      <c r="D489" s="4">
        <v>7201.4679999999998</v>
      </c>
      <c r="E489" s="4">
        <v>22.80150032043457</v>
      </c>
      <c r="F489" s="4">
        <v>4119.9589999999998</v>
      </c>
      <c r="H489" s="4">
        <v>3081.509</v>
      </c>
      <c r="J489" s="4">
        <v>44871.594425815638</v>
      </c>
      <c r="K489" s="4">
        <v>248.075705371906</v>
      </c>
      <c r="L489" s="4">
        <v>26699.970214230765</v>
      </c>
      <c r="M489" s="4">
        <v>18171.624211584873</v>
      </c>
      <c r="N489" s="4">
        <v>17052.925610394734</v>
      </c>
      <c r="O489" s="4">
        <v>1784.8917786014583</v>
      </c>
      <c r="P489" s="4">
        <v>10145.156800656996</v>
      </c>
      <c r="Q489" s="4">
        <v>6907.7688097377395</v>
      </c>
      <c r="R489" s="4">
        <v>19616.260334817009</v>
      </c>
      <c r="S489" s="4">
        <v>54.108831527106844</v>
      </c>
      <c r="T489" s="4">
        <v>1205</v>
      </c>
      <c r="U489" s="4">
        <v>10811.294778583229</v>
      </c>
      <c r="V489" s="4">
        <v>0</v>
      </c>
      <c r="W489" s="4">
        <v>8804.9655562337812</v>
      </c>
      <c r="X489" s="4">
        <v>0</v>
      </c>
      <c r="Y489" s="4">
        <v>10811.294778583229</v>
      </c>
      <c r="Z489" s="4">
        <v>8804.9655562337812</v>
      </c>
      <c r="AA489" s="4">
        <v>257375.57285346324</v>
      </c>
      <c r="AB489" s="4">
        <v>158418.55926572054</v>
      </c>
      <c r="AC489" s="4">
        <v>98957.013587742695</v>
      </c>
      <c r="AD489" s="4">
        <v>15265.39778965802</v>
      </c>
      <c r="AE489" s="4">
        <v>4.2008575541673823</v>
      </c>
      <c r="AF489" s="4">
        <v>1023.5017998771976</v>
      </c>
      <c r="AG489" s="4">
        <v>8610.8737992108527</v>
      </c>
      <c r="AH489" s="4">
        <v>6654.5239904471673</v>
      </c>
      <c r="AI489" s="4">
        <v>9346.363987304796</v>
      </c>
      <c r="AJ489" s="4">
        <v>227.34984233891524</v>
      </c>
      <c r="AK489" s="4">
        <v>6591.8392462948059</v>
      </c>
      <c r="AL489" s="4">
        <v>2754.5247410099896</v>
      </c>
      <c r="AM489" s="4">
        <v>822.00655209668332</v>
      </c>
      <c r="AN489" s="4">
        <v>451.37477991825085</v>
      </c>
      <c r="AO489" s="4">
        <v>370.63177217843247</v>
      </c>
      <c r="AP489" s="4">
        <v>70606.7890625</v>
      </c>
      <c r="AQ489" s="4">
        <v>115795.13406249999</v>
      </c>
      <c r="AR489" s="4">
        <v>38601.96875</v>
      </c>
      <c r="AS489" s="4">
        <v>32004.8203125</v>
      </c>
      <c r="AT489" s="4">
        <v>700</v>
      </c>
      <c r="AU489" s="4">
        <v>700</v>
      </c>
      <c r="AV489" s="4">
        <v>700</v>
      </c>
      <c r="AW489" s="4">
        <v>6.2112293047518987</v>
      </c>
      <c r="AX489" s="4">
        <v>2.360505184591791</v>
      </c>
      <c r="AY489" s="4">
        <v>4.7210103691835821</v>
      </c>
      <c r="AZ489" s="4">
        <v>35.626518756262797</v>
      </c>
      <c r="BA489" s="4">
        <v>2.1130714723448398</v>
      </c>
      <c r="BB489" s="4">
        <v>1.2937451996897729</v>
      </c>
      <c r="BC489" s="4">
        <v>0.11378403755012503</v>
      </c>
      <c r="BD489" s="4">
        <v>16.028628784870754</v>
      </c>
      <c r="BE489" s="4">
        <v>3.4720000028610229</v>
      </c>
      <c r="BF489" s="4">
        <v>1.4839999675750732</v>
      </c>
      <c r="BG489" s="4">
        <v>5.4600000381469727</v>
      </c>
      <c r="BH489" s="4">
        <v>92.700995445251465</v>
      </c>
      <c r="BI489" s="4">
        <v>81.979995727539063</v>
      </c>
      <c r="BJ489" s="4">
        <v>10.720999717712402</v>
      </c>
      <c r="BK489" s="4">
        <v>3.1130000352859497</v>
      </c>
      <c r="BL489" s="4">
        <v>3.7160000801086426</v>
      </c>
      <c r="BM489" s="4">
        <v>2.5099999904632568</v>
      </c>
      <c r="BN489" s="4">
        <v>0.71349999308586121</v>
      </c>
      <c r="BO489" s="4">
        <v>0.74299997091293335</v>
      </c>
      <c r="BP489" s="4">
        <v>0.68400001525878906</v>
      </c>
      <c r="BQ489" s="4">
        <v>59</v>
      </c>
      <c r="BR489" s="4">
        <v>62</v>
      </c>
      <c r="BS489" s="4">
        <v>56</v>
      </c>
      <c r="BT489" s="10">
        <v>41.842182900743616</v>
      </c>
      <c r="BU489" s="10">
        <v>115.18447596984301</v>
      </c>
      <c r="BV489" s="4">
        <v>16.980524374804013</v>
      </c>
      <c r="BW489" s="10">
        <v>17.28362755442107</v>
      </c>
      <c r="BX489" s="10">
        <v>16.677421195186952</v>
      </c>
      <c r="BY489" s="4">
        <v>0.33931908605771621</v>
      </c>
      <c r="BZ489" s="4">
        <v>0.33474921844849737</v>
      </c>
      <c r="CA489" s="4">
        <v>0.34388895366693512</v>
      </c>
      <c r="CB489" s="4">
        <v>8.1111643553177188</v>
      </c>
      <c r="CD489" s="10">
        <v>4263.7103995310063</v>
      </c>
      <c r="CE489" s="10">
        <v>7.8723114308599964</v>
      </c>
      <c r="CF489" s="10"/>
      <c r="CH489" s="10">
        <v>3162.2276141141383</v>
      </c>
      <c r="CI489" s="10">
        <v>8.4332157134879235</v>
      </c>
      <c r="CJ489" s="10"/>
      <c r="CK489" s="4">
        <v>7.4463444309774616</v>
      </c>
      <c r="CM489" s="10">
        <v>3987.2880893820302</v>
      </c>
      <c r="CN489" s="10">
        <v>7.3926283320097648</v>
      </c>
      <c r="CQ489" s="10">
        <v>3438.2827826393391</v>
      </c>
      <c r="CR489" s="10">
        <v>7.5086376090439719</v>
      </c>
      <c r="CT489" s="4">
        <v>1.7635416639192649</v>
      </c>
      <c r="CU489" s="4">
        <v>1.5656249932944775</v>
      </c>
      <c r="CV489" s="4">
        <v>0.19791667062478763</v>
      </c>
      <c r="CW489" s="4">
        <v>1.5375000053706267</v>
      </c>
      <c r="CX489" s="4">
        <v>1.3625000019868214</v>
      </c>
      <c r="CY489" s="4">
        <v>0.17500000338380536</v>
      </c>
      <c r="CZ489" s="4">
        <v>1.9895833224679034</v>
      </c>
      <c r="DA489" s="4">
        <v>1.7687499846021335</v>
      </c>
      <c r="DB489" s="4">
        <v>0.22083333786576986</v>
      </c>
    </row>
    <row r="490" spans="1:106" x14ac:dyDescent="0.25">
      <c r="A490" s="1">
        <f t="shared" si="7"/>
        <v>45413</v>
      </c>
      <c r="B490" s="8" t="s">
        <v>96</v>
      </c>
      <c r="C490" s="4">
        <v>8479.1239999999998</v>
      </c>
      <c r="D490" s="4">
        <v>8479.1239999999998</v>
      </c>
      <c r="E490" s="4">
        <v>0</v>
      </c>
      <c r="F490" s="4">
        <v>4070.8829999999998</v>
      </c>
      <c r="H490" s="4">
        <v>4408.241</v>
      </c>
      <c r="J490" s="4">
        <v>50490.609292900815</v>
      </c>
      <c r="K490" s="4">
        <v>248.26828457679105</v>
      </c>
      <c r="L490" s="4">
        <v>26242.889055058928</v>
      </c>
      <c r="M490" s="4">
        <v>24247.720237841888</v>
      </c>
      <c r="N490" s="4">
        <v>20844.741602580514</v>
      </c>
      <c r="O490" s="4">
        <v>1784.4328742329569</v>
      </c>
      <c r="P490" s="4">
        <v>10926.067296190939</v>
      </c>
      <c r="Q490" s="4">
        <v>9918.6743063895738</v>
      </c>
      <c r="R490" s="4">
        <v>21946.150242461939</v>
      </c>
      <c r="S490" s="4">
        <v>54.153045765230942</v>
      </c>
      <c r="T490" s="4">
        <v>1205</v>
      </c>
      <c r="U490" s="4">
        <v>10346.771052952607</v>
      </c>
      <c r="V490" s="4">
        <v>0</v>
      </c>
      <c r="W490" s="4">
        <v>11599.379189509331</v>
      </c>
      <c r="X490" s="4">
        <v>0</v>
      </c>
      <c r="Y490" s="4">
        <v>10346.771052952607</v>
      </c>
      <c r="Z490" s="4">
        <v>11599.379189509331</v>
      </c>
      <c r="AA490" s="4">
        <v>296484.96531890426</v>
      </c>
      <c r="AB490" s="4">
        <v>160974.3916467558</v>
      </c>
      <c r="AC490" s="4">
        <v>135510.57367214849</v>
      </c>
      <c r="AD490" s="4">
        <v>16486.168282370334</v>
      </c>
      <c r="AE490" s="4">
        <v>4.199766879735745</v>
      </c>
      <c r="AF490" s="4">
        <v>1023.518805725069</v>
      </c>
      <c r="AG490" s="4">
        <v>8282.304863871901</v>
      </c>
      <c r="AH490" s="4">
        <v>8203.863418498433</v>
      </c>
      <c r="AI490" s="4">
        <v>9534.3365183793794</v>
      </c>
      <c r="AJ490" s="4">
        <v>227.3475334488904</v>
      </c>
      <c r="AK490" s="4">
        <v>5841.8442173004796</v>
      </c>
      <c r="AL490" s="4">
        <v>3692.4923010788998</v>
      </c>
      <c r="AM490" s="4">
        <v>933.22712145930814</v>
      </c>
      <c r="AN490" s="4">
        <v>469.91599839493415</v>
      </c>
      <c r="AO490" s="4">
        <v>463.31112306437393</v>
      </c>
      <c r="AP490" s="4">
        <v>77585.89453125</v>
      </c>
      <c r="AQ490" s="4">
        <v>127240.86703124999</v>
      </c>
      <c r="AR490" s="4">
        <v>37676.32421875</v>
      </c>
      <c r="AS490" s="4">
        <v>39909.5703125</v>
      </c>
      <c r="AT490" s="4">
        <v>700</v>
      </c>
      <c r="AU490" s="4">
        <v>700</v>
      </c>
      <c r="AV490" s="4">
        <v>700</v>
      </c>
      <c r="AW490" s="4">
        <v>5.9546964159152314</v>
      </c>
      <c r="AX490" s="4">
        <v>2.4583602743137751</v>
      </c>
      <c r="AY490" s="4">
        <v>4.9167205486275503</v>
      </c>
      <c r="AZ490" s="4">
        <v>34.966461785309932</v>
      </c>
      <c r="BA490" s="4">
        <v>1.9443244705903977</v>
      </c>
      <c r="BB490" s="4">
        <v>1.1244482942317366</v>
      </c>
      <c r="BC490" s="4">
        <v>0.11006173768178271</v>
      </c>
      <c r="BD490" s="4">
        <v>15.006369411657383</v>
      </c>
      <c r="BE490" s="4">
        <v>3.5825001001358032</v>
      </c>
      <c r="BF490" s="4">
        <v>1.371999979019165</v>
      </c>
      <c r="BG490" s="4">
        <v>5.7930002212524414</v>
      </c>
      <c r="BH490" s="4">
        <v>93.212494850158691</v>
      </c>
      <c r="BI490" s="4">
        <v>83.404495239257813</v>
      </c>
      <c r="BJ490" s="4">
        <v>9.8079996109008789</v>
      </c>
      <c r="BK490" s="4">
        <v>2.6334999799728394</v>
      </c>
      <c r="BL490" s="4">
        <v>2.7569999694824219</v>
      </c>
      <c r="BM490" s="4">
        <v>2.5099999904632568</v>
      </c>
      <c r="BN490" s="4">
        <v>0.57150000333786011</v>
      </c>
      <c r="BO490" s="4">
        <v>0.45899999141693115</v>
      </c>
      <c r="BP490" s="4">
        <v>0.68400001525878906</v>
      </c>
      <c r="BQ490" s="4">
        <v>53</v>
      </c>
      <c r="BR490" s="4">
        <v>50</v>
      </c>
      <c r="BS490" s="4">
        <v>56</v>
      </c>
      <c r="BT490" s="10">
        <v>41.638823474324845</v>
      </c>
      <c r="BU490" s="10">
        <v>117.25043786346698</v>
      </c>
      <c r="BV490" s="4">
        <v>17.236179243420011</v>
      </c>
      <c r="BW490" s="10">
        <v>16.98468865301874</v>
      </c>
      <c r="BX490" s="10">
        <v>17.487669833821279</v>
      </c>
      <c r="BY490" s="4">
        <v>0.32666163583517144</v>
      </c>
      <c r="BZ490" s="4">
        <v>0.36643928651739849</v>
      </c>
      <c r="CA490" s="4">
        <v>0.28688398515294439</v>
      </c>
      <c r="CB490" s="4">
        <v>8.1167991995842463</v>
      </c>
      <c r="CD490" s="10">
        <v>4499.9188390742902</v>
      </c>
      <c r="CE490" s="10">
        <v>7.9355706069706713</v>
      </c>
      <c r="CF490" s="10"/>
      <c r="CH490" s="10">
        <v>4217.8660944115873</v>
      </c>
      <c r="CI490" s="10">
        <v>8.3101467217261291</v>
      </c>
      <c r="CJ490" s="10"/>
      <c r="CK490" s="4">
        <v>7.5220546234240047</v>
      </c>
      <c r="CM490" s="10">
        <v>4202.4876746778136</v>
      </c>
      <c r="CN490" s="10">
        <v>7.4294977459212168</v>
      </c>
      <c r="CQ490" s="10">
        <v>4404.3558817166931</v>
      </c>
      <c r="CR490" s="10">
        <v>7.6103692708680963</v>
      </c>
      <c r="CT490" s="4">
        <v>2.0052083324796208</v>
      </c>
      <c r="CU490" s="4">
        <v>1.7552083258827529</v>
      </c>
      <c r="CV490" s="4">
        <v>0.25000000659686822</v>
      </c>
      <c r="CW490" s="4">
        <v>1.7312499949087699</v>
      </c>
      <c r="CX490" s="4">
        <v>1.4562499870856602</v>
      </c>
      <c r="CY490" s="4">
        <v>0.27500000782310963</v>
      </c>
      <c r="CZ490" s="4">
        <v>2.279166670050472</v>
      </c>
      <c r="DA490" s="4">
        <v>2.0541666646798453</v>
      </c>
      <c r="DB490" s="4">
        <v>0.22500000537062684</v>
      </c>
    </row>
    <row r="491" spans="1:106" x14ac:dyDescent="0.25">
      <c r="A491" s="1">
        <f t="shared" si="7"/>
        <v>45414</v>
      </c>
      <c r="B491" s="8" t="s">
        <v>96</v>
      </c>
      <c r="C491" s="4">
        <v>9080.2541017303465</v>
      </c>
      <c r="D491" s="4">
        <v>9052.1509999999998</v>
      </c>
      <c r="E491" s="4">
        <v>28.10310173034668</v>
      </c>
      <c r="F491" s="4">
        <v>4546.1390000000001</v>
      </c>
      <c r="H491" s="4">
        <v>4506.0119999999997</v>
      </c>
      <c r="J491" s="4">
        <v>50903.636098100862</v>
      </c>
      <c r="K491" s="4">
        <v>244.79424220499695</v>
      </c>
      <c r="L491" s="4">
        <v>26742.293857395391</v>
      </c>
      <c r="M491" s="4">
        <v>24161.342240705475</v>
      </c>
      <c r="N491" s="4">
        <v>21710.806114402691</v>
      </c>
      <c r="O491" s="4">
        <v>1783.9556040331308</v>
      </c>
      <c r="P491" s="4">
        <v>11921.379179993039</v>
      </c>
      <c r="Q491" s="4">
        <v>9789.4269344096519</v>
      </c>
      <c r="R491" s="4">
        <v>21960.19209687382</v>
      </c>
      <c r="S491" s="4">
        <v>54.183027457041639</v>
      </c>
      <c r="T491" s="4">
        <v>1205</v>
      </c>
      <c r="U491" s="4">
        <v>11221.109566396668</v>
      </c>
      <c r="V491" s="4">
        <v>0</v>
      </c>
      <c r="W491" s="4">
        <v>10739.082530477153</v>
      </c>
      <c r="X491" s="4">
        <v>0</v>
      </c>
      <c r="Y491" s="4">
        <v>11221.109566396668</v>
      </c>
      <c r="Z491" s="4">
        <v>10739.082530477153</v>
      </c>
      <c r="AA491" s="4">
        <v>315271.40547661413</v>
      </c>
      <c r="AB491" s="4">
        <v>160244.75376491854</v>
      </c>
      <c r="AC491" s="4">
        <v>155026.65171169559</v>
      </c>
      <c r="AD491" s="4">
        <v>17147.147011232395</v>
      </c>
      <c r="AE491" s="4">
        <v>4.2007285602714344</v>
      </c>
      <c r="AF491" s="4">
        <v>1023.5396918647674</v>
      </c>
      <c r="AG491" s="4">
        <v>8507.3101816860544</v>
      </c>
      <c r="AH491" s="4">
        <v>8639.8368295463424</v>
      </c>
      <c r="AI491" s="4">
        <v>9210.4384960397911</v>
      </c>
      <c r="AJ491" s="4">
        <v>227.33669110951601</v>
      </c>
      <c r="AK491" s="4">
        <v>4719.1471630057304</v>
      </c>
      <c r="AL491" s="4">
        <v>4491.2913330340598</v>
      </c>
      <c r="AM491" s="4">
        <v>970.69828699267964</v>
      </c>
      <c r="AN491" s="4">
        <v>472.03538307446144</v>
      </c>
      <c r="AO491" s="4">
        <v>498.66290391821815</v>
      </c>
      <c r="AP491" s="4">
        <v>80460.4375</v>
      </c>
      <c r="AQ491" s="4">
        <v>131955.11749999999</v>
      </c>
      <c r="AR491" s="4">
        <v>40543.34375</v>
      </c>
      <c r="AS491" s="4">
        <v>39917.09375</v>
      </c>
      <c r="AT491" s="4">
        <v>700</v>
      </c>
      <c r="AU491" s="4">
        <v>700</v>
      </c>
      <c r="AV491" s="4">
        <v>700</v>
      </c>
      <c r="AW491" s="4">
        <v>5.6059704417743763</v>
      </c>
      <c r="AX491" s="4">
        <v>2.3909910307758291</v>
      </c>
      <c r="AY491" s="4">
        <v>4.7819820615516582</v>
      </c>
      <c r="AZ491" s="4">
        <v>34.720548780296305</v>
      </c>
      <c r="BA491" s="4">
        <v>1.888399467583711</v>
      </c>
      <c r="BB491" s="4">
        <v>1.0143370871399553</v>
      </c>
      <c r="BC491" s="4">
        <v>0.10690210605534728</v>
      </c>
      <c r="BD491" s="4">
        <v>14.532095249939584</v>
      </c>
      <c r="BE491" s="4">
        <v>2.9050000309944153</v>
      </c>
      <c r="BF491" s="4">
        <v>1.2910000085830688</v>
      </c>
      <c r="BG491" s="4">
        <v>4.5190000534057617</v>
      </c>
      <c r="BH491" s="4">
        <v>93.579500198364258</v>
      </c>
      <c r="BI491" s="4">
        <v>83.444000244140625</v>
      </c>
      <c r="BJ491" s="4">
        <v>10.135499954223633</v>
      </c>
      <c r="BK491" s="4">
        <v>2.8769999742507935</v>
      </c>
      <c r="BL491" s="4">
        <v>2.7569999694824219</v>
      </c>
      <c r="BM491" s="4">
        <v>2.996999979019165</v>
      </c>
      <c r="BN491" s="4">
        <v>0.63799998164176941</v>
      </c>
      <c r="BO491" s="4">
        <v>0.45899999141693115</v>
      </c>
      <c r="BP491" s="4">
        <v>0.81699997186660767</v>
      </c>
      <c r="BQ491" s="4">
        <v>56</v>
      </c>
      <c r="BR491" s="4">
        <v>50</v>
      </c>
      <c r="BS491" s="4">
        <v>62</v>
      </c>
      <c r="BT491" s="10">
        <v>41.841843473609444</v>
      </c>
      <c r="BU491" s="10">
        <v>119.10961101467838</v>
      </c>
      <c r="BV491" s="4">
        <v>17.178351511193647</v>
      </c>
      <c r="BW491" s="10">
        <v>17.052700912742704</v>
      </c>
      <c r="BX491" s="10">
        <v>17.304002109644589</v>
      </c>
      <c r="BY491" s="4">
        <v>0.33161885409740688</v>
      </c>
      <c r="BZ491" s="4">
        <v>0.42213467169363939</v>
      </c>
      <c r="CA491" s="4">
        <v>0.24110303650117432</v>
      </c>
      <c r="CB491" s="4">
        <v>7.8873543161371122</v>
      </c>
      <c r="CD491" s="10">
        <v>4502.7852388688343</v>
      </c>
      <c r="CE491" s="10">
        <v>7.9513441642144524</v>
      </c>
      <c r="CF491" s="10"/>
      <c r="CH491" s="10">
        <v>4588.2107647856592</v>
      </c>
      <c r="CI491" s="10">
        <v>7.8245558619833684</v>
      </c>
      <c r="CJ491" s="10"/>
      <c r="CK491" s="4">
        <v>7.415104577117491</v>
      </c>
      <c r="CM491" s="10">
        <v>4254.4748330179855</v>
      </c>
      <c r="CN491" s="10">
        <v>7.4556802928116914</v>
      </c>
      <c r="CQ491" s="10">
        <v>4842.9209995838837</v>
      </c>
      <c r="CR491" s="10">
        <v>7.3794590728304073</v>
      </c>
      <c r="CT491" s="4">
        <v>1.7958333324640989</v>
      </c>
      <c r="CU491" s="4">
        <v>1.5041666577259698</v>
      </c>
      <c r="CV491" s="4">
        <v>0.29166667473812902</v>
      </c>
      <c r="CW491" s="4">
        <v>1.7520833310360711</v>
      </c>
      <c r="CX491" s="4">
        <v>1.4791666567325592</v>
      </c>
      <c r="CY491" s="4">
        <v>0.2729166743035118</v>
      </c>
      <c r="CZ491" s="4">
        <v>1.8395833338921268</v>
      </c>
      <c r="DA491" s="4">
        <v>1.5291666587193806</v>
      </c>
      <c r="DB491" s="4">
        <v>0.31041667517274618</v>
      </c>
    </row>
    <row r="492" spans="1:106" x14ac:dyDescent="0.25">
      <c r="A492" s="1">
        <f t="shared" si="7"/>
        <v>45415</v>
      </c>
      <c r="B492" s="8" t="s">
        <v>96</v>
      </c>
      <c r="C492" s="4">
        <v>8761.9968562011727</v>
      </c>
      <c r="D492" s="4">
        <v>8740.1380000000008</v>
      </c>
      <c r="E492" s="4">
        <v>21.858856201171875</v>
      </c>
      <c r="F492" s="4">
        <v>4282.0870000000004</v>
      </c>
      <c r="H492" s="4">
        <v>4458.0510000000004</v>
      </c>
      <c r="J492" s="4">
        <v>54368.674861571359</v>
      </c>
      <c r="K492" s="4">
        <v>242.48904122308991</v>
      </c>
      <c r="L492" s="4">
        <v>28892.901215940616</v>
      </c>
      <c r="M492" s="4">
        <v>25475.773645630747</v>
      </c>
      <c r="N492" s="4">
        <v>23474.51809765301</v>
      </c>
      <c r="O492" s="4">
        <v>1783.782206077811</v>
      </c>
      <c r="P492" s="4">
        <v>12465.897024688658</v>
      </c>
      <c r="Q492" s="4">
        <v>11008.621072964354</v>
      </c>
      <c r="R492" s="4">
        <v>23432.253432919948</v>
      </c>
      <c r="S492" s="4">
        <v>54.224990158243294</v>
      </c>
      <c r="T492" s="4">
        <v>1205</v>
      </c>
      <c r="U492" s="4">
        <v>11744.835869172945</v>
      </c>
      <c r="V492" s="4">
        <v>0</v>
      </c>
      <c r="W492" s="4">
        <v>11687.417563747002</v>
      </c>
      <c r="X492" s="4">
        <v>0</v>
      </c>
      <c r="Y492" s="4">
        <v>11744.835869172945</v>
      </c>
      <c r="Z492" s="4">
        <v>11687.417563747002</v>
      </c>
      <c r="AA492" s="4">
        <v>296658.77274708031</v>
      </c>
      <c r="AB492" s="4">
        <v>150511.67668602336</v>
      </c>
      <c r="AC492" s="4">
        <v>146147.09606105697</v>
      </c>
      <c r="AD492" s="4">
        <v>16618.217195337988</v>
      </c>
      <c r="AE492" s="4">
        <v>4.1994903473078322</v>
      </c>
      <c r="AF492" s="4">
        <v>1023.3302221287994</v>
      </c>
      <c r="AG492" s="4">
        <v>8086.3145070142918</v>
      </c>
      <c r="AH492" s="4">
        <v>8531.9026883236966</v>
      </c>
      <c r="AI492" s="4">
        <v>9590.7760542659562</v>
      </c>
      <c r="AJ492" s="4">
        <v>227.36788362211652</v>
      </c>
      <c r="AK492" s="4">
        <v>4853.8669717278044</v>
      </c>
      <c r="AL492" s="4">
        <v>4736.9090825381518</v>
      </c>
      <c r="AM492" s="4">
        <v>967.04904349762921</v>
      </c>
      <c r="AN492" s="4">
        <v>471.31913561971459</v>
      </c>
      <c r="AO492" s="4">
        <v>495.72990787791463</v>
      </c>
      <c r="AP492" s="4">
        <v>86249.140625</v>
      </c>
      <c r="AQ492" s="4">
        <v>141448.59062499998</v>
      </c>
      <c r="AR492" s="4">
        <v>43054.671875</v>
      </c>
      <c r="AS492" s="4">
        <v>43194.46875</v>
      </c>
      <c r="AT492" s="4">
        <v>700</v>
      </c>
      <c r="AU492" s="4">
        <v>700</v>
      </c>
      <c r="AV492" s="4">
        <v>700</v>
      </c>
      <c r="AW492" s="4">
        <v>6.2050552806456141</v>
      </c>
      <c r="AX492" s="4">
        <v>2.6791287971119586</v>
      </c>
      <c r="AY492" s="4">
        <v>5.3582575942239172</v>
      </c>
      <c r="AZ492" s="4">
        <v>33.857438848214663</v>
      </c>
      <c r="BA492" s="4">
        <v>1.8966244188477073</v>
      </c>
      <c r="BB492" s="4">
        <v>1.0945879360226234</v>
      </c>
      <c r="BC492" s="4">
        <v>0.1103685677327326</v>
      </c>
      <c r="BD492" s="4">
        <v>16.143419467777125</v>
      </c>
      <c r="BE492" s="4">
        <v>4.2045000791549683</v>
      </c>
      <c r="BF492" s="4">
        <v>1.8849999904632568</v>
      </c>
      <c r="BG492" s="4">
        <v>6.5240001678466797</v>
      </c>
      <c r="BH492" s="4">
        <v>92.421998977661133</v>
      </c>
      <c r="BI492" s="4">
        <v>82.599998474121094</v>
      </c>
      <c r="BJ492" s="4">
        <v>9.8220005035400391</v>
      </c>
      <c r="BK492" s="4">
        <v>2.8014999628067017</v>
      </c>
      <c r="BL492" s="4">
        <v>2.6059999465942383</v>
      </c>
      <c r="BM492" s="4">
        <v>2.996999979019165</v>
      </c>
      <c r="BN492" s="4">
        <v>0.57149998843669891</v>
      </c>
      <c r="BO492" s="4">
        <v>0.32600000500679016</v>
      </c>
      <c r="BP492" s="4">
        <v>0.81699997186660767</v>
      </c>
      <c r="BQ492" s="4">
        <v>68</v>
      </c>
      <c r="BR492" s="4">
        <v>74</v>
      </c>
      <c r="BS492" s="4">
        <v>62</v>
      </c>
      <c r="BT492" s="10">
        <v>41.919884673958599</v>
      </c>
      <c r="BU492" s="10">
        <v>119.78520027541636</v>
      </c>
      <c r="BV492" s="4">
        <v>16.963919364307763</v>
      </c>
      <c r="BW492" s="10">
        <v>16.711918880365513</v>
      </c>
      <c r="BX492" s="10">
        <v>17.215919848250017</v>
      </c>
      <c r="BY492" s="4">
        <v>0.30832993225418848</v>
      </c>
      <c r="BZ492" s="4">
        <v>0.32689032632635578</v>
      </c>
      <c r="CA492" s="4">
        <v>0.28976953818202122</v>
      </c>
      <c r="CB492" s="4">
        <v>7.9570857623844535</v>
      </c>
      <c r="CD492" s="10">
        <v>4383.8648112429246</v>
      </c>
      <c r="CE492" s="10">
        <v>7.9549369454899592</v>
      </c>
      <c r="CF492" s="10"/>
      <c r="CH492" s="10">
        <v>4550.5438744603798</v>
      </c>
      <c r="CI492" s="10">
        <v>7.959155871591058</v>
      </c>
      <c r="CJ492" s="10"/>
      <c r="CK492" s="4">
        <v>7.4174327595203353</v>
      </c>
      <c r="CM492" s="10">
        <v>4185.075755099544</v>
      </c>
      <c r="CN492" s="10">
        <v>7.4593391327899488</v>
      </c>
      <c r="CQ492" s="10">
        <v>4722.485513532034</v>
      </c>
      <c r="CR492" s="10">
        <v>7.3802952508393105</v>
      </c>
      <c r="CT492" s="4">
        <v>1.674999997174988</v>
      </c>
      <c r="CU492" s="4">
        <v>1.3562499905625978</v>
      </c>
      <c r="CV492" s="4">
        <v>0.31875000661239028</v>
      </c>
      <c r="CW492" s="4">
        <v>1.7208333366240063</v>
      </c>
      <c r="CX492" s="4">
        <v>1.3958333333333333</v>
      </c>
      <c r="CY492" s="4">
        <v>0.32500000329067308</v>
      </c>
      <c r="CZ492" s="4">
        <v>1.62916665772597</v>
      </c>
      <c r="DA492" s="4">
        <v>1.3166666477918625</v>
      </c>
      <c r="DB492" s="4">
        <v>0.31250000993410748</v>
      </c>
    </row>
    <row r="493" spans="1:106" x14ac:dyDescent="0.25">
      <c r="A493" s="1">
        <f t="shared" si="7"/>
        <v>45416</v>
      </c>
      <c r="B493" s="8" t="s">
        <v>96</v>
      </c>
      <c r="C493" s="4">
        <v>9006.2250000000004</v>
      </c>
      <c r="D493" s="4">
        <v>9006.2250000000004</v>
      </c>
      <c r="E493" s="4">
        <v>0</v>
      </c>
      <c r="F493" s="4">
        <v>4538.6130000000003</v>
      </c>
      <c r="H493" s="4">
        <v>4467.6120000000001</v>
      </c>
      <c r="J493" s="4">
        <v>56830.285847194391</v>
      </c>
      <c r="K493" s="4">
        <v>241.44547080283462</v>
      </c>
      <c r="L493" s="4">
        <v>27319.7926950375</v>
      </c>
      <c r="M493" s="4">
        <v>29510.493152156887</v>
      </c>
      <c r="N493" s="4">
        <v>23931.173316745808</v>
      </c>
      <c r="O493" s="4">
        <v>1783.6848749446865</v>
      </c>
      <c r="P493" s="4">
        <v>12825.485820729275</v>
      </c>
      <c r="Q493" s="4">
        <v>11105.687496016535</v>
      </c>
      <c r="R493" s="4">
        <v>23965.536132590023</v>
      </c>
      <c r="S493" s="4">
        <v>54.256902356188469</v>
      </c>
      <c r="T493" s="4">
        <v>1205</v>
      </c>
      <c r="U493" s="4">
        <v>11808.80148994871</v>
      </c>
      <c r="V493" s="4">
        <v>0</v>
      </c>
      <c r="W493" s="4">
        <v>12156.734642641311</v>
      </c>
      <c r="X493" s="4">
        <v>0</v>
      </c>
      <c r="Y493" s="4">
        <v>11808.80148994871</v>
      </c>
      <c r="Z493" s="4">
        <v>12156.734642641311</v>
      </c>
      <c r="AA493" s="4">
        <v>301928.97611574351</v>
      </c>
      <c r="AB493" s="4">
        <v>156517.82472343507</v>
      </c>
      <c r="AC493" s="4">
        <v>145411.15139230841</v>
      </c>
      <c r="AD493" s="4">
        <v>16855.442396153096</v>
      </c>
      <c r="AE493" s="4">
        <v>4.1989677720061493</v>
      </c>
      <c r="AF493" s="4">
        <v>1023.4065556929429</v>
      </c>
      <c r="AG493" s="4">
        <v>8121.682787802155</v>
      </c>
      <c r="AH493" s="4">
        <v>8733.7596083509416</v>
      </c>
      <c r="AI493" s="4">
        <v>9680.019806657996</v>
      </c>
      <c r="AJ493" s="4">
        <v>227.36737575954862</v>
      </c>
      <c r="AK493" s="4">
        <v>4853.8010415788613</v>
      </c>
      <c r="AL493" s="4">
        <v>4826.2187650791348</v>
      </c>
      <c r="AM493" s="4">
        <v>952.5424777969406</v>
      </c>
      <c r="AN493" s="4">
        <v>462.27417122066873</v>
      </c>
      <c r="AO493" s="4">
        <v>490.26830657627193</v>
      </c>
      <c r="AP493" s="4">
        <v>88391.0234375</v>
      </c>
      <c r="AQ493" s="4">
        <v>144961.2784375</v>
      </c>
      <c r="AR493" s="4">
        <v>42410.46875</v>
      </c>
      <c r="AS493" s="4">
        <v>45980.5546875</v>
      </c>
      <c r="AT493" s="4">
        <v>700</v>
      </c>
      <c r="AU493" s="4">
        <v>700</v>
      </c>
      <c r="AV493" s="4">
        <v>700</v>
      </c>
      <c r="AW493" s="4">
        <v>6.3101117113101646</v>
      </c>
      <c r="AX493" s="4">
        <v>2.6571813736327714</v>
      </c>
      <c r="AY493" s="4">
        <v>5.3143627472655428</v>
      </c>
      <c r="AZ493" s="4">
        <v>33.524476250120721</v>
      </c>
      <c r="BA493" s="4">
        <v>1.8715324562902986</v>
      </c>
      <c r="BB493" s="4">
        <v>1.0748143430413959</v>
      </c>
      <c r="BC493" s="4">
        <v>0.10576489903338419</v>
      </c>
      <c r="BD493" s="4">
        <v>16.095675872799092</v>
      </c>
      <c r="BE493" s="4">
        <v>4.7955000400543213</v>
      </c>
      <c r="BF493" s="4">
        <v>2.4149999618530273</v>
      </c>
      <c r="BG493" s="4">
        <v>7.1760001182556152</v>
      </c>
      <c r="BH493" s="4">
        <v>91.505500793457031</v>
      </c>
      <c r="BI493" s="4">
        <v>81.4635009765625</v>
      </c>
      <c r="BJ493" s="4">
        <v>10.041999816894531</v>
      </c>
      <c r="BK493" s="4">
        <v>2.968500018119812</v>
      </c>
      <c r="BL493" s="4">
        <v>2.6059999465942383</v>
      </c>
      <c r="BM493" s="4">
        <v>3.3310000896453857</v>
      </c>
      <c r="BN493" s="4">
        <v>0.73100002110004425</v>
      </c>
      <c r="BO493" s="4">
        <v>0.32600000500679016</v>
      </c>
      <c r="BP493" s="4">
        <v>1.1360000371932983</v>
      </c>
      <c r="BQ493" s="4">
        <v>59</v>
      </c>
      <c r="BR493" s="4">
        <v>74</v>
      </c>
      <c r="BS493" s="4">
        <v>44</v>
      </c>
      <c r="BT493" s="10">
        <v>41.746340255210754</v>
      </c>
      <c r="BU493" s="10">
        <v>119.7303627110194</v>
      </c>
      <c r="BV493" s="4">
        <v>17.370212815795782</v>
      </c>
      <c r="BW493" s="10">
        <v>17.189448515088468</v>
      </c>
      <c r="BX493" s="10">
        <v>17.550977116503098</v>
      </c>
      <c r="BY493" s="4">
        <v>0.28220508399078198</v>
      </c>
      <c r="BZ493" s="4">
        <v>0.30782248683266622</v>
      </c>
      <c r="CA493" s="4">
        <v>0.25658768114889774</v>
      </c>
      <c r="CB493" s="4">
        <v>8.008319361116909</v>
      </c>
      <c r="CD493" s="10">
        <v>4401.1339790929906</v>
      </c>
      <c r="CE493" s="10">
        <v>7.9821370410859807</v>
      </c>
      <c r="CF493" s="10"/>
      <c r="CH493" s="10">
        <v>4494.5026711093915</v>
      </c>
      <c r="CI493" s="10">
        <v>8.0339577702517637</v>
      </c>
      <c r="CJ493" s="10"/>
      <c r="CK493" s="4">
        <v>7.3239785293708772</v>
      </c>
      <c r="CM493" s="10">
        <v>4189.8514511020094</v>
      </c>
      <c r="CN493" s="10">
        <v>7.4591550896021568</v>
      </c>
      <c r="CQ493" s="10">
        <v>4674.488875983373</v>
      </c>
      <c r="CR493" s="10">
        <v>7.2028166821473416</v>
      </c>
      <c r="CT493" s="4">
        <v>1.64583333938693</v>
      </c>
      <c r="CU493" s="4">
        <v>1.3468750019868214</v>
      </c>
      <c r="CV493" s="4">
        <v>0.29895833740010858</v>
      </c>
      <c r="CW493" s="4">
        <v>1.470833339417974</v>
      </c>
      <c r="CX493" s="4">
        <v>1.2291666691501935</v>
      </c>
      <c r="CY493" s="4">
        <v>0.24166667026778063</v>
      </c>
      <c r="CZ493" s="4">
        <v>1.820833339355886</v>
      </c>
      <c r="DA493" s="4">
        <v>1.4645833348234494</v>
      </c>
      <c r="DB493" s="4">
        <v>0.35625000453243655</v>
      </c>
    </row>
    <row r="494" spans="1:106" x14ac:dyDescent="0.25">
      <c r="A494" s="1">
        <f t="shared" si="7"/>
        <v>45417</v>
      </c>
      <c r="B494" s="8" t="s">
        <v>96</v>
      </c>
      <c r="C494" s="4">
        <v>8937.9025957641607</v>
      </c>
      <c r="D494" s="4">
        <v>8858.3060000000005</v>
      </c>
      <c r="E494" s="4">
        <v>79.596595764160156</v>
      </c>
      <c r="F494" s="4">
        <v>4358.6940000000004</v>
      </c>
      <c r="H494" s="4">
        <v>4499.6120000000001</v>
      </c>
      <c r="J494" s="4">
        <v>56161.865793280915</v>
      </c>
      <c r="K494" s="4">
        <v>240.76834334200723</v>
      </c>
      <c r="L494" s="4">
        <v>27134.229878950249</v>
      </c>
      <c r="M494" s="4">
        <v>29027.635914330669</v>
      </c>
      <c r="N494" s="4">
        <v>24373.944282382403</v>
      </c>
      <c r="O494" s="4">
        <v>1783.4225905786013</v>
      </c>
      <c r="P494" s="4">
        <v>13147.716353995518</v>
      </c>
      <c r="Q494" s="4">
        <v>11226.227928386885</v>
      </c>
      <c r="R494" s="4">
        <v>25778.298476122869</v>
      </c>
      <c r="S494" s="4">
        <v>54.288735346407165</v>
      </c>
      <c r="T494" s="4">
        <v>1205</v>
      </c>
      <c r="U494" s="4">
        <v>12364.606899169576</v>
      </c>
      <c r="V494" s="4">
        <v>0</v>
      </c>
      <c r="W494" s="4">
        <v>13413.691576953293</v>
      </c>
      <c r="X494" s="4">
        <v>0</v>
      </c>
      <c r="Y494" s="4">
        <v>12364.606899169576</v>
      </c>
      <c r="Z494" s="4">
        <v>13413.691576953293</v>
      </c>
      <c r="AA494" s="4">
        <v>318208.87831593957</v>
      </c>
      <c r="AB494" s="4">
        <v>166590.65751921144</v>
      </c>
      <c r="AC494" s="4">
        <v>151618.22079672813</v>
      </c>
      <c r="AD494" s="4">
        <v>16961.3662355589</v>
      </c>
      <c r="AE494" s="4">
        <v>4.2007124852552495</v>
      </c>
      <c r="AF494" s="4">
        <v>1023.4531768900583</v>
      </c>
      <c r="AG494" s="4">
        <v>8075.8990897971662</v>
      </c>
      <c r="AH494" s="4">
        <v>8885.4671457617333</v>
      </c>
      <c r="AI494" s="4">
        <v>9614.0560491355791</v>
      </c>
      <c r="AJ494" s="4">
        <v>227.373158432466</v>
      </c>
      <c r="AK494" s="4">
        <v>4856.1676743362177</v>
      </c>
      <c r="AL494" s="4">
        <v>4757.8883747993605</v>
      </c>
      <c r="AM494" s="4">
        <v>965.49685600844623</v>
      </c>
      <c r="AN494" s="4">
        <v>462.55588189624086</v>
      </c>
      <c r="AO494" s="4">
        <v>502.94097411220537</v>
      </c>
      <c r="AP494" s="4">
        <v>88115.1171875</v>
      </c>
      <c r="AQ494" s="4">
        <v>144508.79218749999</v>
      </c>
      <c r="AR494" s="4">
        <v>42308.53125</v>
      </c>
      <c r="AS494" s="4">
        <v>45806.5859375</v>
      </c>
      <c r="AT494" s="4">
        <v>700</v>
      </c>
      <c r="AU494" s="4">
        <v>700</v>
      </c>
      <c r="AV494" s="4">
        <v>700</v>
      </c>
      <c r="AW494" s="4">
        <v>6.2835620763977751</v>
      </c>
      <c r="AX494" s="4">
        <v>2.7270317640218713</v>
      </c>
      <c r="AY494" s="4">
        <v>5.4540635280437426</v>
      </c>
      <c r="AZ494" s="4">
        <v>35.60218685609135</v>
      </c>
      <c r="BA494" s="4">
        <v>1.8976897604139487</v>
      </c>
      <c r="BB494" s="4">
        <v>1.0756501255330149</v>
      </c>
      <c r="BC494" s="4">
        <v>0.10802275429428077</v>
      </c>
      <c r="BD494" s="4">
        <v>16.168087606591886</v>
      </c>
      <c r="BE494" s="4">
        <v>4.7955000400543213</v>
      </c>
      <c r="BF494" s="4">
        <v>2.4149999618530273</v>
      </c>
      <c r="BG494" s="4">
        <v>7.1760001182556152</v>
      </c>
      <c r="BH494" s="4">
        <v>91.505500793457031</v>
      </c>
      <c r="BI494" s="4">
        <v>81.4635009765625</v>
      </c>
      <c r="BJ494" s="4">
        <v>10.041999816894531</v>
      </c>
      <c r="BK494" s="4">
        <v>2.968500018119812</v>
      </c>
      <c r="BL494" s="4">
        <v>2.6059999465942383</v>
      </c>
      <c r="BM494" s="4">
        <v>3.3310000896453857</v>
      </c>
      <c r="BN494" s="4">
        <v>0.73100002110004425</v>
      </c>
      <c r="BO494" s="4">
        <v>0.32600000500679016</v>
      </c>
      <c r="BP494" s="4">
        <v>1.1360000371932983</v>
      </c>
      <c r="BQ494" s="4">
        <v>59</v>
      </c>
      <c r="BR494" s="4">
        <v>74</v>
      </c>
      <c r="BS494" s="4">
        <v>44</v>
      </c>
      <c r="BT494" s="10">
        <v>41.81050601532592</v>
      </c>
      <c r="BU494" s="10">
        <v>118.65506476050405</v>
      </c>
      <c r="BV494" s="4">
        <v>17.389758441061886</v>
      </c>
      <c r="BW494" s="10">
        <v>17.249990419182513</v>
      </c>
      <c r="BX494" s="10">
        <v>17.529526462941259</v>
      </c>
      <c r="BY494" s="4">
        <v>0.27857579468757571</v>
      </c>
      <c r="BZ494" s="4">
        <v>0.27074893433232861</v>
      </c>
      <c r="CA494" s="4">
        <v>0.28640265504282281</v>
      </c>
      <c r="CB494" s="4">
        <v>7.9177671170364574</v>
      </c>
      <c r="CD494" s="10">
        <v>4444.8289695610629</v>
      </c>
      <c r="CE494" s="10">
        <v>7.880984692149875</v>
      </c>
      <c r="CF494" s="10"/>
      <c r="CH494" s="10">
        <v>4623.8364355235472</v>
      </c>
      <c r="CI494" s="10">
        <v>7.9531255450402094</v>
      </c>
      <c r="CJ494" s="10"/>
      <c r="CK494" s="4">
        <v>7.3494005387509693</v>
      </c>
      <c r="CM494" s="10">
        <v>4225.6525270649236</v>
      </c>
      <c r="CN494" s="10">
        <v>7.4630442954388982</v>
      </c>
      <c r="CQ494" s="10">
        <v>4830.5151349001289</v>
      </c>
      <c r="CR494" s="10">
        <v>7.2499869122075102</v>
      </c>
      <c r="CT494" s="4">
        <v>1.459375006146729</v>
      </c>
      <c r="CU494" s="4">
        <v>1.2145833348234494</v>
      </c>
      <c r="CV494" s="4">
        <v>0.24479167132327956</v>
      </c>
      <c r="CW494" s="4">
        <v>1.3437500055879354</v>
      </c>
      <c r="CX494" s="4">
        <v>1.1437500019868214</v>
      </c>
      <c r="CY494" s="4">
        <v>0.20000000360111395</v>
      </c>
      <c r="CZ494" s="4">
        <v>1.5750000067055225</v>
      </c>
      <c r="DA494" s="4">
        <v>1.2854166676600773</v>
      </c>
      <c r="DB494" s="4">
        <v>0.28958333904544514</v>
      </c>
    </row>
    <row r="495" spans="1:106" x14ac:dyDescent="0.25">
      <c r="A495" s="1">
        <f t="shared" si="7"/>
        <v>45418</v>
      </c>
      <c r="B495" s="8" t="s">
        <v>97</v>
      </c>
      <c r="C495" s="4">
        <v>8895.2825485229496</v>
      </c>
      <c r="D495" s="4">
        <v>8818.1</v>
      </c>
      <c r="E495" s="4">
        <v>77.182548522949219</v>
      </c>
      <c r="F495" s="4">
        <v>4323.2809999999999</v>
      </c>
      <c r="H495" s="4">
        <v>4494.8190000000004</v>
      </c>
      <c r="J495" s="4">
        <v>56235.025132574607</v>
      </c>
      <c r="K495" s="4">
        <v>239.52299309626321</v>
      </c>
      <c r="L495" s="4">
        <v>28081.043740257781</v>
      </c>
      <c r="M495" s="4">
        <v>28153.981392316829</v>
      </c>
      <c r="N495" s="4">
        <v>24055.89105789924</v>
      </c>
      <c r="O495" s="4">
        <v>1783.8392394575073</v>
      </c>
      <c r="P495" s="4">
        <v>13530.57203019619</v>
      </c>
      <c r="Q495" s="4">
        <v>10525.31902770305</v>
      </c>
      <c r="R495" s="4">
        <v>25945.126653103791</v>
      </c>
      <c r="S495" s="4">
        <v>54.271704852730636</v>
      </c>
      <c r="T495" s="4">
        <v>1205</v>
      </c>
      <c r="U495" s="4">
        <v>12275.949063735961</v>
      </c>
      <c r="V495" s="4">
        <v>0</v>
      </c>
      <c r="W495" s="4">
        <v>13669.177589367828</v>
      </c>
      <c r="X495" s="4">
        <v>0</v>
      </c>
      <c r="Y495" s="4">
        <v>12275.949063735961</v>
      </c>
      <c r="Z495" s="4">
        <v>13669.177589367828</v>
      </c>
      <c r="AA495" s="4">
        <v>313369.28021510411</v>
      </c>
      <c r="AB495" s="4">
        <v>165141.00084428792</v>
      </c>
      <c r="AC495" s="4">
        <v>148228.27937081616</v>
      </c>
      <c r="AD495" s="4">
        <v>16903.04042943149</v>
      </c>
      <c r="AE495" s="4">
        <v>4.2001929759707766</v>
      </c>
      <c r="AF495" s="4">
        <v>1023.5162636446363</v>
      </c>
      <c r="AG495" s="4">
        <v>8022.3903837453063</v>
      </c>
      <c r="AH495" s="4">
        <v>8880.650045686185</v>
      </c>
      <c r="AI495" s="4">
        <v>9588.3073359271239</v>
      </c>
      <c r="AJ495" s="4">
        <v>227.39950957218807</v>
      </c>
      <c r="AK495" s="4">
        <v>4882.9471030185105</v>
      </c>
      <c r="AL495" s="4">
        <v>4705.3602329086134</v>
      </c>
      <c r="AM495" s="4">
        <v>969.56677344467198</v>
      </c>
      <c r="AN495" s="4">
        <v>468.08998471559647</v>
      </c>
      <c r="AO495" s="4">
        <v>501.47678872907557</v>
      </c>
      <c r="AP495" s="4">
        <v>88076.10546875</v>
      </c>
      <c r="AQ495" s="4">
        <v>144444.81296874999</v>
      </c>
      <c r="AR495" s="4">
        <v>42802.09765625</v>
      </c>
      <c r="AS495" s="4">
        <v>45274.0078125</v>
      </c>
      <c r="AT495" s="4">
        <v>700</v>
      </c>
      <c r="AU495" s="4">
        <v>700</v>
      </c>
      <c r="AV495" s="4">
        <v>700</v>
      </c>
      <c r="AW495" s="4">
        <v>6.3218930737520376</v>
      </c>
      <c r="AX495" s="4">
        <v>2.7043425463639363</v>
      </c>
      <c r="AY495" s="4">
        <v>5.4086850927278727</v>
      </c>
      <c r="AZ495" s="4">
        <v>35.228704485293576</v>
      </c>
      <c r="BA495" s="4">
        <v>1.9002252415510084</v>
      </c>
      <c r="BB495" s="4">
        <v>1.0779092494953126</v>
      </c>
      <c r="BC495" s="4">
        <v>0.10899786129960171</v>
      </c>
      <c r="BD495" s="4">
        <v>16.238361421440725</v>
      </c>
      <c r="BE495" s="4">
        <v>4.7955000400543213</v>
      </c>
      <c r="BF495" s="4">
        <v>2.4149999618530273</v>
      </c>
      <c r="BG495" s="4">
        <v>7.1760001182556152</v>
      </c>
      <c r="BH495" s="4">
        <v>91.505500793457031</v>
      </c>
      <c r="BI495" s="4">
        <v>81.4635009765625</v>
      </c>
      <c r="BJ495" s="4">
        <v>10.041999816894531</v>
      </c>
      <c r="BK495" s="4">
        <v>2.968500018119812</v>
      </c>
      <c r="BL495" s="4">
        <v>2.6059999465942383</v>
      </c>
      <c r="BM495" s="4">
        <v>3.3310000896453857</v>
      </c>
      <c r="BN495" s="4">
        <v>0.73100002110004425</v>
      </c>
      <c r="BO495" s="4">
        <v>0.32600000500679016</v>
      </c>
      <c r="BP495" s="4">
        <v>1.1360000371932983</v>
      </c>
      <c r="BQ495" s="4">
        <v>59</v>
      </c>
      <c r="BR495" s="4">
        <v>74</v>
      </c>
      <c r="BS495" s="4">
        <v>44</v>
      </c>
      <c r="BT495" s="10">
        <v>41.942085116140248</v>
      </c>
      <c r="BU495" s="10">
        <v>117.05594197269575</v>
      </c>
      <c r="BV495" s="4">
        <v>17.075107988097049</v>
      </c>
      <c r="BW495" s="10">
        <v>16.997444086240396</v>
      </c>
      <c r="BX495" s="10">
        <v>17.152771889953701</v>
      </c>
      <c r="BY495" s="4">
        <v>0.30309228353287571</v>
      </c>
      <c r="BZ495" s="4">
        <v>0.27257100328015388</v>
      </c>
      <c r="CA495" s="4">
        <v>0.33361356378559753</v>
      </c>
      <c r="CB495" s="4">
        <v>7.9825172534689175</v>
      </c>
      <c r="CD495" s="10">
        <v>4494.7454303257891</v>
      </c>
      <c r="CE495" s="10">
        <v>7.9641007244722291</v>
      </c>
      <c r="CF495" s="10"/>
      <c r="CH495" s="10">
        <v>4599.7531095348841</v>
      </c>
      <c r="CI495" s="10">
        <v>8.000513351863578</v>
      </c>
      <c r="CJ495" s="10"/>
      <c r="CK495" s="4">
        <v>7.3702348762565908</v>
      </c>
      <c r="CM495" s="10">
        <v>4290.4840491009936</v>
      </c>
      <c r="CN495" s="10">
        <v>7.4829386188869185</v>
      </c>
      <c r="CQ495" s="10">
        <v>4846.6612341703894</v>
      </c>
      <c r="CR495" s="10">
        <v>7.2704644184783165</v>
      </c>
      <c r="CT495" s="4">
        <v>1.443229174319034</v>
      </c>
      <c r="CU495" s="4">
        <v>1.2036458365619183</v>
      </c>
      <c r="CV495" s="4">
        <v>0.23958333775711554</v>
      </c>
      <c r="CW495" s="4">
        <v>1.3875000026697915</v>
      </c>
      <c r="CX495" s="4">
        <v>1.1729166656732559</v>
      </c>
      <c r="CY495" s="4">
        <v>0.21458333699653545</v>
      </c>
      <c r="CZ495" s="4">
        <v>1.4989583459682763</v>
      </c>
      <c r="DA495" s="4">
        <v>1.2343750074505806</v>
      </c>
      <c r="DB495" s="4">
        <v>0.26458333851769567</v>
      </c>
    </row>
    <row r="496" spans="1:106" x14ac:dyDescent="0.25">
      <c r="A496" s="1">
        <f t="shared" si="7"/>
        <v>45419</v>
      </c>
      <c r="B496" s="8" t="s">
        <v>97</v>
      </c>
      <c r="C496" s="4">
        <v>8637.4251810913083</v>
      </c>
      <c r="D496" s="4">
        <v>8526.3379999999997</v>
      </c>
      <c r="E496" s="4">
        <v>111.08718109130859</v>
      </c>
      <c r="F496" s="4">
        <v>4222.33</v>
      </c>
      <c r="H496" s="4">
        <v>4304.0079999999998</v>
      </c>
      <c r="J496" s="4">
        <v>57784.609834452989</v>
      </c>
      <c r="K496" s="4">
        <v>238.7070475097527</v>
      </c>
      <c r="L496" s="4">
        <v>29880.12365392737</v>
      </c>
      <c r="M496" s="4">
        <v>27904.486180525615</v>
      </c>
      <c r="N496" s="4">
        <v>22619.954620294673</v>
      </c>
      <c r="O496" s="4">
        <v>1784.2227661976649</v>
      </c>
      <c r="P496" s="4">
        <v>13515.383542276124</v>
      </c>
      <c r="Q496" s="4">
        <v>9104.5710780185491</v>
      </c>
      <c r="R496" s="4">
        <v>25713.647114662679</v>
      </c>
      <c r="S496" s="4">
        <v>54.24965083300264</v>
      </c>
      <c r="T496" s="4">
        <v>1205</v>
      </c>
      <c r="U496" s="4">
        <v>12127.188342689547</v>
      </c>
      <c r="V496" s="4">
        <v>0</v>
      </c>
      <c r="W496" s="4">
        <v>13586.458771973132</v>
      </c>
      <c r="X496" s="4">
        <v>0</v>
      </c>
      <c r="Y496" s="4">
        <v>12127.188342689547</v>
      </c>
      <c r="Z496" s="4">
        <v>13586.458771973132</v>
      </c>
      <c r="AA496" s="4">
        <v>309679.10018604668</v>
      </c>
      <c r="AB496" s="4">
        <v>161316.54198133363</v>
      </c>
      <c r="AC496" s="4">
        <v>148362.55820471307</v>
      </c>
      <c r="AD496" s="4">
        <v>17269.549594268508</v>
      </c>
      <c r="AE496" s="4">
        <v>4.199813152442446</v>
      </c>
      <c r="AF496" s="4">
        <v>1023.4866280313607</v>
      </c>
      <c r="AG496" s="4">
        <v>8458.2204961630287</v>
      </c>
      <c r="AH496" s="4">
        <v>8811.3290981054815</v>
      </c>
      <c r="AI496" s="4">
        <v>10495.818096323652</v>
      </c>
      <c r="AJ496" s="4">
        <v>227.49509369929632</v>
      </c>
      <c r="AK496" s="4">
        <v>5820.117648735275</v>
      </c>
      <c r="AL496" s="4">
        <v>4675.7004475883768</v>
      </c>
      <c r="AM496" s="4">
        <v>972.20105617977356</v>
      </c>
      <c r="AN496" s="4">
        <v>478.38186569260955</v>
      </c>
      <c r="AO496" s="4">
        <v>493.81919048716395</v>
      </c>
      <c r="AP496" s="4">
        <v>91762.82421875</v>
      </c>
      <c r="AQ496" s="4">
        <v>150491.03171874999</v>
      </c>
      <c r="AR496" s="4">
        <v>44252.02734375</v>
      </c>
      <c r="AS496" s="4">
        <v>47510.796875</v>
      </c>
      <c r="AT496" s="4">
        <v>700</v>
      </c>
      <c r="AU496" s="4">
        <v>700</v>
      </c>
      <c r="AV496" s="4">
        <v>700</v>
      </c>
      <c r="AW496" s="4">
        <v>6.6900272503607496</v>
      </c>
      <c r="AX496" s="4">
        <v>2.6188307448165613</v>
      </c>
      <c r="AY496" s="4">
        <v>5.2376614896331226</v>
      </c>
      <c r="AZ496" s="4">
        <v>35.853173103482654</v>
      </c>
      <c r="BA496" s="4">
        <v>1.9993863023061882</v>
      </c>
      <c r="BB496" s="4">
        <v>1.2151558915150618</v>
      </c>
      <c r="BC496" s="4">
        <v>0.11255681361015731</v>
      </c>
      <c r="BD496" s="4">
        <v>17.423135779884809</v>
      </c>
      <c r="BE496" s="4">
        <v>3.534000039100647</v>
      </c>
      <c r="BF496" s="4">
        <v>1.9119999408721924</v>
      </c>
      <c r="BG496" s="4">
        <v>5.1560001373291016</v>
      </c>
      <c r="BH496" s="4">
        <v>92.220498085021973</v>
      </c>
      <c r="BI496" s="4">
        <v>80.516998291015625</v>
      </c>
      <c r="BJ496" s="4">
        <v>11.703499794006348</v>
      </c>
      <c r="BK496" s="4">
        <v>3.4810000658035278</v>
      </c>
      <c r="BL496" s="4">
        <v>3.6310000419616699</v>
      </c>
      <c r="BM496" s="4">
        <v>3.3310000896453857</v>
      </c>
      <c r="BN496" s="4">
        <v>0.7655000239610672</v>
      </c>
      <c r="BO496" s="4">
        <v>0.39500001072883606</v>
      </c>
      <c r="BP496" s="4">
        <v>1.1360000371932983</v>
      </c>
      <c r="BQ496" s="4">
        <v>44</v>
      </c>
      <c r="BR496" s="4">
        <v>44</v>
      </c>
      <c r="BS496" s="4">
        <v>44</v>
      </c>
      <c r="BT496" s="10">
        <v>41.577473001395575</v>
      </c>
      <c r="BU496" s="10">
        <v>118.8483566458184</v>
      </c>
      <c r="BV496" s="4">
        <v>17.282194553884093</v>
      </c>
      <c r="BW496" s="10">
        <v>16.940497475785239</v>
      </c>
      <c r="BX496" s="10">
        <v>17.623891631982946</v>
      </c>
      <c r="BY496" s="4">
        <v>0.44304273447777981</v>
      </c>
      <c r="BZ496" s="4">
        <v>0.38273240184334345</v>
      </c>
      <c r="CA496" s="4">
        <v>0.50335306711221617</v>
      </c>
      <c r="CB496" s="4">
        <v>7.9437115496507769</v>
      </c>
      <c r="CD496" s="10">
        <v>4543.1506181425666</v>
      </c>
      <c r="CE496" s="10">
        <v>7.9465750377860278</v>
      </c>
      <c r="CF496" s="10"/>
      <c r="CH496" s="10">
        <v>4537.9388636324657</v>
      </c>
      <c r="CI496" s="10">
        <v>7.9408447728424836</v>
      </c>
      <c r="CJ496" s="10"/>
      <c r="CK496" s="4">
        <v>7.3480469141320128</v>
      </c>
      <c r="CM496" s="10">
        <v>4371.8938408359481</v>
      </c>
      <c r="CN496" s="10">
        <v>7.3916419270830431</v>
      </c>
      <c r="CQ496" s="10">
        <v>4838.3366283497689</v>
      </c>
      <c r="CR496" s="10">
        <v>7.3086547049386699</v>
      </c>
      <c r="CT496" s="4">
        <v>1.3520833498332649</v>
      </c>
      <c r="CU496" s="4">
        <v>1.0989583445092044</v>
      </c>
      <c r="CV496" s="4">
        <v>0.25312500532406068</v>
      </c>
      <c r="CW496" s="4">
        <v>1.333333349165817</v>
      </c>
      <c r="CX496" s="4">
        <v>1.0666666775941849</v>
      </c>
      <c r="CY496" s="4">
        <v>0.26666667157163221</v>
      </c>
      <c r="CZ496" s="4">
        <v>1.3708333505007129</v>
      </c>
      <c r="DA496" s="4">
        <v>1.1312500114242237</v>
      </c>
      <c r="DB496" s="4">
        <v>0.23958333907648921</v>
      </c>
    </row>
    <row r="497" spans="1:106" x14ac:dyDescent="0.25">
      <c r="A497" s="1">
        <f t="shared" si="7"/>
        <v>45420</v>
      </c>
      <c r="B497" s="8" t="s">
        <v>97</v>
      </c>
      <c r="C497" s="4">
        <v>6509.4935065002437</v>
      </c>
      <c r="D497" s="4">
        <v>6460.7969999999996</v>
      </c>
      <c r="E497" s="4">
        <v>48.696506500244141</v>
      </c>
      <c r="F497" s="4">
        <v>4333.6059999999998</v>
      </c>
      <c r="H497" s="4">
        <v>2127.1909999999998</v>
      </c>
      <c r="J497" s="4">
        <v>46511.800137427956</v>
      </c>
      <c r="K497" s="4">
        <v>237.87028937565111</v>
      </c>
      <c r="L497" s="4">
        <v>28508.721541961182</v>
      </c>
      <c r="M497" s="4">
        <v>18003.07859546677</v>
      </c>
      <c r="N497" s="4">
        <v>18425.726921853966</v>
      </c>
      <c r="O497" s="4">
        <v>1783.9826407640301</v>
      </c>
      <c r="P497" s="4">
        <v>12385.501240527812</v>
      </c>
      <c r="Q497" s="4">
        <v>6040.2256813261538</v>
      </c>
      <c r="R497" s="4">
        <v>19367.856634238466</v>
      </c>
      <c r="S497" s="4">
        <v>54.205415673760633</v>
      </c>
      <c r="T497" s="4">
        <v>1205</v>
      </c>
      <c r="U497" s="4">
        <v>11433.008989717664</v>
      </c>
      <c r="V497" s="4">
        <v>0</v>
      </c>
      <c r="W497" s="4">
        <v>7934.8476445208016</v>
      </c>
      <c r="X497" s="4">
        <v>0</v>
      </c>
      <c r="Y497" s="4">
        <v>11433.008989717664</v>
      </c>
      <c r="Z497" s="4">
        <v>7934.8476445208016</v>
      </c>
      <c r="AA497" s="4">
        <v>267507.10319193051</v>
      </c>
      <c r="AB497" s="4">
        <v>167842.72063065378</v>
      </c>
      <c r="AC497" s="4">
        <v>99664.38256127671</v>
      </c>
      <c r="AD497" s="4">
        <v>14310.558877281355</v>
      </c>
      <c r="AE497" s="4">
        <v>4.2009400907975918</v>
      </c>
      <c r="AF497" s="4">
        <v>1023.4378928301971</v>
      </c>
      <c r="AG497" s="4">
        <v>8580.0948107378554</v>
      </c>
      <c r="AH497" s="4">
        <v>5730.4640665434999</v>
      </c>
      <c r="AI497" s="4">
        <v>11393.240680444742</v>
      </c>
      <c r="AJ497" s="4">
        <v>227.52658299340143</v>
      </c>
      <c r="AK497" s="4">
        <v>6932.9082431049801</v>
      </c>
      <c r="AL497" s="4">
        <v>4460.3324373397609</v>
      </c>
      <c r="AM497" s="4">
        <v>831.40451435292221</v>
      </c>
      <c r="AN497" s="4">
        <v>483.52510090978348</v>
      </c>
      <c r="AO497" s="4">
        <v>347.87941344313867</v>
      </c>
      <c r="AP497" s="4">
        <v>72849.47265625</v>
      </c>
      <c r="AQ497" s="4">
        <v>119473.13515624999</v>
      </c>
      <c r="AR497" s="4">
        <v>43180.5546875</v>
      </c>
      <c r="AS497" s="4">
        <v>29668.91796875</v>
      </c>
      <c r="AT497" s="4">
        <v>700</v>
      </c>
      <c r="AU497" s="4">
        <v>700</v>
      </c>
      <c r="AV497" s="4">
        <v>700</v>
      </c>
      <c r="AW497" s="4">
        <v>7.1452256755433039</v>
      </c>
      <c r="AX497" s="4">
        <v>2.8305930259327274</v>
      </c>
      <c r="AY497" s="4">
        <v>5.6611860518654549</v>
      </c>
      <c r="AZ497" s="4">
        <v>41.094918202899123</v>
      </c>
      <c r="BA497" s="4">
        <v>2.1984135728826106</v>
      </c>
      <c r="BB497" s="4">
        <v>1.7502499494112238</v>
      </c>
      <c r="BC497" s="4">
        <v>0.12772184403021511</v>
      </c>
      <c r="BD497" s="4">
        <v>18.353676063574934</v>
      </c>
      <c r="BE497" s="4">
        <v>4.3814999461174011</v>
      </c>
      <c r="BF497" s="4">
        <v>0.98500001430511475</v>
      </c>
      <c r="BG497" s="4">
        <v>7.7779998779296875</v>
      </c>
      <c r="BH497" s="4">
        <v>92.327496528625488</v>
      </c>
      <c r="BI497" s="4">
        <v>81.72149658203125</v>
      </c>
      <c r="BJ497" s="4">
        <v>10.605999946594238</v>
      </c>
      <c r="BK497" s="4">
        <v>2.8890000581741333</v>
      </c>
      <c r="BL497" s="4">
        <v>3.6310000419616699</v>
      </c>
      <c r="BM497" s="4">
        <v>2.1470000743865967</v>
      </c>
      <c r="BN497" s="4">
        <v>0.40200001001358032</v>
      </c>
      <c r="BO497" s="4">
        <v>0.39500001072883606</v>
      </c>
      <c r="BP497" s="4">
        <v>0.40900000929832458</v>
      </c>
      <c r="BQ497" s="4">
        <v>45</v>
      </c>
      <c r="BR497" s="4">
        <v>44</v>
      </c>
      <c r="BS497" s="4">
        <v>46</v>
      </c>
      <c r="BT497" s="10">
        <v>41.713191017652967</v>
      </c>
      <c r="BU497" s="10">
        <v>116.86308090953445</v>
      </c>
      <c r="BV497" s="4">
        <v>16.799556724633334</v>
      </c>
      <c r="BW497" s="10">
        <v>16.845113620570412</v>
      </c>
      <c r="BX497" s="10">
        <v>16.753999828696251</v>
      </c>
      <c r="BY497" s="4">
        <v>0.48683785748574182</v>
      </c>
      <c r="BZ497" s="4">
        <v>0.28996337830927799</v>
      </c>
      <c r="CA497" s="4">
        <v>0.68371233666220566</v>
      </c>
      <c r="CB497" s="4">
        <v>8.0838811576695697</v>
      </c>
      <c r="CD497" s="10">
        <v>4588.652292622467</v>
      </c>
      <c r="CE497" s="10">
        <v>7.957624977148126</v>
      </c>
      <c r="CF497" s="10"/>
      <c r="CH497" s="10">
        <v>3009.0060438891892</v>
      </c>
      <c r="CI497" s="10">
        <v>8.2764183954674291</v>
      </c>
      <c r="CJ497" s="10"/>
      <c r="CK497" s="4">
        <v>7.3321790711595636</v>
      </c>
      <c r="CM497" s="10">
        <v>4394.3754630901194</v>
      </c>
      <c r="CN497" s="10">
        <v>7.3186258679087999</v>
      </c>
      <c r="CQ497" s="10">
        <v>3257.9449551976113</v>
      </c>
      <c r="CR497" s="10">
        <v>7.3504598784262454</v>
      </c>
      <c r="CT497" s="4">
        <v>1.3770833425223827</v>
      </c>
      <c r="CU497" s="4">
        <v>1.1656250053395829</v>
      </c>
      <c r="CV497" s="4">
        <v>0.21145833718279999</v>
      </c>
      <c r="CW497" s="4">
        <v>1.3833333367171388</v>
      </c>
      <c r="CX497" s="4">
        <v>1.1374999980131786</v>
      </c>
      <c r="CY497" s="4">
        <v>0.24583333870396018</v>
      </c>
      <c r="CZ497" s="4">
        <v>1.3708333483276267</v>
      </c>
      <c r="DA497" s="4">
        <v>1.193750012665987</v>
      </c>
      <c r="DB497" s="4">
        <v>0.17708333566163978</v>
      </c>
    </row>
    <row r="498" spans="1:106" x14ac:dyDescent="0.25">
      <c r="A498" s="1">
        <f t="shared" si="7"/>
        <v>45421</v>
      </c>
      <c r="B498" s="8" t="s">
        <v>97</v>
      </c>
      <c r="C498" s="4">
        <v>6836.5252249145506</v>
      </c>
      <c r="D498" s="4">
        <v>6747.1149999999998</v>
      </c>
      <c r="E498" s="4">
        <v>89.410224914550781</v>
      </c>
      <c r="F498" s="4">
        <v>2641.1869999999999</v>
      </c>
      <c r="H498" s="4">
        <v>4105.9279999999999</v>
      </c>
      <c r="J498" s="4">
        <v>44532.825649676015</v>
      </c>
      <c r="K498" s="4">
        <v>240.64079715685014</v>
      </c>
      <c r="L498" s="4">
        <v>19198.605348305638</v>
      </c>
      <c r="M498" s="4">
        <v>25334.220301370377</v>
      </c>
      <c r="N498" s="4">
        <v>19800.127966505512</v>
      </c>
      <c r="O498" s="4">
        <v>1784.2148358059185</v>
      </c>
      <c r="P498" s="4">
        <v>9098.2675517570206</v>
      </c>
      <c r="Q498" s="4">
        <v>10701.860414748491</v>
      </c>
      <c r="R498" s="4">
        <v>18934.703219815285</v>
      </c>
      <c r="S498" s="4">
        <v>54.208817111946765</v>
      </c>
      <c r="T498" s="4">
        <v>1205</v>
      </c>
      <c r="U498" s="4">
        <v>7720.8712355481293</v>
      </c>
      <c r="V498" s="4">
        <v>0</v>
      </c>
      <c r="W498" s="4">
        <v>11213.831984267155</v>
      </c>
      <c r="X498" s="4">
        <v>0</v>
      </c>
      <c r="Y498" s="4">
        <v>7720.8712355481293</v>
      </c>
      <c r="Z498" s="4">
        <v>11213.831984267155</v>
      </c>
      <c r="AA498" s="4">
        <v>226970.09860698649</v>
      </c>
      <c r="AB498" s="4">
        <v>109090.17879084749</v>
      </c>
      <c r="AC498" s="4">
        <v>117879.91981613899</v>
      </c>
      <c r="AD498" s="4">
        <v>13197.274818710488</v>
      </c>
      <c r="AE498" s="4">
        <v>4.2003914322118323</v>
      </c>
      <c r="AF498" s="4">
        <v>1023.473149637589</v>
      </c>
      <c r="AG498" s="4">
        <v>5714.7900179567469</v>
      </c>
      <c r="AH498" s="4">
        <v>7482.4848007537403</v>
      </c>
      <c r="AI498" s="4">
        <v>8902.9270211854564</v>
      </c>
      <c r="AJ498" s="4">
        <v>227.23004330259784</v>
      </c>
      <c r="AK498" s="4">
        <v>4710.4794455891688</v>
      </c>
      <c r="AL498" s="4">
        <v>4192.4475755962867</v>
      </c>
      <c r="AM498" s="4">
        <v>785.94525781667255</v>
      </c>
      <c r="AN498" s="4">
        <v>363.68677575524117</v>
      </c>
      <c r="AO498" s="4">
        <v>422.25848206143138</v>
      </c>
      <c r="AP498" s="4">
        <v>69319.345703125</v>
      </c>
      <c r="AQ498" s="4">
        <v>113683.72695312499</v>
      </c>
      <c r="AR498" s="4">
        <v>28189.041015625</v>
      </c>
      <c r="AS498" s="4">
        <v>41130.3046875</v>
      </c>
      <c r="AT498" s="4">
        <v>700</v>
      </c>
      <c r="AU498" s="4">
        <v>700</v>
      </c>
      <c r="AV498" s="4">
        <v>700</v>
      </c>
      <c r="AW498" s="4">
        <v>6.5139561669989492</v>
      </c>
      <c r="AX498" s="4">
        <v>2.8962268572267269</v>
      </c>
      <c r="AY498" s="4">
        <v>5.7924537144534538</v>
      </c>
      <c r="AZ498" s="4">
        <v>33.199628632954159</v>
      </c>
      <c r="BA498" s="4">
        <v>1.9304068052898087</v>
      </c>
      <c r="BB498" s="4">
        <v>1.3022590758153363</v>
      </c>
      <c r="BC498" s="4">
        <v>0.11496267942556974</v>
      </c>
      <c r="BD498" s="4">
        <v>16.628875519807057</v>
      </c>
      <c r="BE498" s="4">
        <v>4.9014998972415924</v>
      </c>
      <c r="BF498" s="4">
        <v>0.51099997758865356</v>
      </c>
      <c r="BG498" s="4">
        <v>9.2919998168945313</v>
      </c>
      <c r="BH498" s="4">
        <v>91.954504013061523</v>
      </c>
      <c r="BI498" s="4">
        <v>82.048004150390625</v>
      </c>
      <c r="BJ498" s="4">
        <v>9.9064998626708984</v>
      </c>
      <c r="BK498" s="4">
        <v>2.6490000486373901</v>
      </c>
      <c r="BL498" s="4">
        <v>3.1510000228881836</v>
      </c>
      <c r="BM498" s="4">
        <v>2.1470000743865967</v>
      </c>
      <c r="BN498" s="4">
        <v>0.49449999630451202</v>
      </c>
      <c r="BO498" s="4">
        <v>0.57999998331069946</v>
      </c>
      <c r="BP498" s="4">
        <v>0.40900000929832458</v>
      </c>
      <c r="BQ498" s="4">
        <v>51</v>
      </c>
      <c r="BR498" s="4">
        <v>56</v>
      </c>
      <c r="BS498" s="4">
        <v>46</v>
      </c>
      <c r="BT498" s="10">
        <v>41.535431663520114</v>
      </c>
      <c r="BU498" s="10">
        <v>114.09280711298459</v>
      </c>
      <c r="BV498" s="4">
        <v>16.956886110035356</v>
      </c>
      <c r="BW498" s="10">
        <v>16.947410716822855</v>
      </c>
      <c r="BX498" s="10">
        <v>16.96636150324786</v>
      </c>
      <c r="BY498" s="4">
        <v>0.39227806988878211</v>
      </c>
      <c r="BZ498" s="4">
        <v>0.3269607655393087</v>
      </c>
      <c r="CA498" s="4">
        <v>0.45759537423825558</v>
      </c>
      <c r="CB498" s="4">
        <v>8.189520511373539</v>
      </c>
      <c r="CD498" s="10">
        <v>3186.7804699561584</v>
      </c>
      <c r="CE498" s="10">
        <v>8.1600494612013463</v>
      </c>
      <c r="CF498" s="10"/>
      <c r="CH498" s="10">
        <v>3834.002908771397</v>
      </c>
      <c r="CI498" s="10">
        <v>8.214016519684586</v>
      </c>
      <c r="CJ498" s="10"/>
      <c r="CK498" s="4">
        <v>7.3977220337173994</v>
      </c>
      <c r="CM498" s="10">
        <v>3136.6820046756884</v>
      </c>
      <c r="CN498" s="10">
        <v>7.3433501599825606</v>
      </c>
      <c r="CQ498" s="10">
        <v>3974.8428028318617</v>
      </c>
      <c r="CR498" s="10">
        <v>7.4406287060977672</v>
      </c>
      <c r="CT498" s="4">
        <v>1.3885416721459478</v>
      </c>
      <c r="CU498" s="4">
        <v>1.2197916687776644</v>
      </c>
      <c r="CV498" s="4">
        <v>0.16875000336828333</v>
      </c>
      <c r="CW498" s="4">
        <v>1.5291666778114934</v>
      </c>
      <c r="CX498" s="4">
        <v>1.3187500064571698</v>
      </c>
      <c r="CY498" s="4">
        <v>0.21041667135432363</v>
      </c>
      <c r="CZ498" s="4">
        <v>1.247916666480402</v>
      </c>
      <c r="DA498" s="4">
        <v>1.1208333310981591</v>
      </c>
      <c r="DB498" s="4">
        <v>0.12708333538224301</v>
      </c>
    </row>
    <row r="499" spans="1:106" x14ac:dyDescent="0.25">
      <c r="A499" s="1">
        <f t="shared" si="7"/>
        <v>45422</v>
      </c>
      <c r="B499" s="8" t="s">
        <v>97</v>
      </c>
      <c r="C499" s="4">
        <v>8784.5823348083504</v>
      </c>
      <c r="D499" s="4">
        <v>8728.5040000000008</v>
      </c>
      <c r="E499" s="4">
        <v>56.078334808349609</v>
      </c>
      <c r="F499" s="4">
        <v>4202.1949999999997</v>
      </c>
      <c r="H499" s="4">
        <v>4526.3090000000002</v>
      </c>
      <c r="J499" s="4">
        <v>55238.887588598198</v>
      </c>
      <c r="K499" s="4">
        <v>239.64434130536435</v>
      </c>
      <c r="L499" s="4">
        <v>27769.17890289451</v>
      </c>
      <c r="M499" s="4">
        <v>27469.708685703692</v>
      </c>
      <c r="N499" s="4">
        <v>24881.928723896221</v>
      </c>
      <c r="O499" s="4">
        <v>1784.9365028290699</v>
      </c>
      <c r="P499" s="4">
        <v>13310.678700353013</v>
      </c>
      <c r="Q499" s="4">
        <v>11571.250023543209</v>
      </c>
      <c r="R499" s="4">
        <v>23486.395353899024</v>
      </c>
      <c r="S499" s="4">
        <v>54.147747942093574</v>
      </c>
      <c r="T499" s="4">
        <v>1205</v>
      </c>
      <c r="U499" s="4">
        <v>11071.962147222019</v>
      </c>
      <c r="V499" s="4">
        <v>0</v>
      </c>
      <c r="W499" s="4">
        <v>12414.433206677006</v>
      </c>
      <c r="X499" s="4">
        <v>0</v>
      </c>
      <c r="Y499" s="4">
        <v>11071.962147222019</v>
      </c>
      <c r="Z499" s="4">
        <v>12414.433206677006</v>
      </c>
      <c r="AA499" s="4">
        <v>300522.24306844594</v>
      </c>
      <c r="AB499" s="4">
        <v>150264.19949610392</v>
      </c>
      <c r="AC499" s="4">
        <v>150258.04357234205</v>
      </c>
      <c r="AD499" s="4">
        <v>16546.17781079972</v>
      </c>
      <c r="AE499" s="4">
        <v>4.2013076920961829</v>
      </c>
      <c r="AF499" s="4">
        <v>1023.4127575337708</v>
      </c>
      <c r="AG499" s="4">
        <v>7974.5278653476271</v>
      </c>
      <c r="AH499" s="4">
        <v>8571.6499454520927</v>
      </c>
      <c r="AI499" s="4">
        <v>11398.134894085799</v>
      </c>
      <c r="AJ499" s="4">
        <v>227.56048708730273</v>
      </c>
      <c r="AK499" s="4">
        <v>6937.8268806524802</v>
      </c>
      <c r="AL499" s="4">
        <v>4460.3080134333186</v>
      </c>
      <c r="AM499" s="4">
        <v>950.71833141879006</v>
      </c>
      <c r="AN499" s="4">
        <v>455.5718785021329</v>
      </c>
      <c r="AO499" s="4">
        <v>495.1464529166571</v>
      </c>
      <c r="AP499" s="4">
        <v>84232.0390625</v>
      </c>
      <c r="AQ499" s="4">
        <v>138140.5440625</v>
      </c>
      <c r="AR499" s="4">
        <v>40793.57421875</v>
      </c>
      <c r="AS499" s="4">
        <v>43438.46484375</v>
      </c>
      <c r="AT499" s="4">
        <v>700</v>
      </c>
      <c r="AU499" s="4">
        <v>700</v>
      </c>
      <c r="AV499" s="4">
        <v>700</v>
      </c>
      <c r="AW499" s="4">
        <v>6.2881632254407371</v>
      </c>
      <c r="AX499" s="4">
        <v>2.8324543815023686</v>
      </c>
      <c r="AY499" s="4">
        <v>5.6649087630047372</v>
      </c>
      <c r="AZ499" s="4">
        <v>34.210191402913445</v>
      </c>
      <c r="BA499" s="4">
        <v>1.88354746761682</v>
      </c>
      <c r="BB499" s="4">
        <v>1.2975158589978049</v>
      </c>
      <c r="BC499" s="4">
        <v>0.10822578640439499</v>
      </c>
      <c r="BD499" s="4">
        <v>15.725340010204794</v>
      </c>
      <c r="BE499" s="4">
        <v>4.9014998972415924</v>
      </c>
      <c r="BF499" s="4">
        <v>0.51099997758865356</v>
      </c>
      <c r="BG499" s="4">
        <v>9.2919998168945313</v>
      </c>
      <c r="BH499" s="4">
        <v>91.954504013061523</v>
      </c>
      <c r="BI499" s="4">
        <v>82.048004150390625</v>
      </c>
      <c r="BJ499" s="4">
        <v>9.9064998626708984</v>
      </c>
      <c r="BK499" s="4">
        <v>2.6490000486373901</v>
      </c>
      <c r="BL499" s="4">
        <v>3.1510000228881836</v>
      </c>
      <c r="BM499" s="4">
        <v>2.1470000743865967</v>
      </c>
      <c r="BN499" s="4">
        <v>0.49449999630451202</v>
      </c>
      <c r="BO499" s="4">
        <v>0.57999998331069946</v>
      </c>
      <c r="BP499" s="4">
        <v>0.40900000929832458</v>
      </c>
      <c r="BQ499" s="4">
        <v>51</v>
      </c>
      <c r="BR499" s="4">
        <v>56</v>
      </c>
      <c r="BS499" s="4">
        <v>46</v>
      </c>
      <c r="BT499" s="10">
        <v>42.036541635555615</v>
      </c>
      <c r="BU499" s="10">
        <v>114.58960623489425</v>
      </c>
      <c r="BV499" s="4">
        <v>17.035210509316791</v>
      </c>
      <c r="BW499" s="10">
        <v>16.917394436023855</v>
      </c>
      <c r="BX499" s="10">
        <v>17.153026582609723</v>
      </c>
      <c r="BY499" s="4">
        <v>0.40590335975690905</v>
      </c>
      <c r="BZ499" s="4">
        <v>0.30345894161638565</v>
      </c>
      <c r="CA499" s="4">
        <v>0.50834777789743246</v>
      </c>
      <c r="CB499" s="4">
        <v>7.8918980379876116</v>
      </c>
      <c r="CD499" s="10">
        <v>4317.5552433177436</v>
      </c>
      <c r="CE499" s="10">
        <v>7.9711877164258462</v>
      </c>
      <c r="CF499" s="10"/>
      <c r="CH499" s="10">
        <v>4556.6349662578477</v>
      </c>
      <c r="CI499" s="10">
        <v>7.8167685686715469</v>
      </c>
      <c r="CJ499" s="10"/>
      <c r="CK499" s="4">
        <v>7.3579531888899075</v>
      </c>
      <c r="CM499" s="10">
        <v>4110.0002383507626</v>
      </c>
      <c r="CN499" s="10">
        <v>7.2412762950638374</v>
      </c>
      <c r="CQ499" s="10">
        <v>4807.9093235668743</v>
      </c>
      <c r="CR499" s="10">
        <v>7.4576934354633222</v>
      </c>
      <c r="CT499" s="4">
        <v>1.5552083450214318</v>
      </c>
      <c r="CU499" s="4">
        <v>1.2895833402872086</v>
      </c>
      <c r="CV499" s="4">
        <v>0.26562500473422312</v>
      </c>
      <c r="CW499" s="4">
        <v>1.2708333539776504</v>
      </c>
      <c r="CX499" s="4">
        <v>1.0833333507180214</v>
      </c>
      <c r="CY499" s="4">
        <v>0.18750000325962901</v>
      </c>
      <c r="CZ499" s="4">
        <v>1.839583336065213</v>
      </c>
      <c r="DA499" s="4">
        <v>1.4958333298563957</v>
      </c>
      <c r="DB499" s="4">
        <v>0.34375000620881718</v>
      </c>
    </row>
    <row r="500" spans="1:106" x14ac:dyDescent="0.25">
      <c r="A500" s="1">
        <f t="shared" si="7"/>
        <v>45423</v>
      </c>
      <c r="B500" s="8" t="s">
        <v>97</v>
      </c>
      <c r="C500" s="4">
        <v>7615.4680189208984</v>
      </c>
      <c r="D500" s="4">
        <v>7477.808</v>
      </c>
      <c r="E500" s="4">
        <v>137.66001892089844</v>
      </c>
      <c r="F500" s="4">
        <v>2998.7629999999999</v>
      </c>
      <c r="H500" s="4">
        <v>4479.0450000000001</v>
      </c>
      <c r="J500" s="4">
        <v>56173.405327200562</v>
      </c>
      <c r="K500" s="4">
        <v>236.09021969463888</v>
      </c>
      <c r="L500" s="4">
        <v>28201.88622845817</v>
      </c>
      <c r="M500" s="4">
        <v>27971.519098742392</v>
      </c>
      <c r="N500" s="4">
        <v>24355.977137957299</v>
      </c>
      <c r="O500" s="4">
        <v>1784.8023364676274</v>
      </c>
      <c r="P500" s="4">
        <v>13103.903638339729</v>
      </c>
      <c r="Q500" s="4">
        <v>11252.073499617572</v>
      </c>
      <c r="R500" s="4">
        <v>23136.484220917184</v>
      </c>
      <c r="S500" s="4">
        <v>54.165747669801114</v>
      </c>
      <c r="T500" s="4">
        <v>1205</v>
      </c>
      <c r="U500" s="4">
        <v>10816.114822861104</v>
      </c>
      <c r="V500" s="4">
        <v>0</v>
      </c>
      <c r="W500" s="4">
        <v>12320.36939805608</v>
      </c>
      <c r="X500" s="4">
        <v>0</v>
      </c>
      <c r="Y500" s="4">
        <v>10816.114822861104</v>
      </c>
      <c r="Z500" s="4">
        <v>12320.36939805608</v>
      </c>
      <c r="AA500" s="4">
        <v>306270.25196160423</v>
      </c>
      <c r="AB500" s="4">
        <v>162029.70592358065</v>
      </c>
      <c r="AC500" s="4">
        <v>144240.54603802357</v>
      </c>
      <c r="AD500" s="4">
        <v>16256.755124447398</v>
      </c>
      <c r="AE500" s="4">
        <v>4.1993939017797999</v>
      </c>
      <c r="AF500" s="4">
        <v>1023.4819036546476</v>
      </c>
      <c r="AG500" s="4">
        <v>7893.7635849041717</v>
      </c>
      <c r="AH500" s="4">
        <v>8362.9915395432254</v>
      </c>
      <c r="AI500" s="4">
        <v>11968.736236782433</v>
      </c>
      <c r="AJ500" s="4">
        <v>227.55314091426354</v>
      </c>
      <c r="AK500" s="4">
        <v>7496.0768483930642</v>
      </c>
      <c r="AL500" s="4">
        <v>4472.6593883893693</v>
      </c>
      <c r="AM500" s="4">
        <v>932.25275741043504</v>
      </c>
      <c r="AN500" s="4">
        <v>457.93601364463103</v>
      </c>
      <c r="AO500" s="4">
        <v>474.31674376580401</v>
      </c>
      <c r="AP500" s="4">
        <v>84784.921875</v>
      </c>
      <c r="AQ500" s="4">
        <v>139047.27187500001</v>
      </c>
      <c r="AR500" s="4">
        <v>40726.6328125</v>
      </c>
      <c r="AS500" s="4">
        <v>44058.2890625</v>
      </c>
      <c r="AT500" s="4">
        <v>700</v>
      </c>
      <c r="AU500" s="4">
        <v>700</v>
      </c>
      <c r="AV500" s="4">
        <v>700</v>
      </c>
      <c r="AW500" s="4">
        <v>7.3762249657717369</v>
      </c>
      <c r="AX500" s="4">
        <v>3.1982245972859471</v>
      </c>
      <c r="AY500" s="4">
        <v>6.3964491945718942</v>
      </c>
      <c r="AZ500" s="4">
        <v>40.216865358854506</v>
      </c>
      <c r="BA500" s="4">
        <v>2.1347020411689628</v>
      </c>
      <c r="BB500" s="4">
        <v>1.571635020598299</v>
      </c>
      <c r="BC500" s="4">
        <v>0.12241568805675768</v>
      </c>
      <c r="BD500" s="4">
        <v>18.25853270337846</v>
      </c>
      <c r="BE500" s="4">
        <v>4.9014998972415924</v>
      </c>
      <c r="BF500" s="4">
        <v>0.51099997758865356</v>
      </c>
      <c r="BG500" s="4">
        <v>9.2919998168945313</v>
      </c>
      <c r="BH500" s="4">
        <v>91.954504013061523</v>
      </c>
      <c r="BI500" s="4">
        <v>82.048004150390625</v>
      </c>
      <c r="BJ500" s="4">
        <v>9.9064998626708984</v>
      </c>
      <c r="BK500" s="4">
        <v>2.6490000486373901</v>
      </c>
      <c r="BL500" s="4">
        <v>3.1510000228881836</v>
      </c>
      <c r="BM500" s="4">
        <v>2.1470000743865967</v>
      </c>
      <c r="BN500" s="4">
        <v>0.49449999630451202</v>
      </c>
      <c r="BO500" s="4">
        <v>0.57999998331069946</v>
      </c>
      <c r="BP500" s="4">
        <v>0.40900000929832458</v>
      </c>
      <c r="BQ500" s="4">
        <v>51</v>
      </c>
      <c r="BR500" s="4">
        <v>56</v>
      </c>
      <c r="BS500" s="4">
        <v>46</v>
      </c>
      <c r="BT500" s="10">
        <v>42.528132337287133</v>
      </c>
      <c r="BU500" s="10">
        <v>115.55936135709982</v>
      </c>
      <c r="BV500" s="4">
        <v>17.3337285764405</v>
      </c>
      <c r="BW500" s="10">
        <v>17.266721998353798</v>
      </c>
      <c r="BX500" s="10">
        <v>17.400735154527204</v>
      </c>
      <c r="BY500" s="4">
        <v>0.37007688922339754</v>
      </c>
      <c r="BZ500" s="4">
        <v>0.33756899344157104</v>
      </c>
      <c r="CA500" s="4">
        <v>0.40258478500522404</v>
      </c>
      <c r="CB500" s="4">
        <v>8.037270187844225</v>
      </c>
      <c r="CD500" s="10">
        <v>4342.5721823901758</v>
      </c>
      <c r="CE500" s="10">
        <v>7.9585564965787707</v>
      </c>
      <c r="CF500" s="10"/>
      <c r="CH500" s="10">
        <v>4361.8634375458087</v>
      </c>
      <c r="CI500" s="10">
        <v>8.1156357513142563</v>
      </c>
      <c r="CJ500" s="10"/>
      <c r="CK500" s="4">
        <v>7.4615441587718152</v>
      </c>
      <c r="CM500" s="10">
        <v>4126.0134356788349</v>
      </c>
      <c r="CN500" s="10">
        <v>7.3536197044472429</v>
      </c>
      <c r="CQ500" s="10">
        <v>4557.204965828385</v>
      </c>
      <c r="CR500" s="10">
        <v>7.5592570665564107</v>
      </c>
      <c r="CT500" s="4">
        <v>1.8104166790532568</v>
      </c>
      <c r="CU500" s="4">
        <v>1.4427083395421505</v>
      </c>
      <c r="CV500" s="4">
        <v>0.36770833951110643</v>
      </c>
      <c r="CW500" s="4">
        <v>1.4208333507801096</v>
      </c>
      <c r="CX500" s="4">
        <v>1.1687500104308128</v>
      </c>
      <c r="CY500" s="4">
        <v>0.25208334034929675</v>
      </c>
      <c r="CZ500" s="4">
        <v>2.2000000073264041</v>
      </c>
      <c r="DA500" s="4">
        <v>1.7166666686534882</v>
      </c>
      <c r="DB500" s="4">
        <v>0.48333333867291611</v>
      </c>
    </row>
    <row r="501" spans="1:106" x14ac:dyDescent="0.25">
      <c r="A501" s="1">
        <f t="shared" si="7"/>
        <v>45424</v>
      </c>
      <c r="B501" s="8" t="s">
        <v>97</v>
      </c>
      <c r="C501" s="4">
        <v>8523.5440354614257</v>
      </c>
      <c r="D501" s="4">
        <v>8414.6779999999999</v>
      </c>
      <c r="E501" s="4">
        <v>108.86603546142578</v>
      </c>
      <c r="F501" s="4">
        <v>4028.047</v>
      </c>
      <c r="H501" s="4">
        <v>4386.6310000000003</v>
      </c>
      <c r="J501" s="4">
        <v>59783.678129376087</v>
      </c>
      <c r="K501" s="4">
        <v>232.43556193732053</v>
      </c>
      <c r="L501" s="4">
        <v>29230.82062948294</v>
      </c>
      <c r="M501" s="4">
        <v>30552.857499893151</v>
      </c>
      <c r="N501" s="4">
        <v>27260.023334910864</v>
      </c>
      <c r="O501" s="4">
        <v>1784.7011678251242</v>
      </c>
      <c r="P501" s="4">
        <v>14086.247275626014</v>
      </c>
      <c r="Q501" s="4">
        <v>13173.77605928485</v>
      </c>
      <c r="R501" s="4">
        <v>25213.155986589874</v>
      </c>
      <c r="S501" s="4">
        <v>54.211499150230807</v>
      </c>
      <c r="T501" s="4">
        <v>1205</v>
      </c>
      <c r="U501" s="4">
        <v>11727.036867061041</v>
      </c>
      <c r="V501" s="4">
        <v>0</v>
      </c>
      <c r="W501" s="4">
        <v>13486.119119528834</v>
      </c>
      <c r="X501" s="4">
        <v>0</v>
      </c>
      <c r="Y501" s="4">
        <v>11727.036867061041</v>
      </c>
      <c r="Z501" s="4">
        <v>13486.119119528834</v>
      </c>
      <c r="AA501" s="4">
        <v>307811.58521404478</v>
      </c>
      <c r="AB501" s="4">
        <v>166509.04442567233</v>
      </c>
      <c r="AC501" s="4">
        <v>141302.54078837248</v>
      </c>
      <c r="AD501" s="4">
        <v>16860.392391257163</v>
      </c>
      <c r="AE501" s="4">
        <v>4.1997558009849945</v>
      </c>
      <c r="AF501" s="4">
        <v>1023.5003051249872</v>
      </c>
      <c r="AG501" s="4">
        <v>8218.6372913789892</v>
      </c>
      <c r="AH501" s="4">
        <v>8641.7550998781753</v>
      </c>
      <c r="AI501" s="4">
        <v>12041.878940757815</v>
      </c>
      <c r="AJ501" s="4">
        <v>227.66242218485584</v>
      </c>
      <c r="AK501" s="4">
        <v>7317.4518358163014</v>
      </c>
      <c r="AL501" s="4">
        <v>4724.4271049415147</v>
      </c>
      <c r="AM501" s="4">
        <v>965.78022345474176</v>
      </c>
      <c r="AN501" s="4">
        <v>482.28070365423105</v>
      </c>
      <c r="AO501" s="4">
        <v>483.49951980051071</v>
      </c>
      <c r="AP501" s="4">
        <v>90380.30859375</v>
      </c>
      <c r="AQ501" s="4">
        <v>148223.70609374999</v>
      </c>
      <c r="AR501" s="4">
        <v>42496.03515625</v>
      </c>
      <c r="AS501" s="4">
        <v>47884.2734375</v>
      </c>
      <c r="AT501" s="4">
        <v>700</v>
      </c>
      <c r="AU501" s="4">
        <v>700</v>
      </c>
      <c r="AV501" s="4">
        <v>700</v>
      </c>
      <c r="AW501" s="4">
        <v>7.0139460628878743</v>
      </c>
      <c r="AX501" s="4">
        <v>3.1982029096697371</v>
      </c>
      <c r="AY501" s="4">
        <v>6.3964058193394742</v>
      </c>
      <c r="AZ501" s="4">
        <v>36.113098487368966</v>
      </c>
      <c r="BA501" s="4">
        <v>1.9780964726774499</v>
      </c>
      <c r="BB501" s="4">
        <v>1.4127784042246605</v>
      </c>
      <c r="BC501" s="4">
        <v>0.11330735424568718</v>
      </c>
      <c r="BD501" s="4">
        <v>17.389914978684782</v>
      </c>
      <c r="BE501" s="4">
        <v>4.9014998972415924</v>
      </c>
      <c r="BF501" s="4">
        <v>0.51099997758865356</v>
      </c>
      <c r="BG501" s="4">
        <v>9.2919998168945313</v>
      </c>
      <c r="BH501" s="4">
        <v>91.954504013061523</v>
      </c>
      <c r="BI501" s="4">
        <v>82.048004150390625</v>
      </c>
      <c r="BJ501" s="4">
        <v>9.9064998626708984</v>
      </c>
      <c r="BK501" s="4">
        <v>2.6490000486373901</v>
      </c>
      <c r="BL501" s="4">
        <v>3.1510000228881836</v>
      </c>
      <c r="BM501" s="4">
        <v>2.1470000743865967</v>
      </c>
      <c r="BN501" s="4">
        <v>0.49449999630451202</v>
      </c>
      <c r="BO501" s="4">
        <v>0.57999998331069946</v>
      </c>
      <c r="BP501" s="4">
        <v>0.40900000929832458</v>
      </c>
      <c r="BQ501" s="4">
        <v>51</v>
      </c>
      <c r="BR501" s="4">
        <v>56</v>
      </c>
      <c r="BS501" s="4">
        <v>46</v>
      </c>
      <c r="BT501" s="10">
        <v>41.84252552115322</v>
      </c>
      <c r="BU501" s="10">
        <v>116.20583866732997</v>
      </c>
      <c r="BV501" s="4">
        <v>17.163660534123579</v>
      </c>
      <c r="BW501" s="10">
        <v>17.102104307192342</v>
      </c>
      <c r="BX501" s="10">
        <v>17.225216761054817</v>
      </c>
      <c r="BY501" s="4">
        <v>0.31625989546976541</v>
      </c>
      <c r="BZ501" s="4">
        <v>0.36884294449754046</v>
      </c>
      <c r="CA501" s="4">
        <v>0.26367684644199035</v>
      </c>
      <c r="CB501" s="4">
        <v>7.9865704130430464</v>
      </c>
      <c r="CD501" s="10">
        <v>4546.7423380028567</v>
      </c>
      <c r="CE501" s="10">
        <v>7.9468453270810251</v>
      </c>
      <c r="CF501" s="10"/>
      <c r="CH501" s="10">
        <v>4437.8083913690543</v>
      </c>
      <c r="CI501" s="10">
        <v>8.0272706223120203</v>
      </c>
      <c r="CJ501" s="10"/>
      <c r="CK501" s="4">
        <v>7.4090545096057738</v>
      </c>
      <c r="CM501" s="10">
        <v>4366.6323217250683</v>
      </c>
      <c r="CN501" s="10">
        <v>7.3630326449740133</v>
      </c>
      <c r="CQ501" s="10">
        <v>4556.413865451922</v>
      </c>
      <c r="CR501" s="10">
        <v>7.4531594938195322</v>
      </c>
      <c r="CT501" s="4">
        <v>1.6385416618237891</v>
      </c>
      <c r="CU501" s="4">
        <v>1.3791666564842064</v>
      </c>
      <c r="CV501" s="4">
        <v>0.25937500533958274</v>
      </c>
      <c r="CW501" s="4">
        <v>1.2270833353201547</v>
      </c>
      <c r="CX501" s="4">
        <v>1.0604166661699612</v>
      </c>
      <c r="CY501" s="4">
        <v>0.16666666915019354</v>
      </c>
      <c r="CZ501" s="4">
        <v>2.0499999883274236</v>
      </c>
      <c r="DA501" s="4">
        <v>1.6979166467984517</v>
      </c>
      <c r="DB501" s="4">
        <v>0.35208334152897197</v>
      </c>
    </row>
    <row r="502" spans="1:106" x14ac:dyDescent="0.25">
      <c r="A502" s="1">
        <f t="shared" si="7"/>
        <v>45425</v>
      </c>
      <c r="B502" s="8" t="s">
        <v>98</v>
      </c>
      <c r="C502" s="4">
        <v>8673.8965319824219</v>
      </c>
      <c r="D502" s="4">
        <v>8566.0450000000001</v>
      </c>
      <c r="E502" s="4">
        <v>107.85153198242188</v>
      </c>
      <c r="F502" s="4">
        <v>4096.6450000000004</v>
      </c>
      <c r="H502" s="4">
        <v>4469.3999999999996</v>
      </c>
      <c r="J502" s="4">
        <v>57296.285433404097</v>
      </c>
      <c r="K502" s="4">
        <v>234.16950198552783</v>
      </c>
      <c r="L502" s="4">
        <v>28780.683666242945</v>
      </c>
      <c r="M502" s="4">
        <v>28515.601767161152</v>
      </c>
      <c r="N502" s="4">
        <v>25222.478084649912</v>
      </c>
      <c r="O502" s="4">
        <v>1784.3790218751722</v>
      </c>
      <c r="P502" s="4">
        <v>12820.880988645882</v>
      </c>
      <c r="Q502" s="4">
        <v>12401.59709600403</v>
      </c>
      <c r="R502" s="4">
        <v>25788.107357037523</v>
      </c>
      <c r="S502" s="4">
        <v>54.238703722693778</v>
      </c>
      <c r="T502" s="4">
        <v>1205</v>
      </c>
      <c r="U502" s="4">
        <v>11606.18975679725</v>
      </c>
      <c r="V502" s="4">
        <v>0</v>
      </c>
      <c r="W502" s="4">
        <v>14181.917600240275</v>
      </c>
      <c r="X502" s="4">
        <v>0</v>
      </c>
      <c r="Y502" s="4">
        <v>11606.18975679725</v>
      </c>
      <c r="Z502" s="4">
        <v>14181.917600240275</v>
      </c>
      <c r="AA502" s="4">
        <v>250354.80178409276</v>
      </c>
      <c r="AB502" s="4">
        <v>133651.63244563821</v>
      </c>
      <c r="AC502" s="4">
        <v>116703.16933845455</v>
      </c>
      <c r="AD502" s="4">
        <v>17243.585692778594</v>
      </c>
      <c r="AE502" s="4">
        <v>4.2001744710052282</v>
      </c>
      <c r="AF502" s="4">
        <v>1023.4622775589016</v>
      </c>
      <c r="AG502" s="4">
        <v>8229.8959969796651</v>
      </c>
      <c r="AH502" s="4">
        <v>9013.6896957989284</v>
      </c>
      <c r="AI502" s="4">
        <v>12560.390987395163</v>
      </c>
      <c r="AJ502" s="4">
        <v>227.55965003499279</v>
      </c>
      <c r="AK502" s="4">
        <v>7046.830562131564</v>
      </c>
      <c r="AL502" s="4">
        <v>5513.5604252635994</v>
      </c>
      <c r="AM502" s="4">
        <v>932.51294802559744</v>
      </c>
      <c r="AN502" s="4">
        <v>474.48024091777967</v>
      </c>
      <c r="AO502" s="4">
        <v>458.03270710781777</v>
      </c>
      <c r="AP502" s="4">
        <v>91252.74609375</v>
      </c>
      <c r="AQ502" s="4">
        <v>149654.50359374998</v>
      </c>
      <c r="AR502" s="4">
        <v>42459.421875</v>
      </c>
      <c r="AS502" s="4">
        <v>48793.32421875</v>
      </c>
      <c r="AT502" s="4">
        <v>700</v>
      </c>
      <c r="AU502" s="4">
        <v>700</v>
      </c>
      <c r="AV502" s="4">
        <v>700</v>
      </c>
      <c r="AW502" s="4">
        <v>6.6055993661142987</v>
      </c>
      <c r="AX502" s="4">
        <v>2.9078601516226881</v>
      </c>
      <c r="AY502" s="4">
        <v>5.8157203032453761</v>
      </c>
      <c r="AZ502" s="4">
        <v>28.863014547266463</v>
      </c>
      <c r="BA502" s="4">
        <v>1.9879860947381587</v>
      </c>
      <c r="BB502" s="4">
        <v>1.4480678828808304</v>
      </c>
      <c r="BC502" s="4">
        <v>0.10750796306910422</v>
      </c>
      <c r="BD502" s="4">
        <v>17.253434260132497</v>
      </c>
      <c r="BE502" s="4">
        <v>4.9014998972415924</v>
      </c>
      <c r="BF502" s="4">
        <v>0.51099997758865356</v>
      </c>
      <c r="BG502" s="4">
        <v>9.2919998168945313</v>
      </c>
      <c r="BH502" s="4">
        <v>91.954504013061523</v>
      </c>
      <c r="BI502" s="4">
        <v>82.048004150390625</v>
      </c>
      <c r="BJ502" s="4">
        <v>9.9064998626708984</v>
      </c>
      <c r="BK502" s="4">
        <v>2.6490000486373901</v>
      </c>
      <c r="BL502" s="4">
        <v>3.1510000228881836</v>
      </c>
      <c r="BM502" s="4">
        <v>2.1470000743865967</v>
      </c>
      <c r="BN502" s="4">
        <v>0.49449999630451202</v>
      </c>
      <c r="BO502" s="4">
        <v>0.57999998331069946</v>
      </c>
      <c r="BP502" s="4">
        <v>0.40900000929832458</v>
      </c>
      <c r="BQ502" s="4">
        <v>51</v>
      </c>
      <c r="BR502" s="4">
        <v>56</v>
      </c>
      <c r="BS502" s="4">
        <v>46</v>
      </c>
      <c r="BT502" s="10">
        <v>41.610236928390115</v>
      </c>
      <c r="BU502" s="10">
        <v>118.94473991414544</v>
      </c>
      <c r="BV502" s="4">
        <v>16.94810446921322</v>
      </c>
      <c r="BW502" s="10">
        <v>16.958872373026828</v>
      </c>
      <c r="BX502" s="10">
        <v>16.937336565399612</v>
      </c>
      <c r="BY502" s="4">
        <v>0.46664628401890795</v>
      </c>
      <c r="BZ502" s="4">
        <v>0.43644837876831749</v>
      </c>
      <c r="CA502" s="4">
        <v>0.49684418926949842</v>
      </c>
      <c r="CB502" s="4">
        <v>7.7673563821447384</v>
      </c>
      <c r="CD502" s="10">
        <v>4536.577256380061</v>
      </c>
      <c r="CE502" s="10">
        <v>7.7610880718476078</v>
      </c>
      <c r="CF502" s="10"/>
      <c r="CH502" s="10">
        <v>4212.7036952864119</v>
      </c>
      <c r="CI502" s="10">
        <v>7.7741066014781612</v>
      </c>
      <c r="CJ502" s="10"/>
      <c r="CK502" s="4">
        <v>7.2846745580199679</v>
      </c>
      <c r="CM502" s="10">
        <v>4360.3631069974545</v>
      </c>
      <c r="CN502" s="10">
        <v>7.3008385548678394</v>
      </c>
      <c r="CQ502" s="10">
        <v>4382.5344654344626</v>
      </c>
      <c r="CR502" s="10">
        <v>7.2685923352621158</v>
      </c>
      <c r="CT502" s="4">
        <v>1.9041666630655527</v>
      </c>
      <c r="CU502" s="4">
        <v>1.6281249908109507</v>
      </c>
      <c r="CV502" s="4">
        <v>0.27604167225460213</v>
      </c>
      <c r="CW502" s="4">
        <v>1.2687500054016709</v>
      </c>
      <c r="CX502" s="4">
        <v>1.0437500004967053</v>
      </c>
      <c r="CY502" s="4">
        <v>0.22500000490496555</v>
      </c>
      <c r="CZ502" s="4">
        <v>2.5395833207294345</v>
      </c>
      <c r="DA502" s="4">
        <v>2.212499981125196</v>
      </c>
      <c r="DB502" s="4">
        <v>0.32708333960423869</v>
      </c>
    </row>
    <row r="503" spans="1:106" x14ac:dyDescent="0.25">
      <c r="A503" s="1">
        <f t="shared" si="7"/>
        <v>45426</v>
      </c>
      <c r="B503" s="8" t="s">
        <v>98</v>
      </c>
      <c r="C503" s="4">
        <v>2472.7028244628905</v>
      </c>
      <c r="D503" s="4">
        <v>2394.3139999999999</v>
      </c>
      <c r="E503" s="4">
        <v>78.388824462890625</v>
      </c>
      <c r="F503" s="4">
        <v>1944.664</v>
      </c>
      <c r="H503" s="4">
        <v>449.65</v>
      </c>
      <c r="J503" s="4">
        <v>8977.0432454628135</v>
      </c>
      <c r="K503" s="4">
        <v>242.84658803783609</v>
      </c>
      <c r="L503" s="4">
        <v>4334.0887257054919</v>
      </c>
      <c r="M503" s="4">
        <v>4642.9545197573216</v>
      </c>
      <c r="N503" s="4">
        <v>3972.8672707564519</v>
      </c>
      <c r="O503" s="4">
        <v>1790.7926718706165</v>
      </c>
      <c r="P503" s="4">
        <v>2288.9155727812313</v>
      </c>
      <c r="Q503" s="4">
        <v>1683.9516979752204</v>
      </c>
      <c r="R503" s="4">
        <v>2454.6690439087115</v>
      </c>
      <c r="S503" s="4">
        <v>34.341451092529155</v>
      </c>
      <c r="T503" s="4">
        <v>1128.6565053425518</v>
      </c>
      <c r="U503" s="4">
        <v>1074.6812497612418</v>
      </c>
      <c r="V503" s="4">
        <v>0</v>
      </c>
      <c r="W503" s="4">
        <v>1379.9877941474697</v>
      </c>
      <c r="X503" s="4">
        <v>0</v>
      </c>
      <c r="Y503" s="4">
        <v>1074.6812497612418</v>
      </c>
      <c r="Z503" s="4">
        <v>1379.9877941474697</v>
      </c>
      <c r="AA503" s="4">
        <v>27112.222848051544</v>
      </c>
      <c r="AB503" s="4">
        <v>14200.927533756047</v>
      </c>
      <c r="AC503" s="4">
        <v>12911.295314295498</v>
      </c>
      <c r="AD503" s="4">
        <v>861.57403314489852</v>
      </c>
      <c r="AE503" s="4">
        <v>1.0008703084265895</v>
      </c>
      <c r="AF503" s="4">
        <v>1005.4060683132547</v>
      </c>
      <c r="AG503" s="4">
        <v>313.66215990839186</v>
      </c>
      <c r="AH503" s="4">
        <v>547.91187323650672</v>
      </c>
      <c r="AI503" s="4">
        <v>3059.632607930369</v>
      </c>
      <c r="AJ503" s="4">
        <v>298.57907613105169</v>
      </c>
      <c r="AK503" s="4">
        <v>1525.3042852718977</v>
      </c>
      <c r="AL503" s="4">
        <v>1534.3283226584715</v>
      </c>
      <c r="AM503" s="4">
        <v>163.3968777192498</v>
      </c>
      <c r="AN503" s="4">
        <v>83.935850841320232</v>
      </c>
      <c r="AO503" s="4">
        <v>79.461026877929555</v>
      </c>
      <c r="AP503" s="4">
        <v>14317.10888671875</v>
      </c>
      <c r="AQ503" s="4">
        <v>23480.058574218747</v>
      </c>
      <c r="AR503" s="4">
        <v>6614.13818359375</v>
      </c>
      <c r="AS503" s="4">
        <v>7702.970703125</v>
      </c>
      <c r="AT503" s="4">
        <v>700</v>
      </c>
      <c r="AU503" s="4">
        <v>700</v>
      </c>
      <c r="AV503" s="4">
        <v>700</v>
      </c>
      <c r="AW503" s="4">
        <v>3.6304577956765858</v>
      </c>
      <c r="AX503" s="4">
        <v>1.6066901495206649</v>
      </c>
      <c r="AY503" s="4">
        <v>3.2133802990413298</v>
      </c>
      <c r="AZ503" s="4">
        <v>10.96461029599897</v>
      </c>
      <c r="BA503" s="4">
        <v>0.34843412019478959</v>
      </c>
      <c r="BB503" s="4">
        <v>1.237363656344336</v>
      </c>
      <c r="BC503" s="4">
        <v>6.6080273012484689E-2</v>
      </c>
      <c r="BD503" s="4">
        <v>9.4957058090144653</v>
      </c>
      <c r="BE503" s="4">
        <v>4.9014998972415924</v>
      </c>
      <c r="BF503" s="4">
        <v>0.51099997758865356</v>
      </c>
      <c r="BG503" s="4">
        <v>9.2919998168945313</v>
      </c>
      <c r="BH503" s="4">
        <v>91.954504013061523</v>
      </c>
      <c r="BI503" s="4">
        <v>82.048004150390625</v>
      </c>
      <c r="BJ503" s="4">
        <v>9.9064998626708984</v>
      </c>
      <c r="BK503" s="4">
        <v>2.6490000486373901</v>
      </c>
      <c r="BL503" s="4">
        <v>3.1510000228881836</v>
      </c>
      <c r="BM503" s="4">
        <v>2.1470000743865967</v>
      </c>
      <c r="BN503" s="4">
        <v>0.49449999630451202</v>
      </c>
      <c r="BO503" s="4">
        <v>0.57999998331069946</v>
      </c>
      <c r="BP503" s="4">
        <v>0.40900000929832458</v>
      </c>
      <c r="BQ503" s="4">
        <v>51</v>
      </c>
      <c r="BR503" s="4">
        <v>56</v>
      </c>
      <c r="BS503" s="4">
        <v>46</v>
      </c>
      <c r="BT503" s="10">
        <v>42.552026737603235</v>
      </c>
      <c r="BU503" s="10">
        <v>115.41959981705243</v>
      </c>
      <c r="BV503" s="4">
        <v>17.226312313565501</v>
      </c>
      <c r="BW503" s="10">
        <v>17.368938495803761</v>
      </c>
      <c r="BX503" s="10">
        <v>17.083686131327241</v>
      </c>
      <c r="BY503" s="4">
        <v>0.25985539036521543</v>
      </c>
      <c r="BZ503" s="4">
        <v>0.15017845140393668</v>
      </c>
      <c r="CA503" s="4">
        <v>0.36953232932649421</v>
      </c>
      <c r="CB503" s="4">
        <v>8.2397846215038086</v>
      </c>
      <c r="CD503" s="10">
        <v>601.10776035596632</v>
      </c>
      <c r="CE503" s="10">
        <v>8.2770755727815448</v>
      </c>
      <c r="CF503" s="10"/>
      <c r="CH503" s="10">
        <v>566.53803155480762</v>
      </c>
      <c r="CI503" s="10">
        <v>8.2002182041485856</v>
      </c>
      <c r="CJ503" s="10"/>
      <c r="CK503" s="4">
        <v>7.5443789318630259</v>
      </c>
      <c r="CM503" s="10">
        <v>668.10350349536998</v>
      </c>
      <c r="CN503" s="10">
        <v>7.248065947178099</v>
      </c>
      <c r="CQ503" s="10">
        <v>614.31564853192617</v>
      </c>
      <c r="CR503" s="10">
        <v>7.8666362985315574</v>
      </c>
      <c r="CT503" s="4">
        <v>2.1041666359330216</v>
      </c>
      <c r="CU503" s="4">
        <v>1.8010416241983571</v>
      </c>
      <c r="CV503" s="4">
        <v>0.30312501173466444</v>
      </c>
      <c r="CW503" s="4">
        <v>1.3041666789601247</v>
      </c>
      <c r="CX503" s="4">
        <v>1.0020833338300388</v>
      </c>
      <c r="CY503" s="4">
        <v>0.30208334513008595</v>
      </c>
      <c r="CZ503" s="4">
        <v>2.9041665929059186</v>
      </c>
      <c r="DA503" s="4">
        <v>2.5999999145666757</v>
      </c>
      <c r="DB503" s="4">
        <v>0.30416667833924294</v>
      </c>
    </row>
    <row r="504" spans="1:106" x14ac:dyDescent="0.25">
      <c r="A504" s="1">
        <f t="shared" si="7"/>
        <v>45427</v>
      </c>
      <c r="B504" s="8" t="s">
        <v>98</v>
      </c>
      <c r="C504" s="4">
        <v>1980.4695798187256</v>
      </c>
      <c r="D504" s="4">
        <v>1956.528</v>
      </c>
      <c r="E504" s="4">
        <v>23.941579818725586</v>
      </c>
      <c r="F504" s="4">
        <v>1944.664</v>
      </c>
      <c r="H504" s="4">
        <v>11.864000000000001</v>
      </c>
      <c r="J504" s="4">
        <v>1.769694638596813E-12</v>
      </c>
      <c r="K504" s="4">
        <v>245.07946268615865</v>
      </c>
      <c r="L504" s="4">
        <v>9.3652295629166783E-13</v>
      </c>
      <c r="M504" s="4">
        <v>8.3317168230514524E-13</v>
      </c>
      <c r="N504" s="4">
        <v>34.79653687103189</v>
      </c>
      <c r="O504" s="4">
        <v>1796.5143125718685</v>
      </c>
      <c r="P504" s="4">
        <v>36.197839872610025</v>
      </c>
      <c r="Q504" s="4">
        <v>-1.4013030015781363</v>
      </c>
      <c r="R504" s="4">
        <v>-46.616576375218841</v>
      </c>
      <c r="S504" s="4">
        <v>70.856974355827589</v>
      </c>
      <c r="T504" s="4">
        <v>1316.2287326494852</v>
      </c>
      <c r="U504" s="4">
        <v>-55.317719494157025</v>
      </c>
      <c r="V504" s="4">
        <v>0</v>
      </c>
      <c r="W504" s="4">
        <v>8.7011431189381838</v>
      </c>
      <c r="X504" s="4">
        <v>0</v>
      </c>
      <c r="Y504" s="4">
        <v>-55.317719494157025</v>
      </c>
      <c r="Z504" s="4">
        <v>8.7011431189381838</v>
      </c>
      <c r="AA504" s="4">
        <v>1.1836306108973144E-11</v>
      </c>
      <c r="AB504" s="4">
        <v>5.5228423280167366E-12</v>
      </c>
      <c r="AC504" s="4">
        <v>6.313463780956407E-12</v>
      </c>
      <c r="AD504" s="4">
        <v>0</v>
      </c>
      <c r="AE504" s="4">
        <v>-0.41833641688298412</v>
      </c>
      <c r="AF504" s="4">
        <v>997.63232033508314</v>
      </c>
      <c r="AG504" s="4">
        <v>0</v>
      </c>
      <c r="AH504" s="4">
        <v>0</v>
      </c>
      <c r="AI504" s="4">
        <v>8.8848499009603781E-13</v>
      </c>
      <c r="AJ504" s="4">
        <v>331.25006774407848</v>
      </c>
      <c r="AK504" s="4">
        <v>4.1022939371278986E-13</v>
      </c>
      <c r="AL504" s="4">
        <v>4.782555963832479E-13</v>
      </c>
      <c r="AM504" s="4">
        <v>9.0042572222341786</v>
      </c>
      <c r="AN504" s="4">
        <v>2.9020076568616777</v>
      </c>
      <c r="AO504" s="4">
        <v>6.1022495653725013</v>
      </c>
      <c r="AP504" s="4">
        <v>0.19327679090201855</v>
      </c>
      <c r="AQ504" s="4">
        <v>0.31697393707931037</v>
      </c>
      <c r="AR504" s="4">
        <v>2.4329332634806633E-2</v>
      </c>
      <c r="AS504" s="4">
        <v>0.16894745826721191</v>
      </c>
      <c r="AT504" s="4">
        <v>700</v>
      </c>
      <c r="AU504" s="4">
        <v>700</v>
      </c>
      <c r="AV504" s="4">
        <v>700</v>
      </c>
      <c r="AW504" s="4">
        <v>8.9357324981421581E-16</v>
      </c>
      <c r="AX504" s="4">
        <v>1.7569841630294999E-2</v>
      </c>
      <c r="AY504" s="4">
        <v>3.5139683260589999E-2</v>
      </c>
      <c r="AZ504" s="4">
        <v>5.9765149788650292E-15</v>
      </c>
      <c r="BA504" s="4">
        <v>0</v>
      </c>
      <c r="BB504" s="4">
        <v>4.4862339676904391E-16</v>
      </c>
      <c r="BC504" s="4">
        <v>4.5465263965621464E-3</v>
      </c>
      <c r="BD504" s="4">
        <v>1.6004988933398479E-4</v>
      </c>
      <c r="BE504" s="4">
        <v>4.9014998972415924</v>
      </c>
      <c r="BF504" s="4">
        <v>0.51099997758865356</v>
      </c>
      <c r="BG504" s="4">
        <v>9.2919998168945313</v>
      </c>
      <c r="BH504" s="4">
        <v>91.954504013061523</v>
      </c>
      <c r="BI504" s="4">
        <v>82.048004150390625</v>
      </c>
      <c r="BJ504" s="4">
        <v>9.9064998626708984</v>
      </c>
      <c r="BK504" s="4">
        <v>2.6490000486373901</v>
      </c>
      <c r="BL504" s="4">
        <v>3.1510000228881836</v>
      </c>
      <c r="BM504" s="4">
        <v>2.1470000743865967</v>
      </c>
      <c r="BN504" s="4">
        <v>0.49449999630451202</v>
      </c>
      <c r="BO504" s="4">
        <v>0.57999998331069946</v>
      </c>
      <c r="BP504" s="4">
        <v>0.40900000929832458</v>
      </c>
      <c r="BQ504" s="4">
        <v>51</v>
      </c>
      <c r="BR504" s="4">
        <v>56</v>
      </c>
      <c r="BS504" s="4">
        <v>46</v>
      </c>
      <c r="BT504" s="10">
        <v>42.573307037353501</v>
      </c>
      <c r="BU504" s="10">
        <v>115.31110382080078</v>
      </c>
      <c r="BV504" s="4">
        <v>17.206698417663574</v>
      </c>
      <c r="BW504" s="10">
        <v>17.416278839111328</v>
      </c>
      <c r="BX504" s="10">
        <v>16.99711799621582</v>
      </c>
      <c r="BY504" s="4">
        <v>0</v>
      </c>
      <c r="BZ504" s="4">
        <v>0</v>
      </c>
      <c r="CA504" s="4">
        <v>0</v>
      </c>
      <c r="CB504" s="4">
        <v>-26.497172286473539</v>
      </c>
      <c r="CD504" s="10">
        <v>1.9999999494757503E-4</v>
      </c>
      <c r="CE504" s="10">
        <v>-123154.90548950122</v>
      </c>
      <c r="CF504" s="10"/>
      <c r="CH504" s="10">
        <v>0.46012287178341038</v>
      </c>
      <c r="CI504" s="10">
        <v>27.022621124139043</v>
      </c>
      <c r="CJ504" s="10"/>
      <c r="CM504" s="10">
        <v>1.2478902969256629E-17</v>
      </c>
      <c r="CN504" s="10">
        <v>1.3335483298138724E+18</v>
      </c>
      <c r="CQ504" s="10">
        <v>1.9640846456211026E-16</v>
      </c>
      <c r="CR504" s="10">
        <v>3.510483885934704E+17</v>
      </c>
      <c r="CT504" s="4">
        <v>2.0999999642372131</v>
      </c>
      <c r="CU504" s="4">
        <v>1.7999999523162842</v>
      </c>
      <c r="CV504" s="4">
        <v>0.30000001192092896</v>
      </c>
      <c r="CW504" s="4">
        <v>1.300000011920929</v>
      </c>
      <c r="CX504" s="4">
        <v>1</v>
      </c>
      <c r="CY504" s="4">
        <v>0.30000001192092896</v>
      </c>
      <c r="CZ504" s="4">
        <v>2.8999999165534973</v>
      </c>
      <c r="DA504" s="4">
        <v>2.5999999046325684</v>
      </c>
      <c r="DB504" s="4">
        <v>0.30000001192092896</v>
      </c>
    </row>
    <row r="505" spans="1:106" x14ac:dyDescent="0.25">
      <c r="A505" s="1">
        <f t="shared" si="7"/>
        <v>45428</v>
      </c>
      <c r="B505" s="8" t="s">
        <v>98</v>
      </c>
      <c r="C505" s="4">
        <v>71.398787994384762</v>
      </c>
      <c r="D505" s="4">
        <v>11.895</v>
      </c>
      <c r="E505" s="4">
        <v>59.503787994384766</v>
      </c>
      <c r="F505" s="4">
        <v>5.9640000000000004</v>
      </c>
      <c r="H505" s="4">
        <v>5.931</v>
      </c>
      <c r="J505" s="4">
        <v>1.7619854333866873E-12</v>
      </c>
      <c r="K505" s="4">
        <v>244.01183902418438</v>
      </c>
      <c r="L505" s="4">
        <v>9.3244324248309198E-13</v>
      </c>
      <c r="M505" s="4">
        <v>8.2954219090359535E-13</v>
      </c>
      <c r="N505" s="4">
        <v>252.68084437356163</v>
      </c>
      <c r="O505" s="4">
        <v>1793.5975056662694</v>
      </c>
      <c r="P505" s="4">
        <v>256.69424489056343</v>
      </c>
      <c r="Q505" s="4">
        <v>-4.0134005170017897</v>
      </c>
      <c r="R505" s="4">
        <v>-813.65261702219016</v>
      </c>
      <c r="S505" s="4">
        <v>88.127317265402553</v>
      </c>
      <c r="T505" s="4">
        <v>1382.1128508934607</v>
      </c>
      <c r="U505" s="4">
        <v>-823.98814774929622</v>
      </c>
      <c r="V505" s="4">
        <v>0</v>
      </c>
      <c r="W505" s="4">
        <v>10.33553072710605</v>
      </c>
      <c r="X505" s="4">
        <v>0</v>
      </c>
      <c r="Y505" s="4">
        <v>-823.98814774929622</v>
      </c>
      <c r="Z505" s="4">
        <v>10.33553072710605</v>
      </c>
      <c r="AA505" s="4">
        <v>1.1836306108973144E-11</v>
      </c>
      <c r="AB505" s="4">
        <v>5.5228423280167366E-12</v>
      </c>
      <c r="AC505" s="4">
        <v>6.313463780956407E-12</v>
      </c>
      <c r="AD505" s="4">
        <v>587.72738235881241</v>
      </c>
      <c r="AE505" s="4">
        <v>0.38388293527301331</v>
      </c>
      <c r="AF505" s="4">
        <v>1002.1461007663096</v>
      </c>
      <c r="AG505" s="4">
        <v>0</v>
      </c>
      <c r="AH505" s="4">
        <v>587.72738235881241</v>
      </c>
      <c r="AI505" s="4">
        <v>26.609970544410572</v>
      </c>
      <c r="AJ505" s="4">
        <v>247.95690301215208</v>
      </c>
      <c r="AK505" s="4">
        <v>26.609970544410213</v>
      </c>
      <c r="AL505" s="4">
        <v>3.5799774271756313E-13</v>
      </c>
      <c r="AM505" s="4">
        <v>9.1987104686051726</v>
      </c>
      <c r="AN505" s="4">
        <v>3.0760743229950371</v>
      </c>
      <c r="AO505" s="4">
        <v>6.1226361456101355</v>
      </c>
      <c r="AP505" s="4">
        <v>8947.0048287156969</v>
      </c>
      <c r="AQ505" s="4">
        <v>14673.087919093741</v>
      </c>
      <c r="AR505" s="4">
        <v>2.3383403196930885E-2</v>
      </c>
      <c r="AS505" s="4">
        <v>8946.9814453125</v>
      </c>
      <c r="AT505" s="4">
        <v>700</v>
      </c>
      <c r="AU505" s="4">
        <v>700</v>
      </c>
      <c r="AV505" s="4">
        <v>700</v>
      </c>
      <c r="AW505" s="4">
        <v>2.4678086041534217E-14</v>
      </c>
      <c r="AX505" s="4">
        <v>3.539007474376652</v>
      </c>
      <c r="AY505" s="4">
        <v>7.0780149487533039</v>
      </c>
      <c r="AZ505" s="4">
        <v>1.6577740941350466E-13</v>
      </c>
      <c r="BA505" s="4">
        <v>8.2316156739948436</v>
      </c>
      <c r="BB505" s="4">
        <v>0.37269498953544344</v>
      </c>
      <c r="BC505" s="4">
        <v>0.12883566692096532</v>
      </c>
      <c r="BD505" s="4">
        <v>205.50892152745959</v>
      </c>
      <c r="BE505" s="4">
        <v>4.9014998972415924</v>
      </c>
      <c r="BF505" s="4">
        <v>0.51099997758865356</v>
      </c>
      <c r="BG505" s="4">
        <v>9.2919998168945313</v>
      </c>
      <c r="BH505" s="4">
        <v>91.954504013061523</v>
      </c>
      <c r="BI505" s="4">
        <v>82.048004150390625</v>
      </c>
      <c r="BJ505" s="4">
        <v>9.9064998626708984</v>
      </c>
      <c r="BK505" s="4">
        <v>2.6490000486373901</v>
      </c>
      <c r="BL505" s="4">
        <v>3.1510000228881836</v>
      </c>
      <c r="BM505" s="4">
        <v>2.1470000743865967</v>
      </c>
      <c r="BN505" s="4">
        <v>0.49449999630451202</v>
      </c>
      <c r="BO505" s="4">
        <v>0.57999998331069946</v>
      </c>
      <c r="BP505" s="4">
        <v>0.40900000929832458</v>
      </c>
      <c r="BQ505" s="4">
        <v>51</v>
      </c>
      <c r="BR505" s="4">
        <v>56</v>
      </c>
      <c r="BS505" s="4">
        <v>46</v>
      </c>
      <c r="BT505" s="10">
        <v>42.57330703735353</v>
      </c>
      <c r="BU505" s="10">
        <v>115.31110382080078</v>
      </c>
      <c r="BV505" s="4">
        <v>17.206698417663574</v>
      </c>
      <c r="BW505" s="10">
        <v>17.416278839111328</v>
      </c>
      <c r="BX505" s="10">
        <v>16.99711799621582</v>
      </c>
      <c r="BY505" s="4">
        <v>0</v>
      </c>
      <c r="BZ505" s="4">
        <v>0</v>
      </c>
      <c r="CA505" s="4">
        <v>0</v>
      </c>
      <c r="CB505" s="4">
        <v>-3.6058920464723201</v>
      </c>
      <c r="CD505" s="10">
        <v>1.9999999494757503E-4</v>
      </c>
      <c r="CE505" s="10">
        <v>-85569.138879230944</v>
      </c>
      <c r="CF505" s="10"/>
      <c r="CH505" s="10">
        <v>0.45735128465606634</v>
      </c>
      <c r="CI505" s="10">
        <v>33.81196757098283</v>
      </c>
      <c r="CJ505" s="10"/>
      <c r="CM505" s="10">
        <v>1.2478902969256629E-17</v>
      </c>
      <c r="CN505" s="10">
        <v>1.0764248758301531E+20</v>
      </c>
      <c r="CQ505" s="10">
        <v>1.9640846456211026E-16</v>
      </c>
      <c r="CR505" s="10">
        <v>1.0867606027784853E+17</v>
      </c>
      <c r="CT505" s="4">
        <v>2.0999999642372131</v>
      </c>
      <c r="CU505" s="4">
        <v>1.7999999523162842</v>
      </c>
      <c r="CV505" s="4">
        <v>0.30000001192092896</v>
      </c>
      <c r="CW505" s="4">
        <v>1.300000011920929</v>
      </c>
      <c r="CX505" s="4">
        <v>1</v>
      </c>
      <c r="CY505" s="4">
        <v>0.30000001192092896</v>
      </c>
      <c r="CZ505" s="4">
        <v>2.8999999165534973</v>
      </c>
      <c r="DA505" s="4">
        <v>2.5999999046325684</v>
      </c>
      <c r="DB505" s="4">
        <v>0.30000001192092896</v>
      </c>
    </row>
    <row r="506" spans="1:106" x14ac:dyDescent="0.25">
      <c r="A506" s="1">
        <f t="shared" si="7"/>
        <v>45429</v>
      </c>
      <c r="B506" s="8" t="s">
        <v>98</v>
      </c>
      <c r="C506" s="4">
        <v>5457.1908325347904</v>
      </c>
      <c r="D506" s="4">
        <v>5425.2160000000003</v>
      </c>
      <c r="E506" s="4">
        <v>31.974832534790039</v>
      </c>
      <c r="F506" s="4">
        <v>3149.2190000000001</v>
      </c>
      <c r="H506" s="4">
        <v>2275.9969999999998</v>
      </c>
      <c r="J506" s="4">
        <v>37452.885481607394</v>
      </c>
      <c r="K506" s="4">
        <v>244.2123797779085</v>
      </c>
      <c r="L506" s="4">
        <v>22646.360582510217</v>
      </c>
      <c r="M506" s="4">
        <v>14806.524899097176</v>
      </c>
      <c r="N506" s="4">
        <v>14812.148670516515</v>
      </c>
      <c r="O506" s="4">
        <v>1787.1566831663795</v>
      </c>
      <c r="P506" s="4">
        <v>10521.895624087658</v>
      </c>
      <c r="Q506" s="4">
        <v>4290.2530464288566</v>
      </c>
      <c r="R506" s="4">
        <v>17873.672969066814</v>
      </c>
      <c r="S506" s="4">
        <v>50.316378817831477</v>
      </c>
      <c r="T506" s="4">
        <v>1189.9445032323481</v>
      </c>
      <c r="U506" s="4">
        <v>11017.148069503004</v>
      </c>
      <c r="V506" s="4">
        <v>0</v>
      </c>
      <c r="W506" s="4">
        <v>6856.5248995638103</v>
      </c>
      <c r="X506" s="4">
        <v>0</v>
      </c>
      <c r="Y506" s="4">
        <v>11017.148069503004</v>
      </c>
      <c r="Z506" s="4">
        <v>6856.5248995638103</v>
      </c>
      <c r="AA506" s="4">
        <v>104755.83175957858</v>
      </c>
      <c r="AB506" s="4">
        <v>60339.003687516495</v>
      </c>
      <c r="AC506" s="4">
        <v>44416.828072062075</v>
      </c>
      <c r="AD506" s="4">
        <v>11491.777542548458</v>
      </c>
      <c r="AE506" s="4">
        <v>2.9927683855640299</v>
      </c>
      <c r="AF506" s="4">
        <v>1016.5845066374064</v>
      </c>
      <c r="AG506" s="4">
        <v>5908.0922670758291</v>
      </c>
      <c r="AH506" s="4">
        <v>5583.6852754726287</v>
      </c>
      <c r="AI506" s="4">
        <v>8294.3412233698073</v>
      </c>
      <c r="AJ506" s="4">
        <v>229.06279330650966</v>
      </c>
      <c r="AK506" s="4">
        <v>5110.7093155990797</v>
      </c>
      <c r="AL506" s="4">
        <v>3183.6319077707276</v>
      </c>
      <c r="AM506" s="4">
        <v>449.77079436885344</v>
      </c>
      <c r="AN506" s="4">
        <v>254.27304767503281</v>
      </c>
      <c r="AO506" s="4">
        <v>195.49774669382063</v>
      </c>
      <c r="AP506" s="4">
        <v>62758.109375</v>
      </c>
      <c r="AQ506" s="4">
        <v>102923.29937499999</v>
      </c>
      <c r="AR506" s="4">
        <v>36927.63671875</v>
      </c>
      <c r="AS506" s="4">
        <v>25830.47265625</v>
      </c>
      <c r="AT506" s="4">
        <v>700</v>
      </c>
      <c r="AU506" s="4">
        <v>700</v>
      </c>
      <c r="AV506" s="4">
        <v>700</v>
      </c>
      <c r="AW506" s="4">
        <v>6.8630338631956986</v>
      </c>
      <c r="AX506" s="4">
        <v>2.7142442192435619</v>
      </c>
      <c r="AY506" s="4">
        <v>5.4284884384871237</v>
      </c>
      <c r="AZ506" s="4">
        <v>19.19592606786685</v>
      </c>
      <c r="BA506" s="4">
        <v>2.1058045971265194</v>
      </c>
      <c r="BB506" s="4">
        <v>1.5198920979490833</v>
      </c>
      <c r="BC506" s="4">
        <v>8.2418007390799103E-2</v>
      </c>
      <c r="BD506" s="4">
        <v>18.8601246563323</v>
      </c>
      <c r="BE506" s="4">
        <v>4.9014998972415924</v>
      </c>
      <c r="BF506" s="4">
        <v>0.51099997758865356</v>
      </c>
      <c r="BG506" s="4">
        <v>9.2919998168945313</v>
      </c>
      <c r="BH506" s="4">
        <v>91.954504013061523</v>
      </c>
      <c r="BI506" s="4">
        <v>82.048004150390625</v>
      </c>
      <c r="BJ506" s="4">
        <v>9.9064998626708984</v>
      </c>
      <c r="BK506" s="4">
        <v>2.6490000486373901</v>
      </c>
      <c r="BL506" s="4">
        <v>3.1510000228881836</v>
      </c>
      <c r="BM506" s="4">
        <v>2.1470000743865967</v>
      </c>
      <c r="BN506" s="4">
        <v>0.49449999630451202</v>
      </c>
      <c r="BO506" s="4">
        <v>0.57999998331069946</v>
      </c>
      <c r="BP506" s="4">
        <v>0.40900000929832458</v>
      </c>
      <c r="BQ506" s="4">
        <v>51</v>
      </c>
      <c r="BR506" s="4">
        <v>56</v>
      </c>
      <c r="BS506" s="4">
        <v>46</v>
      </c>
      <c r="BT506" s="10">
        <v>41.715055784730573</v>
      </c>
      <c r="BU506" s="10">
        <v>108.92999344188972</v>
      </c>
      <c r="BV506" s="4">
        <v>15.32390356414296</v>
      </c>
      <c r="BW506" s="10">
        <v>14.859471964648476</v>
      </c>
      <c r="BX506" s="10">
        <v>15.788335163637443</v>
      </c>
      <c r="BY506" s="4">
        <v>2.361098388030944</v>
      </c>
      <c r="BZ506" s="4">
        <v>2.7371961999994494</v>
      </c>
      <c r="CA506" s="4">
        <v>1.9850005760624387</v>
      </c>
      <c r="CB506" s="4">
        <v>7.7772751687852173</v>
      </c>
      <c r="CD506" s="10">
        <v>2543.4069293202192</v>
      </c>
      <c r="CE506" s="10">
        <v>7.5208871296758248</v>
      </c>
      <c r="CF506" s="10"/>
      <c r="CH506" s="10">
        <v>1818.2265118336957</v>
      </c>
      <c r="CI506" s="10">
        <v>8.1359208661290534</v>
      </c>
      <c r="CJ506" s="10"/>
      <c r="CK506" s="4">
        <v>7.5229869638056766</v>
      </c>
      <c r="CM506" s="10">
        <v>2570.3160198986657</v>
      </c>
      <c r="CN506" s="10">
        <v>7.4110655889711277</v>
      </c>
      <c r="CQ506" s="10">
        <v>1945.923350327346</v>
      </c>
      <c r="CR506" s="10">
        <v>7.6708207942892539</v>
      </c>
      <c r="CT506" s="4">
        <v>5.3062499704149859</v>
      </c>
      <c r="CU506" s="4">
        <v>4.8329860741893444</v>
      </c>
      <c r="CV506" s="4">
        <v>0.47326389622564119</v>
      </c>
      <c r="CW506" s="4">
        <v>7.1479166249434147</v>
      </c>
      <c r="CX506" s="4">
        <v>6.5083332856496172</v>
      </c>
      <c r="CY506" s="4">
        <v>0.63958333929379785</v>
      </c>
      <c r="CZ506" s="4">
        <v>3.4645833158865571</v>
      </c>
      <c r="DA506" s="4">
        <v>3.1576388627290726</v>
      </c>
      <c r="DB506" s="4">
        <v>0.30694445315748453</v>
      </c>
    </row>
    <row r="507" spans="1:106" x14ac:dyDescent="0.25">
      <c r="A507" s="1">
        <f t="shared" si="7"/>
        <v>45430</v>
      </c>
      <c r="B507" s="8" t="s">
        <v>98</v>
      </c>
      <c r="C507" s="4">
        <v>7942.1290527343754</v>
      </c>
      <c r="D507" s="4">
        <v>7818.2250000000004</v>
      </c>
      <c r="E507" s="4">
        <v>123.904052734375</v>
      </c>
      <c r="F507" s="4">
        <v>3984.9009999999998</v>
      </c>
      <c r="H507" s="4">
        <v>3833.3240000000001</v>
      </c>
      <c r="J507" s="4">
        <v>61766.190548906015</v>
      </c>
      <c r="K507" s="4">
        <v>240.51081476123474</v>
      </c>
      <c r="L507" s="4">
        <v>30053.854127844454</v>
      </c>
      <c r="M507" s="4">
        <v>31712.336421061565</v>
      </c>
      <c r="N507" s="4">
        <v>20791.35708926987</v>
      </c>
      <c r="O507" s="4">
        <v>1785.9161143247559</v>
      </c>
      <c r="P507" s="4">
        <v>11988.20984901906</v>
      </c>
      <c r="Q507" s="4">
        <v>8803.1472402508098</v>
      </c>
      <c r="R507" s="4">
        <v>25109.774794811878</v>
      </c>
      <c r="S507" s="4">
        <v>50.579977273974002</v>
      </c>
      <c r="T507" s="4">
        <v>1189.936147394701</v>
      </c>
      <c r="U507" s="4">
        <v>11440.31662168066</v>
      </c>
      <c r="V507" s="4">
        <v>0</v>
      </c>
      <c r="W507" s="4">
        <v>13669.458173131219</v>
      </c>
      <c r="X507" s="4">
        <v>0</v>
      </c>
      <c r="Y507" s="4">
        <v>11440.31662168066</v>
      </c>
      <c r="Z507" s="4">
        <v>13669.458173131219</v>
      </c>
      <c r="AA507" s="4">
        <v>284595.12075773644</v>
      </c>
      <c r="AB507" s="4">
        <v>139843.02071243143</v>
      </c>
      <c r="AC507" s="4">
        <v>144752.10004530501</v>
      </c>
      <c r="AD507" s="4">
        <v>18745.990110219671</v>
      </c>
      <c r="AE507" s="4">
        <v>4.1169515982173799</v>
      </c>
      <c r="AF507" s="4">
        <v>1022.9334249114651</v>
      </c>
      <c r="AG507" s="4">
        <v>9011.3401775559014</v>
      </c>
      <c r="AH507" s="4">
        <v>9734.6499326637695</v>
      </c>
      <c r="AI507" s="4">
        <v>14847.949067031041</v>
      </c>
      <c r="AJ507" s="4">
        <v>227.74071446560046</v>
      </c>
      <c r="AK507" s="4">
        <v>7345.5186414151649</v>
      </c>
      <c r="AL507" s="4">
        <v>7502.4304256158766</v>
      </c>
      <c r="AM507" s="4">
        <v>967.62049069546038</v>
      </c>
      <c r="AN507" s="4">
        <v>475.31870203977763</v>
      </c>
      <c r="AO507" s="4">
        <v>492.3017886556828</v>
      </c>
      <c r="AP507" s="4">
        <v>89073.140625</v>
      </c>
      <c r="AQ507" s="4">
        <v>146079.950625</v>
      </c>
      <c r="AR507" s="4">
        <v>40778.19140625</v>
      </c>
      <c r="AS507" s="4">
        <v>48294.94921875</v>
      </c>
      <c r="AT507" s="4">
        <v>700</v>
      </c>
      <c r="AU507" s="4">
        <v>700</v>
      </c>
      <c r="AV507" s="4">
        <v>700</v>
      </c>
      <c r="AW507" s="4">
        <v>7.7770318435760863</v>
      </c>
      <c r="AX507" s="4">
        <v>2.6178568682552026</v>
      </c>
      <c r="AY507" s="4">
        <v>5.2357137365104052</v>
      </c>
      <c r="AZ507" s="4">
        <v>35.833605682817996</v>
      </c>
      <c r="BA507" s="4">
        <v>2.3603230299771649</v>
      </c>
      <c r="BB507" s="4">
        <v>1.8695174767928353</v>
      </c>
      <c r="BC507" s="4">
        <v>0.12183389167698311</v>
      </c>
      <c r="BD507" s="4">
        <v>18.393046707633957</v>
      </c>
      <c r="BE507" s="4">
        <v>4.9014998972415924</v>
      </c>
      <c r="BF507" s="4">
        <v>0.51099997758865356</v>
      </c>
      <c r="BG507" s="4">
        <v>9.2919998168945313</v>
      </c>
      <c r="BH507" s="4">
        <v>91.954504013061523</v>
      </c>
      <c r="BI507" s="4">
        <v>82.048004150390625</v>
      </c>
      <c r="BJ507" s="4">
        <v>9.9064998626708984</v>
      </c>
      <c r="BK507" s="4">
        <v>2.6490000486373901</v>
      </c>
      <c r="BL507" s="4">
        <v>3.1510000228881836</v>
      </c>
      <c r="BM507" s="4">
        <v>2.1470000743865967</v>
      </c>
      <c r="BN507" s="4">
        <v>0.49449999630451202</v>
      </c>
      <c r="BO507" s="4">
        <v>0.57999998331069946</v>
      </c>
      <c r="BP507" s="4">
        <v>0.40900000929832458</v>
      </c>
      <c r="BQ507" s="4">
        <v>51</v>
      </c>
      <c r="BR507" s="4">
        <v>56</v>
      </c>
      <c r="BS507" s="4">
        <v>46</v>
      </c>
      <c r="BT507" s="10">
        <v>38.015565389026527</v>
      </c>
      <c r="BU507" s="10">
        <v>115.97818352843456</v>
      </c>
      <c r="BV507" s="4">
        <v>16.785708043812601</v>
      </c>
      <c r="BW507" s="10">
        <v>16.604236507570302</v>
      </c>
      <c r="BX507" s="10">
        <v>16.9671795800549</v>
      </c>
      <c r="BY507" s="4">
        <v>0.63197801413437293</v>
      </c>
      <c r="BZ507" s="4">
        <v>0.83456173140523815</v>
      </c>
      <c r="CA507" s="4">
        <v>0.42939429686350766</v>
      </c>
      <c r="CB507" s="4">
        <v>7.8802956234428514</v>
      </c>
      <c r="CD507" s="10">
        <v>4572.4833701976413</v>
      </c>
      <c r="CE507" s="10">
        <v>7.837912887707545</v>
      </c>
      <c r="CF507" s="10"/>
      <c r="CH507" s="10">
        <v>4513.9212993883439</v>
      </c>
      <c r="CI507" s="10">
        <v>7.9232282182932385</v>
      </c>
      <c r="CJ507" s="10"/>
      <c r="CK507" s="4">
        <v>7.2950878226971536</v>
      </c>
      <c r="CM507" s="10">
        <v>4363.6774614027991</v>
      </c>
      <c r="CN507" s="10">
        <v>7.070957398214075</v>
      </c>
      <c r="CQ507" s="10">
        <v>4587.9535001626746</v>
      </c>
      <c r="CR507" s="10">
        <v>7.5082619278176113</v>
      </c>
      <c r="CT507" s="4">
        <v>4.0770833136048168</v>
      </c>
      <c r="CU507" s="4">
        <v>3.781249975164731</v>
      </c>
      <c r="CV507" s="4">
        <v>0.29583333844008541</v>
      </c>
      <c r="CW507" s="4">
        <v>4.6416666504616533</v>
      </c>
      <c r="CX507" s="4">
        <v>4.2791666438182192</v>
      </c>
      <c r="CY507" s="4">
        <v>0.36250000664343435</v>
      </c>
      <c r="CZ507" s="4">
        <v>3.5124999767479799</v>
      </c>
      <c r="DA507" s="4">
        <v>3.2833333065112433</v>
      </c>
      <c r="DB507" s="4">
        <v>0.22916667023673654</v>
      </c>
    </row>
    <row r="508" spans="1:106" x14ac:dyDescent="0.25">
      <c r="A508" s="1">
        <f t="shared" si="7"/>
        <v>45431</v>
      </c>
      <c r="B508" s="8" t="s">
        <v>98</v>
      </c>
      <c r="C508" s="4">
        <v>8509.1251363525389</v>
      </c>
      <c r="D508" s="4">
        <v>8420.7759999999998</v>
      </c>
      <c r="E508" s="4">
        <v>88.349136352539063</v>
      </c>
      <c r="F508" s="4">
        <v>4277.1019999999999</v>
      </c>
      <c r="H508" s="4">
        <v>4143.674</v>
      </c>
      <c r="J508" s="4">
        <v>60031.296855691464</v>
      </c>
      <c r="K508" s="4">
        <v>237.26647986920136</v>
      </c>
      <c r="L508" s="4">
        <v>29347.921383366291</v>
      </c>
      <c r="M508" s="4">
        <v>30683.375472325173</v>
      </c>
      <c r="N508" s="4">
        <v>21519.232713418918</v>
      </c>
      <c r="O508" s="4">
        <v>1786.5244066351552</v>
      </c>
      <c r="P508" s="4">
        <v>12081.393915816494</v>
      </c>
      <c r="Q508" s="4">
        <v>9437.8387976024242</v>
      </c>
      <c r="R508" s="4">
        <v>24667.082066320814</v>
      </c>
      <c r="S508" s="4">
        <v>50.579511377505412</v>
      </c>
      <c r="T508" s="4">
        <v>1190.0351819307293</v>
      </c>
      <c r="U508" s="4">
        <v>11719.418554698133</v>
      </c>
      <c r="V508" s="4">
        <v>0</v>
      </c>
      <c r="W508" s="4">
        <v>12947.663511622681</v>
      </c>
      <c r="X508" s="4">
        <v>0</v>
      </c>
      <c r="Y508" s="4">
        <v>11719.418554698133</v>
      </c>
      <c r="Z508" s="4">
        <v>12947.663511622681</v>
      </c>
      <c r="AA508" s="4">
        <v>290509.24966876558</v>
      </c>
      <c r="AB508" s="4">
        <v>139447.12976398089</v>
      </c>
      <c r="AC508" s="4">
        <v>151062.11990478466</v>
      </c>
      <c r="AD508" s="4">
        <v>19372.640190146194</v>
      </c>
      <c r="AE508" s="4">
        <v>4.159519020147826</v>
      </c>
      <c r="AF508" s="4">
        <v>1023.2432326771236</v>
      </c>
      <c r="AG508" s="4">
        <v>9356.9041719586603</v>
      </c>
      <c r="AH508" s="4">
        <v>10015.736018187536</v>
      </c>
      <c r="AI508" s="4">
        <v>13299.839886025198</v>
      </c>
      <c r="AJ508" s="4">
        <v>227.84571714374755</v>
      </c>
      <c r="AK508" s="4">
        <v>6378.1697860123568</v>
      </c>
      <c r="AL508" s="4">
        <v>6921.6701000128405</v>
      </c>
      <c r="AM508" s="4">
        <v>920.7607105922375</v>
      </c>
      <c r="AN508" s="4">
        <v>457.31806007317084</v>
      </c>
      <c r="AO508" s="4">
        <v>463.44265051906672</v>
      </c>
      <c r="AP508" s="4">
        <v>85553.71875</v>
      </c>
      <c r="AQ508" s="4">
        <v>140308.09875</v>
      </c>
      <c r="AR508" s="4">
        <v>41617.1953125</v>
      </c>
      <c r="AS508" s="4">
        <v>43936.5234375</v>
      </c>
      <c r="AT508" s="4">
        <v>700</v>
      </c>
      <c r="AU508" s="4">
        <v>700</v>
      </c>
      <c r="AV508" s="4">
        <v>700</v>
      </c>
      <c r="AW508" s="4">
        <v>7.0549317225606174</v>
      </c>
      <c r="AX508" s="4">
        <v>2.5289594839174265</v>
      </c>
      <c r="AY508" s="4">
        <v>5.0579189678348531</v>
      </c>
      <c r="AZ508" s="4">
        <v>34.140906969114475</v>
      </c>
      <c r="BA508" s="4">
        <v>2.2766900098087324</v>
      </c>
      <c r="BB508" s="4">
        <v>1.5630090841191004</v>
      </c>
      <c r="BC508" s="4">
        <v>0.10820862260663899</v>
      </c>
      <c r="BD508" s="4">
        <v>16.489133312962828</v>
      </c>
      <c r="BE508" s="4">
        <v>4.9014998972415924</v>
      </c>
      <c r="BF508" s="4">
        <v>0.51099997758865356</v>
      </c>
      <c r="BG508" s="4">
        <v>9.2919998168945313</v>
      </c>
      <c r="BH508" s="4">
        <v>91.954504013061523</v>
      </c>
      <c r="BI508" s="4">
        <v>82.048004150390625</v>
      </c>
      <c r="BJ508" s="4">
        <v>9.9064998626708984</v>
      </c>
      <c r="BK508" s="4">
        <v>2.6490000486373901</v>
      </c>
      <c r="BL508" s="4">
        <v>3.1510000228881836</v>
      </c>
      <c r="BM508" s="4">
        <v>2.1470000743865967</v>
      </c>
      <c r="BN508" s="4">
        <v>0.49449999630451202</v>
      </c>
      <c r="BO508" s="4">
        <v>0.57999998331069946</v>
      </c>
      <c r="BP508" s="4">
        <v>0.40900000929832458</v>
      </c>
      <c r="BQ508" s="4">
        <v>51</v>
      </c>
      <c r="BR508" s="4">
        <v>56</v>
      </c>
      <c r="BS508" s="4">
        <v>46</v>
      </c>
      <c r="BT508" s="10">
        <v>39.853450632464615</v>
      </c>
      <c r="BU508" s="10">
        <v>117.96667518257827</v>
      </c>
      <c r="BV508" s="4">
        <v>16.603528986887799</v>
      </c>
      <c r="BW508" s="10">
        <v>16.211226397465776</v>
      </c>
      <c r="BX508" s="10">
        <v>16.995831576309822</v>
      </c>
      <c r="BY508" s="4">
        <v>0.54434345085860669</v>
      </c>
      <c r="BZ508" s="4">
        <v>0.64462239307388092</v>
      </c>
      <c r="CA508" s="4">
        <v>0.44406450864333236</v>
      </c>
      <c r="CB508" s="4">
        <v>7.9352934764481882</v>
      </c>
      <c r="CD508" s="10">
        <v>4337.4218024531392</v>
      </c>
      <c r="CE508" s="10">
        <v>8.047444494265596</v>
      </c>
      <c r="CF508" s="10"/>
      <c r="CH508" s="10">
        <v>4388.9389497562424</v>
      </c>
      <c r="CI508" s="10">
        <v>7.8244588817050653</v>
      </c>
      <c r="CJ508" s="10"/>
      <c r="CK508" s="4">
        <v>7.5470579703298473</v>
      </c>
      <c r="CM508" s="10">
        <v>4092.8674089003202</v>
      </c>
      <c r="CN508" s="10">
        <v>7.3387754669732512</v>
      </c>
      <c r="CQ508" s="10">
        <v>4451.202937154374</v>
      </c>
      <c r="CR508" s="10">
        <v>7.7385730914933317</v>
      </c>
      <c r="CT508" s="4">
        <v>2.2416666748467833</v>
      </c>
      <c r="CU508" s="4">
        <v>1.9125000027318797</v>
      </c>
      <c r="CV508" s="4">
        <v>0.32916667211490369</v>
      </c>
      <c r="CW508" s="4">
        <v>2.6479166777183614</v>
      </c>
      <c r="CX508" s="4">
        <v>2.2291666716337204</v>
      </c>
      <c r="CY508" s="4">
        <v>0.4187500060846408</v>
      </c>
      <c r="CZ508" s="4">
        <v>1.8354166719752054</v>
      </c>
      <c r="DA508" s="4">
        <v>1.5958333338300388</v>
      </c>
      <c r="DB508" s="4">
        <v>0.23958333814516664</v>
      </c>
    </row>
    <row r="509" spans="1:106" x14ac:dyDescent="0.25">
      <c r="A509" s="1">
        <f t="shared" si="7"/>
        <v>45432</v>
      </c>
      <c r="B509" s="8" t="s">
        <v>99</v>
      </c>
      <c r="C509" s="4">
        <v>8570.0635499877935</v>
      </c>
      <c r="D509" s="4">
        <v>8490.3420000000006</v>
      </c>
      <c r="E509" s="4">
        <v>79.721549987792969</v>
      </c>
      <c r="F509" s="4">
        <v>4268.0460000000003</v>
      </c>
      <c r="H509" s="4">
        <v>4222.2960000000003</v>
      </c>
      <c r="J509" s="4">
        <v>58622.218708069908</v>
      </c>
      <c r="K509" s="4">
        <v>233.70992436653961</v>
      </c>
      <c r="L509" s="4">
        <v>29270.553468203896</v>
      </c>
      <c r="M509" s="4">
        <v>29351.665239866008</v>
      </c>
      <c r="N509" s="4">
        <v>22644.586554848353</v>
      </c>
      <c r="O509" s="4">
        <v>1786.1288222033213</v>
      </c>
      <c r="P509" s="4">
        <v>13179.390475572985</v>
      </c>
      <c r="Q509" s="4">
        <v>9465.1960792753671</v>
      </c>
      <c r="R509" s="4">
        <v>24614.899977753972</v>
      </c>
      <c r="S509" s="4">
        <v>50.568858173002091</v>
      </c>
      <c r="T509" s="4">
        <v>1190.2386142316291</v>
      </c>
      <c r="U509" s="4">
        <v>12471.29149500632</v>
      </c>
      <c r="V509" s="4">
        <v>0</v>
      </c>
      <c r="W509" s="4">
        <v>12143.608482747652</v>
      </c>
      <c r="X509" s="4">
        <v>0</v>
      </c>
      <c r="Y509" s="4">
        <v>12471.29149500632</v>
      </c>
      <c r="Z509" s="4">
        <v>12143.608482747652</v>
      </c>
      <c r="AA509" s="4">
        <v>303926.34782519325</v>
      </c>
      <c r="AB509" s="4">
        <v>160991.5980815528</v>
      </c>
      <c r="AC509" s="4">
        <v>142934.74974364045</v>
      </c>
      <c r="AD509" s="4">
        <v>19480.069619040849</v>
      </c>
      <c r="AE509" s="4">
        <v>4.1552046946686731</v>
      </c>
      <c r="AF509" s="4">
        <v>1023.155473884047</v>
      </c>
      <c r="AG509" s="4">
        <v>9848.3410849936627</v>
      </c>
      <c r="AH509" s="4">
        <v>9631.7285340471844</v>
      </c>
      <c r="AI509" s="4">
        <v>12356.684542452957</v>
      </c>
      <c r="AJ509" s="4">
        <v>227.64806035774726</v>
      </c>
      <c r="AK509" s="4">
        <v>6288.4237609416705</v>
      </c>
      <c r="AL509" s="4">
        <v>6068.260781511286</v>
      </c>
      <c r="AM509" s="4">
        <v>922.5166796089427</v>
      </c>
      <c r="AN509" s="4">
        <v>472.05841796028199</v>
      </c>
      <c r="AO509" s="4">
        <v>450.45826164866077</v>
      </c>
      <c r="AP509" s="4">
        <v>90001.171875</v>
      </c>
      <c r="AQ509" s="4">
        <v>147601.921875</v>
      </c>
      <c r="AR509" s="4">
        <v>45648.57421875</v>
      </c>
      <c r="AS509" s="4">
        <v>44352.59765625</v>
      </c>
      <c r="AT509" s="4">
        <v>700</v>
      </c>
      <c r="AU509" s="4">
        <v>700</v>
      </c>
      <c r="AV509" s="4">
        <v>700</v>
      </c>
      <c r="AW509" s="4">
        <v>6.840348191834984</v>
      </c>
      <c r="AX509" s="4">
        <v>2.6422892225671544</v>
      </c>
      <c r="AY509" s="4">
        <v>5.2845784451343087</v>
      </c>
      <c r="AZ509" s="4">
        <v>35.463721599313715</v>
      </c>
      <c r="BA509" s="4">
        <v>2.2730367756804553</v>
      </c>
      <c r="BB509" s="4">
        <v>1.4418428136942527</v>
      </c>
      <c r="BC509" s="4">
        <v>0.10764408854474092</v>
      </c>
      <c r="BD509" s="4">
        <v>17.222967019329772</v>
      </c>
      <c r="BE509" s="4">
        <v>4.9014998972415924</v>
      </c>
      <c r="BF509" s="4">
        <v>0.51099997758865356</v>
      </c>
      <c r="BG509" s="4">
        <v>9.2919998168945313</v>
      </c>
      <c r="BH509" s="4">
        <v>91.954504013061523</v>
      </c>
      <c r="BI509" s="4">
        <v>82.048004150390625</v>
      </c>
      <c r="BJ509" s="4">
        <v>9.9064998626708984</v>
      </c>
      <c r="BK509" s="4">
        <v>2.6490000486373901</v>
      </c>
      <c r="BL509" s="4">
        <v>3.1510000228881836</v>
      </c>
      <c r="BM509" s="4">
        <v>2.1470000743865967</v>
      </c>
      <c r="BN509" s="4">
        <v>0.49449999630451202</v>
      </c>
      <c r="BO509" s="4">
        <v>0.57999998331069946</v>
      </c>
      <c r="BP509" s="4">
        <v>0.40900000929832458</v>
      </c>
      <c r="BQ509" s="4">
        <v>51</v>
      </c>
      <c r="BR509" s="4">
        <v>56</v>
      </c>
      <c r="BS509" s="4">
        <v>46</v>
      </c>
      <c r="BT509" s="10">
        <v>40.725656799684252</v>
      </c>
      <c r="BU509" s="10">
        <v>116.22544645857234</v>
      </c>
      <c r="BV509" s="4">
        <v>16.701233365541256</v>
      </c>
      <c r="BW509" s="10">
        <v>16.857190316396732</v>
      </c>
      <c r="BX509" s="10">
        <v>16.54527641468578</v>
      </c>
      <c r="BY509" s="4">
        <v>0.31499621003535261</v>
      </c>
      <c r="BZ509" s="4">
        <v>0.22280241378226451</v>
      </c>
      <c r="CA509" s="4">
        <v>0.40719000628844065</v>
      </c>
      <c r="CB509" s="4">
        <v>8.020179155097015</v>
      </c>
      <c r="CD509" s="10">
        <v>4516.4511423770819</v>
      </c>
      <c r="CE509" s="10">
        <v>8.0375353249473545</v>
      </c>
      <c r="CF509" s="10"/>
      <c r="CH509" s="10">
        <v>4225.777324770198</v>
      </c>
      <c r="CI509" s="10">
        <v>8.0016291258069323</v>
      </c>
      <c r="CJ509" s="10"/>
      <c r="CK509" s="4">
        <v>7.488527460391575</v>
      </c>
      <c r="CM509" s="10">
        <v>4271.345494236416</v>
      </c>
      <c r="CN509" s="10">
        <v>7.2704729340616323</v>
      </c>
      <c r="CQ509" s="10">
        <v>4383.9649583262089</v>
      </c>
      <c r="CR509" s="10">
        <v>7.700980394525625</v>
      </c>
      <c r="CT509" s="4">
        <v>1.5104166686845322</v>
      </c>
      <c r="CU509" s="4">
        <v>1.286458329608043</v>
      </c>
      <c r="CV509" s="4">
        <v>0.22395833907648921</v>
      </c>
      <c r="CW509" s="4">
        <v>1.8208333297322192</v>
      </c>
      <c r="CX509" s="4">
        <v>1.5333333214124043</v>
      </c>
      <c r="CY509" s="4">
        <v>0.28750000831981498</v>
      </c>
      <c r="CZ509" s="4">
        <v>1.2000000076368451</v>
      </c>
      <c r="DA509" s="4">
        <v>1.0395833378036816</v>
      </c>
      <c r="DB509" s="4">
        <v>0.16041666983316341</v>
      </c>
    </row>
    <row r="510" spans="1:106" x14ac:dyDescent="0.25">
      <c r="A510" s="1">
        <f t="shared" si="7"/>
        <v>45433</v>
      </c>
      <c r="B510" s="8" t="s">
        <v>99</v>
      </c>
      <c r="C510" s="4">
        <v>8845.2402897949214</v>
      </c>
      <c r="D510" s="4">
        <v>8722.9619999999995</v>
      </c>
      <c r="E510" s="4">
        <v>122.27828979492188</v>
      </c>
      <c r="F510" s="4">
        <v>4429.3999999999996</v>
      </c>
      <c r="H510" s="4">
        <v>4293.5619999999999</v>
      </c>
      <c r="J510" s="4">
        <v>63967.77182481288</v>
      </c>
      <c r="K510" s="4">
        <v>230.56834579778615</v>
      </c>
      <c r="L510" s="4">
        <v>31417.47391147368</v>
      </c>
      <c r="M510" s="4">
        <v>32550.2979133392</v>
      </c>
      <c r="N510" s="4">
        <v>25073.329944608249</v>
      </c>
      <c r="O510" s="4">
        <v>1787.3722873543202</v>
      </c>
      <c r="P510" s="4">
        <v>14452.140429226451</v>
      </c>
      <c r="Q510" s="4">
        <v>10621.189515381799</v>
      </c>
      <c r="R510" s="4">
        <v>27600.376602333166</v>
      </c>
      <c r="S510" s="4">
        <v>50.580375365720442</v>
      </c>
      <c r="T510" s="4">
        <v>1190.6374379731747</v>
      </c>
      <c r="U510" s="4">
        <v>14370.234414389199</v>
      </c>
      <c r="V510" s="4">
        <v>0</v>
      </c>
      <c r="W510" s="4">
        <v>13230.142187943968</v>
      </c>
      <c r="X510" s="4">
        <v>0</v>
      </c>
      <c r="Y510" s="4">
        <v>14370.234414389199</v>
      </c>
      <c r="Z510" s="4">
        <v>13230.142187943968</v>
      </c>
      <c r="AA510" s="4">
        <v>319144.60903118749</v>
      </c>
      <c r="AB510" s="4">
        <v>168393.08946185332</v>
      </c>
      <c r="AC510" s="4">
        <v>150751.51956933417</v>
      </c>
      <c r="AD510" s="4">
        <v>20727.695652251059</v>
      </c>
      <c r="AE510" s="4">
        <v>4.1237681427420156</v>
      </c>
      <c r="AF510" s="4">
        <v>1022.9870738271779</v>
      </c>
      <c r="AG510" s="4">
        <v>10162.958871957895</v>
      </c>
      <c r="AH510" s="4">
        <v>10564.736780293162</v>
      </c>
      <c r="AI510" s="4">
        <v>9923.0701359178674</v>
      </c>
      <c r="AJ510" s="4">
        <v>227.64256446405693</v>
      </c>
      <c r="AK510" s="4">
        <v>4990.925798785971</v>
      </c>
      <c r="AL510" s="4">
        <v>4932.1443371318974</v>
      </c>
      <c r="AM510" s="4">
        <v>966.93910756468642</v>
      </c>
      <c r="AN510" s="4">
        <v>485.57172915822622</v>
      </c>
      <c r="AO510" s="4">
        <v>481.3673784064602</v>
      </c>
      <c r="AP510" s="4">
        <v>97259.2421875</v>
      </c>
      <c r="AQ510" s="4">
        <v>159505.15718749998</v>
      </c>
      <c r="AR510" s="4">
        <v>49785.875</v>
      </c>
      <c r="AS510" s="4">
        <v>47473.3671875</v>
      </c>
      <c r="AT510" s="4">
        <v>700</v>
      </c>
      <c r="AU510" s="4">
        <v>700</v>
      </c>
      <c r="AV510" s="4">
        <v>700</v>
      </c>
      <c r="AW510" s="4">
        <v>7.2318862720569443</v>
      </c>
      <c r="AX510" s="4">
        <v>2.8346691693086359</v>
      </c>
      <c r="AY510" s="4">
        <v>5.6693383386172718</v>
      </c>
      <c r="AZ510" s="4">
        <v>36.080942809365659</v>
      </c>
      <c r="BA510" s="4">
        <v>2.3433728166961574</v>
      </c>
      <c r="BB510" s="4">
        <v>1.1218542188578504</v>
      </c>
      <c r="BC510" s="4">
        <v>0.10931744937220977</v>
      </c>
      <c r="BD510" s="4">
        <v>18.032880053188258</v>
      </c>
      <c r="BE510" s="4">
        <v>5.0764997601509094</v>
      </c>
      <c r="BF510" s="4">
        <v>0.77199995517730713</v>
      </c>
      <c r="BG510" s="4">
        <v>9.3809995651245117</v>
      </c>
      <c r="BH510" s="4">
        <v>92.383003234863281</v>
      </c>
      <c r="BI510" s="4">
        <v>83.224502563476563</v>
      </c>
      <c r="BJ510" s="4">
        <v>9.1585006713867188</v>
      </c>
      <c r="BK510" s="4">
        <v>2.161500096321106</v>
      </c>
      <c r="BL510" s="4">
        <v>2.1760001182556152</v>
      </c>
      <c r="BM510" s="4">
        <v>2.1470000743865967</v>
      </c>
      <c r="BN510" s="4">
        <v>0.37849999964237213</v>
      </c>
      <c r="BO510" s="4">
        <v>0.34799998998641968</v>
      </c>
      <c r="BP510" s="4">
        <v>0.40900000929832458</v>
      </c>
      <c r="BQ510" s="4">
        <v>46</v>
      </c>
      <c r="BR510" s="4">
        <v>46</v>
      </c>
      <c r="BS510" s="4">
        <v>46</v>
      </c>
      <c r="BT510" s="10">
        <v>41.246220279398081</v>
      </c>
      <c r="BU510" s="10">
        <v>117.26508377841323</v>
      </c>
      <c r="BV510" s="4">
        <v>16.352893668567692</v>
      </c>
      <c r="BW510" s="10">
        <v>16.423121959026211</v>
      </c>
      <c r="BX510" s="10">
        <v>16.282665378109172</v>
      </c>
      <c r="BY510" s="4">
        <v>0.35513674362615644</v>
      </c>
      <c r="BZ510" s="4">
        <v>0.38808507792435537</v>
      </c>
      <c r="CA510" s="4">
        <v>0.32218840932795745</v>
      </c>
      <c r="CB510" s="4">
        <v>8.0052313757161482</v>
      </c>
      <c r="CD510" s="10">
        <v>4663.493942524773</v>
      </c>
      <c r="CE510" s="10">
        <v>7.8887930017306847</v>
      </c>
      <c r="CF510" s="10"/>
      <c r="CH510" s="10">
        <v>4450.461437346502</v>
      </c>
      <c r="CI510" s="10">
        <v>8.1272433646757491</v>
      </c>
      <c r="CJ510" s="10"/>
      <c r="CK510" s="4">
        <v>7.4815973353698126</v>
      </c>
      <c r="CM510" s="10">
        <v>4461.1504027279516</v>
      </c>
      <c r="CN510" s="10">
        <v>7.3136365049130019</v>
      </c>
      <c r="CQ510" s="10">
        <v>4516.2572444276993</v>
      </c>
      <c r="CR510" s="10">
        <v>7.6475087274543592</v>
      </c>
      <c r="CT510" s="4">
        <v>2.1937499819323421</v>
      </c>
      <c r="CU510" s="4">
        <v>1.772916647295157</v>
      </c>
      <c r="CV510" s="4">
        <v>0.42083333463718497</v>
      </c>
      <c r="CW510" s="4">
        <v>2.1854166475435095</v>
      </c>
      <c r="CX510" s="4">
        <v>1.6812499811251957</v>
      </c>
      <c r="CY510" s="4">
        <v>0.50416666641831398</v>
      </c>
      <c r="CZ510" s="4">
        <v>2.2020833163211742</v>
      </c>
      <c r="DA510" s="4">
        <v>1.8645833134651184</v>
      </c>
      <c r="DB510" s="4">
        <v>0.33750000285605591</v>
      </c>
    </row>
    <row r="511" spans="1:106" x14ac:dyDescent="0.25">
      <c r="A511" s="1">
        <f t="shared" si="7"/>
        <v>45434</v>
      </c>
      <c r="B511" s="8" t="s">
        <v>99</v>
      </c>
      <c r="C511" s="4">
        <v>8901.4862405395506</v>
      </c>
      <c r="D511" s="4">
        <v>8813.66</v>
      </c>
      <c r="E511" s="4">
        <v>87.826240539550781</v>
      </c>
      <c r="F511" s="4">
        <v>4379.5429999999997</v>
      </c>
      <c r="H511" s="4">
        <v>4434.1170000000002</v>
      </c>
      <c r="J511" s="4">
        <v>61295.244291598239</v>
      </c>
      <c r="K511" s="4">
        <v>228.50917993390226</v>
      </c>
      <c r="L511" s="4">
        <v>28941.866030483659</v>
      </c>
      <c r="M511" s="4">
        <v>32353.37826111458</v>
      </c>
      <c r="N511" s="4">
        <v>25711.269105183281</v>
      </c>
      <c r="O511" s="4">
        <v>1786.7689042754616</v>
      </c>
      <c r="P511" s="4">
        <v>14076.444966831432</v>
      </c>
      <c r="Q511" s="4">
        <v>11634.824138351847</v>
      </c>
      <c r="R511" s="4">
        <v>26170.140594023578</v>
      </c>
      <c r="S511" s="4">
        <v>50.528428353369236</v>
      </c>
      <c r="T511" s="4">
        <v>1190.7394803363031</v>
      </c>
      <c r="U511" s="4">
        <v>13465.52681995099</v>
      </c>
      <c r="V511" s="4">
        <v>0</v>
      </c>
      <c r="W511" s="4">
        <v>12704.613774072586</v>
      </c>
      <c r="X511" s="4">
        <v>0</v>
      </c>
      <c r="Y511" s="4">
        <v>13465.52681995099</v>
      </c>
      <c r="Z511" s="4">
        <v>12704.613774072586</v>
      </c>
      <c r="AA511" s="4">
        <v>297215.02892653318</v>
      </c>
      <c r="AB511" s="4">
        <v>155664.27008737752</v>
      </c>
      <c r="AC511" s="4">
        <v>141550.75883915566</v>
      </c>
      <c r="AD511" s="4">
        <v>21901.754526096549</v>
      </c>
      <c r="AE511" s="4">
        <v>4.225122775918158</v>
      </c>
      <c r="AF511" s="4">
        <v>1023.4206285982525</v>
      </c>
      <c r="AG511" s="4">
        <v>10394.541459547967</v>
      </c>
      <c r="AH511" s="4">
        <v>11507.21306654858</v>
      </c>
      <c r="AI511" s="4">
        <v>9229.9867122946816</v>
      </c>
      <c r="AJ511" s="4">
        <v>227.51288413233226</v>
      </c>
      <c r="AK511" s="4">
        <v>4461.6873445130605</v>
      </c>
      <c r="AL511" s="4">
        <v>4768.2993677816221</v>
      </c>
      <c r="AM511" s="4">
        <v>931.44080576072565</v>
      </c>
      <c r="AN511" s="4">
        <v>473.82018956183936</v>
      </c>
      <c r="AO511" s="4">
        <v>457.62061619888624</v>
      </c>
      <c r="AP511" s="4">
        <v>97248.1171875</v>
      </c>
      <c r="AQ511" s="4">
        <v>159486.91218749998</v>
      </c>
      <c r="AR511" s="4">
        <v>47140.19140625</v>
      </c>
      <c r="AS511" s="4">
        <v>50107.92578125</v>
      </c>
      <c r="AT511" s="4">
        <v>700</v>
      </c>
      <c r="AU511" s="4">
        <v>700</v>
      </c>
      <c r="AV511" s="4">
        <v>700</v>
      </c>
      <c r="AW511" s="4">
        <v>6.8859561915003216</v>
      </c>
      <c r="AX511" s="4">
        <v>2.8884242934722359</v>
      </c>
      <c r="AY511" s="4">
        <v>5.7768485869444719</v>
      </c>
      <c r="AZ511" s="4">
        <v>33.389371268467855</v>
      </c>
      <c r="BA511" s="4">
        <v>2.4604604146159987</v>
      </c>
      <c r="BB511" s="4">
        <v>1.0369040026438574</v>
      </c>
      <c r="BC511" s="4">
        <v>0.10463879633029323</v>
      </c>
      <c r="BD511" s="4">
        <v>17.916885773654009</v>
      </c>
      <c r="BE511" s="4">
        <v>7.5265001058578491</v>
      </c>
      <c r="BF511" s="4">
        <v>2.6089999675750732</v>
      </c>
      <c r="BG511" s="4">
        <v>12.444000244140625</v>
      </c>
      <c r="BH511" s="4">
        <v>90.923498153686523</v>
      </c>
      <c r="BI511" s="4">
        <v>81.697998046875</v>
      </c>
      <c r="BJ511" s="4">
        <v>9.2255001068115234</v>
      </c>
      <c r="BK511" s="4">
        <v>1.1025000214576721</v>
      </c>
      <c r="BL511" s="4">
        <v>0.68599998950958252</v>
      </c>
      <c r="BM511" s="4">
        <v>1.5190000534057617</v>
      </c>
      <c r="BN511" s="4">
        <v>0.44750000536441803</v>
      </c>
      <c r="BO511" s="4">
        <v>0.61000001430511475</v>
      </c>
      <c r="BP511" s="4">
        <v>0.28499999642372131</v>
      </c>
      <c r="BQ511" s="4">
        <v>48</v>
      </c>
      <c r="BR511" s="4">
        <v>40</v>
      </c>
      <c r="BS511" s="4">
        <v>56</v>
      </c>
      <c r="BT511" s="10">
        <v>41.356197812764336</v>
      </c>
      <c r="BU511" s="10">
        <v>116.39351720532979</v>
      </c>
      <c r="BV511" s="4">
        <v>16.28269121948216</v>
      </c>
      <c r="BW511" s="10">
        <v>16.209487801381837</v>
      </c>
      <c r="BX511" s="10">
        <v>16.35589463758248</v>
      </c>
      <c r="BY511" s="4">
        <v>0.50337693305481757</v>
      </c>
      <c r="BZ511" s="4">
        <v>0.53843667347926993</v>
      </c>
      <c r="CA511" s="4">
        <v>0.46831719263036514</v>
      </c>
      <c r="CB511" s="4">
        <v>7.9800546484697792</v>
      </c>
      <c r="CD511" s="10">
        <v>4531.9893694895509</v>
      </c>
      <c r="CE511" s="10">
        <v>7.9332651354747519</v>
      </c>
      <c r="CF511" s="10"/>
      <c r="CH511" s="10">
        <v>4314.7083757288046</v>
      </c>
      <c r="CI511" s="10">
        <v>8.0292003976216559</v>
      </c>
      <c r="CJ511" s="10"/>
      <c r="CK511" s="4">
        <v>7.4885330643558525</v>
      </c>
      <c r="CM511" s="10">
        <v>4315.9646687688946</v>
      </c>
      <c r="CN511" s="10">
        <v>7.3071867390795662</v>
      </c>
      <c r="CQ511" s="10">
        <v>4411.2200062936081</v>
      </c>
      <c r="CR511" s="10">
        <v>7.665963419583397</v>
      </c>
      <c r="CT511" s="4">
        <v>1.9677083378968141</v>
      </c>
      <c r="CU511" s="4">
        <v>1.6729166656732559</v>
      </c>
      <c r="CV511" s="4">
        <v>0.29479167222355807</v>
      </c>
      <c r="CW511" s="4">
        <v>2.0437500091890497</v>
      </c>
      <c r="CX511" s="4">
        <v>1.764583336810271</v>
      </c>
      <c r="CY511" s="4">
        <v>0.27916667237877846</v>
      </c>
      <c r="CZ511" s="4">
        <v>1.8916666666045785</v>
      </c>
      <c r="DA511" s="4">
        <v>1.5812499945362408</v>
      </c>
      <c r="DB511" s="4">
        <v>0.31041667206833762</v>
      </c>
    </row>
    <row r="512" spans="1:106" x14ac:dyDescent="0.25">
      <c r="A512" s="1">
        <f t="shared" si="7"/>
        <v>45435</v>
      </c>
      <c r="B512" s="8" t="s">
        <v>99</v>
      </c>
      <c r="C512" s="4">
        <v>7911.2420191040037</v>
      </c>
      <c r="D512" s="4">
        <v>7813.9989999999998</v>
      </c>
      <c r="E512" s="4">
        <v>97.243019104003906</v>
      </c>
      <c r="F512" s="4">
        <v>4470.7250000000004</v>
      </c>
      <c r="H512" s="4">
        <v>3343.2739999999999</v>
      </c>
      <c r="J512" s="4">
        <v>57301.991246352765</v>
      </c>
      <c r="K512" s="4">
        <v>230.54978933528989</v>
      </c>
      <c r="L512" s="4">
        <v>29509.196927886285</v>
      </c>
      <c r="M512" s="4">
        <v>27792.79431846648</v>
      </c>
      <c r="N512" s="4">
        <v>25129.025737332529</v>
      </c>
      <c r="O512" s="4">
        <v>1786.4634107728416</v>
      </c>
      <c r="P512" s="4">
        <v>14508.07579829506</v>
      </c>
      <c r="Q512" s="4">
        <v>10620.949939037471</v>
      </c>
      <c r="R512" s="4">
        <v>24511.070697502139</v>
      </c>
      <c r="S512" s="4">
        <v>50.467460988132906</v>
      </c>
      <c r="T512" s="4">
        <v>1190.652453181692</v>
      </c>
      <c r="U512" s="4">
        <v>13232.464513686244</v>
      </c>
      <c r="V512" s="4">
        <v>0</v>
      </c>
      <c r="W512" s="4">
        <v>11278.606183815895</v>
      </c>
      <c r="X512" s="4">
        <v>0</v>
      </c>
      <c r="Y512" s="4">
        <v>13232.464513686244</v>
      </c>
      <c r="Z512" s="4">
        <v>11278.606183815895</v>
      </c>
      <c r="AA512" s="4">
        <v>314989.36113329954</v>
      </c>
      <c r="AB512" s="4">
        <v>168478.22236952226</v>
      </c>
      <c r="AC512" s="4">
        <v>146511.13876377724</v>
      </c>
      <c r="AD512" s="4">
        <v>22645.251652360519</v>
      </c>
      <c r="AE512" s="4">
        <v>4.4954833934986214</v>
      </c>
      <c r="AF512" s="4">
        <v>1024.9540751205416</v>
      </c>
      <c r="AG512" s="4">
        <v>11203.880857429474</v>
      </c>
      <c r="AH512" s="4">
        <v>11441.370794931045</v>
      </c>
      <c r="AI512" s="4">
        <v>7660.6438749265344</v>
      </c>
      <c r="AJ512" s="4">
        <v>227.13024121858456</v>
      </c>
      <c r="AK512" s="4">
        <v>3424.8273813143715</v>
      </c>
      <c r="AL512" s="4">
        <v>4235.816493612163</v>
      </c>
      <c r="AM512" s="4">
        <v>943.33079774032581</v>
      </c>
      <c r="AN512" s="4">
        <v>483.65474888914486</v>
      </c>
      <c r="AO512" s="4">
        <v>459.67604885118095</v>
      </c>
      <c r="AP512" s="4">
        <v>93312.92578125</v>
      </c>
      <c r="AQ512" s="4">
        <v>153033.19828124999</v>
      </c>
      <c r="AR512" s="4">
        <v>47642.6328125</v>
      </c>
      <c r="AS512" s="4">
        <v>45670.29296875</v>
      </c>
      <c r="AT512" s="4">
        <v>700</v>
      </c>
      <c r="AU512" s="4">
        <v>700</v>
      </c>
      <c r="AV512" s="4">
        <v>700</v>
      </c>
      <c r="AW512" s="4">
        <v>7.2431093762496932</v>
      </c>
      <c r="AX512" s="4">
        <v>3.1763692321194523</v>
      </c>
      <c r="AY512" s="4">
        <v>6.3527384642389046</v>
      </c>
      <c r="AZ512" s="4">
        <v>39.815412089867273</v>
      </c>
      <c r="BA512" s="4">
        <v>2.8624142198755829</v>
      </c>
      <c r="BB512" s="4">
        <v>0.96832379244974087</v>
      </c>
      <c r="BC512" s="4">
        <v>0.11923927942823366</v>
      </c>
      <c r="BD512" s="4">
        <v>19.343763964205198</v>
      </c>
      <c r="BE512" s="4">
        <v>6.3804997205734253</v>
      </c>
      <c r="BF512" s="4">
        <v>2.5099999904632568</v>
      </c>
      <c r="BG512" s="4">
        <v>10.250999450683594</v>
      </c>
      <c r="BH512" s="4">
        <v>91.323997497558594</v>
      </c>
      <c r="BI512" s="4">
        <v>83.240997314453125</v>
      </c>
      <c r="BJ512" s="4">
        <v>8.0830001831054688</v>
      </c>
      <c r="BK512" s="4">
        <v>2.0225000381469727</v>
      </c>
      <c r="BL512" s="4">
        <v>2.5260000228881836</v>
      </c>
      <c r="BM512" s="4">
        <v>1.5190000534057617</v>
      </c>
      <c r="BN512" s="4">
        <v>0.27300000190734863</v>
      </c>
      <c r="BO512" s="4">
        <v>0.26100000739097595</v>
      </c>
      <c r="BP512" s="4">
        <v>0.28499999642372131</v>
      </c>
      <c r="BQ512" s="4">
        <v>36</v>
      </c>
      <c r="BR512" s="4">
        <v>16</v>
      </c>
      <c r="BS512" s="4">
        <v>56</v>
      </c>
      <c r="BT512" s="10">
        <v>41.60822345529342</v>
      </c>
      <c r="BU512" s="10">
        <v>115.50516729660035</v>
      </c>
      <c r="BV512" s="4">
        <v>16.813799902785707</v>
      </c>
      <c r="BW512" s="10">
        <v>16.696059529273597</v>
      </c>
      <c r="BX512" s="10">
        <v>16.931540276297817</v>
      </c>
      <c r="BY512" s="4">
        <v>0.47644932335334444</v>
      </c>
      <c r="BZ512" s="4">
        <v>0.2525119480316978</v>
      </c>
      <c r="CA512" s="4">
        <v>0.70038669867499115</v>
      </c>
      <c r="CB512" s="4">
        <v>7.9493784291999239</v>
      </c>
      <c r="CD512" s="10">
        <v>4652.8227401316972</v>
      </c>
      <c r="CE512" s="10">
        <v>7.7871561554845288</v>
      </c>
      <c r="CF512" s="10"/>
      <c r="CH512" s="10">
        <v>4323.8086229788114</v>
      </c>
      <c r="CI512" s="10">
        <v>8.1239447779711238</v>
      </c>
      <c r="CJ512" s="10"/>
      <c r="CK512" s="4">
        <v>7.428746552571492</v>
      </c>
      <c r="CM512" s="10">
        <v>4396.0040943418908</v>
      </c>
      <c r="CN512" s="10">
        <v>7.2176382712102809</v>
      </c>
      <c r="CQ512" s="10">
        <v>4354.6368611097651</v>
      </c>
      <c r="CR512" s="10">
        <v>7.641860274521858</v>
      </c>
      <c r="CT512" s="4">
        <v>1.6437500129298619</v>
      </c>
      <c r="CU512" s="4">
        <v>1.4114583395421505</v>
      </c>
      <c r="CV512" s="4">
        <v>0.23229167338771123</v>
      </c>
      <c r="CW512" s="4">
        <v>1.6875000096236668</v>
      </c>
      <c r="CX512" s="4">
        <v>1.452083336810271</v>
      </c>
      <c r="CY512" s="4">
        <v>0.23541667281339565</v>
      </c>
      <c r="CZ512" s="4">
        <v>1.6000000162360568</v>
      </c>
      <c r="DA512" s="4">
        <v>1.37083334227403</v>
      </c>
      <c r="DB512" s="4">
        <v>0.22916667396202683</v>
      </c>
    </row>
    <row r="513" spans="1:106" x14ac:dyDescent="0.25">
      <c r="A513" s="1">
        <f t="shared" si="7"/>
        <v>45436</v>
      </c>
      <c r="B513" s="8" t="s">
        <v>99</v>
      </c>
      <c r="C513" s="4">
        <v>8648.356522583008</v>
      </c>
      <c r="D513" s="4">
        <v>8541.2240000000002</v>
      </c>
      <c r="E513" s="4">
        <v>107.13252258300781</v>
      </c>
      <c r="F513" s="4">
        <v>4397.6610000000001</v>
      </c>
      <c r="H513" s="4">
        <v>4143.5630000000001</v>
      </c>
      <c r="J513" s="4">
        <v>54550.766241581456</v>
      </c>
      <c r="K513" s="4">
        <v>238.5402198074521</v>
      </c>
      <c r="L513" s="4">
        <v>27974.493574774839</v>
      </c>
      <c r="M513" s="4">
        <v>26576.272666806617</v>
      </c>
      <c r="N513" s="4">
        <v>26287.372904578115</v>
      </c>
      <c r="O513" s="4">
        <v>1787.3714651996618</v>
      </c>
      <c r="P513" s="4">
        <v>14670.81548255415</v>
      </c>
      <c r="Q513" s="4">
        <v>11616.557422023967</v>
      </c>
      <c r="R513" s="4">
        <v>23663.724868215082</v>
      </c>
      <c r="S513" s="4">
        <v>50.46672258046766</v>
      </c>
      <c r="T513" s="4">
        <v>1190.9141975330551</v>
      </c>
      <c r="U513" s="4">
        <v>12727.736091450539</v>
      </c>
      <c r="V513" s="4">
        <v>0</v>
      </c>
      <c r="W513" s="4">
        <v>10935.988776764541</v>
      </c>
      <c r="X513" s="4">
        <v>0</v>
      </c>
      <c r="Y513" s="4">
        <v>12727.736091450539</v>
      </c>
      <c r="Z513" s="4">
        <v>10935.988776764541</v>
      </c>
      <c r="AA513" s="4">
        <v>295425.47318102873</v>
      </c>
      <c r="AB513" s="4">
        <v>162958.53043977855</v>
      </c>
      <c r="AC513" s="4">
        <v>132466.94274125021</v>
      </c>
      <c r="AD513" s="4">
        <v>20847.805269530891</v>
      </c>
      <c r="AE513" s="4">
        <v>4.4988903982504578</v>
      </c>
      <c r="AF513" s="4">
        <v>1024.9879342781244</v>
      </c>
      <c r="AG513" s="4">
        <v>10836.834581426789</v>
      </c>
      <c r="AH513" s="4">
        <v>10010.970688104102</v>
      </c>
      <c r="AI513" s="4">
        <v>4537.9785939671201</v>
      </c>
      <c r="AJ513" s="4">
        <v>226.78373165757569</v>
      </c>
      <c r="AK513" s="4">
        <v>2323.9825822180114</v>
      </c>
      <c r="AL513" s="4">
        <v>2213.9960117491087</v>
      </c>
      <c r="AM513" s="4">
        <v>911.59257143154946</v>
      </c>
      <c r="AN513" s="4">
        <v>483.29671817190632</v>
      </c>
      <c r="AO513" s="4">
        <v>428.2958532596432</v>
      </c>
      <c r="AP513" s="4">
        <v>87261.53125</v>
      </c>
      <c r="AQ513" s="4">
        <v>143108.91125</v>
      </c>
      <c r="AR513" s="4">
        <v>45249.17578125</v>
      </c>
      <c r="AS513" s="4">
        <v>42012.35546875</v>
      </c>
      <c r="AT513" s="4">
        <v>700</v>
      </c>
      <c r="AU513" s="4">
        <v>700</v>
      </c>
      <c r="AV513" s="4">
        <v>700</v>
      </c>
      <c r="AW513" s="4">
        <v>6.3076454005030724</v>
      </c>
      <c r="AX513" s="4">
        <v>3.0395801602229571</v>
      </c>
      <c r="AY513" s="4">
        <v>6.0791603204459141</v>
      </c>
      <c r="AZ513" s="4">
        <v>34.159724152166881</v>
      </c>
      <c r="BA513" s="4">
        <v>2.410608907610607</v>
      </c>
      <c r="BB513" s="4">
        <v>0.52472149848555971</v>
      </c>
      <c r="BC513" s="4">
        <v>0.10540645139352832</v>
      </c>
      <c r="BD513" s="4">
        <v>16.547526790356883</v>
      </c>
      <c r="BE513" s="4">
        <v>3.7914999723434448</v>
      </c>
      <c r="BF513" s="4">
        <v>1.6549999713897705</v>
      </c>
      <c r="BG513" s="4">
        <v>5.9279999732971191</v>
      </c>
      <c r="BH513" s="4">
        <v>93.326498031616211</v>
      </c>
      <c r="BI513" s="4">
        <v>84.246498107910156</v>
      </c>
      <c r="BJ513" s="4">
        <v>9.0799999237060547</v>
      </c>
      <c r="BK513" s="4">
        <v>2.4804999828338623</v>
      </c>
      <c r="BL513" s="4">
        <v>2.5260000228881836</v>
      </c>
      <c r="BM513" s="4">
        <v>2.434999942779541</v>
      </c>
      <c r="BN513" s="4">
        <v>0.4010000079870224</v>
      </c>
      <c r="BO513" s="4">
        <v>0.26100000739097595</v>
      </c>
      <c r="BP513" s="4">
        <v>0.54100000858306885</v>
      </c>
      <c r="BQ513" s="4">
        <v>33</v>
      </c>
      <c r="BR513" s="4">
        <v>16</v>
      </c>
      <c r="BS513" s="4">
        <v>50</v>
      </c>
      <c r="BT513" s="10">
        <v>41.561452458781254</v>
      </c>
      <c r="BU513" s="10">
        <v>113.70488655799687</v>
      </c>
      <c r="BV513" s="4">
        <v>16.523572639867112</v>
      </c>
      <c r="BW513" s="10">
        <v>16.205926192943696</v>
      </c>
      <c r="BX513" s="10">
        <v>16.841219086790527</v>
      </c>
      <c r="BY513" s="4">
        <v>0.42658495163360377</v>
      </c>
      <c r="BZ513" s="4">
        <v>0.4462178353257642</v>
      </c>
      <c r="CA513" s="4">
        <v>0.40695206794144329</v>
      </c>
      <c r="CB513" s="4">
        <v>7.9082351902131673</v>
      </c>
      <c r="CD513" s="10">
        <v>4610.4530009845321</v>
      </c>
      <c r="CE513" s="10">
        <v>7.7420797453405292</v>
      </c>
      <c r="CF513" s="10"/>
      <c r="CH513" s="10">
        <v>3905.1123689052192</v>
      </c>
      <c r="CI513" s="10">
        <v>8.1044015990322151</v>
      </c>
      <c r="CJ513" s="10"/>
      <c r="CK513" s="4">
        <v>7.4221370302028147</v>
      </c>
      <c r="CM513" s="10">
        <v>4354.6145614996076</v>
      </c>
      <c r="CN513" s="10">
        <v>7.1835974765466535</v>
      </c>
      <c r="CQ513" s="10">
        <v>3832.8348309726757</v>
      </c>
      <c r="CR513" s="10">
        <v>7.6931499644025187</v>
      </c>
      <c r="CT513" s="4">
        <v>1.6062500051533182</v>
      </c>
      <c r="CU513" s="4">
        <v>1.3937500007450581</v>
      </c>
      <c r="CV513" s="4">
        <v>0.21250000440826017</v>
      </c>
      <c r="CW513" s="4">
        <v>1.7625000048428774</v>
      </c>
      <c r="CX513" s="4">
        <v>1.4958333323399227</v>
      </c>
      <c r="CY513" s="4">
        <v>0.26666667250295478</v>
      </c>
      <c r="CZ513" s="4">
        <v>1.450000005463759</v>
      </c>
      <c r="DA513" s="4">
        <v>1.2916666691501935</v>
      </c>
      <c r="DB513" s="4">
        <v>0.15833333631356558</v>
      </c>
    </row>
    <row r="514" spans="1:106" x14ac:dyDescent="0.25">
      <c r="A514" s="1">
        <f t="shared" si="7"/>
        <v>45437</v>
      </c>
      <c r="B514" s="8" t="s">
        <v>99</v>
      </c>
      <c r="C514" s="4">
        <v>9082.8357220458984</v>
      </c>
      <c r="D514" s="4">
        <v>8954.7049999999999</v>
      </c>
      <c r="E514" s="4">
        <v>128.13072204589844</v>
      </c>
      <c r="F514" s="4">
        <v>4535.1419999999998</v>
      </c>
      <c r="H514" s="4">
        <v>4419.5630000000001</v>
      </c>
      <c r="J514" s="4">
        <v>56312.907462389383</v>
      </c>
      <c r="K514" s="4">
        <v>239.52055958489638</v>
      </c>
      <c r="L514" s="4">
        <v>27757.928478144291</v>
      </c>
      <c r="M514" s="4">
        <v>28554.978984245095</v>
      </c>
      <c r="N514" s="4">
        <v>26456.53778550779</v>
      </c>
      <c r="O514" s="4">
        <v>1788.2814401962253</v>
      </c>
      <c r="P514" s="4">
        <v>13848.909884445859</v>
      </c>
      <c r="Q514" s="4">
        <v>12607.627901061931</v>
      </c>
      <c r="R514" s="4">
        <v>25077.248482483374</v>
      </c>
      <c r="S514" s="4">
        <v>50.440888482779265</v>
      </c>
      <c r="T514" s="4">
        <v>1191.8657425213585</v>
      </c>
      <c r="U514" s="4">
        <v>12735.500691170571</v>
      </c>
      <c r="V514" s="4">
        <v>0</v>
      </c>
      <c r="W514" s="4">
        <v>12341.747791312802</v>
      </c>
      <c r="X514" s="4">
        <v>0</v>
      </c>
      <c r="Y514" s="4">
        <v>12735.500691170571</v>
      </c>
      <c r="Z514" s="4">
        <v>12341.747791312802</v>
      </c>
      <c r="AA514" s="4">
        <v>288738.37937221921</v>
      </c>
      <c r="AB514" s="4">
        <v>159683.41664125893</v>
      </c>
      <c r="AC514" s="4">
        <v>129054.96273096031</v>
      </c>
      <c r="AD514" s="4">
        <v>22526.13596040757</v>
      </c>
      <c r="AE514" s="4">
        <v>4.4990742323418846</v>
      </c>
      <c r="AF514" s="4">
        <v>1024.9078488345926</v>
      </c>
      <c r="AG514" s="4">
        <v>11101.92067385508</v>
      </c>
      <c r="AH514" s="4">
        <v>11424.215286552491</v>
      </c>
      <c r="AI514" s="4">
        <v>4824.7391781281567</v>
      </c>
      <c r="AJ514" s="4">
        <v>227.07730704590125</v>
      </c>
      <c r="AK514" s="4">
        <v>2401.5024800000333</v>
      </c>
      <c r="AL514" s="4">
        <v>2423.2366981281234</v>
      </c>
      <c r="AM514" s="4">
        <v>942.28585232409841</v>
      </c>
      <c r="AN514" s="4">
        <v>479.89353885614941</v>
      </c>
      <c r="AO514" s="4">
        <v>462.39231346794907</v>
      </c>
      <c r="AP514" s="4">
        <v>90546.52734375</v>
      </c>
      <c r="AQ514" s="4">
        <v>148496.30484375</v>
      </c>
      <c r="AR514" s="4">
        <v>44470.26171875</v>
      </c>
      <c r="AS514" s="4">
        <v>46076.265625</v>
      </c>
      <c r="AT514" s="4">
        <v>700</v>
      </c>
      <c r="AU514" s="4">
        <v>700</v>
      </c>
      <c r="AV514" s="4">
        <v>700</v>
      </c>
      <c r="AW514" s="4">
        <v>6.1999257925260558</v>
      </c>
      <c r="AX514" s="4">
        <v>2.9128059336460712</v>
      </c>
      <c r="AY514" s="4">
        <v>5.8256118672921424</v>
      </c>
      <c r="AZ514" s="4">
        <v>31.789453008754982</v>
      </c>
      <c r="BA514" s="4">
        <v>2.4800774394424017</v>
      </c>
      <c r="BB514" s="4">
        <v>0.53119304650832</v>
      </c>
      <c r="BC514" s="4">
        <v>0.10374357537227917</v>
      </c>
      <c r="BD514" s="4">
        <v>16.349112698726799</v>
      </c>
      <c r="BE514" s="4">
        <v>4.4510002136230469</v>
      </c>
      <c r="BF514" s="4">
        <v>0</v>
      </c>
      <c r="BG514" s="4">
        <v>8.9020004272460938</v>
      </c>
      <c r="BH514" s="4">
        <v>93.794502258300781</v>
      </c>
      <c r="BI514" s="4">
        <v>86.927001953125</v>
      </c>
      <c r="BJ514" s="4">
        <v>6.8675003051757813</v>
      </c>
      <c r="BK514" s="4">
        <v>1.4309999644756317</v>
      </c>
      <c r="BL514" s="4">
        <v>0.42699998617172241</v>
      </c>
      <c r="BM514" s="4">
        <v>2.434999942779541</v>
      </c>
      <c r="BN514" s="4">
        <v>0.32400000467896461</v>
      </c>
      <c r="BO514" s="4">
        <v>0.10700000077486038</v>
      </c>
      <c r="BP514" s="4">
        <v>0.54100000858306885</v>
      </c>
      <c r="BQ514" s="4">
        <v>34</v>
      </c>
      <c r="BR514" s="4">
        <v>18</v>
      </c>
      <c r="BS514" s="4">
        <v>50</v>
      </c>
      <c r="BT514" s="10">
        <v>41.323496444715708</v>
      </c>
      <c r="BU514" s="10">
        <v>114.78535906390684</v>
      </c>
      <c r="BV514" s="4">
        <v>16.031535065952276</v>
      </c>
      <c r="BW514" s="10">
        <v>16.2627563545439</v>
      </c>
      <c r="BX514" s="10">
        <v>15.800313777360651</v>
      </c>
      <c r="BY514" s="4">
        <v>0.49247561287393704</v>
      </c>
      <c r="BZ514" s="4">
        <v>0.52232960497793668</v>
      </c>
      <c r="CA514" s="4">
        <v>0.46262162076993735</v>
      </c>
      <c r="CB514" s="4">
        <v>8.0750803061418281</v>
      </c>
      <c r="CD514" s="10">
        <v>4580.7201873929498</v>
      </c>
      <c r="CE514" s="10">
        <v>7.9718164396082534</v>
      </c>
      <c r="CF514" s="10"/>
      <c r="CH514" s="10">
        <v>4256.5315304187297</v>
      </c>
      <c r="CI514" s="10">
        <v>8.1862090208425666</v>
      </c>
      <c r="CJ514" s="10"/>
      <c r="CK514" s="4">
        <v>7.5404642896892629</v>
      </c>
      <c r="CM514" s="10">
        <v>4375.6858211653916</v>
      </c>
      <c r="CN514" s="10">
        <v>7.3500684335798416</v>
      </c>
      <c r="CQ514" s="10">
        <v>4250.7172952924275</v>
      </c>
      <c r="CR514" s="10">
        <v>7.7364576691853051</v>
      </c>
      <c r="CT514" s="4">
        <v>1.7302083452232182</v>
      </c>
      <c r="CU514" s="4">
        <v>1.5135416748623054</v>
      </c>
      <c r="CV514" s="4">
        <v>0.21666667036091286</v>
      </c>
      <c r="CW514" s="4">
        <v>1.7895833573614559</v>
      </c>
      <c r="CX514" s="4">
        <v>1.5604166860381763</v>
      </c>
      <c r="CY514" s="4">
        <v>0.22916667132327953</v>
      </c>
      <c r="CZ514" s="4">
        <v>1.6708333330849807</v>
      </c>
      <c r="DA514" s="4">
        <v>1.4666666636864345</v>
      </c>
      <c r="DB514" s="4">
        <v>0.20416666939854622</v>
      </c>
    </row>
    <row r="515" spans="1:106" x14ac:dyDescent="0.25">
      <c r="A515" s="1">
        <f t="shared" si="7"/>
        <v>45438</v>
      </c>
      <c r="B515" s="8" t="s">
        <v>99</v>
      </c>
      <c r="C515" s="4">
        <v>8662.6105416259761</v>
      </c>
      <c r="D515" s="4">
        <v>8570.5959999999995</v>
      </c>
      <c r="E515" s="4">
        <v>92.014541625976563</v>
      </c>
      <c r="F515" s="4">
        <v>4070.4169999999999</v>
      </c>
      <c r="H515" s="4">
        <v>4500.1790000000001</v>
      </c>
      <c r="J515" s="4">
        <v>57106.223501606961</v>
      </c>
      <c r="K515" s="4">
        <v>239.9991353999244</v>
      </c>
      <c r="L515" s="4">
        <v>28111.466557118139</v>
      </c>
      <c r="M515" s="4">
        <v>28994.756944488821</v>
      </c>
      <c r="N515" s="4">
        <v>22771.643734341582</v>
      </c>
      <c r="O515" s="4">
        <v>1790.7780476727244</v>
      </c>
      <c r="P515" s="4">
        <v>12310.958481702752</v>
      </c>
      <c r="Q515" s="4">
        <v>10460.685252638828</v>
      </c>
      <c r="R515" s="4">
        <v>25163.991957533814</v>
      </c>
      <c r="S515" s="4">
        <v>50.425928936315081</v>
      </c>
      <c r="T515" s="4">
        <v>1192.8497570694949</v>
      </c>
      <c r="U515" s="4">
        <v>12834.106223435767</v>
      </c>
      <c r="V515" s="4">
        <v>0</v>
      </c>
      <c r="W515" s="4">
        <v>12329.885734098047</v>
      </c>
      <c r="X515" s="4">
        <v>0</v>
      </c>
      <c r="Y515" s="4">
        <v>12834.106223435767</v>
      </c>
      <c r="Z515" s="4">
        <v>12329.885734098047</v>
      </c>
      <c r="AA515" s="4">
        <v>301702.20859965275</v>
      </c>
      <c r="AB515" s="4">
        <v>158177.60709021837</v>
      </c>
      <c r="AC515" s="4">
        <v>143524.60150943437</v>
      </c>
      <c r="AD515" s="4">
        <v>22242.513935718649</v>
      </c>
      <c r="AE515" s="4">
        <v>4.497122048196287</v>
      </c>
      <c r="AF515" s="4">
        <v>1024.9605243810258</v>
      </c>
      <c r="AG515" s="4">
        <v>11003.871863505779</v>
      </c>
      <c r="AH515" s="4">
        <v>11238.642072212868</v>
      </c>
      <c r="AI515" s="4">
        <v>4848.172799410142</v>
      </c>
      <c r="AJ515" s="4">
        <v>227.13097633361815</v>
      </c>
      <c r="AK515" s="4">
        <v>2423.6022702028345</v>
      </c>
      <c r="AL515" s="4">
        <v>2424.5705292073076</v>
      </c>
      <c r="AM515" s="4">
        <v>951.94198703685538</v>
      </c>
      <c r="AN515" s="4">
        <v>470.71678812406731</v>
      </c>
      <c r="AO515" s="4">
        <v>481.22519891278813</v>
      </c>
      <c r="AP515" s="4">
        <v>90218.71484375</v>
      </c>
      <c r="AQ515" s="4">
        <v>147958.69234374998</v>
      </c>
      <c r="AR515" s="4">
        <v>43686.36328125</v>
      </c>
      <c r="AS515" s="4">
        <v>46532.3515625</v>
      </c>
      <c r="AT515" s="4">
        <v>700</v>
      </c>
      <c r="AU515" s="4">
        <v>700</v>
      </c>
      <c r="AV515" s="4">
        <v>700</v>
      </c>
      <c r="AW515" s="4">
        <v>6.5922649098903268</v>
      </c>
      <c r="AX515" s="4">
        <v>2.6287276364230192</v>
      </c>
      <c r="AY515" s="4">
        <v>5.2574552728460384</v>
      </c>
      <c r="AZ515" s="4">
        <v>34.828093350139589</v>
      </c>
      <c r="BA515" s="4">
        <v>2.5676456108511281</v>
      </c>
      <c r="BB515" s="4">
        <v>0.55966648576817324</v>
      </c>
      <c r="BC515" s="4">
        <v>0.10989089056497921</v>
      </c>
      <c r="BD515" s="4">
        <v>17.080150565787534</v>
      </c>
      <c r="BE515" s="4">
        <v>6.6439998149871826</v>
      </c>
      <c r="BF515" s="4">
        <v>2.0859999656677246</v>
      </c>
      <c r="BG515" s="4">
        <v>11.201999664306641</v>
      </c>
      <c r="BH515" s="4">
        <v>92.724998474121094</v>
      </c>
      <c r="BI515" s="4">
        <v>88.287498474121094</v>
      </c>
      <c r="BJ515" s="4">
        <v>4.4375</v>
      </c>
      <c r="BK515" s="4">
        <v>0.47400000691413879</v>
      </c>
      <c r="BL515" s="4">
        <v>0.42699998617172241</v>
      </c>
      <c r="BM515" s="4">
        <v>0.52100002765655518</v>
      </c>
      <c r="BN515" s="4">
        <v>0.15800000354647636</v>
      </c>
      <c r="BO515" s="4">
        <v>0.10700000077486038</v>
      </c>
      <c r="BP515" s="4">
        <v>0.20900000631809235</v>
      </c>
      <c r="BQ515" s="4">
        <v>36</v>
      </c>
      <c r="BR515" s="4">
        <v>18</v>
      </c>
      <c r="BS515" s="4">
        <v>54</v>
      </c>
      <c r="BT515" s="10">
        <v>41.12145849823807</v>
      </c>
      <c r="BU515" s="10">
        <v>114.45075196974476</v>
      </c>
      <c r="BV515" s="4">
        <v>16.342624184351276</v>
      </c>
      <c r="BW515" s="10">
        <v>16.118919373496816</v>
      </c>
      <c r="BX515" s="10">
        <v>16.566328995205737</v>
      </c>
      <c r="BY515" s="4">
        <v>0.26994794363881458</v>
      </c>
      <c r="BZ515" s="4">
        <v>0.23182684480318372</v>
      </c>
      <c r="CA515" s="4">
        <v>0.30806904247444544</v>
      </c>
      <c r="CB515" s="4">
        <v>8.0881855550529131</v>
      </c>
      <c r="CD515" s="10">
        <v>4526.8501857208139</v>
      </c>
      <c r="CE515" s="10">
        <v>7.9140749235956385</v>
      </c>
      <c r="CF515" s="10"/>
      <c r="CH515" s="10">
        <v>4445.8671423135838</v>
      </c>
      <c r="CI515" s="10">
        <v>8.2654676732806234</v>
      </c>
      <c r="CJ515" s="10"/>
      <c r="CK515" s="4">
        <v>7.5623875629520043</v>
      </c>
      <c r="CM515" s="10">
        <v>4272.581167516355</v>
      </c>
      <c r="CN515" s="10">
        <v>7.4815701397188228</v>
      </c>
      <c r="CQ515" s="10">
        <v>4514.8055163513854</v>
      </c>
      <c r="CR515" s="10">
        <v>7.6388690413374434</v>
      </c>
      <c r="CT515" s="4">
        <v>1.7166666763368994</v>
      </c>
      <c r="CU515" s="4">
        <v>1.4614583378036818</v>
      </c>
      <c r="CV515" s="4">
        <v>0.25520833853321773</v>
      </c>
      <c r="CW515" s="4">
        <v>1.7979166709507506</v>
      </c>
      <c r="CX515" s="4">
        <v>1.4708333313465118</v>
      </c>
      <c r="CY515" s="4">
        <v>0.32708333960423869</v>
      </c>
      <c r="CZ515" s="4">
        <v>1.6354166817230484</v>
      </c>
      <c r="DA515" s="4">
        <v>1.4520833442608516</v>
      </c>
      <c r="DB515" s="4">
        <v>0.18333333746219674</v>
      </c>
    </row>
    <row r="516" spans="1:106" x14ac:dyDescent="0.25">
      <c r="A516" s="1">
        <f t="shared" si="7"/>
        <v>45439</v>
      </c>
      <c r="B516" s="8" t="s">
        <v>100</v>
      </c>
      <c r="C516" s="4">
        <v>7082.657249938964</v>
      </c>
      <c r="D516" s="4">
        <v>6981.9869999999992</v>
      </c>
      <c r="E516" s="4">
        <v>100.67024993896484</v>
      </c>
      <c r="F516" s="4">
        <v>4516.0559999999996</v>
      </c>
      <c r="H516" s="4">
        <v>2465.931</v>
      </c>
      <c r="J516" s="4">
        <v>46652.747928253986</v>
      </c>
      <c r="K516" s="4">
        <v>239.38142915004846</v>
      </c>
      <c r="L516" s="4">
        <v>23204.433727883574</v>
      </c>
      <c r="M516" s="4">
        <v>23448.314200370412</v>
      </c>
      <c r="N516" s="4">
        <v>18210.119807288673</v>
      </c>
      <c r="O516" s="4">
        <v>1790.7583153954863</v>
      </c>
      <c r="P516" s="4">
        <v>10330.302326601497</v>
      </c>
      <c r="Q516" s="4">
        <v>7879.8174806871766</v>
      </c>
      <c r="R516" s="4">
        <v>19874.005591582067</v>
      </c>
      <c r="S516" s="4">
        <v>50.355984798483547</v>
      </c>
      <c r="T516" s="4">
        <v>1193.8159032556998</v>
      </c>
      <c r="U516" s="4">
        <v>10085.900766341078</v>
      </c>
      <c r="V516" s="4">
        <v>0</v>
      </c>
      <c r="W516" s="4">
        <v>9788.1048252409892</v>
      </c>
      <c r="X516" s="4">
        <v>0</v>
      </c>
      <c r="Y516" s="4">
        <v>10085.900766341078</v>
      </c>
      <c r="Z516" s="4">
        <v>9788.1048252409892</v>
      </c>
      <c r="AA516" s="4">
        <v>257087.22885472066</v>
      </c>
      <c r="AB516" s="4">
        <v>135678.38653826504</v>
      </c>
      <c r="AC516" s="4">
        <v>121408.84231645562</v>
      </c>
      <c r="AD516" s="4">
        <v>18941.943026373083</v>
      </c>
      <c r="AE516" s="4">
        <v>4.5008190723375412</v>
      </c>
      <c r="AF516" s="4">
        <v>1024.9761584959624</v>
      </c>
      <c r="AG516" s="4">
        <v>9606.1206022361184</v>
      </c>
      <c r="AH516" s="4">
        <v>9335.8224241369626</v>
      </c>
      <c r="AI516" s="4">
        <v>4268.7302991782217</v>
      </c>
      <c r="AJ516" s="4">
        <v>226.86112933512086</v>
      </c>
      <c r="AK516" s="4">
        <v>2055.843635763048</v>
      </c>
      <c r="AL516" s="4">
        <v>2212.8866634151732</v>
      </c>
      <c r="AM516" s="4">
        <v>827.12388941169263</v>
      </c>
      <c r="AN516" s="4">
        <v>415.90099184844166</v>
      </c>
      <c r="AO516" s="4">
        <v>411.22289756325097</v>
      </c>
      <c r="AP516" s="4">
        <v>74462.703125</v>
      </c>
      <c r="AQ516" s="4">
        <v>122118.83312499999</v>
      </c>
      <c r="AR516" s="4">
        <v>36737.703125</v>
      </c>
      <c r="AS516" s="4">
        <v>37725</v>
      </c>
      <c r="AT516" s="4">
        <v>700</v>
      </c>
      <c r="AU516" s="4">
        <v>700</v>
      </c>
      <c r="AV516" s="4">
        <v>700</v>
      </c>
      <c r="AW516" s="4">
        <v>6.5868989959461928</v>
      </c>
      <c r="AX516" s="4">
        <v>2.571085845986067</v>
      </c>
      <c r="AY516" s="4">
        <v>5.1421716919721341</v>
      </c>
      <c r="AZ516" s="4">
        <v>36.298132153286979</v>
      </c>
      <c r="BA516" s="4">
        <v>2.6744119273223785</v>
      </c>
      <c r="BB516" s="4">
        <v>0.60270180365074255</v>
      </c>
      <c r="BC516" s="4">
        <v>0.11678157790549874</v>
      </c>
      <c r="BD516" s="4">
        <v>17.241951546653251</v>
      </c>
      <c r="BE516" s="4">
        <v>6.8955001831054688</v>
      </c>
      <c r="BF516" s="4">
        <v>4.4379997253417969</v>
      </c>
      <c r="BG516" s="4">
        <v>9.3530006408691406</v>
      </c>
      <c r="BH516" s="4">
        <v>91.671005249023438</v>
      </c>
      <c r="BI516" s="4">
        <v>85.824005126953125</v>
      </c>
      <c r="BJ516" s="4">
        <v>5.8470001220703125</v>
      </c>
      <c r="BK516" s="4">
        <v>1.1159999966621399</v>
      </c>
      <c r="BL516" s="4">
        <v>1.7109999656677246</v>
      </c>
      <c r="BM516" s="4">
        <v>0.52100002765655518</v>
      </c>
      <c r="BN516" s="4">
        <v>0.31850000470876694</v>
      </c>
      <c r="BO516" s="4">
        <v>0.42800000309944153</v>
      </c>
      <c r="BP516" s="4">
        <v>0.20900000631809235</v>
      </c>
      <c r="BQ516" s="4">
        <v>49</v>
      </c>
      <c r="BR516" s="4">
        <v>44</v>
      </c>
      <c r="BS516" s="4">
        <v>54</v>
      </c>
      <c r="BT516" s="10">
        <v>41.151765451517704</v>
      </c>
      <c r="BU516" s="10">
        <v>115.22269561957388</v>
      </c>
      <c r="BV516" s="4">
        <v>16.228107327302848</v>
      </c>
      <c r="BW516" s="10">
        <v>16.140758944413175</v>
      </c>
      <c r="BX516" s="10">
        <v>16.31545571019252</v>
      </c>
      <c r="BY516" s="4">
        <v>0.35044382739729879</v>
      </c>
      <c r="BZ516" s="4">
        <v>0.35173668746726006</v>
      </c>
      <c r="CA516" s="4">
        <v>0.34915096732733752</v>
      </c>
      <c r="CB516" s="4">
        <v>8.1633021800887207</v>
      </c>
      <c r="CD516" s="10">
        <v>3850.0097969413878</v>
      </c>
      <c r="CE516" s="10">
        <v>8.0194149223876128</v>
      </c>
      <c r="CF516" s="10"/>
      <c r="CH516" s="10">
        <v>3778.8747151928815</v>
      </c>
      <c r="CI516" s="10">
        <v>8.3098980303234704</v>
      </c>
      <c r="CJ516" s="10"/>
      <c r="CK516" s="4">
        <v>7.5311248275942813</v>
      </c>
      <c r="CM516" s="10">
        <v>3824.1492265705911</v>
      </c>
      <c r="CN516" s="10">
        <v>7.4462010880362959</v>
      </c>
      <c r="CQ516" s="10">
        <v>3893.8706175829775</v>
      </c>
      <c r="CR516" s="10">
        <v>7.6145279718799888</v>
      </c>
      <c r="CT516" s="4">
        <v>1.7197916701746485</v>
      </c>
      <c r="CU516" s="4">
        <v>1.4885416639347873</v>
      </c>
      <c r="CV516" s="4">
        <v>0.23125000623986125</v>
      </c>
      <c r="CW516" s="4">
        <v>1.791666670081516</v>
      </c>
      <c r="CX516" s="4">
        <v>1.5562499985098839</v>
      </c>
      <c r="CY516" s="4">
        <v>0.23541667157163224</v>
      </c>
      <c r="CZ516" s="4">
        <v>1.6479166702677808</v>
      </c>
      <c r="DA516" s="4">
        <v>1.4208333293596904</v>
      </c>
      <c r="DB516" s="4">
        <v>0.22708334090809026</v>
      </c>
    </row>
    <row r="517" spans="1:106" x14ac:dyDescent="0.25">
      <c r="A517" s="1">
        <f t="shared" si="7"/>
        <v>45440</v>
      </c>
      <c r="B517" s="8" t="s">
        <v>100</v>
      </c>
      <c r="C517" s="4">
        <v>7162.3755656127933</v>
      </c>
      <c r="D517" s="4">
        <v>7056.1130000000003</v>
      </c>
      <c r="E517" s="4">
        <v>106.26256561279297</v>
      </c>
      <c r="F517" s="4">
        <v>4435.22</v>
      </c>
      <c r="H517" s="4">
        <v>2620.893</v>
      </c>
      <c r="J517" s="4">
        <v>42269.481046173998</v>
      </c>
      <c r="K517" s="4">
        <v>242.70166103042865</v>
      </c>
      <c r="L517" s="4">
        <v>19494.795048373839</v>
      </c>
      <c r="M517" s="4">
        <v>22774.685997800163</v>
      </c>
      <c r="N517" s="4">
        <v>16797.146331312684</v>
      </c>
      <c r="O517" s="4">
        <v>1791.6091035750342</v>
      </c>
      <c r="P517" s="4">
        <v>9842.1827288256427</v>
      </c>
      <c r="Q517" s="4">
        <v>6954.9636024870415</v>
      </c>
      <c r="R517" s="4">
        <v>18524.620815171373</v>
      </c>
      <c r="S517" s="4">
        <v>50.354807439744469</v>
      </c>
      <c r="T517" s="4">
        <v>1194.2520852599644</v>
      </c>
      <c r="U517" s="4">
        <v>8962.8038066867502</v>
      </c>
      <c r="V517" s="4">
        <v>0</v>
      </c>
      <c r="W517" s="4">
        <v>9561.8170084846224</v>
      </c>
      <c r="X517" s="4">
        <v>0</v>
      </c>
      <c r="Y517" s="4">
        <v>8962.8038066867502</v>
      </c>
      <c r="Z517" s="4">
        <v>9561.8170084846224</v>
      </c>
      <c r="AA517" s="4">
        <v>234530.69426072703</v>
      </c>
      <c r="AB517" s="4">
        <v>123311.05773810403</v>
      </c>
      <c r="AC517" s="4">
        <v>111219.63652262301</v>
      </c>
      <c r="AD517" s="4">
        <v>18544.551726362854</v>
      </c>
      <c r="AE517" s="4">
        <v>4.5951768146459298</v>
      </c>
      <c r="AF517" s="4">
        <v>1025.4490959450677</v>
      </c>
      <c r="AG517" s="4">
        <v>9269.9474217691986</v>
      </c>
      <c r="AH517" s="4">
        <v>9274.6043045936549</v>
      </c>
      <c r="AI517" s="4">
        <v>3971.6352545639338</v>
      </c>
      <c r="AJ517" s="4">
        <v>227.05187194638782</v>
      </c>
      <c r="AK517" s="4">
        <v>1975.2689429014674</v>
      </c>
      <c r="AL517" s="4">
        <v>1996.3663116624664</v>
      </c>
      <c r="AM517" s="4">
        <v>816.71087996318306</v>
      </c>
      <c r="AN517" s="4">
        <v>411.82539897779651</v>
      </c>
      <c r="AO517" s="4">
        <v>404.88548098538649</v>
      </c>
      <c r="AP517" s="4">
        <v>68197.66796875</v>
      </c>
      <c r="AQ517" s="4">
        <v>111844.17546874999</v>
      </c>
      <c r="AR517" s="4">
        <v>32789.51953125</v>
      </c>
      <c r="AS517" s="4">
        <v>35408.1484375</v>
      </c>
      <c r="AT517" s="4">
        <v>680.03443287037044</v>
      </c>
      <c r="AU517" s="4">
        <v>680.05931712962968</v>
      </c>
      <c r="AV517" s="4">
        <v>680.00954861111109</v>
      </c>
      <c r="AW517" s="4">
        <v>5.9016007550781842</v>
      </c>
      <c r="AX517" s="4">
        <v>2.3451920633647427</v>
      </c>
      <c r="AY517" s="4">
        <v>4.6903841267294855</v>
      </c>
      <c r="AZ517" s="4">
        <v>32.744819384608917</v>
      </c>
      <c r="BA517" s="4">
        <v>2.589162151088098</v>
      </c>
      <c r="BB517" s="4">
        <v>0.5545136830903018</v>
      </c>
      <c r="BC517" s="4">
        <v>0.11402793283897107</v>
      </c>
      <c r="BD517" s="4">
        <v>15.6155139372646</v>
      </c>
      <c r="BE517" s="4">
        <v>4.8130002021789551</v>
      </c>
      <c r="BF517" s="4">
        <v>2.8680000305175781</v>
      </c>
      <c r="BG517" s="4">
        <v>6.758000373840332</v>
      </c>
      <c r="BH517" s="4">
        <v>92.784005165100098</v>
      </c>
      <c r="BI517" s="4">
        <v>85.227005004882813</v>
      </c>
      <c r="BJ517" s="4">
        <v>7.5570001602172852</v>
      </c>
      <c r="BK517" s="4">
        <v>1.8449999690055847</v>
      </c>
      <c r="BL517" s="4">
        <v>1.7109999656677246</v>
      </c>
      <c r="BM517" s="4">
        <v>1.9789999723434448</v>
      </c>
      <c r="BN517" s="4">
        <v>0.55800001323223114</v>
      </c>
      <c r="BO517" s="4">
        <v>0.42800000309944153</v>
      </c>
      <c r="BP517" s="4">
        <v>0.68800002336502075</v>
      </c>
      <c r="BQ517" s="4">
        <v>37</v>
      </c>
      <c r="BR517" s="4">
        <v>44</v>
      </c>
      <c r="BS517" s="4">
        <v>30</v>
      </c>
      <c r="BT517" s="10">
        <v>41.021032890972869</v>
      </c>
      <c r="BU517" s="10">
        <v>112.90273714977825</v>
      </c>
      <c r="BV517" s="4">
        <v>16.080878647463742</v>
      </c>
      <c r="BW517" s="10">
        <v>15.99444577316995</v>
      </c>
      <c r="BX517" s="10">
        <v>16.167311521757533</v>
      </c>
      <c r="BY517" s="4">
        <v>0.4955669213940227</v>
      </c>
      <c r="BZ517" s="4">
        <v>0.60607660599827795</v>
      </c>
      <c r="CA517" s="4">
        <v>0.38505723678976744</v>
      </c>
      <c r="CB517" s="4">
        <v>8.5056708092850659</v>
      </c>
      <c r="CD517" s="10">
        <v>3835.6131883987341</v>
      </c>
      <c r="CE517" s="10">
        <v>8.5182190804919014</v>
      </c>
      <c r="CF517" s="10"/>
      <c r="CH517" s="10">
        <v>3567.8600953360528</v>
      </c>
      <c r="CI517" s="10">
        <v>8.4921808424011473</v>
      </c>
      <c r="CJ517" s="10"/>
      <c r="CK517" s="4">
        <v>7.368648351982638</v>
      </c>
      <c r="CM517" s="10">
        <v>3872.3007017969203</v>
      </c>
      <c r="CN517" s="10">
        <v>7.0099617098992999</v>
      </c>
      <c r="CQ517" s="10">
        <v>3644.4127416436731</v>
      </c>
      <c r="CR517" s="10">
        <v>7.7497639484663834</v>
      </c>
      <c r="CT517" s="4">
        <v>1.6114583401164662</v>
      </c>
      <c r="CU517" s="4">
        <v>1.432291670391957</v>
      </c>
      <c r="CV517" s="4">
        <v>0.17916666972450912</v>
      </c>
      <c r="CW517" s="4">
        <v>1.2770833402561645</v>
      </c>
      <c r="CX517" s="4">
        <v>1.1458333383003871</v>
      </c>
      <c r="CY517" s="4">
        <v>0.13125000195577741</v>
      </c>
      <c r="CZ517" s="4">
        <v>1.9458333399767678</v>
      </c>
      <c r="DA517" s="4">
        <v>1.7187500024835269</v>
      </c>
      <c r="DB517" s="4">
        <v>0.22708333749324083</v>
      </c>
    </row>
    <row r="518" spans="1:106" x14ac:dyDescent="0.25">
      <c r="A518" s="1">
        <f t="shared" ref="A518:A581" si="8">A517+1</f>
        <v>45441</v>
      </c>
      <c r="B518" s="8" t="s">
        <v>100</v>
      </c>
      <c r="C518" s="4">
        <v>8207.1542671508796</v>
      </c>
      <c r="D518" s="4">
        <v>8083.8070000000007</v>
      </c>
      <c r="E518" s="4">
        <v>123.34726715087891</v>
      </c>
      <c r="F518" s="4">
        <v>3828.0880000000002</v>
      </c>
      <c r="H518" s="4">
        <v>4255.7190000000001</v>
      </c>
      <c r="J518" s="4">
        <v>55017.220449798784</v>
      </c>
      <c r="K518" s="4">
        <v>236.27074116587923</v>
      </c>
      <c r="L518" s="4">
        <v>24859.882054574544</v>
      </c>
      <c r="M518" s="4">
        <v>30157.338395224244</v>
      </c>
      <c r="N518" s="4">
        <v>20598.588094805054</v>
      </c>
      <c r="O518" s="4">
        <v>1792.9984245668768</v>
      </c>
      <c r="P518" s="4">
        <v>10754.445482505256</v>
      </c>
      <c r="Q518" s="4">
        <v>9844.1426122997964</v>
      </c>
      <c r="R518" s="4">
        <v>24565.612200297055</v>
      </c>
      <c r="S518" s="4">
        <v>50.339566250207525</v>
      </c>
      <c r="T518" s="4">
        <v>1195.0022176119412</v>
      </c>
      <c r="U518" s="4">
        <v>11979.238803344037</v>
      </c>
      <c r="V518" s="4">
        <v>0</v>
      </c>
      <c r="W518" s="4">
        <v>12586.373396953019</v>
      </c>
      <c r="X518" s="4">
        <v>0</v>
      </c>
      <c r="Y518" s="4">
        <v>11979.238803344037</v>
      </c>
      <c r="Z518" s="4">
        <v>12586.373396953019</v>
      </c>
      <c r="AA518" s="4">
        <v>310149.14789784083</v>
      </c>
      <c r="AB518" s="4">
        <v>164113.89245662317</v>
      </c>
      <c r="AC518" s="4">
        <v>146035.25544121768</v>
      </c>
      <c r="AD518" s="4">
        <v>23200.057833623643</v>
      </c>
      <c r="AE518" s="4">
        <v>4.5040595193056019</v>
      </c>
      <c r="AF518" s="4">
        <v>1024.9884164991829</v>
      </c>
      <c r="AG518" s="4">
        <v>11204.308376850986</v>
      </c>
      <c r="AH518" s="4">
        <v>11995.749456772657</v>
      </c>
      <c r="AI518" s="4">
        <v>4935.4943452561292</v>
      </c>
      <c r="AJ518" s="4">
        <v>227.40380306442577</v>
      </c>
      <c r="AK518" s="4">
        <v>2455.5884506099696</v>
      </c>
      <c r="AL518" s="4">
        <v>2479.9058946461591</v>
      </c>
      <c r="AM518" s="4">
        <v>960.7102661630538</v>
      </c>
      <c r="AN518" s="4">
        <v>478.48523508628369</v>
      </c>
      <c r="AO518" s="4">
        <v>482.22503107677016</v>
      </c>
      <c r="AP518" s="4">
        <v>92629.90234375</v>
      </c>
      <c r="AQ518" s="4">
        <v>151913.03984374998</v>
      </c>
      <c r="AR518" s="4">
        <v>44370.25</v>
      </c>
      <c r="AS518" s="4">
        <v>48259.65234375</v>
      </c>
      <c r="AT518" s="4">
        <v>650</v>
      </c>
      <c r="AU518" s="4">
        <v>650</v>
      </c>
      <c r="AV518" s="4">
        <v>650</v>
      </c>
      <c r="AW518" s="4">
        <v>6.7035684549034382</v>
      </c>
      <c r="AX518" s="4">
        <v>2.5098331802109368</v>
      </c>
      <c r="AY518" s="4">
        <v>5.0196663604218736</v>
      </c>
      <c r="AZ518" s="4">
        <v>37.79009603111912</v>
      </c>
      <c r="BA518" s="4">
        <v>2.8268090349515949</v>
      </c>
      <c r="BB518" s="4">
        <v>0.60136488051777415</v>
      </c>
      <c r="BC518" s="4">
        <v>0.11705765907292555</v>
      </c>
      <c r="BD518" s="4">
        <v>18.509831166666583</v>
      </c>
      <c r="BE518" s="4">
        <v>3.6595001220703125</v>
      </c>
      <c r="BF518" s="4">
        <v>1.2049999237060547</v>
      </c>
      <c r="BG518" s="4">
        <v>6.1140003204345703</v>
      </c>
      <c r="BH518" s="4">
        <v>93.843997955322266</v>
      </c>
      <c r="BI518" s="4">
        <v>85.836997985839844</v>
      </c>
      <c r="BJ518" s="4">
        <v>8.0069999694824219</v>
      </c>
      <c r="BK518" s="4">
        <v>1.9799999594688416</v>
      </c>
      <c r="BL518" s="4">
        <v>1.9809999465942383</v>
      </c>
      <c r="BM518" s="4">
        <v>1.9789999723434448</v>
      </c>
      <c r="BN518" s="4">
        <v>0.51650001108646393</v>
      </c>
      <c r="BO518" s="4">
        <v>0.3449999988079071</v>
      </c>
      <c r="BP518" s="4">
        <v>0.68800002336502075</v>
      </c>
      <c r="BQ518" s="4">
        <v>41</v>
      </c>
      <c r="BR518" s="4">
        <v>52</v>
      </c>
      <c r="BS518" s="4">
        <v>30</v>
      </c>
      <c r="BT518" s="10">
        <v>40.423904689891565</v>
      </c>
      <c r="BU518" s="10">
        <v>115.45155879387538</v>
      </c>
      <c r="BV518" s="4">
        <v>16.67738527501071</v>
      </c>
      <c r="BW518" s="10">
        <v>16.955735812385878</v>
      </c>
      <c r="BX518" s="10">
        <v>16.399034737635542</v>
      </c>
      <c r="BY518" s="4">
        <v>0.45236766639367926</v>
      </c>
      <c r="BZ518" s="4">
        <v>0.50662843954830283</v>
      </c>
      <c r="CA518" s="4">
        <v>0.39810689323905568</v>
      </c>
      <c r="CB518" s="4">
        <v>7.838574148347579</v>
      </c>
      <c r="CD518" s="10">
        <v>4543.5774667964033</v>
      </c>
      <c r="CE518" s="10">
        <v>7.9082855852737479</v>
      </c>
      <c r="CF518" s="10"/>
      <c r="CH518" s="10">
        <v>4503.0070220323232</v>
      </c>
      <c r="CI518" s="10">
        <v>7.7682346368953423</v>
      </c>
      <c r="CJ518" s="10"/>
      <c r="CK518" s="4">
        <v>7.433049028103123</v>
      </c>
      <c r="CM518" s="10">
        <v>4319.1868180790652</v>
      </c>
      <c r="CN518" s="10">
        <v>7.3101938567621634</v>
      </c>
      <c r="CQ518" s="10">
        <v>4569.6417421328833</v>
      </c>
      <c r="CR518" s="10">
        <v>7.5491706994578323</v>
      </c>
      <c r="CT518" s="4">
        <v>1.6364583463097613</v>
      </c>
      <c r="CU518" s="4">
        <v>1.3875000091890495</v>
      </c>
      <c r="CV518" s="4">
        <v>0.2489583371207118</v>
      </c>
      <c r="CW518" s="4">
        <v>1.4687500158324838</v>
      </c>
      <c r="CX518" s="4">
        <v>1.2541666800777118</v>
      </c>
      <c r="CY518" s="4">
        <v>0.21458333575477204</v>
      </c>
      <c r="CZ518" s="4">
        <v>1.8041666767870388</v>
      </c>
      <c r="DA518" s="4">
        <v>1.5208333383003871</v>
      </c>
      <c r="DB518" s="4">
        <v>0.2833333384866516</v>
      </c>
    </row>
    <row r="519" spans="1:106" x14ac:dyDescent="0.25">
      <c r="A519" s="1">
        <f t="shared" si="8"/>
        <v>45442</v>
      </c>
      <c r="B519" s="8" t="s">
        <v>100</v>
      </c>
      <c r="C519" s="4">
        <v>8977.2696993408208</v>
      </c>
      <c r="D519" s="4">
        <v>8844.4310000000005</v>
      </c>
      <c r="E519" s="4">
        <v>132.83869934082031</v>
      </c>
      <c r="F519" s="4">
        <v>4314.79</v>
      </c>
      <c r="H519" s="4">
        <v>4529.6409999999996</v>
      </c>
      <c r="J519" s="4">
        <v>58263.441696877628</v>
      </c>
      <c r="K519" s="4">
        <v>234.46357768760058</v>
      </c>
      <c r="L519" s="4">
        <v>27839.308462003592</v>
      </c>
      <c r="M519" s="4">
        <v>30424.133234874036</v>
      </c>
      <c r="N519" s="4">
        <v>21932.546817013546</v>
      </c>
      <c r="O519" s="4">
        <v>1793.553563440654</v>
      </c>
      <c r="P519" s="4">
        <v>11350.563291284381</v>
      </c>
      <c r="Q519" s="4">
        <v>10581.983525729165</v>
      </c>
      <c r="R519" s="4">
        <v>25595.026488717827</v>
      </c>
      <c r="S519" s="4">
        <v>50.353129607203108</v>
      </c>
      <c r="T519" s="4">
        <v>1195.3504201108669</v>
      </c>
      <c r="U519" s="4">
        <v>13205.659947027865</v>
      </c>
      <c r="V519" s="4">
        <v>0</v>
      </c>
      <c r="W519" s="4">
        <v>12389.366541689962</v>
      </c>
      <c r="X519" s="4">
        <v>0</v>
      </c>
      <c r="Y519" s="4">
        <v>13205.659947027865</v>
      </c>
      <c r="Z519" s="4">
        <v>12389.366541689962</v>
      </c>
      <c r="AA519" s="4">
        <v>319039.48025362694</v>
      </c>
      <c r="AB519" s="4">
        <v>165178.807409456</v>
      </c>
      <c r="AC519" s="4">
        <v>153860.67284417094</v>
      </c>
      <c r="AD519" s="4">
        <v>23249.250262408361</v>
      </c>
      <c r="AE519" s="4">
        <v>4.5003183983095587</v>
      </c>
      <c r="AF519" s="4">
        <v>1025.0047965324438</v>
      </c>
      <c r="AG519" s="4">
        <v>11551.530565389548</v>
      </c>
      <c r="AH519" s="4">
        <v>11697.719697018812</v>
      </c>
      <c r="AI519" s="4">
        <v>5587.4045719888545</v>
      </c>
      <c r="AJ519" s="4">
        <v>227.48903490817105</v>
      </c>
      <c r="AK519" s="4">
        <v>2470.3102340022415</v>
      </c>
      <c r="AL519" s="4">
        <v>3117.0943379866126</v>
      </c>
      <c r="AM519" s="4">
        <v>992.60834162836773</v>
      </c>
      <c r="AN519" s="4">
        <v>485.98783594409053</v>
      </c>
      <c r="AO519" s="4">
        <v>506.62050568427719</v>
      </c>
      <c r="AP519" s="4">
        <v>91428.671875</v>
      </c>
      <c r="AQ519" s="4">
        <v>149943.02187499998</v>
      </c>
      <c r="AR519" s="4">
        <v>45493.734375</v>
      </c>
      <c r="AS519" s="4">
        <v>45934.9375</v>
      </c>
      <c r="AT519" s="4">
        <v>650</v>
      </c>
      <c r="AU519" s="4">
        <v>650</v>
      </c>
      <c r="AV519" s="4">
        <v>650</v>
      </c>
      <c r="AW519" s="4">
        <v>6.4901070869192861</v>
      </c>
      <c r="AX519" s="4">
        <v>2.4431199631469243</v>
      </c>
      <c r="AY519" s="4">
        <v>4.8862399262938485</v>
      </c>
      <c r="AZ519" s="4">
        <v>35.53858700235476</v>
      </c>
      <c r="BA519" s="4">
        <v>2.5897907761549703</v>
      </c>
      <c r="BB519" s="4">
        <v>0.62239464326209604</v>
      </c>
      <c r="BC519" s="4">
        <v>0.11056906775355681</v>
      </c>
      <c r="BD519" s="4">
        <v>16.702519462683618</v>
      </c>
      <c r="BE519" s="4">
        <v>3.2495001554489136</v>
      </c>
      <c r="BF519" s="4">
        <v>1.0290000438690186</v>
      </c>
      <c r="BG519" s="4">
        <v>5.4700002670288086</v>
      </c>
      <c r="BH519" s="4">
        <v>93.923495292663574</v>
      </c>
      <c r="BI519" s="4">
        <v>86.466995239257813</v>
      </c>
      <c r="BJ519" s="4">
        <v>7.4565000534057617</v>
      </c>
      <c r="BK519" s="4">
        <v>2.281499981880188</v>
      </c>
      <c r="BL519" s="4">
        <v>1.9809999465942383</v>
      </c>
      <c r="BM519" s="4">
        <v>2.5820000171661377</v>
      </c>
      <c r="BN519" s="4">
        <v>0.54599998891353607</v>
      </c>
      <c r="BO519" s="4">
        <v>0.3449999988079071</v>
      </c>
      <c r="BP519" s="4">
        <v>0.74699997901916504</v>
      </c>
      <c r="BQ519" s="4">
        <v>51</v>
      </c>
      <c r="BR519" s="4">
        <v>52</v>
      </c>
      <c r="BS519" s="4">
        <v>50</v>
      </c>
      <c r="BT519" s="10">
        <v>40.642990044834143</v>
      </c>
      <c r="BU519" s="10">
        <v>116.40384034299886</v>
      </c>
      <c r="BV519" s="4">
        <v>16.349581649678726</v>
      </c>
      <c r="BW519" s="10">
        <v>16.412036058869628</v>
      </c>
      <c r="BX519" s="10">
        <v>16.287127240487823</v>
      </c>
      <c r="BY519" s="4">
        <v>0.39562250002061916</v>
      </c>
      <c r="BZ519" s="4">
        <v>0.40603680478460896</v>
      </c>
      <c r="CA519" s="4">
        <v>0.38520819525662942</v>
      </c>
      <c r="CB519" s="4">
        <v>7.8051731248183875</v>
      </c>
      <c r="CD519" s="10">
        <v>4646.8061632900781</v>
      </c>
      <c r="CE519" s="10">
        <v>7.9107711521409918</v>
      </c>
      <c r="CF519" s="10"/>
      <c r="CH519" s="10">
        <v>4699.9003461074908</v>
      </c>
      <c r="CI519" s="10">
        <v>7.7007680251229527</v>
      </c>
      <c r="CJ519" s="10"/>
      <c r="CK519" s="4">
        <v>7.5423135072184628</v>
      </c>
      <c r="CM519" s="10">
        <v>4421.6690744350572</v>
      </c>
      <c r="CN519" s="10">
        <v>7.4385846265084803</v>
      </c>
      <c r="CQ519" s="10">
        <v>4671.8777003108562</v>
      </c>
      <c r="CR519" s="10">
        <v>7.6404870497173558</v>
      </c>
      <c r="CT519" s="4">
        <v>1.6458333413271853</v>
      </c>
      <c r="CU519" s="4">
        <v>1.3593750055879354</v>
      </c>
      <c r="CV519" s="4">
        <v>0.28645833573924995</v>
      </c>
      <c r="CW519" s="4">
        <v>1.4416666774389644</v>
      </c>
      <c r="CX519" s="4">
        <v>1.1770833445092042</v>
      </c>
      <c r="CY519" s="4">
        <v>0.26458333292976022</v>
      </c>
      <c r="CZ519" s="4">
        <v>1.8500000052154064</v>
      </c>
      <c r="DA519" s="4">
        <v>1.5416666666666667</v>
      </c>
      <c r="DB519" s="4">
        <v>0.30833333854873973</v>
      </c>
    </row>
    <row r="520" spans="1:106" x14ac:dyDescent="0.25">
      <c r="A520" s="1">
        <f t="shared" si="8"/>
        <v>45443</v>
      </c>
      <c r="B520" s="8" t="s">
        <v>100</v>
      </c>
      <c r="C520" s="4">
        <v>9406.9510677490234</v>
      </c>
      <c r="D520" s="4">
        <v>9266.616</v>
      </c>
      <c r="E520" s="4">
        <v>140.33506774902344</v>
      </c>
      <c r="F520" s="4">
        <v>4591.5789999999997</v>
      </c>
      <c r="H520" s="4">
        <v>4675.0370000000003</v>
      </c>
      <c r="J520" s="4">
        <v>58768.133524882993</v>
      </c>
      <c r="K520" s="4">
        <v>229.82201196502885</v>
      </c>
      <c r="L520" s="4">
        <v>28014.444673306083</v>
      </c>
      <c r="M520" s="4">
        <v>30753.68885157691</v>
      </c>
      <c r="N520" s="4">
        <v>22364.157550427695</v>
      </c>
      <c r="O520" s="4">
        <v>1793.3501484041037</v>
      </c>
      <c r="P520" s="4">
        <v>11852.159711145714</v>
      </c>
      <c r="Q520" s="4">
        <v>10511.997839281981</v>
      </c>
      <c r="R520" s="4">
        <v>24872.609653986627</v>
      </c>
      <c r="S520" s="4">
        <v>50.362959713998123</v>
      </c>
      <c r="T520" s="4">
        <v>1195.6915115168331</v>
      </c>
      <c r="U520" s="4">
        <v>12744.646006208768</v>
      </c>
      <c r="V520" s="4">
        <v>0</v>
      </c>
      <c r="W520" s="4">
        <v>12127.96364777786</v>
      </c>
      <c r="X520" s="4">
        <v>0</v>
      </c>
      <c r="Y520" s="4">
        <v>12744.646006208768</v>
      </c>
      <c r="Z520" s="4">
        <v>12127.96364777786</v>
      </c>
      <c r="AA520" s="4">
        <v>301665.45024605724</v>
      </c>
      <c r="AB520" s="4">
        <v>154587.06081075704</v>
      </c>
      <c r="AC520" s="4">
        <v>147078.38943530017</v>
      </c>
      <c r="AD520" s="4">
        <v>22964.628608604376</v>
      </c>
      <c r="AE520" s="4">
        <v>4.4999046283718345</v>
      </c>
      <c r="AF520" s="4">
        <v>1024.9515918764714</v>
      </c>
      <c r="AG520" s="4">
        <v>11447.459185778571</v>
      </c>
      <c r="AH520" s="4">
        <v>11517.169422825804</v>
      </c>
      <c r="AI520" s="4">
        <v>5209.8542582063546</v>
      </c>
      <c r="AJ520" s="4">
        <v>227.4026685810972</v>
      </c>
      <c r="AK520" s="4">
        <v>2488.3238807966827</v>
      </c>
      <c r="AL520" s="4">
        <v>2721.5303774096724</v>
      </c>
      <c r="AM520" s="4">
        <v>965.76317163369436</v>
      </c>
      <c r="AN520" s="4">
        <v>470.08010554804201</v>
      </c>
      <c r="AO520" s="4">
        <v>495.6830660856524</v>
      </c>
      <c r="AP520" s="4">
        <v>92003.1484375</v>
      </c>
      <c r="AQ520" s="4">
        <v>150885.16343749998</v>
      </c>
      <c r="AR520" s="4">
        <v>44721.28125</v>
      </c>
      <c r="AS520" s="4">
        <v>47281.8671875</v>
      </c>
      <c r="AT520" s="4">
        <v>650</v>
      </c>
      <c r="AU520" s="4">
        <v>650</v>
      </c>
      <c r="AV520" s="4">
        <v>650</v>
      </c>
      <c r="AW520" s="4">
        <v>6.247309367470276</v>
      </c>
      <c r="AX520" s="4">
        <v>2.3774076626274177</v>
      </c>
      <c r="AY520" s="4">
        <v>4.7548153252548353</v>
      </c>
      <c r="AZ520" s="4">
        <v>32.068355418610928</v>
      </c>
      <c r="BA520" s="4">
        <v>2.441240359731089</v>
      </c>
      <c r="BB520" s="4">
        <v>0.55383027090126169</v>
      </c>
      <c r="BC520" s="4">
        <v>0.10266484482360452</v>
      </c>
      <c r="BD520" s="4">
        <v>16.039752131250864</v>
      </c>
      <c r="BE520" s="4">
        <v>2.7914999723434448</v>
      </c>
      <c r="BF520" s="4">
        <v>1.6970000267028809</v>
      </c>
      <c r="BG520" s="4">
        <v>3.8859999179840088</v>
      </c>
      <c r="BH520" s="4">
        <v>95.119498252868652</v>
      </c>
      <c r="BI520" s="4">
        <v>89.169998168945313</v>
      </c>
      <c r="BJ520" s="4">
        <v>5.9495000839233398</v>
      </c>
      <c r="BK520" s="4">
        <v>1.6725000143051147</v>
      </c>
      <c r="BL520" s="4">
        <v>0.7630000114440918</v>
      </c>
      <c r="BM520" s="4">
        <v>2.5820000171661377</v>
      </c>
      <c r="BN520" s="4">
        <v>0.41599998995661736</v>
      </c>
      <c r="BO520" s="4">
        <v>8.5000000894069672E-2</v>
      </c>
      <c r="BP520" s="4">
        <v>0.74699997901916504</v>
      </c>
      <c r="BQ520" s="4">
        <v>41</v>
      </c>
      <c r="BR520" s="4">
        <v>32</v>
      </c>
      <c r="BS520" s="4">
        <v>50</v>
      </c>
      <c r="BT520" s="10">
        <v>40.270403042605906</v>
      </c>
      <c r="BU520" s="10">
        <v>118.52040983173572</v>
      </c>
      <c r="BV520" s="4">
        <v>16.299621854109894</v>
      </c>
      <c r="BW520" s="10">
        <v>16.232992582630228</v>
      </c>
      <c r="BX520" s="10">
        <v>16.366251125589564</v>
      </c>
      <c r="BY520" s="4">
        <v>0.27374126460447068</v>
      </c>
      <c r="BZ520" s="4">
        <v>0.27885852039621833</v>
      </c>
      <c r="CA520" s="4">
        <v>0.26862400881272303</v>
      </c>
      <c r="CB520" s="4">
        <v>7.9836710721834123</v>
      </c>
      <c r="CD520" s="10">
        <v>4499.8889471415177</v>
      </c>
      <c r="CE520" s="10">
        <v>8.0642681407319969</v>
      </c>
      <c r="CF520" s="10"/>
      <c r="CH520" s="10">
        <v>4589.0103070636751</v>
      </c>
      <c r="CI520" s="10">
        <v>7.9046392475271192</v>
      </c>
      <c r="CJ520" s="10"/>
      <c r="CK520" s="4">
        <v>7.5277349607079707</v>
      </c>
      <c r="CM520" s="10">
        <v>4258.6090543612727</v>
      </c>
      <c r="CN520" s="10">
        <v>7.4376445803492093</v>
      </c>
      <c r="CQ520" s="10">
        <v>4507.8526425765385</v>
      </c>
      <c r="CR520" s="10">
        <v>7.6128441556898601</v>
      </c>
      <c r="CT520" s="4">
        <v>1.7020833476757011</v>
      </c>
      <c r="CU520" s="4">
        <v>1.1562500062088172</v>
      </c>
      <c r="CV520" s="4">
        <v>0.54583334146688389</v>
      </c>
      <c r="CW520" s="4">
        <v>1.6791666873420279</v>
      </c>
      <c r="CX520" s="4">
        <v>1.1083333442608516</v>
      </c>
      <c r="CY520" s="4">
        <v>0.57083334308117628</v>
      </c>
      <c r="CZ520" s="4">
        <v>1.7250000080093741</v>
      </c>
      <c r="DA520" s="4">
        <v>1.2041666681567829</v>
      </c>
      <c r="DB520" s="4">
        <v>0.52083333985259139</v>
      </c>
    </row>
    <row r="521" spans="1:106" x14ac:dyDescent="0.25">
      <c r="A521" s="1">
        <f t="shared" si="8"/>
        <v>45444</v>
      </c>
      <c r="B521" s="8" t="s">
        <v>100</v>
      </c>
      <c r="C521" s="4">
        <v>9283.0422673339854</v>
      </c>
      <c r="D521" s="4">
        <v>9126.362000000001</v>
      </c>
      <c r="E521" s="4">
        <v>156.68026733398438</v>
      </c>
      <c r="F521" s="4">
        <v>4524.1869999999999</v>
      </c>
      <c r="H521" s="4">
        <v>4602.1750000000002</v>
      </c>
      <c r="J521" s="4">
        <v>61341.951602643952</v>
      </c>
      <c r="K521" s="4">
        <v>236.86313458868531</v>
      </c>
      <c r="L521" s="4">
        <v>28334.354932200535</v>
      </c>
      <c r="M521" s="4">
        <v>33007.596670443418</v>
      </c>
      <c r="N521" s="4">
        <v>24235.580594456762</v>
      </c>
      <c r="O521" s="4">
        <v>1792.897447135573</v>
      </c>
      <c r="P521" s="4">
        <v>12296.285958942501</v>
      </c>
      <c r="Q521" s="4">
        <v>11939.294635514263</v>
      </c>
      <c r="R521" s="4">
        <v>24287.373463956174</v>
      </c>
      <c r="S521" s="4">
        <v>50.358911071064114</v>
      </c>
      <c r="T521" s="4">
        <v>1195.5818052917996</v>
      </c>
      <c r="U521" s="4">
        <v>12171.776757923288</v>
      </c>
      <c r="V521" s="4">
        <v>0</v>
      </c>
      <c r="W521" s="4">
        <v>12115.596706032888</v>
      </c>
      <c r="X521" s="4">
        <v>0</v>
      </c>
      <c r="Y521" s="4">
        <v>12171.776757923288</v>
      </c>
      <c r="Z521" s="4">
        <v>12115.596706032888</v>
      </c>
      <c r="AA521" s="4">
        <v>301394.18051430245</v>
      </c>
      <c r="AB521" s="4">
        <v>159038.44208985925</v>
      </c>
      <c r="AC521" s="4">
        <v>142355.73842444317</v>
      </c>
      <c r="AD521" s="4">
        <v>22750.980222382823</v>
      </c>
      <c r="AE521" s="4">
        <v>4.4940679448249696</v>
      </c>
      <c r="AF521" s="4">
        <v>1024.9157997898708</v>
      </c>
      <c r="AG521" s="4">
        <v>11341.305828417782</v>
      </c>
      <c r="AH521" s="4">
        <v>11409.674393965039</v>
      </c>
      <c r="AI521" s="4">
        <v>4980.7840184480574</v>
      </c>
      <c r="AJ521" s="4">
        <v>227.37059060626561</v>
      </c>
      <c r="AK521" s="4">
        <v>2497.9581285858208</v>
      </c>
      <c r="AL521" s="4">
        <v>2482.8258898622366</v>
      </c>
      <c r="AM521" s="4">
        <v>944.66692537804147</v>
      </c>
      <c r="AN521" s="4">
        <v>467.22966764355135</v>
      </c>
      <c r="AO521" s="4">
        <v>477.43725773449006</v>
      </c>
      <c r="AP521" s="4">
        <v>93795.85546875</v>
      </c>
      <c r="AQ521" s="4">
        <v>153825.20296875</v>
      </c>
      <c r="AR521" s="4">
        <v>44991.44921875</v>
      </c>
      <c r="AS521" s="4">
        <v>48804.40625</v>
      </c>
      <c r="AT521" s="4">
        <v>650</v>
      </c>
      <c r="AU521" s="4">
        <v>650</v>
      </c>
      <c r="AV521" s="4">
        <v>650</v>
      </c>
      <c r="AW521" s="4">
        <v>6.6079578047920347</v>
      </c>
      <c r="AX521" s="4">
        <v>2.6107368572196563</v>
      </c>
      <c r="AY521" s="4">
        <v>5.2214737144393126</v>
      </c>
      <c r="AZ521" s="4">
        <v>32.467177444066557</v>
      </c>
      <c r="BA521" s="4">
        <v>2.450810797494809</v>
      </c>
      <c r="BB521" s="4">
        <v>0.53654651945029852</v>
      </c>
      <c r="BC521" s="4">
        <v>0.1017626439881914</v>
      </c>
      <c r="BD521" s="4">
        <v>16.570559363932247</v>
      </c>
      <c r="BE521" s="4">
        <v>2.7914999723434448</v>
      </c>
      <c r="BF521" s="4">
        <v>1.6970000267028809</v>
      </c>
      <c r="BG521" s="4">
        <v>3.8859999179840088</v>
      </c>
      <c r="BH521" s="4">
        <v>95.119498252868652</v>
      </c>
      <c r="BI521" s="4">
        <v>89.169998168945313</v>
      </c>
      <c r="BJ521" s="4">
        <v>5.9495000839233398</v>
      </c>
      <c r="BK521" s="4">
        <v>1.6725000143051147</v>
      </c>
      <c r="BL521" s="4">
        <v>0.7630000114440918</v>
      </c>
      <c r="BM521" s="4">
        <v>2.5820000171661377</v>
      </c>
      <c r="BN521" s="4">
        <v>0.41599998995661736</v>
      </c>
      <c r="BO521" s="4">
        <v>8.5000000894069672E-2</v>
      </c>
      <c r="BP521" s="4">
        <v>0.74699997901916504</v>
      </c>
      <c r="BQ521" s="4">
        <v>41</v>
      </c>
      <c r="BR521" s="4">
        <v>32</v>
      </c>
      <c r="BS521" s="4">
        <v>50</v>
      </c>
      <c r="BT521" s="10">
        <v>40.973162004912361</v>
      </c>
      <c r="BU521" s="10">
        <v>118.91245443331864</v>
      </c>
      <c r="BV521" s="4">
        <v>16.473954780984808</v>
      </c>
      <c r="BW521" s="10">
        <v>16.549570158455108</v>
      </c>
      <c r="BX521" s="10">
        <v>16.398339403514509</v>
      </c>
      <c r="BY521" s="4">
        <v>0.22542233416526131</v>
      </c>
      <c r="BZ521" s="4">
        <v>0.23798653722181662</v>
      </c>
      <c r="CA521" s="4">
        <v>0.21285813110870599</v>
      </c>
      <c r="CB521" s="4">
        <v>8.0685872623355248</v>
      </c>
      <c r="CD521" s="10">
        <v>4502.7906944214819</v>
      </c>
      <c r="CE521" s="10">
        <v>8.0915798601654902</v>
      </c>
      <c r="CF521" s="10"/>
      <c r="CH521" s="10">
        <v>4402.7454554152255</v>
      </c>
      <c r="CI521" s="10">
        <v>8.0450721950672115</v>
      </c>
      <c r="CJ521" s="10"/>
      <c r="CK521" s="4">
        <v>7.5450513538488622</v>
      </c>
      <c r="CM521" s="10">
        <v>4217.8116795278474</v>
      </c>
      <c r="CN521" s="10">
        <v>7.4662132127275509</v>
      </c>
      <c r="CQ521" s="10">
        <v>4345.526286919865</v>
      </c>
      <c r="CR521" s="10">
        <v>7.6215724494442654</v>
      </c>
      <c r="CT521" s="4">
        <v>1.6770833469927311</v>
      </c>
      <c r="CU521" s="4">
        <v>1.2583333390454452</v>
      </c>
      <c r="CV521" s="4">
        <v>0.41875000794728601</v>
      </c>
      <c r="CW521" s="4">
        <v>1.4583333510284624</v>
      </c>
      <c r="CX521" s="4">
        <v>1.0770833442608516</v>
      </c>
      <c r="CY521" s="4">
        <v>0.38125000676761073</v>
      </c>
      <c r="CZ521" s="4">
        <v>1.895833342957</v>
      </c>
      <c r="DA521" s="4">
        <v>1.4395833338300388</v>
      </c>
      <c r="DB521" s="4">
        <v>0.45625000912696123</v>
      </c>
    </row>
    <row r="522" spans="1:106" x14ac:dyDescent="0.25">
      <c r="A522" s="1">
        <f t="shared" si="8"/>
        <v>45445</v>
      </c>
      <c r="B522" s="8" t="s">
        <v>100</v>
      </c>
      <c r="C522" s="4">
        <v>9306.1401604003913</v>
      </c>
      <c r="D522" s="4">
        <v>9191.5570000000007</v>
      </c>
      <c r="E522" s="4">
        <v>114.58316040039063</v>
      </c>
      <c r="F522" s="4">
        <v>4564.6729999999998</v>
      </c>
      <c r="H522" s="4">
        <v>4626.884</v>
      </c>
      <c r="J522" s="4">
        <v>60897.733884994246</v>
      </c>
      <c r="K522" s="4">
        <v>236.42620037899832</v>
      </c>
      <c r="L522" s="4">
        <v>28328.7987902022</v>
      </c>
      <c r="M522" s="4">
        <v>32568.935094792047</v>
      </c>
      <c r="N522" s="4">
        <v>24212.212792178347</v>
      </c>
      <c r="O522" s="4">
        <v>1791.892002508316</v>
      </c>
      <c r="P522" s="4">
        <v>12335.247883266455</v>
      </c>
      <c r="Q522" s="4">
        <v>11876.964908911892</v>
      </c>
      <c r="R522" s="4">
        <v>25085.000179227267</v>
      </c>
      <c r="S522" s="4">
        <v>50.345282885666833</v>
      </c>
      <c r="T522" s="4">
        <v>1195.1250032682824</v>
      </c>
      <c r="U522" s="4">
        <v>12863.304734067686</v>
      </c>
      <c r="V522" s="4">
        <v>0</v>
      </c>
      <c r="W522" s="4">
        <v>12221.695445159583</v>
      </c>
      <c r="X522" s="4">
        <v>0</v>
      </c>
      <c r="Y522" s="4">
        <v>12863.304734067686</v>
      </c>
      <c r="Z522" s="4">
        <v>12221.695445159583</v>
      </c>
      <c r="AA522" s="4">
        <v>317086.91049252113</v>
      </c>
      <c r="AB522" s="4">
        <v>164703.09296290422</v>
      </c>
      <c r="AC522" s="4">
        <v>152383.81752961688</v>
      </c>
      <c r="AD522" s="4">
        <v>23342.349268077654</v>
      </c>
      <c r="AE522" s="4">
        <v>4.5016851198421257</v>
      </c>
      <c r="AF522" s="4">
        <v>1024.8956020109688</v>
      </c>
      <c r="AG522" s="4">
        <v>11481.565358324317</v>
      </c>
      <c r="AH522" s="4">
        <v>11860.78390975334</v>
      </c>
      <c r="AI522" s="4">
        <v>5051.8516987714847</v>
      </c>
      <c r="AJ522" s="4">
        <v>227.34092746628656</v>
      </c>
      <c r="AK522" s="4">
        <v>2557.1490211698729</v>
      </c>
      <c r="AL522" s="4">
        <v>2494.7026776016114</v>
      </c>
      <c r="AM522" s="4">
        <v>970.01263570890728</v>
      </c>
      <c r="AN522" s="4">
        <v>473.9277325007231</v>
      </c>
      <c r="AO522" s="4">
        <v>496.08490320818424</v>
      </c>
      <c r="AP522" s="4">
        <v>98916</v>
      </c>
      <c r="AQ522" s="4">
        <v>162222.24</v>
      </c>
      <c r="AR522" s="4">
        <v>48486.2890625</v>
      </c>
      <c r="AS522" s="4">
        <v>50429.7109375</v>
      </c>
      <c r="AT522" s="4">
        <v>650</v>
      </c>
      <c r="AU522" s="4">
        <v>650</v>
      </c>
      <c r="AV522" s="4">
        <v>650</v>
      </c>
      <c r="AW522" s="4">
        <v>6.5438229851863907</v>
      </c>
      <c r="AX522" s="4">
        <v>2.6017459843562714</v>
      </c>
      <c r="AY522" s="4">
        <v>5.2034919687125427</v>
      </c>
      <c r="AZ522" s="4">
        <v>34.07287070979153</v>
      </c>
      <c r="BA522" s="4">
        <v>2.5082739853203933</v>
      </c>
      <c r="BB522" s="4">
        <v>0.54285145201962359</v>
      </c>
      <c r="BC522" s="4">
        <v>0.10423361554734772</v>
      </c>
      <c r="BD522" s="4">
        <v>17.431742613365117</v>
      </c>
      <c r="BE522" s="4">
        <v>3.6159999966621399</v>
      </c>
      <c r="BF522" s="4">
        <v>1.3569999933242798</v>
      </c>
      <c r="BG522" s="4">
        <v>5.875</v>
      </c>
      <c r="BH522" s="4">
        <v>94.326499938964844</v>
      </c>
      <c r="BI522" s="4">
        <v>87.9375</v>
      </c>
      <c r="BJ522" s="4">
        <v>6.3889999389648438</v>
      </c>
      <c r="BK522" s="4">
        <v>1.565000057220459</v>
      </c>
      <c r="BL522" s="4">
        <v>0.7630000114440918</v>
      </c>
      <c r="BM522" s="4">
        <v>2.3670001029968262</v>
      </c>
      <c r="BN522" s="4">
        <v>0.49150000140070915</v>
      </c>
      <c r="BO522" s="4">
        <v>8.5000000894069672E-2</v>
      </c>
      <c r="BP522" s="4">
        <v>0.89800000190734863</v>
      </c>
      <c r="BQ522" s="4">
        <v>74</v>
      </c>
      <c r="BR522" s="4">
        <v>32</v>
      </c>
      <c r="BS522" s="4">
        <v>116</v>
      </c>
      <c r="BT522" s="10">
        <v>41.098910715023031</v>
      </c>
      <c r="BU522" s="10">
        <v>117.82040913642398</v>
      </c>
      <c r="BV522" s="4">
        <v>16.713674762712586</v>
      </c>
      <c r="BW522" s="10">
        <v>16.628595101667774</v>
      </c>
      <c r="BX522" s="10">
        <v>16.798754423757394</v>
      </c>
      <c r="BY522" s="4">
        <v>0.3087449654378821</v>
      </c>
      <c r="BZ522" s="4">
        <v>0.2551737776229735</v>
      </c>
      <c r="CA522" s="4">
        <v>0.36231615325279076</v>
      </c>
      <c r="CB522" s="4">
        <v>7.9740101922056654</v>
      </c>
      <c r="CD522" s="10">
        <v>4540.8762576185354</v>
      </c>
      <c r="CE522" s="10">
        <v>8.0358074906138661</v>
      </c>
      <c r="CF522" s="10"/>
      <c r="CH522" s="10">
        <v>4585.5106906939727</v>
      </c>
      <c r="CI522" s="10">
        <v>7.912814416194009</v>
      </c>
      <c r="CJ522" s="10"/>
      <c r="CK522" s="4">
        <v>7.4692035882273249</v>
      </c>
      <c r="CM522" s="10">
        <v>4263.2754471743547</v>
      </c>
      <c r="CN522" s="10">
        <v>7.3798074101627842</v>
      </c>
      <c r="CQ522" s="10">
        <v>4554.3638084015674</v>
      </c>
      <c r="CR522" s="10">
        <v>7.5528860841910248</v>
      </c>
      <c r="CT522" s="4">
        <v>1.9614583440124989</v>
      </c>
      <c r="CU522" s="4">
        <v>1.6197916728754838</v>
      </c>
      <c r="CV522" s="4">
        <v>0.34166667113701504</v>
      </c>
      <c r="CW522" s="4">
        <v>1.9875000128522515</v>
      </c>
      <c r="CX522" s="4">
        <v>1.643750009437402</v>
      </c>
      <c r="CY522" s="4">
        <v>0.34375000341484946</v>
      </c>
      <c r="CZ522" s="4">
        <v>1.9354166751727462</v>
      </c>
      <c r="DA522" s="4">
        <v>1.5958333363135655</v>
      </c>
      <c r="DB522" s="4">
        <v>0.33958333885918063</v>
      </c>
    </row>
    <row r="523" spans="1:106" x14ac:dyDescent="0.25">
      <c r="A523" s="1">
        <f t="shared" si="8"/>
        <v>45446</v>
      </c>
      <c r="B523" s="8" t="s">
        <v>101</v>
      </c>
      <c r="C523" s="4">
        <v>9301.6386532592769</v>
      </c>
      <c r="D523" s="4">
        <v>9212.98</v>
      </c>
      <c r="E523" s="4">
        <v>88.658653259277344</v>
      </c>
      <c r="F523" s="4">
        <v>4571.9539999999997</v>
      </c>
      <c r="H523" s="4">
        <v>4641.0259999999998</v>
      </c>
      <c r="J523" s="4">
        <v>61718.6307253216</v>
      </c>
      <c r="K523" s="4">
        <v>233.57509075844297</v>
      </c>
      <c r="L523" s="4">
        <v>31637.652510321626</v>
      </c>
      <c r="M523" s="4">
        <v>30080.978214999974</v>
      </c>
      <c r="N523" s="4">
        <v>23355.516126507959</v>
      </c>
      <c r="O523" s="4">
        <v>1790.9037384992555</v>
      </c>
      <c r="P523" s="4">
        <v>11547.745895733031</v>
      </c>
      <c r="Q523" s="4">
        <v>11807.770230774926</v>
      </c>
      <c r="R523" s="4">
        <v>26749.388460756109</v>
      </c>
      <c r="S523" s="4">
        <v>50.342393389081764</v>
      </c>
      <c r="T523" s="4">
        <v>1194.5164890463038</v>
      </c>
      <c r="U523" s="4">
        <v>14170.644402040787</v>
      </c>
      <c r="V523" s="4">
        <v>0</v>
      </c>
      <c r="W523" s="4">
        <v>12578.744058715321</v>
      </c>
      <c r="X523" s="4">
        <v>0</v>
      </c>
      <c r="Y523" s="4">
        <v>14170.644402040787</v>
      </c>
      <c r="Z523" s="4">
        <v>12578.744058715321</v>
      </c>
      <c r="AA523" s="4">
        <v>323815.62577592046</v>
      </c>
      <c r="AB523" s="4">
        <v>172164.01873231216</v>
      </c>
      <c r="AC523" s="4">
        <v>151651.60704360827</v>
      </c>
      <c r="AD523" s="4">
        <v>23864.741485160666</v>
      </c>
      <c r="AE523" s="4">
        <v>4.502163892990259</v>
      </c>
      <c r="AF523" s="4">
        <v>1024.9098000014383</v>
      </c>
      <c r="AG523" s="4">
        <v>12236.011341935631</v>
      </c>
      <c r="AH523" s="4">
        <v>11628.730143225037</v>
      </c>
      <c r="AI523" s="4">
        <v>5101.2572993724953</v>
      </c>
      <c r="AJ523" s="4">
        <v>227.2490788519824</v>
      </c>
      <c r="AK523" s="4">
        <v>2660.337801955066</v>
      </c>
      <c r="AL523" s="4">
        <v>2440.9194974174293</v>
      </c>
      <c r="AM523" s="4">
        <v>990.07169045690796</v>
      </c>
      <c r="AN523" s="4">
        <v>494.6939431624881</v>
      </c>
      <c r="AO523" s="4">
        <v>495.37774729441986</v>
      </c>
      <c r="AP523" s="4">
        <v>102926.4609375</v>
      </c>
      <c r="AQ523" s="4">
        <v>168799.3959375</v>
      </c>
      <c r="AR523" s="4">
        <v>55055.90625</v>
      </c>
      <c r="AS523" s="4">
        <v>47870.5546875</v>
      </c>
      <c r="AT523" s="4">
        <v>655.45688657407413</v>
      </c>
      <c r="AU523" s="4">
        <v>660.91377314814815</v>
      </c>
      <c r="AV523" s="4">
        <v>650</v>
      </c>
      <c r="AW523" s="4">
        <v>6.6352427809798336</v>
      </c>
      <c r="AX523" s="4">
        <v>2.5109034006953421</v>
      </c>
      <c r="AY523" s="4">
        <v>5.0218068013906842</v>
      </c>
      <c r="AZ523" s="4">
        <v>34.812750510627076</v>
      </c>
      <c r="BA523" s="4">
        <v>2.5656491694394625</v>
      </c>
      <c r="BB523" s="4">
        <v>0.5484256580516621</v>
      </c>
      <c r="BC523" s="4">
        <v>0.10644056680378448</v>
      </c>
      <c r="BD523" s="4">
        <v>18.147275144724418</v>
      </c>
      <c r="BE523" s="4">
        <v>4.0745000243186951</v>
      </c>
      <c r="BF523" s="4">
        <v>1.3470000028610229</v>
      </c>
      <c r="BG523" s="4">
        <v>6.8020000457763672</v>
      </c>
      <c r="BH523" s="4">
        <v>93.158499717712402</v>
      </c>
      <c r="BI523" s="4">
        <v>86.159500122070313</v>
      </c>
      <c r="BJ523" s="4">
        <v>6.9989995956420898</v>
      </c>
      <c r="BK523" s="4">
        <v>2.1755000352859497</v>
      </c>
      <c r="BL523" s="4">
        <v>1.9839999675750732</v>
      </c>
      <c r="BM523" s="4">
        <v>2.3670001029968262</v>
      </c>
      <c r="BN523" s="4">
        <v>0.59049999713897705</v>
      </c>
      <c r="BO523" s="4">
        <v>0.28299999237060547</v>
      </c>
      <c r="BP523" s="4">
        <v>0.89800000190734863</v>
      </c>
      <c r="BQ523" s="4">
        <v>87</v>
      </c>
      <c r="BR523" s="4">
        <v>58</v>
      </c>
      <c r="BS523" s="4">
        <v>116</v>
      </c>
      <c r="BT523" s="10">
        <v>40.781398521707551</v>
      </c>
      <c r="BU523" s="10">
        <v>118.17014473108557</v>
      </c>
      <c r="BV523" s="4">
        <v>16.509187620442223</v>
      </c>
      <c r="BW523" s="10">
        <v>16.597828123437033</v>
      </c>
      <c r="BX523" s="10">
        <v>16.420547117447413</v>
      </c>
      <c r="BY523" s="4">
        <v>0.37361124548842717</v>
      </c>
      <c r="BZ523" s="4">
        <v>0.39173054782966232</v>
      </c>
      <c r="CA523" s="4">
        <v>0.35549194314719196</v>
      </c>
      <c r="CB523" s="4">
        <v>7.9044167934029579</v>
      </c>
      <c r="CD523" s="10">
        <v>4793.7956779256274</v>
      </c>
      <c r="CE523" s="10">
        <v>7.9034178929940229</v>
      </c>
      <c r="CF523" s="10"/>
      <c r="CH523" s="10">
        <v>4577.6650682674081</v>
      </c>
      <c r="CI523" s="10">
        <v>7.9054628560553413</v>
      </c>
      <c r="CJ523" s="10"/>
      <c r="CK523" s="4">
        <v>7.483607077050654</v>
      </c>
      <c r="CM523" s="10">
        <v>4517.6038341154872</v>
      </c>
      <c r="CN523" s="10">
        <v>7.3626200746698141</v>
      </c>
      <c r="CQ523" s="10">
        <v>4425.2639114317126</v>
      </c>
      <c r="CR523" s="10">
        <v>7.6071186589072459</v>
      </c>
      <c r="CT523" s="4">
        <v>2.1433854236823713</v>
      </c>
      <c r="CU523" s="4">
        <v>1.8028125014363063</v>
      </c>
      <c r="CV523" s="4">
        <v>0.340572922246065</v>
      </c>
      <c r="CW523" s="4">
        <v>2.3013541748617881</v>
      </c>
      <c r="CX523" s="4">
        <v>1.9827083367026515</v>
      </c>
      <c r="CY523" s="4">
        <v>0.3186458381591365</v>
      </c>
      <c r="CZ523" s="4">
        <v>1.9854166725029547</v>
      </c>
      <c r="DA523" s="4">
        <v>1.6229166661699612</v>
      </c>
      <c r="DB523" s="4">
        <v>0.36250000633299351</v>
      </c>
    </row>
    <row r="524" spans="1:106" x14ac:dyDescent="0.25">
      <c r="A524" s="1">
        <f t="shared" si="8"/>
        <v>45447</v>
      </c>
      <c r="B524" s="8" t="s">
        <v>101</v>
      </c>
      <c r="C524" s="4">
        <v>9264.4409050292961</v>
      </c>
      <c r="D524" s="4">
        <v>9093.5319999999992</v>
      </c>
      <c r="E524" s="4">
        <v>170.90890502929688</v>
      </c>
      <c r="F524" s="4">
        <v>4509.768</v>
      </c>
      <c r="H524" s="4">
        <v>4583.7640000000001</v>
      </c>
      <c r="J524" s="4">
        <v>62130.698591723689</v>
      </c>
      <c r="K524" s="4">
        <v>233.65093899804134</v>
      </c>
      <c r="L524" s="4">
        <v>33429.665468101492</v>
      </c>
      <c r="M524" s="4">
        <v>28701.033123622194</v>
      </c>
      <c r="N524" s="4">
        <v>23488.770874870868</v>
      </c>
      <c r="O524" s="4">
        <v>1791.1059924909046</v>
      </c>
      <c r="P524" s="4">
        <v>12248.449415325787</v>
      </c>
      <c r="Q524" s="4">
        <v>11240.321459545081</v>
      </c>
      <c r="R524" s="4">
        <v>26070.616993896892</v>
      </c>
      <c r="S524" s="4">
        <v>50.345103145900779</v>
      </c>
      <c r="T524" s="4">
        <v>1194.0775849811171</v>
      </c>
      <c r="U524" s="4">
        <v>14693.948970823796</v>
      </c>
      <c r="V524" s="4">
        <v>0</v>
      </c>
      <c r="W524" s="4">
        <v>11376.668023073096</v>
      </c>
      <c r="X524" s="4">
        <v>0</v>
      </c>
      <c r="Y524" s="4">
        <v>14693.948970823796</v>
      </c>
      <c r="Z524" s="4">
        <v>11376.668023073096</v>
      </c>
      <c r="AA524" s="4">
        <v>333411.34858743259</v>
      </c>
      <c r="AB524" s="4">
        <v>176042.16908936857</v>
      </c>
      <c r="AC524" s="4">
        <v>157369.17949806401</v>
      </c>
      <c r="AD524" s="4">
        <v>23787.666442188507</v>
      </c>
      <c r="AE524" s="4">
        <v>4.4992901178119782</v>
      </c>
      <c r="AF524" s="4">
        <v>1024.9731328469659</v>
      </c>
      <c r="AG524" s="4">
        <v>12352.794996070366</v>
      </c>
      <c r="AH524" s="4">
        <v>11434.871446118139</v>
      </c>
      <c r="AI524" s="4">
        <v>5043.6418816975138</v>
      </c>
      <c r="AJ524" s="4">
        <v>227.26396234371043</v>
      </c>
      <c r="AK524" s="4">
        <v>2639.0061602378491</v>
      </c>
      <c r="AL524" s="4">
        <v>2404.6357214596646</v>
      </c>
      <c r="AM524" s="4">
        <v>987.15722455400874</v>
      </c>
      <c r="AN524" s="4">
        <v>490.41128730174137</v>
      </c>
      <c r="AO524" s="4">
        <v>496.74593725226731</v>
      </c>
      <c r="AP524" s="4">
        <v>104909.1875</v>
      </c>
      <c r="AQ524" s="4">
        <v>172051.06749999998</v>
      </c>
      <c r="AR524" s="4">
        <v>58625.54296875</v>
      </c>
      <c r="AS524" s="4">
        <v>46283.64453125</v>
      </c>
      <c r="AT524" s="4">
        <v>650</v>
      </c>
      <c r="AU524" s="4">
        <v>650</v>
      </c>
      <c r="AV524" s="4">
        <v>650</v>
      </c>
      <c r="AW524" s="4">
        <v>6.7063624484878961</v>
      </c>
      <c r="AX524" s="4">
        <v>2.5353684173342561</v>
      </c>
      <c r="AY524" s="4">
        <v>5.0707368346685122</v>
      </c>
      <c r="AZ524" s="4">
        <v>35.988285964071167</v>
      </c>
      <c r="BA524" s="4">
        <v>2.5676310838439402</v>
      </c>
      <c r="BB524" s="4">
        <v>0.54440866247627762</v>
      </c>
      <c r="BC524" s="4">
        <v>0.10655335110596047</v>
      </c>
      <c r="BD524" s="4">
        <v>18.571122560304779</v>
      </c>
      <c r="BE524" s="4">
        <v>3.1469998955726624</v>
      </c>
      <c r="BF524" s="4">
        <v>1.7120000123977661</v>
      </c>
      <c r="BG524" s="4">
        <v>4.5819997787475586</v>
      </c>
      <c r="BH524" s="4">
        <v>94.001001358032227</v>
      </c>
      <c r="BI524" s="4">
        <v>86.906501770019531</v>
      </c>
      <c r="BJ524" s="4">
        <v>7.0944995880126953</v>
      </c>
      <c r="BK524" s="4">
        <v>2.3079999685287476</v>
      </c>
      <c r="BL524" s="4">
        <v>1.9839999675750732</v>
      </c>
      <c r="BM524" s="4">
        <v>2.6319999694824219</v>
      </c>
      <c r="BN524" s="4">
        <v>0.54350000619888306</v>
      </c>
      <c r="BO524" s="4">
        <v>0.28299999237060547</v>
      </c>
      <c r="BP524" s="4">
        <v>0.80400002002716064</v>
      </c>
      <c r="BQ524" s="4">
        <v>36</v>
      </c>
      <c r="BR524" s="4">
        <v>58</v>
      </c>
      <c r="BS524" s="4">
        <v>14</v>
      </c>
      <c r="BT524" s="10">
        <v>40.952451606005141</v>
      </c>
      <c r="BU524" s="10">
        <v>118.37675480503846</v>
      </c>
      <c r="BV524" s="4">
        <v>16.625903433257783</v>
      </c>
      <c r="BW524" s="10">
        <v>16.637978087531195</v>
      </c>
      <c r="BX524" s="10">
        <v>16.61382877898437</v>
      </c>
      <c r="BY524" s="4">
        <v>0.24710468012216674</v>
      </c>
      <c r="BZ524" s="4">
        <v>0.22923710045064316</v>
      </c>
      <c r="CA524" s="4">
        <v>0.26497225979369032</v>
      </c>
      <c r="CB524" s="4">
        <v>7.62736332226938</v>
      </c>
      <c r="CD524" s="10">
        <v>4858.1148571396179</v>
      </c>
      <c r="CE524" s="10">
        <v>7.698204505216852</v>
      </c>
      <c r="CF524" s="10"/>
      <c r="CH524" s="10">
        <v>4619.2023415086533</v>
      </c>
      <c r="CI524" s="10">
        <v>7.5528581203036937</v>
      </c>
      <c r="CJ524" s="10"/>
      <c r="CK524" s="4">
        <v>7.5040381480434446</v>
      </c>
      <c r="CM524" s="10">
        <v>4498.320841783594</v>
      </c>
      <c r="CN524" s="10">
        <v>7.3461546098085009</v>
      </c>
      <c r="CQ524" s="10">
        <v>4462.8213226412845</v>
      </c>
      <c r="CR524" s="10">
        <v>7.6631775711284904</v>
      </c>
      <c r="CT524" s="4">
        <v>2.145833331005027</v>
      </c>
      <c r="CU524" s="4">
        <v>1.7906249923010669</v>
      </c>
      <c r="CV524" s="4">
        <v>0.35520833870396018</v>
      </c>
      <c r="CW524" s="4">
        <v>2.3229166589056454</v>
      </c>
      <c r="CX524" s="4">
        <v>1.949999988079071</v>
      </c>
      <c r="CY524" s="4">
        <v>0.37291667082657415</v>
      </c>
      <c r="CZ524" s="4">
        <v>1.9687500031044087</v>
      </c>
      <c r="DA524" s="4">
        <v>1.6312499965230625</v>
      </c>
      <c r="DB524" s="4">
        <v>0.33750000658134621</v>
      </c>
    </row>
    <row r="525" spans="1:106" x14ac:dyDescent="0.25">
      <c r="A525" s="1">
        <f t="shared" si="8"/>
        <v>45448</v>
      </c>
      <c r="B525" s="8" t="s">
        <v>101</v>
      </c>
      <c r="C525" s="4">
        <v>9060.9665177001953</v>
      </c>
      <c r="D525" s="4">
        <v>8921.2139999999999</v>
      </c>
      <c r="E525" s="4">
        <v>139.75251770019531</v>
      </c>
      <c r="F525" s="4">
        <v>4447.9570000000003</v>
      </c>
      <c r="H525" s="4">
        <v>4473.2569999999996</v>
      </c>
      <c r="J525" s="4">
        <v>60124.160096817606</v>
      </c>
      <c r="K525" s="4">
        <v>245.38568917074556</v>
      </c>
      <c r="L525" s="4">
        <v>29620.048383326834</v>
      </c>
      <c r="M525" s="4">
        <v>30504.111713490776</v>
      </c>
      <c r="N525" s="4">
        <v>23913.391738447135</v>
      </c>
      <c r="O525" s="4">
        <v>1791.1142372571394</v>
      </c>
      <c r="P525" s="4">
        <v>12268.609862949685</v>
      </c>
      <c r="Q525" s="4">
        <v>11644.781875497449</v>
      </c>
      <c r="R525" s="4">
        <v>25714.710674469534</v>
      </c>
      <c r="S525" s="4">
        <v>50.372549120182747</v>
      </c>
      <c r="T525" s="4">
        <v>1193.9300980957214</v>
      </c>
      <c r="U525" s="4">
        <v>12988.27179553007</v>
      </c>
      <c r="V525" s="4">
        <v>0</v>
      </c>
      <c r="W525" s="4">
        <v>12726.438878939462</v>
      </c>
      <c r="X525" s="4">
        <v>0</v>
      </c>
      <c r="Y525" s="4">
        <v>12988.27179553007</v>
      </c>
      <c r="Z525" s="4">
        <v>12726.438878939462</v>
      </c>
      <c r="AA525" s="4">
        <v>312564.90376306127</v>
      </c>
      <c r="AB525" s="4">
        <v>160747.61713508202</v>
      </c>
      <c r="AC525" s="4">
        <v>151817.28662797922</v>
      </c>
      <c r="AD525" s="4">
        <v>23638.425576914477</v>
      </c>
      <c r="AE525" s="4">
        <v>4.5068667405142993</v>
      </c>
      <c r="AF525" s="4">
        <v>1024.9414488061386</v>
      </c>
      <c r="AG525" s="4">
        <v>11705.706718822035</v>
      </c>
      <c r="AH525" s="4">
        <v>11932.718858092441</v>
      </c>
      <c r="AI525" s="4">
        <v>5040.0036711989633</v>
      </c>
      <c r="AJ525" s="4">
        <v>227.23794082094122</v>
      </c>
      <c r="AK525" s="4">
        <v>2551.8696358530337</v>
      </c>
      <c r="AL525" s="4">
        <v>2488.13403534593</v>
      </c>
      <c r="AM525" s="4">
        <v>971.59557123607306</v>
      </c>
      <c r="AN525" s="4">
        <v>475.61946601952991</v>
      </c>
      <c r="AO525" s="4">
        <v>495.97610521654315</v>
      </c>
      <c r="AP525" s="4">
        <v>97307.171875</v>
      </c>
      <c r="AQ525" s="4">
        <v>159583.761875</v>
      </c>
      <c r="AR525" s="4">
        <v>48189.125</v>
      </c>
      <c r="AS525" s="4">
        <v>49118.046875</v>
      </c>
      <c r="AT525" s="4">
        <v>657.1177662037037</v>
      </c>
      <c r="AU525" s="4">
        <v>657.87586805555554</v>
      </c>
      <c r="AV525" s="4">
        <v>656.35966435185185</v>
      </c>
      <c r="AW525" s="4">
        <v>6.6355128869936486</v>
      </c>
      <c r="AX525" s="4">
        <v>2.639165666458803</v>
      </c>
      <c r="AY525" s="4">
        <v>5.278331332917606</v>
      </c>
      <c r="AZ525" s="4">
        <v>34.49575750583336</v>
      </c>
      <c r="BA525" s="4">
        <v>2.6088194378312584</v>
      </c>
      <c r="BB525" s="4">
        <v>0.55623245724984638</v>
      </c>
      <c r="BC525" s="4">
        <v>0.10722869015552638</v>
      </c>
      <c r="BD525" s="4">
        <v>17.612222886295871</v>
      </c>
      <c r="BE525" s="4">
        <v>1.5924999713897705</v>
      </c>
      <c r="BF525" s="4">
        <v>0.36500000953674316</v>
      </c>
      <c r="BG525" s="4">
        <v>2.8199999332427979</v>
      </c>
      <c r="BH525" s="4">
        <v>95.44449520111084</v>
      </c>
      <c r="BI525" s="4">
        <v>87.6199951171875</v>
      </c>
      <c r="BJ525" s="4">
        <v>7.8245000839233398</v>
      </c>
      <c r="BK525" s="4">
        <v>2.4004999399185181</v>
      </c>
      <c r="BL525" s="4">
        <v>2.1689999103546143</v>
      </c>
      <c r="BM525" s="4">
        <v>2.6319999694824219</v>
      </c>
      <c r="BN525" s="4">
        <v>0.56250001490116119</v>
      </c>
      <c r="BO525" s="4">
        <v>0.32100000977516174</v>
      </c>
      <c r="BP525" s="4">
        <v>0.80400002002716064</v>
      </c>
      <c r="BQ525" s="4">
        <v>28</v>
      </c>
      <c r="BR525" s="4">
        <v>42</v>
      </c>
      <c r="BS525" s="4">
        <v>14</v>
      </c>
      <c r="BT525" s="10">
        <v>41.03930913025907</v>
      </c>
      <c r="BU525" s="10">
        <v>118.40637222595285</v>
      </c>
      <c r="BV525" s="4">
        <v>16.137692500063114</v>
      </c>
      <c r="BW525" s="10">
        <v>16.096668688539001</v>
      </c>
      <c r="BX525" s="10">
        <v>16.178716311587227</v>
      </c>
      <c r="BY525" s="4">
        <v>0.29876872072879557</v>
      </c>
      <c r="BZ525" s="4">
        <v>0.21520462291974499</v>
      </c>
      <c r="CA525" s="4">
        <v>0.38233281853784618</v>
      </c>
      <c r="CB525" s="4">
        <v>7.9681433000233639</v>
      </c>
      <c r="CD525" s="10">
        <v>4640.7975325832567</v>
      </c>
      <c r="CE525" s="10">
        <v>7.9839077511638621</v>
      </c>
      <c r="CF525" s="10"/>
      <c r="CH525" s="10">
        <v>4566.266253579146</v>
      </c>
      <c r="CI525" s="10">
        <v>7.9521215391595481</v>
      </c>
      <c r="CJ525" s="10"/>
      <c r="CK525" s="4">
        <v>7.5975553342423412</v>
      </c>
      <c r="CM525" s="10">
        <v>4166.0330977997955</v>
      </c>
      <c r="CN525" s="10">
        <v>7.5978929622135141</v>
      </c>
      <c r="CQ525" s="10">
        <v>4461.6558102258932</v>
      </c>
      <c r="CR525" s="10">
        <v>7.5972400770009738</v>
      </c>
      <c r="CT525" s="4">
        <v>2.3124999846331775</v>
      </c>
      <c r="CU525" s="4">
        <v>2.0249999798834324</v>
      </c>
      <c r="CV525" s="4">
        <v>0.28750000474974513</v>
      </c>
      <c r="CW525" s="4">
        <v>2.4166666436940432</v>
      </c>
      <c r="CX525" s="4">
        <v>2.1270833065112433</v>
      </c>
      <c r="CY525" s="4">
        <v>0.28958333718279999</v>
      </c>
      <c r="CZ525" s="4">
        <v>2.2083333255723119</v>
      </c>
      <c r="DA525" s="4">
        <v>1.9229166532556217</v>
      </c>
      <c r="DB525" s="4">
        <v>0.28541667231669027</v>
      </c>
    </row>
    <row r="526" spans="1:106" x14ac:dyDescent="0.25">
      <c r="A526" s="1">
        <f t="shared" si="8"/>
        <v>45449</v>
      </c>
      <c r="B526" s="8" t="s">
        <v>101</v>
      </c>
      <c r="C526" s="4">
        <v>8620.5244682617194</v>
      </c>
      <c r="D526" s="4">
        <v>8551.5570000000007</v>
      </c>
      <c r="E526" s="4">
        <v>68.96746826171875</v>
      </c>
      <c r="F526" s="4">
        <v>4179.3999999999996</v>
      </c>
      <c r="H526" s="4">
        <v>4372.1570000000002</v>
      </c>
      <c r="J526" s="4">
        <v>59611.610088573187</v>
      </c>
      <c r="K526" s="4">
        <v>254.97482212767207</v>
      </c>
      <c r="L526" s="4">
        <v>30334.824374767861</v>
      </c>
      <c r="M526" s="4">
        <v>29276.785713805326</v>
      </c>
      <c r="N526" s="4">
        <v>22278.450515750272</v>
      </c>
      <c r="O526" s="4">
        <v>1789.9918584237041</v>
      </c>
      <c r="P526" s="4">
        <v>11543.870748056666</v>
      </c>
      <c r="Q526" s="4">
        <v>10734.579767693607</v>
      </c>
      <c r="R526" s="4">
        <v>25029.941946055595</v>
      </c>
      <c r="S526" s="4">
        <v>50.383109617794325</v>
      </c>
      <c r="T526" s="4">
        <v>1193.9044960284334</v>
      </c>
      <c r="U526" s="4">
        <v>12574.453368944041</v>
      </c>
      <c r="V526" s="4">
        <v>0</v>
      </c>
      <c r="W526" s="4">
        <v>12455.488577111551</v>
      </c>
      <c r="X526" s="4">
        <v>0</v>
      </c>
      <c r="Y526" s="4">
        <v>12574.453368944041</v>
      </c>
      <c r="Z526" s="4">
        <v>12455.488577111551</v>
      </c>
      <c r="AA526" s="4">
        <v>328301.39071375807</v>
      </c>
      <c r="AB526" s="4">
        <v>171495.0077599264</v>
      </c>
      <c r="AC526" s="4">
        <v>156806.38295383169</v>
      </c>
      <c r="AD526" s="4">
        <v>24773.209676971201</v>
      </c>
      <c r="AE526" s="4">
        <v>4.5060475322001281</v>
      </c>
      <c r="AF526" s="4">
        <v>1024.9775469949702</v>
      </c>
      <c r="AG526" s="4">
        <v>12089.379484613584</v>
      </c>
      <c r="AH526" s="4">
        <v>12683.830192357615</v>
      </c>
      <c r="AI526" s="4">
        <v>4745.7919061812772</v>
      </c>
      <c r="AJ526" s="4">
        <v>227.10895564273551</v>
      </c>
      <c r="AK526" s="4">
        <v>2336.5837913900905</v>
      </c>
      <c r="AL526" s="4">
        <v>2409.2081147911863</v>
      </c>
      <c r="AM526" s="4">
        <v>1003.7136188134018</v>
      </c>
      <c r="AN526" s="4">
        <v>489.8990483744729</v>
      </c>
      <c r="AO526" s="4">
        <v>513.81457043892897</v>
      </c>
      <c r="AP526" s="4">
        <v>97834.63671875</v>
      </c>
      <c r="AQ526" s="4">
        <v>160448.80421874998</v>
      </c>
      <c r="AR526" s="4">
        <v>47863.53125</v>
      </c>
      <c r="AS526" s="4">
        <v>49971.10546875</v>
      </c>
      <c r="AT526" s="4">
        <v>700</v>
      </c>
      <c r="AU526" s="4">
        <v>700</v>
      </c>
      <c r="AV526" s="4">
        <v>700</v>
      </c>
      <c r="AW526" s="4">
        <v>6.9150792748220731</v>
      </c>
      <c r="AX526" s="4">
        <v>2.5843497803147697</v>
      </c>
      <c r="AY526" s="4">
        <v>5.1686995606295394</v>
      </c>
      <c r="AZ526" s="4">
        <v>38.083691070359926</v>
      </c>
      <c r="BA526" s="4">
        <v>2.8737473883612306</v>
      </c>
      <c r="BB526" s="4">
        <v>0.55052241005218561</v>
      </c>
      <c r="BC526" s="4">
        <v>0.11643301083464068</v>
      </c>
      <c r="BD526" s="4">
        <v>18.612417934602021</v>
      </c>
      <c r="BE526" s="4">
        <v>2.8019999265670776</v>
      </c>
      <c r="BF526" s="4">
        <v>0.57599997520446777</v>
      </c>
      <c r="BG526" s="4">
        <v>5.0279998779296875</v>
      </c>
      <c r="BH526" s="4">
        <v>94.562000751495361</v>
      </c>
      <c r="BI526" s="4">
        <v>86.866500854492188</v>
      </c>
      <c r="BJ526" s="4">
        <v>7.6954998970031738</v>
      </c>
      <c r="BK526" s="4">
        <v>2.187999963760376</v>
      </c>
      <c r="BL526" s="4">
        <v>2.1689999103546143</v>
      </c>
      <c r="BM526" s="4">
        <v>2.2070000171661377</v>
      </c>
      <c r="BN526" s="4">
        <v>0.44849999248981476</v>
      </c>
      <c r="BO526" s="4">
        <v>0.32100000977516174</v>
      </c>
      <c r="BP526" s="4">
        <v>0.57599997520446777</v>
      </c>
      <c r="BQ526" s="4">
        <v>24</v>
      </c>
      <c r="BR526" s="4">
        <v>42</v>
      </c>
      <c r="BS526" s="4">
        <v>6</v>
      </c>
      <c r="BT526" s="10">
        <v>41.72140827472564</v>
      </c>
      <c r="BU526" s="10">
        <v>116.36085931176359</v>
      </c>
      <c r="BV526" s="4">
        <v>16.446143463157391</v>
      </c>
      <c r="BW526" s="10">
        <v>16.35936202287122</v>
      </c>
      <c r="BX526" s="10">
        <v>16.532924903443565</v>
      </c>
      <c r="BY526" s="4">
        <v>0.49229542933082188</v>
      </c>
      <c r="BZ526" s="4">
        <v>0.28147322538241748</v>
      </c>
      <c r="CA526" s="4">
        <v>0.70311763327922627</v>
      </c>
      <c r="CB526" s="4">
        <v>7.8440886381218258</v>
      </c>
      <c r="CD526" s="10">
        <v>4785.5148615037315</v>
      </c>
      <c r="CE526" s="10">
        <v>7.9041472663392698</v>
      </c>
      <c r="CF526" s="10"/>
      <c r="CH526" s="10">
        <v>4740.4643664364885</v>
      </c>
      <c r="CI526" s="10">
        <v>7.7834592491676498</v>
      </c>
      <c r="CJ526" s="10"/>
      <c r="CK526" s="4">
        <v>7.5083186845862899</v>
      </c>
      <c r="CM526" s="10">
        <v>4350.1889864942759</v>
      </c>
      <c r="CN526" s="10">
        <v>7.4617101584414911</v>
      </c>
      <c r="CQ526" s="10">
        <v>4655.0572920354425</v>
      </c>
      <c r="CR526" s="10">
        <v>7.5518747322118962</v>
      </c>
      <c r="CT526" s="4">
        <v>3.0182291677144049</v>
      </c>
      <c r="CU526" s="4">
        <v>2.7036458291113377</v>
      </c>
      <c r="CV526" s="4">
        <v>0.31458333860306686</v>
      </c>
      <c r="CW526" s="4">
        <v>2.9427083096622177</v>
      </c>
      <c r="CX526" s="4">
        <v>2.6260416383544603</v>
      </c>
      <c r="CY526" s="4">
        <v>0.3166666713077575</v>
      </c>
      <c r="CZ526" s="4">
        <v>3.0937500257665915</v>
      </c>
      <c r="DA526" s="4">
        <v>2.7812500198682151</v>
      </c>
      <c r="DB526" s="4">
        <v>0.31250000589837629</v>
      </c>
    </row>
    <row r="527" spans="1:106" x14ac:dyDescent="0.25">
      <c r="A527" s="1">
        <f t="shared" si="8"/>
        <v>45450</v>
      </c>
      <c r="B527" s="8" t="s">
        <v>101</v>
      </c>
      <c r="C527" s="4">
        <v>8513.9654229736334</v>
      </c>
      <c r="D527" s="4">
        <v>8345.11</v>
      </c>
      <c r="E527" s="4">
        <v>168.85542297363281</v>
      </c>
      <c r="F527" s="4">
        <v>4109.473</v>
      </c>
      <c r="H527" s="4">
        <v>4235.6369999999997</v>
      </c>
      <c r="J527" s="4">
        <v>53529.516667927513</v>
      </c>
      <c r="K527" s="4">
        <v>251.98578077164689</v>
      </c>
      <c r="L527" s="4">
        <v>27300.734038048009</v>
      </c>
      <c r="M527" s="4">
        <v>26228.782629879504</v>
      </c>
      <c r="N527" s="4">
        <v>22356.109699781984</v>
      </c>
      <c r="O527" s="4">
        <v>1789.2270915297809</v>
      </c>
      <c r="P527" s="4">
        <v>11200.4042784995</v>
      </c>
      <c r="Q527" s="4">
        <v>11155.705421282486</v>
      </c>
      <c r="R527" s="4">
        <v>22590.666492132877</v>
      </c>
      <c r="S527" s="4">
        <v>50.398859176789472</v>
      </c>
      <c r="T527" s="4">
        <v>1193.5705256746037</v>
      </c>
      <c r="U527" s="4">
        <v>11291.412797350536</v>
      </c>
      <c r="V527" s="4">
        <v>0</v>
      </c>
      <c r="W527" s="4">
        <v>11299.253694782343</v>
      </c>
      <c r="X527" s="4">
        <v>0</v>
      </c>
      <c r="Y527" s="4">
        <v>11291.412797350536</v>
      </c>
      <c r="Z527" s="4">
        <v>11299.253694782343</v>
      </c>
      <c r="AA527" s="4">
        <v>317933.63423017558</v>
      </c>
      <c r="AB527" s="4">
        <v>162724.38436806606</v>
      </c>
      <c r="AC527" s="4">
        <v>155209.24986210951</v>
      </c>
      <c r="AD527" s="4">
        <v>24383.418424411018</v>
      </c>
      <c r="AE527" s="4">
        <v>4.4984412210924374</v>
      </c>
      <c r="AF527" s="4">
        <v>1025.0257611299028</v>
      </c>
      <c r="AG527" s="4">
        <v>12054.495479059602</v>
      </c>
      <c r="AH527" s="4">
        <v>12328.922945351416</v>
      </c>
      <c r="AI527" s="4">
        <v>3978.9820079033025</v>
      </c>
      <c r="AJ527" s="4">
        <v>226.80829255607392</v>
      </c>
      <c r="AK527" s="4">
        <v>1738.5942307960956</v>
      </c>
      <c r="AL527" s="4">
        <v>2240.3877771072066</v>
      </c>
      <c r="AM527" s="4">
        <v>958.85988629317308</v>
      </c>
      <c r="AN527" s="4">
        <v>465.6068987196565</v>
      </c>
      <c r="AO527" s="4">
        <v>493.25298757351658</v>
      </c>
      <c r="AP527" s="4">
        <v>86042.6640625</v>
      </c>
      <c r="AQ527" s="4">
        <v>141109.96906249999</v>
      </c>
      <c r="AR527" s="4">
        <v>41551.1171875</v>
      </c>
      <c r="AS527" s="4">
        <v>44491.546875</v>
      </c>
      <c r="AT527" s="4">
        <v>700</v>
      </c>
      <c r="AU527" s="4">
        <v>700</v>
      </c>
      <c r="AV527" s="4">
        <v>700</v>
      </c>
      <c r="AW527" s="4">
        <v>6.2872602845539287</v>
      </c>
      <c r="AX527" s="4">
        <v>2.6258163604302927</v>
      </c>
      <c r="AY527" s="4">
        <v>5.2516327208605853</v>
      </c>
      <c r="AZ527" s="4">
        <v>37.342603409250444</v>
      </c>
      <c r="BA527" s="4">
        <v>2.8639320472944481</v>
      </c>
      <c r="BB527" s="4">
        <v>0.4673476823345592</v>
      </c>
      <c r="BC527" s="4">
        <v>0.11262200850685115</v>
      </c>
      <c r="BD527" s="4">
        <v>16.573941994377417</v>
      </c>
      <c r="BE527" s="4">
        <v>3.9904998540878296</v>
      </c>
      <c r="BF527" s="4">
        <v>0.57599997520446777</v>
      </c>
      <c r="BG527" s="4">
        <v>7.4049997329711914</v>
      </c>
      <c r="BH527" s="4">
        <v>93.623003005981445</v>
      </c>
      <c r="BI527" s="4">
        <v>86.481002807617188</v>
      </c>
      <c r="BJ527" s="4">
        <v>7.1420001983642578</v>
      </c>
      <c r="BK527" s="4">
        <v>1.9395000338554382</v>
      </c>
      <c r="BL527" s="4">
        <v>1.6720000505447388</v>
      </c>
      <c r="BM527" s="4">
        <v>2.2070000171661377</v>
      </c>
      <c r="BN527" s="4">
        <v>0.44699998199939728</v>
      </c>
      <c r="BO527" s="4">
        <v>0.31799998879432678</v>
      </c>
      <c r="BP527" s="4">
        <v>0.57599997520446777</v>
      </c>
      <c r="BQ527" s="4">
        <v>12</v>
      </c>
      <c r="BR527" s="4">
        <v>18</v>
      </c>
      <c r="BS527" s="4">
        <v>6</v>
      </c>
      <c r="BT527" s="10">
        <v>41.496332428551106</v>
      </c>
      <c r="BU527" s="10">
        <v>115.92537769091794</v>
      </c>
      <c r="BV527" s="4">
        <v>16.562034399225205</v>
      </c>
      <c r="BW527" s="10">
        <v>16.260012549178469</v>
      </c>
      <c r="BX527" s="10">
        <v>16.86405624927194</v>
      </c>
      <c r="BY527" s="4">
        <v>0.28213766779659855</v>
      </c>
      <c r="BZ527" s="4">
        <v>0.24309946587134312</v>
      </c>
      <c r="CA527" s="4">
        <v>0.32117586972185391</v>
      </c>
      <c r="CB527" s="4">
        <v>7.8570773579894082</v>
      </c>
      <c r="CD527" s="10">
        <v>4493.9544973248949</v>
      </c>
      <c r="CE527" s="10">
        <v>8.0638438987393464</v>
      </c>
      <c r="CF527" s="10"/>
      <c r="CH527" s="10">
        <v>4571.3135241787932</v>
      </c>
      <c r="CI527" s="10">
        <v>7.6538098680689002</v>
      </c>
      <c r="CJ527" s="10"/>
      <c r="CK527" s="4">
        <v>7.4883774379285963</v>
      </c>
      <c r="CM527" s="10">
        <v>4146.0384815668176</v>
      </c>
      <c r="CN527" s="10">
        <v>7.3489905461738658</v>
      </c>
      <c r="CQ527" s="10">
        <v>4412.4810353846869</v>
      </c>
      <c r="CR527" s="10">
        <v>7.619347613756382</v>
      </c>
      <c r="CT527" s="4">
        <v>2.3609374978760673</v>
      </c>
      <c r="CU527" s="4">
        <v>2.1357638819350138</v>
      </c>
      <c r="CV527" s="4">
        <v>0.22517361594105345</v>
      </c>
      <c r="CW527" s="4">
        <v>2.6281249901641988</v>
      </c>
      <c r="CX527" s="4">
        <v>2.384027763373322</v>
      </c>
      <c r="CY527" s="4">
        <v>0.24409722679087686</v>
      </c>
      <c r="CZ527" s="4">
        <v>2.0937500055879354</v>
      </c>
      <c r="DA527" s="4">
        <v>1.8875000004967053</v>
      </c>
      <c r="DB527" s="4">
        <v>0.20625000509123007</v>
      </c>
    </row>
    <row r="528" spans="1:106" x14ac:dyDescent="0.25">
      <c r="A528" s="1">
        <f t="shared" si="8"/>
        <v>45451</v>
      </c>
      <c r="B528" s="8" t="s">
        <v>101</v>
      </c>
      <c r="C528" s="4">
        <v>8854.5007202148445</v>
      </c>
      <c r="D528" s="4">
        <v>8621.8250000000007</v>
      </c>
      <c r="E528" s="4">
        <v>232.67572021484375</v>
      </c>
      <c r="F528" s="4">
        <v>4327.5640000000003</v>
      </c>
      <c r="H528" s="4">
        <v>4294.2610000000004</v>
      </c>
      <c r="J528" s="4">
        <v>60330.240446168973</v>
      </c>
      <c r="K528" s="4">
        <v>247.6098030950661</v>
      </c>
      <c r="L528" s="4">
        <v>26990.360725676877</v>
      </c>
      <c r="M528" s="4">
        <v>33339.879720492099</v>
      </c>
      <c r="N528" s="4">
        <v>23875.265993414345</v>
      </c>
      <c r="O528" s="4">
        <v>1789.2230945317265</v>
      </c>
      <c r="P528" s="4">
        <v>11726.586381948477</v>
      </c>
      <c r="Q528" s="4">
        <v>12148.679611465868</v>
      </c>
      <c r="R528" s="4">
        <v>23234.589175550333</v>
      </c>
      <c r="S528" s="4">
        <v>50.417479656831723</v>
      </c>
      <c r="T528" s="4">
        <v>1193.2508689851527</v>
      </c>
      <c r="U528" s="4">
        <v>10841.982126516572</v>
      </c>
      <c r="V528" s="4">
        <v>0</v>
      </c>
      <c r="W528" s="4">
        <v>12392.607049033759</v>
      </c>
      <c r="X528" s="4">
        <v>0</v>
      </c>
      <c r="Y528" s="4">
        <v>10841.982126516572</v>
      </c>
      <c r="Z528" s="4">
        <v>12392.607049033759</v>
      </c>
      <c r="AA528" s="4">
        <v>318213.14539652376</v>
      </c>
      <c r="AB528" s="4">
        <v>157433.28538027185</v>
      </c>
      <c r="AC528" s="4">
        <v>160779.86001625189</v>
      </c>
      <c r="AD528" s="4">
        <v>24715.583096840208</v>
      </c>
      <c r="AE528" s="4">
        <v>4.497748423574925</v>
      </c>
      <c r="AF528" s="4">
        <v>1024.9556089730124</v>
      </c>
      <c r="AG528" s="4">
        <v>11740.548925392312</v>
      </c>
      <c r="AH528" s="4">
        <v>12975.034171447896</v>
      </c>
      <c r="AI528" s="4">
        <v>4351.5487199123299</v>
      </c>
      <c r="AJ528" s="4">
        <v>226.93369183010526</v>
      </c>
      <c r="AK528" s="4">
        <v>1797.7191378654722</v>
      </c>
      <c r="AL528" s="4">
        <v>2553.8295820468579</v>
      </c>
      <c r="AM528" s="4">
        <v>972.76004260298009</v>
      </c>
      <c r="AN528" s="4">
        <v>452.1041507642708</v>
      </c>
      <c r="AO528" s="4">
        <v>520.65589183870929</v>
      </c>
      <c r="AP528" s="4">
        <v>92435.0234375</v>
      </c>
      <c r="AQ528" s="4">
        <v>151593.43843749998</v>
      </c>
      <c r="AR528" s="4">
        <v>41516.578125</v>
      </c>
      <c r="AS528" s="4">
        <v>50918.4453125</v>
      </c>
      <c r="AT528" s="4">
        <v>712.30005787037032</v>
      </c>
      <c r="AU528" s="4">
        <v>712.28443287037032</v>
      </c>
      <c r="AV528" s="4">
        <v>712.31568287037032</v>
      </c>
      <c r="AW528" s="4">
        <v>6.8135112698601858</v>
      </c>
      <c r="AX528" s="4">
        <v>2.6963988990262386</v>
      </c>
      <c r="AY528" s="4">
        <v>5.3927977980524773</v>
      </c>
      <c r="AZ528" s="4">
        <v>35.938011125804358</v>
      </c>
      <c r="BA528" s="4">
        <v>2.7913017207638231</v>
      </c>
      <c r="BB528" s="4">
        <v>0.49145049025494286</v>
      </c>
      <c r="BC528" s="4">
        <v>0.10986051877348282</v>
      </c>
      <c r="BD528" s="4">
        <v>17.120495353443456</v>
      </c>
      <c r="BE528" s="4">
        <v>5.4714999198913574</v>
      </c>
      <c r="BF528" s="4">
        <v>3.7620000839233398</v>
      </c>
      <c r="BG528" s="4">
        <v>7.180999755859375</v>
      </c>
      <c r="BH528" s="4">
        <v>93.107998847961426</v>
      </c>
      <c r="BI528" s="4">
        <v>86.77349853515625</v>
      </c>
      <c r="BJ528" s="4">
        <v>6.3345003128051758</v>
      </c>
      <c r="BK528" s="4">
        <v>1.2000000178813934</v>
      </c>
      <c r="BL528" s="4">
        <v>1.6720000505447388</v>
      </c>
      <c r="BM528" s="4">
        <v>0.7279999852180481</v>
      </c>
      <c r="BN528" s="4">
        <v>0.21949999406933784</v>
      </c>
      <c r="BO528" s="4">
        <v>0.31799998879432678</v>
      </c>
      <c r="BP528" s="4">
        <v>0.12099999934434891</v>
      </c>
      <c r="BQ528" s="4">
        <v>15</v>
      </c>
      <c r="BR528" s="4">
        <v>18</v>
      </c>
      <c r="BS528" s="4">
        <v>12</v>
      </c>
      <c r="BT528" s="10">
        <v>41.908169538824168</v>
      </c>
      <c r="BU528" s="10">
        <v>115.03066501127718</v>
      </c>
      <c r="BV528" s="4">
        <v>16.215074243644874</v>
      </c>
      <c r="BW528" s="10">
        <v>16.003817504473307</v>
      </c>
      <c r="BX528" s="10">
        <v>16.426330982816442</v>
      </c>
      <c r="BY528" s="4">
        <v>0.53819439968260141</v>
      </c>
      <c r="BZ528" s="4">
        <v>0.38341684404672877</v>
      </c>
      <c r="CA528" s="4">
        <v>0.692971955318474</v>
      </c>
      <c r="CB528" s="4">
        <v>7.9316488305975419</v>
      </c>
      <c r="CD528" s="10">
        <v>4403.4475391569413</v>
      </c>
      <c r="CE528" s="10">
        <v>8.1209748396294277</v>
      </c>
      <c r="CF528" s="10"/>
      <c r="CH528" s="10">
        <v>4852.9182707403879</v>
      </c>
      <c r="CI528" s="10">
        <v>7.7598579406506811</v>
      </c>
      <c r="CJ528" s="10"/>
      <c r="CK528" s="4">
        <v>7.6278980286139371</v>
      </c>
      <c r="CM528" s="10">
        <v>3987.5182867332742</v>
      </c>
      <c r="CN528" s="10">
        <v>7.6312568348159937</v>
      </c>
      <c r="CQ528" s="10">
        <v>4732.4848700998564</v>
      </c>
      <c r="CR528" s="10">
        <v>7.6250679506485728</v>
      </c>
      <c r="CT528" s="4">
        <v>3.0645833512147265</v>
      </c>
      <c r="CU528" s="4">
        <v>2.7166666773458319</v>
      </c>
      <c r="CV528" s="4">
        <v>0.34791667386889458</v>
      </c>
      <c r="CW528" s="4">
        <v>3.1854166866590581</v>
      </c>
      <c r="CX528" s="4">
        <v>2.845833346247673</v>
      </c>
      <c r="CY528" s="4">
        <v>0.33958334041138488</v>
      </c>
      <c r="CZ528" s="4">
        <v>2.9437500157703953</v>
      </c>
      <c r="DA528" s="4">
        <v>2.5875000084439912</v>
      </c>
      <c r="DB528" s="4">
        <v>0.35625000732640427</v>
      </c>
    </row>
    <row r="529" spans="1:106" x14ac:dyDescent="0.25">
      <c r="A529" s="1">
        <f t="shared" si="8"/>
        <v>45452</v>
      </c>
      <c r="B529" s="8" t="s">
        <v>101</v>
      </c>
      <c r="C529" s="4">
        <v>8239.7143852539066</v>
      </c>
      <c r="D529" s="4">
        <v>8041.0820000000003</v>
      </c>
      <c r="E529" s="4">
        <v>198.63238525390625</v>
      </c>
      <c r="F529" s="4">
        <v>4013.0880000000002</v>
      </c>
      <c r="H529" s="4">
        <v>4027.9940000000001</v>
      </c>
      <c r="J529" s="4">
        <v>51075.097493025722</v>
      </c>
      <c r="K529" s="4">
        <v>244.55606443196942</v>
      </c>
      <c r="L529" s="4">
        <v>24952.990699632948</v>
      </c>
      <c r="M529" s="4">
        <v>26122.10679339277</v>
      </c>
      <c r="N529" s="4">
        <v>21700.225076356095</v>
      </c>
      <c r="O529" s="4">
        <v>1788.5944750660276</v>
      </c>
      <c r="P529" s="4">
        <v>11488.537647051824</v>
      </c>
      <c r="Q529" s="4">
        <v>10211.687429304269</v>
      </c>
      <c r="R529" s="4">
        <v>21672.599927453153</v>
      </c>
      <c r="S529" s="4">
        <v>50.432367184544788</v>
      </c>
      <c r="T529" s="4">
        <v>1192.9816556297449</v>
      </c>
      <c r="U529" s="4">
        <v>10072.46454454101</v>
      </c>
      <c r="V529" s="4">
        <v>0</v>
      </c>
      <c r="W529" s="4">
        <v>11600.135382912144</v>
      </c>
      <c r="X529" s="4">
        <v>0</v>
      </c>
      <c r="Y529" s="4">
        <v>10072.46454454101</v>
      </c>
      <c r="Z529" s="4">
        <v>11600.135382912144</v>
      </c>
      <c r="AA529" s="4">
        <v>293359.28012199572</v>
      </c>
      <c r="AB529" s="4">
        <v>145901.69599225937</v>
      </c>
      <c r="AC529" s="4">
        <v>147457.58412973632</v>
      </c>
      <c r="AD529" s="4">
        <v>23784.507280448954</v>
      </c>
      <c r="AE529" s="4">
        <v>4.5016192693313419</v>
      </c>
      <c r="AF529" s="4">
        <v>1025.0362850363426</v>
      </c>
      <c r="AG529" s="4">
        <v>11457.01603904721</v>
      </c>
      <c r="AH529" s="4">
        <v>12327.491241401742</v>
      </c>
      <c r="AI529" s="4">
        <v>3955.1769920474435</v>
      </c>
      <c r="AJ529" s="4">
        <v>226.7390582923536</v>
      </c>
      <c r="AK529" s="4">
        <v>1713.778805789251</v>
      </c>
      <c r="AL529" s="4">
        <v>2241.3981862581923</v>
      </c>
      <c r="AM529" s="4">
        <v>953.29018832701536</v>
      </c>
      <c r="AN529" s="4">
        <v>453.07594958255271</v>
      </c>
      <c r="AO529" s="4">
        <v>500.2142387444627</v>
      </c>
      <c r="AP529" s="4">
        <v>82503.625</v>
      </c>
      <c r="AQ529" s="4">
        <v>135305.94499999998</v>
      </c>
      <c r="AR529" s="4">
        <v>39395.5078125</v>
      </c>
      <c r="AS529" s="4">
        <v>43108.1171875</v>
      </c>
      <c r="AT529" s="4">
        <v>750</v>
      </c>
      <c r="AU529" s="4">
        <v>750</v>
      </c>
      <c r="AV529" s="4">
        <v>750</v>
      </c>
      <c r="AW529" s="4">
        <v>6.1986490192465382</v>
      </c>
      <c r="AX529" s="4">
        <v>2.6336137469997274</v>
      </c>
      <c r="AY529" s="4">
        <v>5.2672274939994548</v>
      </c>
      <c r="AZ529" s="4">
        <v>35.603088457410877</v>
      </c>
      <c r="BA529" s="4">
        <v>2.8865693843726641</v>
      </c>
      <c r="BB529" s="4">
        <v>0.48001384600487762</v>
      </c>
      <c r="BC529" s="4">
        <v>0.11569456703900541</v>
      </c>
      <c r="BD529" s="4">
        <v>16.421193584349044</v>
      </c>
      <c r="BE529" s="4">
        <v>5.563499927520752</v>
      </c>
      <c r="BF529" s="4">
        <v>4.119999885559082</v>
      </c>
      <c r="BG529" s="4">
        <v>7.0069999694824219</v>
      </c>
      <c r="BH529" s="4">
        <v>92.312002182006836</v>
      </c>
      <c r="BI529" s="4">
        <v>85.093002319335938</v>
      </c>
      <c r="BJ529" s="4">
        <v>7.2189998626708984</v>
      </c>
      <c r="BK529" s="4">
        <v>1.4375000298023224</v>
      </c>
      <c r="BL529" s="4">
        <v>2.1470000743865967</v>
      </c>
      <c r="BM529" s="4">
        <v>0.7279999852180481</v>
      </c>
      <c r="BN529" s="4">
        <v>0.68649998679757118</v>
      </c>
      <c r="BO529" s="4">
        <v>1.2519999742507935</v>
      </c>
      <c r="BP529" s="4">
        <v>0.12099999934434891</v>
      </c>
      <c r="BQ529" s="4">
        <v>22</v>
      </c>
      <c r="BR529" s="4">
        <v>32</v>
      </c>
      <c r="BS529" s="4">
        <v>12</v>
      </c>
      <c r="BT529" s="10">
        <v>41.93787817731333</v>
      </c>
      <c r="BU529" s="10">
        <v>114.88426683862208</v>
      </c>
      <c r="BV529" s="4">
        <v>15.69840296852092</v>
      </c>
      <c r="BW529" s="10">
        <v>15.695194724958252</v>
      </c>
      <c r="BX529" s="10">
        <v>15.701611212083588</v>
      </c>
      <c r="BY529" s="4">
        <v>0.30266593700408295</v>
      </c>
      <c r="BZ529" s="4">
        <v>0.23803453761488533</v>
      </c>
      <c r="CA529" s="4">
        <v>0.36729733639328055</v>
      </c>
      <c r="CB529" s="4">
        <v>8.1901483611434891</v>
      </c>
      <c r="CD529" s="10">
        <v>4385.3650636455959</v>
      </c>
      <c r="CE529" s="10">
        <v>8.2624333339216811</v>
      </c>
      <c r="CF529" s="10"/>
      <c r="CH529" s="10">
        <v>4617.2974338404238</v>
      </c>
      <c r="CI529" s="10">
        <v>8.1214943489664151</v>
      </c>
      <c r="CJ529" s="10"/>
      <c r="CK529" s="4">
        <v>7.7004147419247788</v>
      </c>
      <c r="CM529" s="10">
        <v>4019.3687009839659</v>
      </c>
      <c r="CN529" s="10">
        <v>7.7136658247620984</v>
      </c>
      <c r="CQ529" s="10">
        <v>4600.4683640932662</v>
      </c>
      <c r="CR529" s="10">
        <v>7.6888374451377448</v>
      </c>
      <c r="CT529" s="4">
        <v>3.681250008211161</v>
      </c>
      <c r="CU529" s="4">
        <v>3.3729166686534882</v>
      </c>
      <c r="CV529" s="4">
        <v>0.3083333395576725</v>
      </c>
      <c r="CW529" s="4">
        <v>2.8687500132558248</v>
      </c>
      <c r="CX529" s="4">
        <v>2.5875000059604645</v>
      </c>
      <c r="CY529" s="4">
        <v>0.28125000729536015</v>
      </c>
      <c r="CZ529" s="4">
        <v>4.4937500031664968</v>
      </c>
      <c r="DA529" s="4">
        <v>4.1583333313465118</v>
      </c>
      <c r="DB529" s="4">
        <v>0.33541667181998491</v>
      </c>
    </row>
    <row r="530" spans="1:106" x14ac:dyDescent="0.25">
      <c r="A530" s="1">
        <f t="shared" si="8"/>
        <v>45453</v>
      </c>
      <c r="B530" s="8" t="s">
        <v>102</v>
      </c>
      <c r="C530" s="4">
        <v>8205.4431652832027</v>
      </c>
      <c r="D530" s="4">
        <v>7992.8549999999996</v>
      </c>
      <c r="E530" s="4">
        <v>212.58816528320313</v>
      </c>
      <c r="F530" s="4">
        <v>4096.3329999999996</v>
      </c>
      <c r="H530" s="4">
        <v>3896.5219999999999</v>
      </c>
      <c r="J530" s="4">
        <v>53820.119892630406</v>
      </c>
      <c r="K530" s="4">
        <v>245.18919041257485</v>
      </c>
      <c r="L530" s="4">
        <v>27828.654200279314</v>
      </c>
      <c r="M530" s="4">
        <v>25991.465692351096</v>
      </c>
      <c r="N530" s="4">
        <v>21640.780600212165</v>
      </c>
      <c r="O530" s="4">
        <v>1787.9058658315128</v>
      </c>
      <c r="P530" s="4">
        <v>11203.765513905621</v>
      </c>
      <c r="Q530" s="4">
        <v>10437.015086306543</v>
      </c>
      <c r="R530" s="4">
        <v>21976.993665377435</v>
      </c>
      <c r="S530" s="4">
        <v>50.450521718111553</v>
      </c>
      <c r="T530" s="4">
        <v>1192.6336607508056</v>
      </c>
      <c r="U530" s="4">
        <v>11090.928822371172</v>
      </c>
      <c r="V530" s="4">
        <v>0</v>
      </c>
      <c r="W530" s="4">
        <v>10886.064843006263</v>
      </c>
      <c r="X530" s="4">
        <v>0</v>
      </c>
      <c r="Y530" s="4">
        <v>11090.928822371172</v>
      </c>
      <c r="Z530" s="4">
        <v>10886.064843006263</v>
      </c>
      <c r="AA530" s="4">
        <v>279609.19602045848</v>
      </c>
      <c r="AB530" s="4">
        <v>137657.57490648451</v>
      </c>
      <c r="AC530" s="4">
        <v>141951.62111397396</v>
      </c>
      <c r="AD530" s="4">
        <v>23872.431550045214</v>
      </c>
      <c r="AE530" s="4">
        <v>4.4995539410419729</v>
      </c>
      <c r="AF530" s="4">
        <v>1024.9775552743351</v>
      </c>
      <c r="AG530" s="4">
        <v>11835.325710752795</v>
      </c>
      <c r="AH530" s="4">
        <v>12037.105839292417</v>
      </c>
      <c r="AI530" s="4">
        <v>3828.4450402410598</v>
      </c>
      <c r="AJ530" s="4">
        <v>226.74833621316486</v>
      </c>
      <c r="AK530" s="4">
        <v>1586.4993802504137</v>
      </c>
      <c r="AL530" s="4">
        <v>2241.9456599906462</v>
      </c>
      <c r="AM530" s="4">
        <v>915.97718806617343</v>
      </c>
      <c r="AN530" s="4">
        <v>438.32460776644729</v>
      </c>
      <c r="AO530" s="4">
        <v>477.65258029972614</v>
      </c>
      <c r="AP530" s="4">
        <v>82617.61328125</v>
      </c>
      <c r="AQ530" s="4">
        <v>135492.88578124999</v>
      </c>
      <c r="AR530" s="4">
        <v>41374.8515625</v>
      </c>
      <c r="AS530" s="4">
        <v>41242.76171875</v>
      </c>
      <c r="AT530" s="4">
        <v>750</v>
      </c>
      <c r="AU530" s="4">
        <v>750</v>
      </c>
      <c r="AV530" s="4">
        <v>750</v>
      </c>
      <c r="AW530" s="4">
        <v>6.5590753367643195</v>
      </c>
      <c r="AX530" s="4">
        <v>2.637368898217852</v>
      </c>
      <c r="AY530" s="4">
        <v>5.2747377964357041</v>
      </c>
      <c r="AZ530" s="4">
        <v>34.076062729124764</v>
      </c>
      <c r="BA530" s="4">
        <v>2.9093409178736636</v>
      </c>
      <c r="BB530" s="4">
        <v>0.46657382948419029</v>
      </c>
      <c r="BC530" s="4">
        <v>0.11163043477549446</v>
      </c>
      <c r="BD530" s="4">
        <v>16.512561607216202</v>
      </c>
      <c r="BE530" s="4">
        <v>4.3284998536109924</v>
      </c>
      <c r="BF530" s="4">
        <v>1.3890000581741333</v>
      </c>
      <c r="BG530" s="4">
        <v>7.2679996490478516</v>
      </c>
      <c r="BH530" s="4">
        <v>92.082000732421875</v>
      </c>
      <c r="BI530" s="4">
        <v>83.573501586914063</v>
      </c>
      <c r="BJ530" s="4">
        <v>8.5084991455078125</v>
      </c>
      <c r="BK530" s="4">
        <v>2.3619999885559082</v>
      </c>
      <c r="BL530" s="4">
        <v>2.1470000743865967</v>
      </c>
      <c r="BM530" s="4">
        <v>2.5769999027252197</v>
      </c>
      <c r="BN530" s="4">
        <v>1.2274999618530273</v>
      </c>
      <c r="BO530" s="4">
        <v>1.2519999742507935</v>
      </c>
      <c r="BP530" s="4">
        <v>1.2029999494552612</v>
      </c>
      <c r="BQ530" s="4">
        <v>43</v>
      </c>
      <c r="BR530" s="4">
        <v>32</v>
      </c>
      <c r="BS530" s="4">
        <v>54</v>
      </c>
      <c r="BT530" s="10">
        <v>41.978774040708942</v>
      </c>
      <c r="BU530" s="10">
        <v>114.76560883693928</v>
      </c>
      <c r="BV530" s="4">
        <v>15.849551806521635</v>
      </c>
      <c r="BW530" s="10">
        <v>15.745613343837084</v>
      </c>
      <c r="BX530" s="10">
        <v>15.953490269206188</v>
      </c>
      <c r="BY530" s="4">
        <v>0.25231677781376294</v>
      </c>
      <c r="BZ530" s="4">
        <v>0.27750286038138766</v>
      </c>
      <c r="CA530" s="4">
        <v>0.22713069524613816</v>
      </c>
      <c r="CB530" s="4">
        <v>8.321149745834747</v>
      </c>
      <c r="CD530" s="10">
        <v>4193.6155757674233</v>
      </c>
      <c r="CE530" s="10">
        <v>8.3438449582773284</v>
      </c>
      <c r="CF530" s="10"/>
      <c r="CH530" s="10">
        <v>4404.663934591179</v>
      </c>
      <c r="CI530" s="10">
        <v>8.2995419687584739</v>
      </c>
      <c r="CJ530" s="10"/>
      <c r="CK530" s="4">
        <v>7.7713508253846966</v>
      </c>
      <c r="CM530" s="10">
        <v>3851.8589576438621</v>
      </c>
      <c r="CN530" s="10">
        <v>7.7488247183577244</v>
      </c>
      <c r="CQ530" s="10">
        <v>4392.4403056513902</v>
      </c>
      <c r="CR530" s="10">
        <v>7.7911046253443796</v>
      </c>
      <c r="CT530" s="4">
        <v>3.758333328878507</v>
      </c>
      <c r="CU530" s="4">
        <v>3.4708333238959312</v>
      </c>
      <c r="CV530" s="4">
        <v>0.28750000498257577</v>
      </c>
      <c r="CW530" s="4">
        <v>3.7249999889172614</v>
      </c>
      <c r="CX530" s="4">
        <v>3.4374999850988388</v>
      </c>
      <c r="CY530" s="4">
        <v>0.28750000381842256</v>
      </c>
      <c r="CZ530" s="4">
        <v>3.7916666688397527</v>
      </c>
      <c r="DA530" s="4">
        <v>3.5041666626930237</v>
      </c>
      <c r="DB530" s="4">
        <v>0.28750000614672899</v>
      </c>
    </row>
    <row r="531" spans="1:106" x14ac:dyDescent="0.25">
      <c r="A531" s="1">
        <f t="shared" si="8"/>
        <v>45454</v>
      </c>
      <c r="B531" s="8" t="s">
        <v>102</v>
      </c>
      <c r="C531" s="4">
        <v>6631.1366982421878</v>
      </c>
      <c r="D531" s="4">
        <v>6405.1710000000003</v>
      </c>
      <c r="E531" s="4">
        <v>225.9656982421875</v>
      </c>
      <c r="F531" s="4">
        <v>2297.0239999999999</v>
      </c>
      <c r="H531" s="4">
        <v>4108.1469999999999</v>
      </c>
      <c r="J531" s="4">
        <v>47458.126481116822</v>
      </c>
      <c r="K531" s="4">
        <v>269.21677860886609</v>
      </c>
      <c r="L531" s="4">
        <v>21407.238387687157</v>
      </c>
      <c r="M531" s="4">
        <v>26050.888093429669</v>
      </c>
      <c r="N531" s="4">
        <v>20331.128838380053</v>
      </c>
      <c r="O531" s="4">
        <v>1787.6717240812436</v>
      </c>
      <c r="P531" s="4">
        <v>9410.2119743589319</v>
      </c>
      <c r="Q531" s="4">
        <v>10920.916864021121</v>
      </c>
      <c r="R531" s="4">
        <v>20491.5400606029</v>
      </c>
      <c r="S531" s="4">
        <v>50.498324393915922</v>
      </c>
      <c r="T531" s="4">
        <v>1192.4753460997358</v>
      </c>
      <c r="U531" s="4">
        <v>9268.3786092957962</v>
      </c>
      <c r="V531" s="4">
        <v>0</v>
      </c>
      <c r="W531" s="4">
        <v>11223.161451307102</v>
      </c>
      <c r="X531" s="4">
        <v>0</v>
      </c>
      <c r="Y531" s="4">
        <v>9268.3786092957962</v>
      </c>
      <c r="Z531" s="4">
        <v>11223.161451307102</v>
      </c>
      <c r="AA531" s="4">
        <v>253808.19637105695</v>
      </c>
      <c r="AB531" s="4">
        <v>118584.21130951782</v>
      </c>
      <c r="AC531" s="4">
        <v>135223.98506153913</v>
      </c>
      <c r="AD531" s="4">
        <v>23147.261359546694</v>
      </c>
      <c r="AE531" s="4">
        <v>4.500790113146528</v>
      </c>
      <c r="AF531" s="4">
        <v>1024.9635001957679</v>
      </c>
      <c r="AG531" s="4">
        <v>10815.1117969919</v>
      </c>
      <c r="AH531" s="4">
        <v>12332.149562554794</v>
      </c>
      <c r="AI531" s="4">
        <v>3423.2637067923397</v>
      </c>
      <c r="AJ531" s="4">
        <v>226.48160014452759</v>
      </c>
      <c r="AK531" s="4">
        <v>1142.8689655350038</v>
      </c>
      <c r="AL531" s="4">
        <v>2280.3947412573361</v>
      </c>
      <c r="AM531" s="4">
        <v>869.58979457689065</v>
      </c>
      <c r="AN531" s="4">
        <v>393.67975171076642</v>
      </c>
      <c r="AO531" s="4">
        <v>475.91004286612417</v>
      </c>
      <c r="AP531" s="4">
        <v>77547.42578125</v>
      </c>
      <c r="AQ531" s="4">
        <v>127177.77828124999</v>
      </c>
      <c r="AR531" s="4">
        <v>35734.734375</v>
      </c>
      <c r="AS531" s="4">
        <v>41812.69140625</v>
      </c>
      <c r="AT531" s="4">
        <v>750</v>
      </c>
      <c r="AU531" s="4">
        <v>750</v>
      </c>
      <c r="AV531" s="4">
        <v>750</v>
      </c>
      <c r="AW531" s="4">
        <v>7.1568614312682231</v>
      </c>
      <c r="AX531" s="4">
        <v>3.0660096094489382</v>
      </c>
      <c r="AY531" s="4">
        <v>6.1320192188978764</v>
      </c>
      <c r="AZ531" s="4">
        <v>38.275217043608464</v>
      </c>
      <c r="BA531" s="4">
        <v>3.4906928348623363</v>
      </c>
      <c r="BB531" s="4">
        <v>0.51624085923304741</v>
      </c>
      <c r="BC531" s="4">
        <v>0.13113736515300695</v>
      </c>
      <c r="BD531" s="4">
        <v>19.178880494947851</v>
      </c>
      <c r="BE531" s="4">
        <v>4.4364999532699585</v>
      </c>
      <c r="BF531" s="4">
        <v>1.812000036239624</v>
      </c>
      <c r="BG531" s="4">
        <v>7.060999870300293</v>
      </c>
      <c r="BH531" s="4">
        <v>92.540498733520508</v>
      </c>
      <c r="BI531" s="4">
        <v>84.279998779296875</v>
      </c>
      <c r="BJ531" s="4">
        <v>8.2604999542236328</v>
      </c>
      <c r="BK531" s="4">
        <v>2.3039999008178711</v>
      </c>
      <c r="BL531" s="4">
        <v>2.0309998989105225</v>
      </c>
      <c r="BM531" s="4">
        <v>2.5769999027252197</v>
      </c>
      <c r="BN531" s="4">
        <v>0.71849997341632843</v>
      </c>
      <c r="BO531" s="4">
        <v>0.23399999737739563</v>
      </c>
      <c r="BP531" s="4">
        <v>1.2029999494552612</v>
      </c>
      <c r="BQ531" s="4">
        <v>44</v>
      </c>
      <c r="BR531" s="4">
        <v>34</v>
      </c>
      <c r="BS531" s="4">
        <v>54</v>
      </c>
      <c r="BT531" s="10">
        <v>41.124181988246917</v>
      </c>
      <c r="BU531" s="10">
        <v>114.83026562352184</v>
      </c>
      <c r="BV531" s="4">
        <v>15.814643715799406</v>
      </c>
      <c r="BW531" s="10">
        <v>15.936154122777559</v>
      </c>
      <c r="BX531" s="10">
        <v>15.693133308821254</v>
      </c>
      <c r="BY531" s="4">
        <v>0.41550961662484864</v>
      </c>
      <c r="BZ531" s="4">
        <v>0.33954053653434518</v>
      </c>
      <c r="CA531" s="4">
        <v>0.49147869671535205</v>
      </c>
      <c r="CB531" s="4">
        <v>8.2326530379725398</v>
      </c>
      <c r="CD531" s="10">
        <v>3695.331340702176</v>
      </c>
      <c r="CE531" s="10">
        <v>8.2950018137482608</v>
      </c>
      <c r="CF531" s="10"/>
      <c r="CH531" s="10">
        <v>4379.1461595943738</v>
      </c>
      <c r="CI531" s="10">
        <v>8.1800401822281259</v>
      </c>
      <c r="CJ531" s="10"/>
      <c r="CK531" s="4">
        <v>7.7888886782699123</v>
      </c>
      <c r="CM531" s="10">
        <v>3563.128291308085</v>
      </c>
      <c r="CN531" s="10">
        <v>7.7386727325191114</v>
      </c>
      <c r="CQ531" s="10">
        <v>4375.4739594848379</v>
      </c>
      <c r="CR531" s="10">
        <v>7.8297815869322092</v>
      </c>
      <c r="CT531" s="4">
        <v>4.3479166901670396</v>
      </c>
      <c r="CU531" s="4">
        <v>4.0625000173846875</v>
      </c>
      <c r="CV531" s="4">
        <v>0.28541667278235155</v>
      </c>
      <c r="CW531" s="4">
        <v>4.1270833689098554</v>
      </c>
      <c r="CX531" s="4">
        <v>3.8895833641290665</v>
      </c>
      <c r="CY531" s="4">
        <v>0.23750000478078923</v>
      </c>
      <c r="CZ531" s="4">
        <v>4.568750011424223</v>
      </c>
      <c r="DA531" s="4">
        <v>4.2354166706403094</v>
      </c>
      <c r="DB531" s="4">
        <v>0.33333334078391391</v>
      </c>
    </row>
    <row r="532" spans="1:106" x14ac:dyDescent="0.25">
      <c r="A532" s="1">
        <f t="shared" si="8"/>
        <v>45455</v>
      </c>
      <c r="B532" s="8" t="s">
        <v>102</v>
      </c>
      <c r="C532" s="4">
        <v>8572.200151245117</v>
      </c>
      <c r="D532" s="4">
        <v>8348.8919999999998</v>
      </c>
      <c r="E532" s="4">
        <v>223.30815124511719</v>
      </c>
      <c r="F532" s="4">
        <v>4072.9259999999999</v>
      </c>
      <c r="H532" s="4">
        <v>4275.9660000000003</v>
      </c>
      <c r="J532" s="4">
        <v>46786.929474523495</v>
      </c>
      <c r="K532" s="4">
        <v>276.64680267308609</v>
      </c>
      <c r="L532" s="4">
        <v>23129.96258622246</v>
      </c>
      <c r="M532" s="4">
        <v>23656.966888301038</v>
      </c>
      <c r="N532" s="4">
        <v>21278.791337296116</v>
      </c>
      <c r="O532" s="4">
        <v>1787.7298926613414</v>
      </c>
      <c r="P532" s="4">
        <v>10263.094964455167</v>
      </c>
      <c r="Q532" s="4">
        <v>11015.696372840948</v>
      </c>
      <c r="R532" s="4">
        <v>20116.759352728986</v>
      </c>
      <c r="S532" s="4">
        <v>50.488184931750325</v>
      </c>
      <c r="T532" s="4">
        <v>1192.2480871911753</v>
      </c>
      <c r="U532" s="4">
        <v>9348.6923144799384</v>
      </c>
      <c r="V532" s="4">
        <v>0</v>
      </c>
      <c r="W532" s="4">
        <v>10768.06703824905</v>
      </c>
      <c r="X532" s="4">
        <v>0</v>
      </c>
      <c r="Y532" s="4">
        <v>9348.6923144799384</v>
      </c>
      <c r="Z532" s="4">
        <v>10768.06703824905</v>
      </c>
      <c r="AA532" s="4">
        <v>252858.96721022623</v>
      </c>
      <c r="AB532" s="4">
        <v>125200.88786416782</v>
      </c>
      <c r="AC532" s="4">
        <v>127658.0793460584</v>
      </c>
      <c r="AD532" s="4">
        <v>22796.270378520538</v>
      </c>
      <c r="AE532" s="4">
        <v>4.4967074083755172</v>
      </c>
      <c r="AF532" s="4">
        <v>1024.9229728729631</v>
      </c>
      <c r="AG532" s="4">
        <v>10877.452151345238</v>
      </c>
      <c r="AH532" s="4">
        <v>11918.818227175298</v>
      </c>
      <c r="AI532" s="4">
        <v>3395.4576098875059</v>
      </c>
      <c r="AJ532" s="4">
        <v>226.60073823450892</v>
      </c>
      <c r="AK532" s="4">
        <v>1157.2181626020035</v>
      </c>
      <c r="AL532" s="4">
        <v>2238.2394472855021</v>
      </c>
      <c r="AM532" s="4">
        <v>878.04425311243415</v>
      </c>
      <c r="AN532" s="4">
        <v>414.37885853923399</v>
      </c>
      <c r="AO532" s="4">
        <v>463.66539457320016</v>
      </c>
      <c r="AP532" s="4">
        <v>75652.87109375</v>
      </c>
      <c r="AQ532" s="4">
        <v>124070.70859374999</v>
      </c>
      <c r="AR532" s="4">
        <v>35558.8359375</v>
      </c>
      <c r="AS532" s="4">
        <v>40094.03515625</v>
      </c>
      <c r="AT532" s="4">
        <v>750</v>
      </c>
      <c r="AU532" s="4">
        <v>750</v>
      </c>
      <c r="AV532" s="4">
        <v>750</v>
      </c>
      <c r="AW532" s="4">
        <v>5.4579837905123654</v>
      </c>
      <c r="AX532" s="4">
        <v>2.4823022050185517</v>
      </c>
      <c r="AY532" s="4">
        <v>4.9646044100371034</v>
      </c>
      <c r="AZ532" s="4">
        <v>29.497557540522234</v>
      </c>
      <c r="BA532" s="4">
        <v>2.6593254912753483</v>
      </c>
      <c r="BB532" s="4">
        <v>0.3961010650683785</v>
      </c>
      <c r="BC532" s="4">
        <v>0.1024292757542412</v>
      </c>
      <c r="BD532" s="4">
        <v>14.473613122032464</v>
      </c>
      <c r="BE532" s="4">
        <v>6.2199999094009399</v>
      </c>
      <c r="BF532" s="4">
        <v>2.2070000171661377</v>
      </c>
      <c r="BG532" s="4">
        <v>10.232999801635742</v>
      </c>
      <c r="BH532" s="4">
        <v>92.023006439208984</v>
      </c>
      <c r="BI532" s="4">
        <v>84.947006225585938</v>
      </c>
      <c r="BJ532" s="4">
        <v>7.0760002136230469</v>
      </c>
      <c r="BK532" s="4">
        <v>1.5504999756813049</v>
      </c>
      <c r="BL532" s="4">
        <v>2.0309998989105225</v>
      </c>
      <c r="BM532" s="4">
        <v>1.0700000524520874</v>
      </c>
      <c r="BN532" s="4">
        <v>0.20600000023841858</v>
      </c>
      <c r="BO532" s="4">
        <v>0.23399999737739563</v>
      </c>
      <c r="BP532" s="4">
        <v>0.17800000309944153</v>
      </c>
      <c r="BQ532" s="4">
        <v>44</v>
      </c>
      <c r="BR532" s="4">
        <v>34</v>
      </c>
      <c r="BS532" s="4">
        <v>54</v>
      </c>
      <c r="BT532" s="10">
        <v>40.347724739164342</v>
      </c>
      <c r="BU532" s="10">
        <v>113.60185676296886</v>
      </c>
      <c r="BV532" s="4">
        <v>15.94063488524821</v>
      </c>
      <c r="BW532" s="10">
        <v>15.946916031291087</v>
      </c>
      <c r="BX532" s="10">
        <v>15.934353739205333</v>
      </c>
      <c r="BY532" s="4">
        <v>0.45229242687439775</v>
      </c>
      <c r="BZ532" s="4">
        <v>0.29543837184430982</v>
      </c>
      <c r="CA532" s="4">
        <v>0.60914648190448561</v>
      </c>
      <c r="CB532" s="4">
        <v>8.2846282549070285</v>
      </c>
      <c r="CD532" s="10">
        <v>3901.0663084446205</v>
      </c>
      <c r="CE532" s="10">
        <v>8.3390422876423536</v>
      </c>
      <c r="CF532" s="10"/>
      <c r="CH532" s="10">
        <v>4241.1378245304531</v>
      </c>
      <c r="CI532" s="10">
        <v>8.234577358521955</v>
      </c>
      <c r="CJ532" s="10"/>
      <c r="CK532" s="4">
        <v>7.662309519952216</v>
      </c>
      <c r="CM532" s="10">
        <v>3690.5563153549479</v>
      </c>
      <c r="CN532" s="10">
        <v>7.5151184915661293</v>
      </c>
      <c r="CQ532" s="10">
        <v>4350.681614615175</v>
      </c>
      <c r="CR532" s="10">
        <v>7.7871673761439997</v>
      </c>
      <c r="CT532" s="4">
        <v>3.6322916909379677</v>
      </c>
      <c r="CU532" s="4">
        <v>3.3125000198682146</v>
      </c>
      <c r="CV532" s="4">
        <v>0.31979167106975281</v>
      </c>
      <c r="CW532" s="4">
        <v>3.1777777875152728</v>
      </c>
      <c r="CX532" s="4">
        <v>2.8375000059604645</v>
      </c>
      <c r="CY532" s="4">
        <v>0.3402777815548082</v>
      </c>
      <c r="CZ532" s="4">
        <v>4.0868055943606629</v>
      </c>
      <c r="DA532" s="4">
        <v>3.7875000337759652</v>
      </c>
      <c r="DB532" s="4">
        <v>0.29930556058469748</v>
      </c>
    </row>
    <row r="533" spans="1:106" x14ac:dyDescent="0.25">
      <c r="A533" s="1">
        <f t="shared" si="8"/>
        <v>45456</v>
      </c>
      <c r="B533" s="8" t="s">
        <v>102</v>
      </c>
      <c r="C533" s="4">
        <v>8322.0194653320323</v>
      </c>
      <c r="D533" s="4">
        <v>8126.5050000000001</v>
      </c>
      <c r="E533" s="4">
        <v>195.51446533203125</v>
      </c>
      <c r="F533" s="4">
        <v>4126.7370000000001</v>
      </c>
      <c r="H533" s="4">
        <v>3999.768</v>
      </c>
      <c r="J533" s="4">
        <v>50780.683973062507</v>
      </c>
      <c r="K533" s="4">
        <v>261.8339934642579</v>
      </c>
      <c r="L533" s="4">
        <v>26635.307103961939</v>
      </c>
      <c r="M533" s="4">
        <v>24145.376869100572</v>
      </c>
      <c r="N533" s="4">
        <v>21902.576833142251</v>
      </c>
      <c r="O533" s="4">
        <v>1787.8472084566358</v>
      </c>
      <c r="P533" s="4">
        <v>11162.217427666308</v>
      </c>
      <c r="Q533" s="4">
        <v>10740.359405475945</v>
      </c>
      <c r="R533" s="4">
        <v>20304.408720307529</v>
      </c>
      <c r="S533" s="4">
        <v>50.461632290473766</v>
      </c>
      <c r="T533" s="4">
        <v>1191.9691862858579</v>
      </c>
      <c r="U533" s="4">
        <v>10114.279578909045</v>
      </c>
      <c r="V533" s="4">
        <v>0</v>
      </c>
      <c r="W533" s="4">
        <v>10190.129141398484</v>
      </c>
      <c r="X533" s="4">
        <v>0</v>
      </c>
      <c r="Y533" s="4">
        <v>10114.279578909045</v>
      </c>
      <c r="Z533" s="4">
        <v>10190.129141398484</v>
      </c>
      <c r="AA533" s="4">
        <v>260461.9644069738</v>
      </c>
      <c r="AB533" s="4">
        <v>145100.22367695297</v>
      </c>
      <c r="AC533" s="4">
        <v>115361.74073002084</v>
      </c>
      <c r="AD533" s="4">
        <v>23761.199126705018</v>
      </c>
      <c r="AE533" s="4">
        <v>4.4976947729346142</v>
      </c>
      <c r="AF533" s="4">
        <v>1024.9305886831501</v>
      </c>
      <c r="AG533" s="4">
        <v>11871.116376678727</v>
      </c>
      <c r="AH533" s="4">
        <v>11890.082750026293</v>
      </c>
      <c r="AI533" s="4">
        <v>3551.9804126910221</v>
      </c>
      <c r="AJ533" s="4">
        <v>226.55150534647481</v>
      </c>
      <c r="AK533" s="4">
        <v>1267.9757929274122</v>
      </c>
      <c r="AL533" s="4">
        <v>2284.0046197636102</v>
      </c>
      <c r="AM533" s="4">
        <v>903.29658013747792</v>
      </c>
      <c r="AN533" s="4">
        <v>453.0631399677568</v>
      </c>
      <c r="AO533" s="4">
        <v>450.23344016972112</v>
      </c>
      <c r="AP533" s="4">
        <v>79701.9140625</v>
      </c>
      <c r="AQ533" s="4">
        <v>130711.13906249999</v>
      </c>
      <c r="AR533" s="4">
        <v>39525.60546875</v>
      </c>
      <c r="AS533" s="4">
        <v>40176.30859375</v>
      </c>
      <c r="AT533" s="4">
        <v>750</v>
      </c>
      <c r="AU533" s="4">
        <v>750</v>
      </c>
      <c r="AV533" s="4">
        <v>750</v>
      </c>
      <c r="AW533" s="4">
        <v>6.1019664979882933</v>
      </c>
      <c r="AX533" s="4">
        <v>2.631882432429324</v>
      </c>
      <c r="AY533" s="4">
        <v>5.2637648648586479</v>
      </c>
      <c r="AZ533" s="4">
        <v>31.297927803703097</v>
      </c>
      <c r="BA533" s="4">
        <v>2.8552203255098965</v>
      </c>
      <c r="BB533" s="4">
        <v>0.42681712383489423</v>
      </c>
      <c r="BC533" s="4">
        <v>0.10854295449565356</v>
      </c>
      <c r="BD533" s="4">
        <v>15.706661058294566</v>
      </c>
      <c r="BE533" s="4">
        <v>5.6354998350143433</v>
      </c>
      <c r="BF533" s="4">
        <v>2.2079999446868896</v>
      </c>
      <c r="BG533" s="4">
        <v>9.0629997253417969</v>
      </c>
      <c r="BH533" s="4">
        <v>92.450499534606934</v>
      </c>
      <c r="BI533" s="4">
        <v>85.292999267578125</v>
      </c>
      <c r="BJ533" s="4">
        <v>7.1575002670288086</v>
      </c>
      <c r="BK533" s="4">
        <v>1.6685000061988831</v>
      </c>
      <c r="BL533" s="4">
        <v>2.2669999599456787</v>
      </c>
      <c r="BM533" s="4">
        <v>1.0700000524520874</v>
      </c>
      <c r="BN533" s="4">
        <v>0.24549999833106995</v>
      </c>
      <c r="BO533" s="4">
        <v>0.31299999356269836</v>
      </c>
      <c r="BP533" s="4">
        <v>0.17800000309944153</v>
      </c>
      <c r="BQ533" s="4">
        <v>35</v>
      </c>
      <c r="BR533" s="4">
        <v>16</v>
      </c>
      <c r="BS533" s="4">
        <v>54</v>
      </c>
      <c r="BT533" s="10">
        <v>41.107154597207789</v>
      </c>
      <c r="BU533" s="10">
        <v>115.60078835393045</v>
      </c>
      <c r="BV533" s="4">
        <v>15.660891495733349</v>
      </c>
      <c r="BW533" s="10">
        <v>16.228465537842776</v>
      </c>
      <c r="BX533" s="10">
        <v>15.093317453623921</v>
      </c>
      <c r="BY533" s="4">
        <v>0.34079170821056864</v>
      </c>
      <c r="BZ533" s="4">
        <v>0.46097053990993359</v>
      </c>
      <c r="CA533" s="4">
        <v>0.22061287651120368</v>
      </c>
      <c r="CB533" s="4">
        <v>8.2764650035719036</v>
      </c>
      <c r="CD533" s="10">
        <v>4366.6840920549275</v>
      </c>
      <c r="CE533" s="10">
        <v>8.2660167890033271</v>
      </c>
      <c r="CF533" s="10"/>
      <c r="CH533" s="10">
        <v>4104.5998960670659</v>
      </c>
      <c r="CI533" s="10">
        <v>8.2875803506220969</v>
      </c>
      <c r="CJ533" s="10"/>
      <c r="CK533" s="4">
        <v>7.6103555524641857</v>
      </c>
      <c r="CM533" s="10">
        <v>3977.2339045566982</v>
      </c>
      <c r="CN533" s="10">
        <v>7.3929985164226002</v>
      </c>
      <c r="CQ533" s="10">
        <v>4170.5316852012093</v>
      </c>
      <c r="CR533" s="10">
        <v>7.8176384215060599</v>
      </c>
      <c r="CT533" s="4">
        <v>1.8489583413271853</v>
      </c>
      <c r="CU533" s="4">
        <v>1.6114583350718021</v>
      </c>
      <c r="CV533" s="4">
        <v>0.23750000625538328</v>
      </c>
      <c r="CW533" s="4">
        <v>1.6125000078851979</v>
      </c>
      <c r="CX533" s="4">
        <v>1.4145833353201549</v>
      </c>
      <c r="CY533" s="4">
        <v>0.19791667256504297</v>
      </c>
      <c r="CZ533" s="4">
        <v>2.0854166747691729</v>
      </c>
      <c r="DA533" s="4">
        <v>1.8083333348234494</v>
      </c>
      <c r="DB533" s="4">
        <v>0.27708333994572359</v>
      </c>
    </row>
    <row r="534" spans="1:106" x14ac:dyDescent="0.25">
      <c r="A534" s="1">
        <f t="shared" si="8"/>
        <v>45457</v>
      </c>
      <c r="B534" s="8" t="s">
        <v>102</v>
      </c>
      <c r="C534" s="4">
        <v>8507.0023955078123</v>
      </c>
      <c r="D534" s="4">
        <v>8241.9719999999998</v>
      </c>
      <c r="E534" s="4">
        <v>265.0303955078125</v>
      </c>
      <c r="F534" s="4">
        <v>4231.3590000000004</v>
      </c>
      <c r="H534" s="4">
        <v>4010.6129999999998</v>
      </c>
      <c r="J534" s="4">
        <v>53819.543355907605</v>
      </c>
      <c r="K534" s="4">
        <v>249.52628557557921</v>
      </c>
      <c r="L534" s="4">
        <v>26736.453123524436</v>
      </c>
      <c r="M534" s="4">
        <v>27083.090232383169</v>
      </c>
      <c r="N534" s="4">
        <v>25003.679819600991</v>
      </c>
      <c r="O534" s="4">
        <v>1787.5373473759121</v>
      </c>
      <c r="P534" s="4">
        <v>12401.519123972641</v>
      </c>
      <c r="Q534" s="4">
        <v>12602.160695628349</v>
      </c>
      <c r="R534" s="4">
        <v>21420.024981145798</v>
      </c>
      <c r="S534" s="4">
        <v>50.482116964014345</v>
      </c>
      <c r="T534" s="4">
        <v>1191.7672703984051</v>
      </c>
      <c r="U534" s="4">
        <v>10880.197891050386</v>
      </c>
      <c r="V534" s="4">
        <v>0</v>
      </c>
      <c r="W534" s="4">
        <v>10539.827090095412</v>
      </c>
      <c r="X534" s="4">
        <v>0</v>
      </c>
      <c r="Y534" s="4">
        <v>10880.197891050386</v>
      </c>
      <c r="Z534" s="4">
        <v>10539.827090095412</v>
      </c>
      <c r="AA534" s="4">
        <v>268346.47823608387</v>
      </c>
      <c r="AB534" s="4">
        <v>149092.24964042788</v>
      </c>
      <c r="AC534" s="4">
        <v>119254.22859565598</v>
      </c>
      <c r="AD534" s="4">
        <v>23267.611745289611</v>
      </c>
      <c r="AE534" s="4">
        <v>4.2957151222549035</v>
      </c>
      <c r="AF534" s="4">
        <v>1023.9154228143218</v>
      </c>
      <c r="AG534" s="4">
        <v>11491.914388083047</v>
      </c>
      <c r="AH534" s="4">
        <v>11775.697357206564</v>
      </c>
      <c r="AI534" s="4">
        <v>3838.1396961129144</v>
      </c>
      <c r="AJ534" s="4">
        <v>226.67396215447673</v>
      </c>
      <c r="AK534" s="4">
        <v>1344.8549387520825</v>
      </c>
      <c r="AL534" s="4">
        <v>2493.2847573608319</v>
      </c>
      <c r="AM534" s="4">
        <v>951.61651436289458</v>
      </c>
      <c r="AN534" s="4">
        <v>472.63338871217258</v>
      </c>
      <c r="AO534" s="4">
        <v>478.98312565072206</v>
      </c>
      <c r="AP534" s="4">
        <v>87660.55078125</v>
      </c>
      <c r="AQ534" s="4">
        <v>143763.30328125</v>
      </c>
      <c r="AR534" s="4">
        <v>43396.625</v>
      </c>
      <c r="AS534" s="4">
        <v>44263.92578125</v>
      </c>
      <c r="AT534" s="4">
        <v>750</v>
      </c>
      <c r="AU534" s="4">
        <v>750</v>
      </c>
      <c r="AV534" s="4">
        <v>750</v>
      </c>
      <c r="AW534" s="4">
        <v>6.3264991419689061</v>
      </c>
      <c r="AX534" s="4">
        <v>2.9391880543967375</v>
      </c>
      <c r="AY534" s="4">
        <v>5.8783761087934749</v>
      </c>
      <c r="AZ534" s="4">
        <v>31.544187454065639</v>
      </c>
      <c r="BA534" s="4">
        <v>2.7351128709657178</v>
      </c>
      <c r="BB534" s="4">
        <v>0.45117416425551654</v>
      </c>
      <c r="BC534" s="4">
        <v>0.11186273026858473</v>
      </c>
      <c r="BD534" s="4">
        <v>16.899407875700767</v>
      </c>
      <c r="BE534" s="4">
        <v>2.6945001780986786</v>
      </c>
      <c r="BF534" s="4">
        <v>0.78200000524520874</v>
      </c>
      <c r="BG534" s="4">
        <v>4.6070003509521484</v>
      </c>
      <c r="BH534" s="4">
        <v>94.892500877380371</v>
      </c>
      <c r="BI534" s="4">
        <v>87.054000854492188</v>
      </c>
      <c r="BJ534" s="4">
        <v>7.8385000228881836</v>
      </c>
      <c r="BK534" s="4">
        <v>2.0485000014305115</v>
      </c>
      <c r="BL534" s="4">
        <v>2.2669999599456787</v>
      </c>
      <c r="BM534" s="4">
        <v>1.8300000429153442</v>
      </c>
      <c r="BN534" s="4">
        <v>0.36450000107288361</v>
      </c>
      <c r="BO534" s="4">
        <v>0.31299999356269836</v>
      </c>
      <c r="BP534" s="4">
        <v>0.41600000858306885</v>
      </c>
      <c r="BQ534" s="4">
        <v>16</v>
      </c>
      <c r="BR534" s="4">
        <v>16</v>
      </c>
      <c r="BS534" s="4">
        <v>16</v>
      </c>
      <c r="BT534" s="10">
        <v>40.895201417336231</v>
      </c>
      <c r="BU534" s="10">
        <v>117.01494081198769</v>
      </c>
      <c r="BV534" s="4">
        <v>15.760651936837368</v>
      </c>
      <c r="BW534" s="10">
        <v>16.299684040005559</v>
      </c>
      <c r="BX534" s="10">
        <v>15.221619833669177</v>
      </c>
      <c r="BY534" s="4">
        <v>0.35944939412041665</v>
      </c>
      <c r="BZ534" s="4">
        <v>0.31368868986843251</v>
      </c>
      <c r="CA534" s="4">
        <v>0.4052100983724008</v>
      </c>
      <c r="CB534" s="4">
        <v>8.0972225489686593</v>
      </c>
      <c r="CD534" s="10">
        <v>4582.0012545847667</v>
      </c>
      <c r="CE534" s="10">
        <v>7.887589876551238</v>
      </c>
      <c r="CF534" s="10"/>
      <c r="CH534" s="10">
        <v>4396.1363838161833</v>
      </c>
      <c r="CI534" s="10">
        <v>8.3157183107368002</v>
      </c>
      <c r="CJ534" s="10"/>
      <c r="CK534" s="4">
        <v>7.5730842669572054</v>
      </c>
      <c r="CM534" s="10">
        <v>4168.1052355603815</v>
      </c>
      <c r="CN534" s="10">
        <v>7.4004053527788782</v>
      </c>
      <c r="CQ534" s="10">
        <v>4450.8398727866279</v>
      </c>
      <c r="CR534" s="10">
        <v>7.7347939457659693</v>
      </c>
      <c r="CT534" s="4">
        <v>1.779166667101284</v>
      </c>
      <c r="CU534" s="4">
        <v>1.5437499942878883</v>
      </c>
      <c r="CV534" s="4">
        <v>0.23541667281339565</v>
      </c>
      <c r="CW534" s="4">
        <v>1.7666666684672236</v>
      </c>
      <c r="CX534" s="4">
        <v>1.5020833263794582</v>
      </c>
      <c r="CY534" s="4">
        <v>0.26458334208776552</v>
      </c>
      <c r="CZ534" s="4">
        <v>1.7916666657353442</v>
      </c>
      <c r="DA534" s="4">
        <v>1.5854166621963184</v>
      </c>
      <c r="DB534" s="4">
        <v>0.20625000353902578</v>
      </c>
    </row>
    <row r="535" spans="1:106" x14ac:dyDescent="0.25">
      <c r="A535" s="1">
        <f t="shared" si="8"/>
        <v>45458</v>
      </c>
      <c r="B535" s="8" t="s">
        <v>102</v>
      </c>
      <c r="C535" s="4">
        <v>9018.3109960937509</v>
      </c>
      <c r="D535" s="4">
        <v>8771.2900000000009</v>
      </c>
      <c r="E535" s="4">
        <v>247.02099609375</v>
      </c>
      <c r="F535" s="4">
        <v>4442.8190000000004</v>
      </c>
      <c r="H535" s="4">
        <v>4328.4709999999995</v>
      </c>
      <c r="J535" s="4">
        <v>60458.894708135223</v>
      </c>
      <c r="K535" s="4">
        <v>252.31972690703614</v>
      </c>
      <c r="L535" s="4">
        <v>27821.640272877074</v>
      </c>
      <c r="M535" s="4">
        <v>32637.254435258146</v>
      </c>
      <c r="N535" s="4">
        <v>25745.301566951632</v>
      </c>
      <c r="O535" s="4">
        <v>1787.1352921165721</v>
      </c>
      <c r="P535" s="4">
        <v>12089.788573711799</v>
      </c>
      <c r="Q535" s="4">
        <v>13655.512993239832</v>
      </c>
      <c r="R535" s="4">
        <v>23802.214790866845</v>
      </c>
      <c r="S535" s="4">
        <v>50.506918487487141</v>
      </c>
      <c r="T535" s="4">
        <v>1191.5682164473142</v>
      </c>
      <c r="U535" s="4">
        <v>11528.576094132273</v>
      </c>
      <c r="V535" s="4">
        <v>0</v>
      </c>
      <c r="W535" s="4">
        <v>12273.638696734572</v>
      </c>
      <c r="X535" s="4">
        <v>0</v>
      </c>
      <c r="Y535" s="4">
        <v>11528.576094132273</v>
      </c>
      <c r="Z535" s="4">
        <v>12273.638696734572</v>
      </c>
      <c r="AA535" s="4">
        <v>298979.27089844469</v>
      </c>
      <c r="AB535" s="4">
        <v>155752.04724788983</v>
      </c>
      <c r="AC535" s="4">
        <v>143227.22365055489</v>
      </c>
      <c r="AD535" s="4">
        <v>23563.146374981043</v>
      </c>
      <c r="AE535" s="4">
        <v>4.4697626379443012</v>
      </c>
      <c r="AF535" s="4">
        <v>1024.8409823431648</v>
      </c>
      <c r="AG535" s="4">
        <v>11816.604560940068</v>
      </c>
      <c r="AH535" s="4">
        <v>11746.541814040973</v>
      </c>
      <c r="AI535" s="4">
        <v>3961.7406804481516</v>
      </c>
      <c r="AJ535" s="4">
        <v>226.66203267433025</v>
      </c>
      <c r="AK535" s="4">
        <v>1407.29881711847</v>
      </c>
      <c r="AL535" s="4">
        <v>2554.4418633296814</v>
      </c>
      <c r="AM535" s="4">
        <v>997.02917122985446</v>
      </c>
      <c r="AN535" s="4">
        <v>482.4558861250253</v>
      </c>
      <c r="AO535" s="4">
        <v>514.57328510482921</v>
      </c>
      <c r="AP535" s="4">
        <v>94655.57421875</v>
      </c>
      <c r="AQ535" s="4">
        <v>155235.14171875</v>
      </c>
      <c r="AR535" s="4">
        <v>46015.86328125</v>
      </c>
      <c r="AS535" s="4">
        <v>48639.7109375</v>
      </c>
      <c r="AT535" s="4">
        <v>750</v>
      </c>
      <c r="AU535" s="4">
        <v>750</v>
      </c>
      <c r="AV535" s="4">
        <v>750</v>
      </c>
      <c r="AW535" s="4">
        <v>6.7040152789499912</v>
      </c>
      <c r="AX535" s="4">
        <v>2.8547808539873061</v>
      </c>
      <c r="AY535" s="4">
        <v>5.7095617079746122</v>
      </c>
      <c r="AZ535" s="4">
        <v>33.152468464210926</v>
      </c>
      <c r="BA535" s="4">
        <v>2.612811466048059</v>
      </c>
      <c r="BB535" s="4">
        <v>0.43929962962733993</v>
      </c>
      <c r="BC535" s="4">
        <v>0.11055608657338542</v>
      </c>
      <c r="BD535" s="4">
        <v>17.21332761600144</v>
      </c>
      <c r="BE535" s="4">
        <v>3.8460001349449158</v>
      </c>
      <c r="BF535" s="4">
        <v>1.4390000104904175</v>
      </c>
      <c r="BG535" s="4">
        <v>6.2530002593994141</v>
      </c>
      <c r="BH535" s="4">
        <v>93.631993293762207</v>
      </c>
      <c r="BI535" s="4">
        <v>85.8179931640625</v>
      </c>
      <c r="BJ535" s="4">
        <v>7.814000129699707</v>
      </c>
      <c r="BK535" s="4">
        <v>2.1539999842643738</v>
      </c>
      <c r="BL535" s="4">
        <v>2.4779999256134033</v>
      </c>
      <c r="BM535" s="4">
        <v>1.8300000429153442</v>
      </c>
      <c r="BN535" s="4">
        <v>0.36800000071525574</v>
      </c>
      <c r="BO535" s="4">
        <v>0.31999999284744263</v>
      </c>
      <c r="BP535" s="4">
        <v>0.41600000858306885</v>
      </c>
      <c r="BQ535" s="4">
        <v>16</v>
      </c>
      <c r="BR535" s="4">
        <v>16</v>
      </c>
      <c r="BS535" s="4">
        <v>16</v>
      </c>
      <c r="BT535" s="10">
        <v>41.778478027443157</v>
      </c>
      <c r="BU535" s="10">
        <v>117.22055088723232</v>
      </c>
      <c r="BV535" s="4">
        <v>15.768393688891774</v>
      </c>
      <c r="BW535" s="10">
        <v>16.364059225618838</v>
      </c>
      <c r="BX535" s="10">
        <v>15.172728152164707</v>
      </c>
      <c r="BY535" s="4">
        <v>0.36628101637308424</v>
      </c>
      <c r="BZ535" s="4">
        <v>0.30612402709864139</v>
      </c>
      <c r="CA535" s="4">
        <v>0.4264380056475271</v>
      </c>
      <c r="CB535" s="4">
        <v>7.8124043380521657</v>
      </c>
      <c r="CD535" s="10">
        <v>4661.2909936647038</v>
      </c>
      <c r="CE535" s="10">
        <v>7.6932980016066104</v>
      </c>
      <c r="CF535" s="10"/>
      <c r="CH535" s="10">
        <v>4762.5829401160008</v>
      </c>
      <c r="CI535" s="10">
        <v>7.9289774876104895</v>
      </c>
      <c r="CJ535" s="10"/>
      <c r="CK535" s="4">
        <v>7.3446100346250045</v>
      </c>
      <c r="CM535" s="10">
        <v>4293.4123934272484</v>
      </c>
      <c r="CN535" s="10">
        <v>7.2989190074561785</v>
      </c>
      <c r="CQ535" s="10">
        <v>4769.9089886625834</v>
      </c>
      <c r="CR535" s="10">
        <v>7.3857366940185729</v>
      </c>
      <c r="CT535" s="4">
        <v>1.8406250039115548</v>
      </c>
      <c r="CU535" s="4">
        <v>1.4749999965230625</v>
      </c>
      <c r="CV535" s="4">
        <v>0.36562500738849246</v>
      </c>
      <c r="CW535" s="4">
        <v>1.9645833518976967</v>
      </c>
      <c r="CX535" s="4">
        <v>1.5687500114242237</v>
      </c>
      <c r="CY535" s="4">
        <v>0.39583334047347307</v>
      </c>
      <c r="CZ535" s="4">
        <v>1.7166666559254131</v>
      </c>
      <c r="DA535" s="4">
        <v>1.3812499816219013</v>
      </c>
      <c r="DB535" s="4">
        <v>0.3354166743035118</v>
      </c>
    </row>
    <row r="536" spans="1:106" x14ac:dyDescent="0.25">
      <c r="A536" s="1">
        <f t="shared" si="8"/>
        <v>45459</v>
      </c>
      <c r="B536" s="8" t="s">
        <v>102</v>
      </c>
      <c r="C536" s="4">
        <v>8857.6686599121094</v>
      </c>
      <c r="D536" s="4">
        <v>8622.5360000000001</v>
      </c>
      <c r="E536" s="4">
        <v>235.13265991210938</v>
      </c>
      <c r="F536" s="4">
        <v>4357.8559999999998</v>
      </c>
      <c r="H536" s="4">
        <v>4264.68</v>
      </c>
      <c r="J536" s="4">
        <v>63430.229836834551</v>
      </c>
      <c r="K536" s="4">
        <v>252.34696097419993</v>
      </c>
      <c r="L536" s="4">
        <v>30186.49427086033</v>
      </c>
      <c r="M536" s="4">
        <v>33243.735565974224</v>
      </c>
      <c r="N536" s="4">
        <v>23895.961439673702</v>
      </c>
      <c r="O536" s="4">
        <v>1786.9595946190302</v>
      </c>
      <c r="P536" s="4">
        <v>11630.989436361626</v>
      </c>
      <c r="Q536" s="4">
        <v>12264.972003312074</v>
      </c>
      <c r="R536" s="4">
        <v>25644.317973069075</v>
      </c>
      <c r="S536" s="4">
        <v>50.51421235030282</v>
      </c>
      <c r="T536" s="4">
        <v>1191.4761468716385</v>
      </c>
      <c r="U536" s="4">
        <v>12451.498181633911</v>
      </c>
      <c r="V536" s="4">
        <v>0</v>
      </c>
      <c r="W536" s="4">
        <v>13192.819791435164</v>
      </c>
      <c r="X536" s="4">
        <v>0</v>
      </c>
      <c r="Y536" s="4">
        <v>12451.498181633911</v>
      </c>
      <c r="Z536" s="4">
        <v>13192.819791435164</v>
      </c>
      <c r="AA536" s="4">
        <v>305471.50566805963</v>
      </c>
      <c r="AB536" s="4">
        <v>157101.60292209656</v>
      </c>
      <c r="AC536" s="4">
        <v>148369.90274596307</v>
      </c>
      <c r="AD536" s="4">
        <v>21822.540125020238</v>
      </c>
      <c r="AE536" s="4">
        <v>4.4778978502792421</v>
      </c>
      <c r="AF536" s="4">
        <v>1024.8804296137985</v>
      </c>
      <c r="AG536" s="4">
        <v>11075.856277961026</v>
      </c>
      <c r="AH536" s="4">
        <v>10746.683847059212</v>
      </c>
      <c r="AI536" s="4">
        <v>3941.3065149951212</v>
      </c>
      <c r="AJ536" s="4">
        <v>226.6398234128952</v>
      </c>
      <c r="AK536" s="4">
        <v>1428.5486598428579</v>
      </c>
      <c r="AL536" s="4">
        <v>2512.7578551522633</v>
      </c>
      <c r="AM536" s="4">
        <v>1000.8109689811422</v>
      </c>
      <c r="AN536" s="4">
        <v>488.19655136547948</v>
      </c>
      <c r="AO536" s="4">
        <v>512.61441761566266</v>
      </c>
      <c r="AP536" s="4">
        <v>100940.33203125</v>
      </c>
      <c r="AQ536" s="4">
        <v>165542.14453125</v>
      </c>
      <c r="AR536" s="4">
        <v>50196.18359375</v>
      </c>
      <c r="AS536" s="4">
        <v>50744.1484375</v>
      </c>
      <c r="AT536" s="4">
        <v>750</v>
      </c>
      <c r="AU536" s="4">
        <v>750</v>
      </c>
      <c r="AV536" s="4">
        <v>750</v>
      </c>
      <c r="AW536" s="4">
        <v>7.161052447570774</v>
      </c>
      <c r="AX536" s="4">
        <v>2.6977709775735517</v>
      </c>
      <c r="AY536" s="4">
        <v>5.3955419551471033</v>
      </c>
      <c r="AZ536" s="4">
        <v>34.48667108655323</v>
      </c>
      <c r="BA536" s="4">
        <v>2.4636889189346549</v>
      </c>
      <c r="BB536" s="4">
        <v>0.44495980447232364</v>
      </c>
      <c r="BC536" s="4">
        <v>0.11298807930246883</v>
      </c>
      <c r="BD536" s="4">
        <v>18.689132647336191</v>
      </c>
      <c r="BE536" s="4">
        <v>5.9099998474121094</v>
      </c>
      <c r="BF536" s="4">
        <v>4.0729999542236328</v>
      </c>
      <c r="BG536" s="4">
        <v>7.7469997406005859</v>
      </c>
      <c r="BH536" s="4">
        <v>91.334493637084961</v>
      </c>
      <c r="BI536" s="4">
        <v>83.70599365234375</v>
      </c>
      <c r="BJ536" s="4">
        <v>7.6284999847412109</v>
      </c>
      <c r="BK536" s="4">
        <v>2.1964999437332153</v>
      </c>
      <c r="BL536" s="4">
        <v>2.4779999256134033</v>
      </c>
      <c r="BM536" s="4">
        <v>1.9149999618530273</v>
      </c>
      <c r="BN536" s="4">
        <v>0.55899998545646667</v>
      </c>
      <c r="BO536" s="4">
        <v>0.31999999284744263</v>
      </c>
      <c r="BP536" s="4">
        <v>0.79799997806549072</v>
      </c>
      <c r="BQ536" s="4">
        <v>49</v>
      </c>
      <c r="BR536" s="4">
        <v>16</v>
      </c>
      <c r="BS536" s="4">
        <v>82</v>
      </c>
      <c r="BT536" s="10">
        <v>41.540715339937343</v>
      </c>
      <c r="BU536" s="10">
        <v>116.5999980658503</v>
      </c>
      <c r="BV536" s="4">
        <v>15.885210039425228</v>
      </c>
      <c r="BW536" s="10">
        <v>16.278111525111729</v>
      </c>
      <c r="BX536" s="10">
        <v>15.492308553738727</v>
      </c>
      <c r="BY536" s="4">
        <v>0.38141593323591072</v>
      </c>
      <c r="BZ536" s="4">
        <v>0.39390930367669397</v>
      </c>
      <c r="CA536" s="4">
        <v>0.36892256279512747</v>
      </c>
      <c r="CB536" s="4">
        <v>7.72110719518622</v>
      </c>
      <c r="CD536" s="10">
        <v>4695.1162425734674</v>
      </c>
      <c r="CE536" s="10">
        <v>7.72439308494911</v>
      </c>
      <c r="CF536" s="10"/>
      <c r="CH536" s="10">
        <v>4642.2844920457701</v>
      </c>
      <c r="CI536" s="10">
        <v>7.7177839101907644</v>
      </c>
      <c r="CJ536" s="10"/>
      <c r="CK536" s="4">
        <v>7.3445374730978212</v>
      </c>
      <c r="CM536" s="10">
        <v>4297.7571247962669</v>
      </c>
      <c r="CN536" s="10">
        <v>7.324920779012511</v>
      </c>
      <c r="CQ536" s="10">
        <v>4622.6957203878028</v>
      </c>
      <c r="CR536" s="10">
        <v>7.3627752702338665</v>
      </c>
      <c r="CT536" s="4">
        <v>2.1480555564992958</v>
      </c>
      <c r="CU536" s="4">
        <v>1.73604166019294</v>
      </c>
      <c r="CV536" s="4">
        <v>0.41201389630635576</v>
      </c>
      <c r="CW536" s="4">
        <v>2.2961111049271294</v>
      </c>
      <c r="CX536" s="4">
        <v>1.8595833208825854</v>
      </c>
      <c r="CY536" s="4">
        <v>0.4365277840445439</v>
      </c>
      <c r="CZ536" s="4">
        <v>2.0000000080714626</v>
      </c>
      <c r="DA536" s="4">
        <v>1.6124999995032947</v>
      </c>
      <c r="DB536" s="4">
        <v>0.38750000856816769</v>
      </c>
    </row>
    <row r="537" spans="1:106" x14ac:dyDescent="0.25">
      <c r="A537" s="1">
        <f t="shared" si="8"/>
        <v>45460</v>
      </c>
      <c r="B537" s="8" t="s">
        <v>103</v>
      </c>
      <c r="C537" s="4">
        <v>8406.1920473632817</v>
      </c>
      <c r="D537" s="4">
        <v>8257.5560000000005</v>
      </c>
      <c r="E537" s="4">
        <v>148.63604736328125</v>
      </c>
      <c r="F537" s="4">
        <v>4180.8419999999996</v>
      </c>
      <c r="H537" s="4">
        <v>4076.7139999999999</v>
      </c>
      <c r="J537" s="4">
        <v>51597.400386659596</v>
      </c>
      <c r="K537" s="4">
        <v>249.5041410302851</v>
      </c>
      <c r="L537" s="4">
        <v>26846.108907905429</v>
      </c>
      <c r="M537" s="4">
        <v>24751.291478754167</v>
      </c>
      <c r="N537" s="4">
        <v>21995.304525701584</v>
      </c>
      <c r="O537" s="4">
        <v>1786.6639454824115</v>
      </c>
      <c r="P537" s="4">
        <v>10425.162811028229</v>
      </c>
      <c r="Q537" s="4">
        <v>11570.141714673353</v>
      </c>
      <c r="R537" s="4">
        <v>21759.39986198242</v>
      </c>
      <c r="S537" s="4">
        <v>50.531822111113279</v>
      </c>
      <c r="T537" s="4">
        <v>1191.3910627450884</v>
      </c>
      <c r="U537" s="4">
        <v>10348.450276650421</v>
      </c>
      <c r="V537" s="4">
        <v>0</v>
      </c>
      <c r="W537" s="4">
        <v>11410.949585332</v>
      </c>
      <c r="X537" s="4">
        <v>0</v>
      </c>
      <c r="Y537" s="4">
        <v>10348.450276650421</v>
      </c>
      <c r="Z537" s="4">
        <v>11410.949585332</v>
      </c>
      <c r="AA537" s="4">
        <v>285468.71262336377</v>
      </c>
      <c r="AB537" s="4">
        <v>143316.26875778413</v>
      </c>
      <c r="AC537" s="4">
        <v>142152.44386557964</v>
      </c>
      <c r="AD537" s="4">
        <v>20424.201062573356</v>
      </c>
      <c r="AE537" s="4">
        <v>4.4834802303000671</v>
      </c>
      <c r="AF537" s="4">
        <v>1024.8053055239868</v>
      </c>
      <c r="AG537" s="4">
        <v>10349.938299027828</v>
      </c>
      <c r="AH537" s="4">
        <v>10074.262763545528</v>
      </c>
      <c r="AI537" s="4">
        <v>3612.0652979810457</v>
      </c>
      <c r="AJ537" s="4">
        <v>226.48149960094028</v>
      </c>
      <c r="AK537" s="4">
        <v>1279.5373208160954</v>
      </c>
      <c r="AL537" s="4">
        <v>2332.5279771649502</v>
      </c>
      <c r="AM537" s="4">
        <v>963.7581395889913</v>
      </c>
      <c r="AN537" s="4">
        <v>463.89123534775274</v>
      </c>
      <c r="AO537" s="4">
        <v>499.86690424123861</v>
      </c>
      <c r="AP537" s="4">
        <v>87218.39453125</v>
      </c>
      <c r="AQ537" s="4">
        <v>143038.16703124999</v>
      </c>
      <c r="AR537" s="4">
        <v>42937.2890625</v>
      </c>
      <c r="AS537" s="4">
        <v>44281.10546875</v>
      </c>
      <c r="AT537" s="4">
        <v>750</v>
      </c>
      <c r="AU537" s="4">
        <v>750</v>
      </c>
      <c r="AV537" s="4">
        <v>750</v>
      </c>
      <c r="AW537" s="4">
        <v>6.138023030635356</v>
      </c>
      <c r="AX537" s="4">
        <v>2.6165598408616795</v>
      </c>
      <c r="AY537" s="4">
        <v>5.233119681723359</v>
      </c>
      <c r="AZ537" s="4">
        <v>33.959337475867564</v>
      </c>
      <c r="BA537" s="4">
        <v>2.429661486139814</v>
      </c>
      <c r="BB537" s="4">
        <v>0.42969102747468396</v>
      </c>
      <c r="BC537" s="4">
        <v>0.11464859881369084</v>
      </c>
      <c r="BD537" s="4">
        <v>17.015810039233624</v>
      </c>
      <c r="BE537" s="4">
        <v>6.2835001945495605</v>
      </c>
      <c r="BF537" s="4">
        <v>3.9809999465942383</v>
      </c>
      <c r="BG537" s="4">
        <v>8.5860004425048828</v>
      </c>
      <c r="BH537" s="4">
        <v>91.25100040435791</v>
      </c>
      <c r="BI537" s="4">
        <v>84.610000610351563</v>
      </c>
      <c r="BJ537" s="4">
        <v>6.6409997940063477</v>
      </c>
      <c r="BK537" s="4">
        <v>1.8289999961853027</v>
      </c>
      <c r="BL537" s="4">
        <v>1.7430000305175781</v>
      </c>
      <c r="BM537" s="4">
        <v>1.9149999618530273</v>
      </c>
      <c r="BN537" s="4">
        <v>0.63649998605251312</v>
      </c>
      <c r="BO537" s="4">
        <v>0.47499999403953552</v>
      </c>
      <c r="BP537" s="4">
        <v>0.79799997806549072</v>
      </c>
      <c r="BQ537" s="4">
        <v>79</v>
      </c>
      <c r="BR537" s="4">
        <v>76</v>
      </c>
      <c r="BS537" s="4">
        <v>82</v>
      </c>
      <c r="BT537" s="10">
        <v>41.334007935480081</v>
      </c>
      <c r="BU537" s="10">
        <v>116.74192994567197</v>
      </c>
      <c r="BV537" s="4">
        <v>15.483372160348075</v>
      </c>
      <c r="BW537" s="10">
        <v>15.747877292699284</v>
      </c>
      <c r="BX537" s="10">
        <v>15.218867027996867</v>
      </c>
      <c r="BY537" s="4">
        <v>0.30195352689384958</v>
      </c>
      <c r="BZ537" s="4">
        <v>0.25655571092793705</v>
      </c>
      <c r="CA537" s="4">
        <v>0.34735134285976216</v>
      </c>
      <c r="CB537" s="4">
        <v>7.7422107307571757</v>
      </c>
      <c r="CD537" s="10">
        <v>4431.8663449007108</v>
      </c>
      <c r="CE537" s="10">
        <v>7.8757677454616486</v>
      </c>
      <c r="CF537" s="10"/>
      <c r="CH537" s="10">
        <v>4620.2002433479774</v>
      </c>
      <c r="CI537" s="10">
        <v>7.6140979201822727</v>
      </c>
      <c r="CJ537" s="10"/>
      <c r="CK537" s="4">
        <v>7.4859545368981069</v>
      </c>
      <c r="CM537" s="10">
        <v>4076.3984606580379</v>
      </c>
      <c r="CN537" s="10">
        <v>7.4379294193741137</v>
      </c>
      <c r="CQ537" s="10">
        <v>4506.8226253425091</v>
      </c>
      <c r="CR537" s="10">
        <v>7.5293930148286305</v>
      </c>
      <c r="CT537" s="4">
        <v>2.7583333260845393</v>
      </c>
      <c r="CU537" s="4">
        <v>2.4812499868373075</v>
      </c>
      <c r="CV537" s="4">
        <v>0.27708333924723166</v>
      </c>
      <c r="CW537" s="4">
        <v>3.2979166672254601</v>
      </c>
      <c r="CX537" s="4">
        <v>2.96249999354283</v>
      </c>
      <c r="CY537" s="4">
        <v>0.33541667368263006</v>
      </c>
      <c r="CZ537" s="4">
        <v>2.2187499849436185</v>
      </c>
      <c r="DA537" s="4">
        <v>1.9999999801317851</v>
      </c>
      <c r="DB537" s="4">
        <v>0.21875000481183329</v>
      </c>
    </row>
    <row r="538" spans="1:106" x14ac:dyDescent="0.25">
      <c r="A538" s="1">
        <f t="shared" si="8"/>
        <v>45461</v>
      </c>
      <c r="B538" s="8" t="s">
        <v>103</v>
      </c>
      <c r="C538" s="4">
        <v>7683.6590214843745</v>
      </c>
      <c r="D538" s="4">
        <v>7557.0869999999995</v>
      </c>
      <c r="E538" s="4">
        <v>126.572021484375</v>
      </c>
      <c r="F538" s="4">
        <v>3643.1509999999998</v>
      </c>
      <c r="H538" s="4">
        <v>3913.9360000000001</v>
      </c>
      <c r="J538" s="4">
        <v>48037.176035949313</v>
      </c>
      <c r="K538" s="4">
        <v>246.60726925096745</v>
      </c>
      <c r="L538" s="4">
        <v>20825.003500104991</v>
      </c>
      <c r="M538" s="4">
        <v>27212.172535844322</v>
      </c>
      <c r="N538" s="4">
        <v>22746.447368011235</v>
      </c>
      <c r="O538" s="4">
        <v>1786.6205518452477</v>
      </c>
      <c r="P538" s="4">
        <v>10391.954984507001</v>
      </c>
      <c r="Q538" s="4">
        <v>12354.492383504235</v>
      </c>
      <c r="R538" s="4">
        <v>18803.209330902639</v>
      </c>
      <c r="S538" s="4">
        <v>50.533543684047167</v>
      </c>
      <c r="T538" s="4">
        <v>1191.5069833106818</v>
      </c>
      <c r="U538" s="4">
        <v>8329.7825929247374</v>
      </c>
      <c r="V538" s="4">
        <v>0</v>
      </c>
      <c r="W538" s="4">
        <v>10473.426737977903</v>
      </c>
      <c r="X538" s="4">
        <v>0</v>
      </c>
      <c r="Y538" s="4">
        <v>8329.7825929247374</v>
      </c>
      <c r="Z538" s="4">
        <v>10473.426737977903</v>
      </c>
      <c r="AA538" s="4">
        <v>245347.68938550827</v>
      </c>
      <c r="AB538" s="4">
        <v>104796.89501467784</v>
      </c>
      <c r="AC538" s="4">
        <v>140550.79437083044</v>
      </c>
      <c r="AD538" s="4">
        <v>19642.159727047761</v>
      </c>
      <c r="AE538" s="4">
        <v>4.4682149518223131</v>
      </c>
      <c r="AF538" s="4">
        <v>1024.6693768337168</v>
      </c>
      <c r="AG538" s="4">
        <v>8913.3710032643121</v>
      </c>
      <c r="AH538" s="4">
        <v>10728.788723783449</v>
      </c>
      <c r="AI538" s="4">
        <v>3574.8643216380351</v>
      </c>
      <c r="AJ538" s="4">
        <v>226.51194753867608</v>
      </c>
      <c r="AK538" s="4">
        <v>1107.0649834062044</v>
      </c>
      <c r="AL538" s="4">
        <v>2467.7993382318305</v>
      </c>
      <c r="AM538" s="4">
        <v>905.58814929587697</v>
      </c>
      <c r="AN538" s="4">
        <v>395.46280537167877</v>
      </c>
      <c r="AO538" s="4">
        <v>510.12534392419826</v>
      </c>
      <c r="AP538" s="4">
        <v>80629.60546875</v>
      </c>
      <c r="AQ538" s="4">
        <v>132232.55296874998</v>
      </c>
      <c r="AR538" s="4">
        <v>35106.2421875</v>
      </c>
      <c r="AS538" s="4">
        <v>45523.36328125</v>
      </c>
      <c r="AT538" s="4">
        <v>750</v>
      </c>
      <c r="AU538" s="4">
        <v>750</v>
      </c>
      <c r="AV538" s="4">
        <v>750</v>
      </c>
      <c r="AW538" s="4">
        <v>6.2518620232407462</v>
      </c>
      <c r="AX538" s="4">
        <v>2.9603665785284865</v>
      </c>
      <c r="AY538" s="4">
        <v>5.920733157056973</v>
      </c>
      <c r="AZ538" s="4">
        <v>31.931100625299553</v>
      </c>
      <c r="BA538" s="4">
        <v>2.5563549439304989</v>
      </c>
      <c r="BB538" s="4">
        <v>0.46525546118617606</v>
      </c>
      <c r="BC538" s="4">
        <v>0.11785897145666546</v>
      </c>
      <c r="BD538" s="4">
        <v>17.209581086174296</v>
      </c>
      <c r="BE538" s="4">
        <v>5.0565001964569092</v>
      </c>
      <c r="BF538" s="4">
        <v>2.8359999656677246</v>
      </c>
      <c r="BG538" s="4">
        <v>7.2770004272460938</v>
      </c>
      <c r="BH538" s="4">
        <v>92.419998168945313</v>
      </c>
      <c r="BI538" s="4">
        <v>85.857498168945313</v>
      </c>
      <c r="BJ538" s="4">
        <v>6.5625</v>
      </c>
      <c r="BK538" s="4">
        <v>1.9509999752044678</v>
      </c>
      <c r="BL538" s="4">
        <v>1.7430000305175781</v>
      </c>
      <c r="BM538" s="4">
        <v>2.1589999198913574</v>
      </c>
      <c r="BN538" s="4">
        <v>0.57250000536441803</v>
      </c>
      <c r="BO538" s="4">
        <v>0.47499999403953552</v>
      </c>
      <c r="BP538" s="4">
        <v>0.67000001668930054</v>
      </c>
      <c r="BQ538" s="4">
        <v>44</v>
      </c>
      <c r="BR538" s="4">
        <v>76</v>
      </c>
      <c r="BS538" s="4">
        <v>12</v>
      </c>
      <c r="BT538" s="10">
        <v>40.801817196569232</v>
      </c>
      <c r="BU538" s="10">
        <v>115.55355800940633</v>
      </c>
      <c r="BV538" s="4">
        <v>15.402387669591441</v>
      </c>
      <c r="BW538" s="10">
        <v>15.523558637869579</v>
      </c>
      <c r="BX538" s="10">
        <v>15.281216701313301</v>
      </c>
      <c r="BY538" s="4">
        <v>0.24197060626647987</v>
      </c>
      <c r="BZ538" s="4">
        <v>0.28444745417194933</v>
      </c>
      <c r="CA538" s="4">
        <v>0.19949375836101041</v>
      </c>
      <c r="CB538" s="4">
        <v>8.0110445121353813</v>
      </c>
      <c r="CD538" s="10">
        <v>3592.5803800608164</v>
      </c>
      <c r="CE538" s="10">
        <v>8.3047430961229267</v>
      </c>
      <c r="CF538" s="10"/>
      <c r="CH538" s="10">
        <v>4741.9667677772504</v>
      </c>
      <c r="CI538" s="10">
        <v>7.7885343550302784</v>
      </c>
      <c r="CJ538" s="10"/>
      <c r="CK538" s="4">
        <v>7.4559749602072651</v>
      </c>
      <c r="CM538" s="10">
        <v>3389.4625519837273</v>
      </c>
      <c r="CN538" s="10">
        <v>7.2599771442822432</v>
      </c>
      <c r="CQ538" s="10">
        <v>4781.8619158793617</v>
      </c>
      <c r="CR538" s="10">
        <v>7.5949014430365578</v>
      </c>
      <c r="CT538" s="4">
        <v>3.5677083599536372</v>
      </c>
      <c r="CU538" s="4">
        <v>3.2479166860381765</v>
      </c>
      <c r="CV538" s="4">
        <v>0.31979167391546071</v>
      </c>
      <c r="CW538" s="4">
        <v>3.9645833770434065</v>
      </c>
      <c r="CX538" s="4">
        <v>3.6104167004426322</v>
      </c>
      <c r="CY538" s="4">
        <v>0.35416667660077411</v>
      </c>
      <c r="CZ538" s="4">
        <v>3.1708333428638675</v>
      </c>
      <c r="DA538" s="4">
        <v>2.8854166716337204</v>
      </c>
      <c r="DB538" s="4">
        <v>0.2854166712301473</v>
      </c>
    </row>
    <row r="539" spans="1:106" x14ac:dyDescent="0.25">
      <c r="A539" s="1">
        <f t="shared" si="8"/>
        <v>45462</v>
      </c>
      <c r="B539" s="8" t="s">
        <v>103</v>
      </c>
      <c r="C539" s="4">
        <v>7943.1840465087889</v>
      </c>
      <c r="D539" s="4">
        <v>7776.4769999999999</v>
      </c>
      <c r="E539" s="4">
        <v>166.70704650878906</v>
      </c>
      <c r="F539" s="4">
        <v>3964.4549999999999</v>
      </c>
      <c r="H539" s="4">
        <v>3812.0219999999999</v>
      </c>
      <c r="J539" s="4">
        <v>48643.213190162161</v>
      </c>
      <c r="K539" s="4">
        <v>246.5846906895313</v>
      </c>
      <c r="L539" s="4">
        <v>21042.46435197748</v>
      </c>
      <c r="M539" s="4">
        <v>27600.748838184685</v>
      </c>
      <c r="N539" s="4">
        <v>22944.485847283548</v>
      </c>
      <c r="O539" s="4">
        <v>1786.3601688686979</v>
      </c>
      <c r="P539" s="4">
        <v>11038.682207089492</v>
      </c>
      <c r="Q539" s="4">
        <v>11905.803640194057</v>
      </c>
      <c r="R539" s="4">
        <v>23603.971404900374</v>
      </c>
      <c r="S539" s="4">
        <v>50.52830144107314</v>
      </c>
      <c r="T539" s="4">
        <v>1191.4416774955164</v>
      </c>
      <c r="U539" s="4">
        <v>8423.9195744884146</v>
      </c>
      <c r="V539" s="4">
        <v>226.34060115127446</v>
      </c>
      <c r="W539" s="4">
        <v>10266.746484770167</v>
      </c>
      <c r="X539" s="4">
        <v>4686.9647444905186</v>
      </c>
      <c r="Y539" s="4">
        <v>8650.2601756396889</v>
      </c>
      <c r="Z539" s="4">
        <v>14953.711229260685</v>
      </c>
      <c r="AA539" s="4">
        <v>246781.60730428161</v>
      </c>
      <c r="AB539" s="4">
        <v>107304.35941717516</v>
      </c>
      <c r="AC539" s="4">
        <v>139477.24788710647</v>
      </c>
      <c r="AD539" s="4">
        <v>20857.643667177603</v>
      </c>
      <c r="AE539" s="4">
        <v>4.4945163195973796</v>
      </c>
      <c r="AF539" s="4">
        <v>1024.9170645180402</v>
      </c>
      <c r="AG539" s="4">
        <v>10195.628641996715</v>
      </c>
      <c r="AH539" s="4">
        <v>10662.015025180888</v>
      </c>
      <c r="AI539" s="4">
        <v>3523.0078146351666</v>
      </c>
      <c r="AJ539" s="4">
        <v>226.48985388844102</v>
      </c>
      <c r="AK539" s="4">
        <v>1130.2656916779843</v>
      </c>
      <c r="AL539" s="4">
        <v>2392.7421229571823</v>
      </c>
      <c r="AM539" s="4">
        <v>940.32125352662115</v>
      </c>
      <c r="AN539" s="4">
        <v>431.11273816168392</v>
      </c>
      <c r="AO539" s="4">
        <v>509.20851536493723</v>
      </c>
      <c r="AP539" s="4">
        <v>79466.91796875</v>
      </c>
      <c r="AQ539" s="4">
        <v>130325.74546875</v>
      </c>
      <c r="AR539" s="4">
        <v>35136.15234375</v>
      </c>
      <c r="AS539" s="4">
        <v>44330.765625</v>
      </c>
      <c r="AT539" s="4">
        <v>750</v>
      </c>
      <c r="AU539" s="4">
        <v>750</v>
      </c>
      <c r="AV539" s="4">
        <v>750</v>
      </c>
      <c r="AW539" s="4">
        <v>6.1238935048397831</v>
      </c>
      <c r="AX539" s="4">
        <v>2.888575376440909</v>
      </c>
      <c r="AY539" s="4">
        <v>5.777150752881818</v>
      </c>
      <c r="AZ539" s="4">
        <v>31.068348140913059</v>
      </c>
      <c r="BA539" s="4">
        <v>2.625854260086673</v>
      </c>
      <c r="BB539" s="4">
        <v>0.44352589515832874</v>
      </c>
      <c r="BC539" s="4">
        <v>0.11838089713405468</v>
      </c>
      <c r="BD539" s="4">
        <v>16.407242323187909</v>
      </c>
      <c r="BE539" s="4">
        <v>4.682499885559082</v>
      </c>
      <c r="BF539" s="4">
        <v>3.9569997787475586</v>
      </c>
      <c r="BG539" s="4">
        <v>5.4079999923706055</v>
      </c>
      <c r="BH539" s="4">
        <v>93.318496704101563</v>
      </c>
      <c r="BI539" s="4">
        <v>86.693496704101563</v>
      </c>
      <c r="BJ539" s="4">
        <v>6.625</v>
      </c>
      <c r="BK539" s="4">
        <v>1.5989999771118164</v>
      </c>
      <c r="BL539" s="4">
        <v>1.0390000343322754</v>
      </c>
      <c r="BM539" s="4">
        <v>2.1589999198913574</v>
      </c>
      <c r="BN539" s="4">
        <v>0.40000000596046448</v>
      </c>
      <c r="BO539" s="4">
        <v>0.12999999523162842</v>
      </c>
      <c r="BP539" s="4">
        <v>0.67000001668930054</v>
      </c>
      <c r="BQ539" s="4">
        <v>44</v>
      </c>
      <c r="BR539" s="4">
        <v>76</v>
      </c>
      <c r="BS539" s="4">
        <v>12</v>
      </c>
      <c r="BT539" s="10">
        <v>40.05134660923845</v>
      </c>
      <c r="BU539" s="10">
        <v>113.45173375074461</v>
      </c>
      <c r="BV539" s="4">
        <v>15.310130840338491</v>
      </c>
      <c r="BW539" s="10">
        <v>15.231247200827907</v>
      </c>
      <c r="BX539" s="10">
        <v>15.389014479849074</v>
      </c>
      <c r="BY539" s="4">
        <v>0.37714840272877953</v>
      </c>
      <c r="BZ539" s="4">
        <v>0.21076111752624141</v>
      </c>
      <c r="CA539" s="4">
        <v>0.54353568793131768</v>
      </c>
      <c r="CB539" s="4">
        <v>7.9860024456756937</v>
      </c>
      <c r="CD539" s="10">
        <v>4053.3756452978569</v>
      </c>
      <c r="CE539" s="10">
        <v>8.1196217982822478</v>
      </c>
      <c r="CF539" s="10"/>
      <c r="CH539" s="10">
        <v>4711.7192827564322</v>
      </c>
      <c r="CI539" s="10">
        <v>7.8710530191302679</v>
      </c>
      <c r="CJ539" s="10"/>
      <c r="CK539" s="4">
        <v>7.3727713565692774</v>
      </c>
      <c r="CM539" s="10">
        <v>3696.6188618511624</v>
      </c>
      <c r="CN539" s="10">
        <v>7.1878628210075783</v>
      </c>
      <c r="CQ539" s="10">
        <v>4864.1200348938837</v>
      </c>
      <c r="CR539" s="10">
        <v>7.5132975720761213</v>
      </c>
      <c r="CT539" s="4">
        <v>4.0156250218860805</v>
      </c>
      <c r="CU539" s="4">
        <v>3.7062500168879828</v>
      </c>
      <c r="CV539" s="4">
        <v>0.30937500499809778</v>
      </c>
      <c r="CW539" s="4">
        <v>4.2458333581065144</v>
      </c>
      <c r="CX539" s="4">
        <v>3.9208333541949592</v>
      </c>
      <c r="CY539" s="4">
        <v>0.32500000391155481</v>
      </c>
      <c r="CZ539" s="4">
        <v>3.7854166856656475</v>
      </c>
      <c r="DA539" s="4">
        <v>3.4916666795810065</v>
      </c>
      <c r="DB539" s="4">
        <v>0.2937500060846408</v>
      </c>
    </row>
    <row r="540" spans="1:106" x14ac:dyDescent="0.25">
      <c r="A540" s="1">
        <f t="shared" si="8"/>
        <v>45463</v>
      </c>
      <c r="B540" s="8" t="s">
        <v>103</v>
      </c>
      <c r="C540" s="4">
        <v>6945.3315257568356</v>
      </c>
      <c r="D540" s="4">
        <v>6704.6769999999997</v>
      </c>
      <c r="E540" s="4">
        <v>240.65452575683594</v>
      </c>
      <c r="F540" s="4">
        <v>2680.0050000000001</v>
      </c>
      <c r="H540" s="4">
        <v>4024.672</v>
      </c>
      <c r="J540" s="4">
        <v>48213.545515479971</v>
      </c>
      <c r="K540" s="4">
        <v>246.53839565707327</v>
      </c>
      <c r="L540" s="4">
        <v>20827.067552253164</v>
      </c>
      <c r="M540" s="4">
        <v>27386.477963226804</v>
      </c>
      <c r="N540" s="4">
        <v>22003.303912034542</v>
      </c>
      <c r="O540" s="4">
        <v>1786.4546773346819</v>
      </c>
      <c r="P540" s="4">
        <v>10661.400660054964</v>
      </c>
      <c r="Q540" s="4">
        <v>11341.90325197958</v>
      </c>
      <c r="R540" s="4">
        <v>34998.378873297726</v>
      </c>
      <c r="S540" s="4">
        <v>50.523690146175781</v>
      </c>
      <c r="T540" s="4">
        <v>1191.4152556863244</v>
      </c>
      <c r="U540" s="4">
        <v>8881.0763482864986</v>
      </c>
      <c r="V540" s="4">
        <v>0</v>
      </c>
      <c r="W540" s="4">
        <v>14720.323368236363</v>
      </c>
      <c r="X540" s="4">
        <v>11396.979156774867</v>
      </c>
      <c r="Y540" s="4">
        <v>8881.0763482864986</v>
      </c>
      <c r="Z540" s="4">
        <v>26117.30252501123</v>
      </c>
      <c r="AA540" s="4">
        <v>264386.50149823364</v>
      </c>
      <c r="AB540" s="4">
        <v>127703.48286721525</v>
      </c>
      <c r="AC540" s="4">
        <v>136683.01863101841</v>
      </c>
      <c r="AD540" s="4">
        <v>21359.372687636191</v>
      </c>
      <c r="AE540" s="4">
        <v>4.4913022110592724</v>
      </c>
      <c r="AF540" s="4">
        <v>1024.9644253449178</v>
      </c>
      <c r="AG540" s="4">
        <v>10733.211388811562</v>
      </c>
      <c r="AH540" s="4">
        <v>10626.161298824631</v>
      </c>
      <c r="AI540" s="4">
        <v>3577.5959397654733</v>
      </c>
      <c r="AJ540" s="4">
        <v>226.51923692332375</v>
      </c>
      <c r="AK540" s="4">
        <v>1167.2245749019969</v>
      </c>
      <c r="AL540" s="4">
        <v>2410.3713648634762</v>
      </c>
      <c r="AM540" s="4">
        <v>968.6360139464</v>
      </c>
      <c r="AN540" s="4">
        <v>470.70104268311047</v>
      </c>
      <c r="AO540" s="4">
        <v>497.93497126328953</v>
      </c>
      <c r="AP540" s="4">
        <v>80954.39453125</v>
      </c>
      <c r="AQ540" s="4">
        <v>132765.20703125</v>
      </c>
      <c r="AR540" s="4">
        <v>37186.9296875</v>
      </c>
      <c r="AS540" s="4">
        <v>43767.46484375</v>
      </c>
      <c r="AT540" s="4">
        <v>750</v>
      </c>
      <c r="AU540" s="4">
        <v>750</v>
      </c>
      <c r="AV540" s="4">
        <v>750</v>
      </c>
      <c r="AW540" s="4">
        <v>6.9418638025671671</v>
      </c>
      <c r="AX540" s="4">
        <v>3.1680710748558303</v>
      </c>
      <c r="AY540" s="4">
        <v>6.3361421497116606</v>
      </c>
      <c r="AZ540" s="4">
        <v>38.066793574612454</v>
      </c>
      <c r="BA540" s="4">
        <v>3.0753568218341676</v>
      </c>
      <c r="BB540" s="4">
        <v>0.51510801557822272</v>
      </c>
      <c r="BC540" s="4">
        <v>0.13946577069132021</v>
      </c>
      <c r="BD540" s="4">
        <v>19.115747972416987</v>
      </c>
      <c r="BE540" s="4">
        <v>4.8029999732971191</v>
      </c>
      <c r="BF540" s="4">
        <v>3.2699999809265137</v>
      </c>
      <c r="BG540" s="4">
        <v>6.3359999656677246</v>
      </c>
      <c r="BH540" s="4">
        <v>92.848504543304443</v>
      </c>
      <c r="BI540" s="4">
        <v>85.36700439453125</v>
      </c>
      <c r="BJ540" s="4">
        <v>7.4815001487731934</v>
      </c>
      <c r="BK540" s="4">
        <v>1.8424999713897705</v>
      </c>
      <c r="BL540" s="4">
        <v>1.0390000343322754</v>
      </c>
      <c r="BM540" s="4">
        <v>2.6459999084472656</v>
      </c>
      <c r="BN540" s="4">
        <v>0.50600001215934753</v>
      </c>
      <c r="BO540" s="4">
        <v>0.12999999523162842</v>
      </c>
      <c r="BP540" s="4">
        <v>0.88200002908706665</v>
      </c>
      <c r="BQ540" s="4">
        <v>44</v>
      </c>
      <c r="BR540" s="4">
        <v>76</v>
      </c>
      <c r="BS540" s="4">
        <v>12</v>
      </c>
      <c r="BT540" s="10">
        <v>40.756462536099576</v>
      </c>
      <c r="BU540" s="10">
        <v>117.44270659855032</v>
      </c>
      <c r="BV540" s="4">
        <v>15.456468705741894</v>
      </c>
      <c r="BW540" s="10">
        <v>15.606266153548603</v>
      </c>
      <c r="BX540" s="10">
        <v>15.306671257935188</v>
      </c>
      <c r="BY540" s="4">
        <v>0.36221881675735301</v>
      </c>
      <c r="BZ540" s="4">
        <v>0.28428909155058141</v>
      </c>
      <c r="CA540" s="4">
        <v>0.44014854196412456</v>
      </c>
      <c r="CB540" s="4">
        <v>7.8203111180340503</v>
      </c>
      <c r="CD540" s="10">
        <v>4435.1658269264963</v>
      </c>
      <c r="CE540" s="10">
        <v>7.8060869089823779</v>
      </c>
      <c r="CF540" s="10"/>
      <c r="CH540" s="10">
        <v>4583.7394500375585</v>
      </c>
      <c r="CI540" s="10">
        <v>7.8340742750783523</v>
      </c>
      <c r="CJ540" s="10"/>
      <c r="CK540" s="4">
        <v>7.2430248767441103</v>
      </c>
      <c r="CM540" s="10">
        <v>4170.1022074310868</v>
      </c>
      <c r="CN540" s="10">
        <v>6.9824258781875761</v>
      </c>
      <c r="CQ540" s="10">
        <v>4760.0248187336283</v>
      </c>
      <c r="CR540" s="10">
        <v>7.4713271441730535</v>
      </c>
      <c r="CT540" s="4">
        <v>3.6520833271012334</v>
      </c>
      <c r="CU540" s="4">
        <v>3.3664062389483056</v>
      </c>
      <c r="CV540" s="4">
        <v>0.28567708815292769</v>
      </c>
      <c r="CW540" s="4">
        <v>3.6666666605354599</v>
      </c>
      <c r="CX540" s="4">
        <v>3.3869791564842067</v>
      </c>
      <c r="CY540" s="4">
        <v>0.2796875040512532</v>
      </c>
      <c r="CZ540" s="4">
        <v>3.6374999936670065</v>
      </c>
      <c r="DA540" s="4">
        <v>3.3458333214124045</v>
      </c>
      <c r="DB540" s="4">
        <v>0.29166667225460213</v>
      </c>
    </row>
    <row r="541" spans="1:106" x14ac:dyDescent="0.25">
      <c r="A541" s="1">
        <f t="shared" si="8"/>
        <v>45464</v>
      </c>
      <c r="B541" s="8" t="s">
        <v>103</v>
      </c>
      <c r="C541" s="4">
        <v>8525.5399421386719</v>
      </c>
      <c r="D541" s="4">
        <v>8327.768</v>
      </c>
      <c r="E541" s="4">
        <v>197.77194213867188</v>
      </c>
      <c r="F541" s="4">
        <v>4178.259</v>
      </c>
      <c r="H541" s="4">
        <v>4149.509</v>
      </c>
      <c r="J541" s="4">
        <v>47047.41980964932</v>
      </c>
      <c r="K541" s="4">
        <v>246.4457907401349</v>
      </c>
      <c r="L541" s="4">
        <v>23549.93752422804</v>
      </c>
      <c r="M541" s="4">
        <v>23497.482285421283</v>
      </c>
      <c r="N541" s="4">
        <v>20816.004614466394</v>
      </c>
      <c r="O541" s="4">
        <v>1787.2937803131776</v>
      </c>
      <c r="P541" s="4">
        <v>10903.78805386549</v>
      </c>
      <c r="Q541" s="4">
        <v>9912.2165606009039</v>
      </c>
      <c r="R541" s="4">
        <v>38541.635250279222</v>
      </c>
      <c r="S541" s="4">
        <v>50.518500886728084</v>
      </c>
      <c r="T541" s="4">
        <v>1191.66444991703</v>
      </c>
      <c r="U541" s="4">
        <v>9510.9290572247683</v>
      </c>
      <c r="V541" s="4">
        <v>0</v>
      </c>
      <c r="W541" s="4">
        <v>15021.68859944074</v>
      </c>
      <c r="X541" s="4">
        <v>14009.017593613715</v>
      </c>
      <c r="Y541" s="4">
        <v>9510.9290572247683</v>
      </c>
      <c r="Z541" s="4">
        <v>29030.706193054455</v>
      </c>
      <c r="AA541" s="4">
        <v>252073.59607319444</v>
      </c>
      <c r="AB541" s="4">
        <v>124105.62958810039</v>
      </c>
      <c r="AC541" s="4">
        <v>127967.96648509405</v>
      </c>
      <c r="AD541" s="4">
        <v>21444.891967113148</v>
      </c>
      <c r="AE541" s="4">
        <v>4.5013850973950476</v>
      </c>
      <c r="AF541" s="4">
        <v>1025.0052765280393</v>
      </c>
      <c r="AG541" s="4">
        <v>11124.102830927535</v>
      </c>
      <c r="AH541" s="4">
        <v>10320.789136185613</v>
      </c>
      <c r="AI541" s="4">
        <v>3463.4066477037759</v>
      </c>
      <c r="AJ541" s="4">
        <v>230.72658036992559</v>
      </c>
      <c r="AK541" s="4">
        <v>1226.6941559378181</v>
      </c>
      <c r="AL541" s="4">
        <v>2236.712491765958</v>
      </c>
      <c r="AM541" s="4">
        <v>949.32385515253338</v>
      </c>
      <c r="AN541" s="4">
        <v>469.29013283809178</v>
      </c>
      <c r="AO541" s="4">
        <v>480.0337223144416</v>
      </c>
      <c r="AP541" s="4">
        <v>80078.7265625</v>
      </c>
      <c r="AQ541" s="4">
        <v>131329.11156249998</v>
      </c>
      <c r="AR541" s="4">
        <v>40342.9453125</v>
      </c>
      <c r="AS541" s="4">
        <v>39735.78125</v>
      </c>
      <c r="AT541" s="4">
        <v>750</v>
      </c>
      <c r="AU541" s="4">
        <v>750</v>
      </c>
      <c r="AV541" s="4">
        <v>750</v>
      </c>
      <c r="AW541" s="4">
        <v>5.518409406202049</v>
      </c>
      <c r="AX541" s="4">
        <v>2.4416054297722991</v>
      </c>
      <c r="AY541" s="4">
        <v>4.8832108595445982</v>
      </c>
      <c r="AZ541" s="4">
        <v>29.566877615256423</v>
      </c>
      <c r="BA541" s="4">
        <v>2.5153705351984539</v>
      </c>
      <c r="BB541" s="4">
        <v>0.40623897972554263</v>
      </c>
      <c r="BC541" s="4">
        <v>0.11135058443165197</v>
      </c>
      <c r="BD541" s="4">
        <v>15.404198731553354</v>
      </c>
      <c r="BE541" s="4">
        <v>4.2629998922348022</v>
      </c>
      <c r="BF541" s="4">
        <v>2.6949999332427979</v>
      </c>
      <c r="BG541" s="4">
        <v>5.8309998512268066</v>
      </c>
      <c r="BH541" s="4">
        <v>93.644001960754395</v>
      </c>
      <c r="BI541" s="4">
        <v>86.552001953125</v>
      </c>
      <c r="BJ541" s="4">
        <v>7.0920000076293945</v>
      </c>
      <c r="BK541" s="4">
        <v>1.6109999418258667</v>
      </c>
      <c r="BL541" s="4">
        <v>0.57599997520446777</v>
      </c>
      <c r="BM541" s="4">
        <v>2.6459999084472656</v>
      </c>
      <c r="BN541" s="4">
        <v>0.48200001567602158</v>
      </c>
      <c r="BO541" s="4">
        <v>8.2000002264976501E-2</v>
      </c>
      <c r="BP541" s="4">
        <v>0.88200002908706665</v>
      </c>
      <c r="BQ541" s="4">
        <v>14</v>
      </c>
      <c r="BR541" s="4">
        <v>16</v>
      </c>
      <c r="BS541" s="4">
        <v>12</v>
      </c>
      <c r="BT541" s="10">
        <v>41.087927255728779</v>
      </c>
      <c r="BU541" s="10">
        <v>118.43130451797016</v>
      </c>
      <c r="BV541" s="4">
        <v>15.163640340688051</v>
      </c>
      <c r="BW541" s="10">
        <v>15.191279972868937</v>
      </c>
      <c r="BX541" s="10">
        <v>15.136000708507167</v>
      </c>
      <c r="BY541" s="4">
        <v>0.38629028075744265</v>
      </c>
      <c r="BZ541" s="4">
        <v>0.30850395375323342</v>
      </c>
      <c r="CA541" s="4">
        <v>0.46407660776165194</v>
      </c>
      <c r="CB541" s="4">
        <v>8.0848747656055284</v>
      </c>
      <c r="CD541" s="10">
        <v>4398.7699054086861</v>
      </c>
      <c r="CE541" s="10">
        <v>8.1859922214316434</v>
      </c>
      <c r="CF541" s="10"/>
      <c r="CH541" s="10">
        <v>4402.7062011947701</v>
      </c>
      <c r="CI541" s="10">
        <v>7.983847715133999</v>
      </c>
      <c r="CJ541" s="10"/>
      <c r="CK541" s="4">
        <v>7.4038042860675057</v>
      </c>
      <c r="CM541" s="10">
        <v>4178.6452544784543</v>
      </c>
      <c r="CN541" s="10">
        <v>7.0172598988881996</v>
      </c>
      <c r="CQ541" s="10">
        <v>4583.9684279386638</v>
      </c>
      <c r="CR541" s="10">
        <v>7.7561696861622096</v>
      </c>
      <c r="CT541" s="4">
        <v>3.2483507026853555</v>
      </c>
      <c r="CU541" s="4">
        <v>2.9537326422416501</v>
      </c>
      <c r="CV541" s="4">
        <v>0.29461806044370553</v>
      </c>
      <c r="CW541" s="4">
        <v>2.8821180770044319</v>
      </c>
      <c r="CX541" s="4">
        <v>2.5907986267573304</v>
      </c>
      <c r="CY541" s="4">
        <v>0.29131945024710149</v>
      </c>
      <c r="CZ541" s="4">
        <v>3.6145833283662796</v>
      </c>
      <c r="DA541" s="4">
        <v>3.3166666577259698</v>
      </c>
      <c r="DB541" s="4">
        <v>0.29791667064030963</v>
      </c>
    </row>
    <row r="542" spans="1:106" x14ac:dyDescent="0.25">
      <c r="A542" s="1">
        <f t="shared" si="8"/>
        <v>45465</v>
      </c>
      <c r="B542" s="8" t="s">
        <v>103</v>
      </c>
      <c r="C542" s="4">
        <v>6728.9094843749999</v>
      </c>
      <c r="D542" s="4">
        <v>6457.3879999999999</v>
      </c>
      <c r="E542" s="4">
        <v>271.521484375</v>
      </c>
      <c r="F542" s="4">
        <v>2378.4470000000001</v>
      </c>
      <c r="H542" s="4">
        <v>4078.9409999999998</v>
      </c>
      <c r="J542" s="4">
        <v>49731.477201768095</v>
      </c>
      <c r="K542" s="4">
        <v>246.47180915874873</v>
      </c>
      <c r="L542" s="4">
        <v>23012.010735200427</v>
      </c>
      <c r="M542" s="4">
        <v>26719.466466567672</v>
      </c>
      <c r="N542" s="4">
        <v>20995.823071037732</v>
      </c>
      <c r="O542" s="4">
        <v>1786.9364180172824</v>
      </c>
      <c r="P542" s="4">
        <v>10397.209599020902</v>
      </c>
      <c r="Q542" s="4">
        <v>10598.61347201683</v>
      </c>
      <c r="R542" s="4">
        <v>37319.404355111394</v>
      </c>
      <c r="S542" s="4">
        <v>50.508957237524243</v>
      </c>
      <c r="T542" s="4">
        <v>1191.5723738742511</v>
      </c>
      <c r="U542" s="4">
        <v>9435.7360895592865</v>
      </c>
      <c r="V542" s="4">
        <v>0</v>
      </c>
      <c r="W542" s="4">
        <v>12323.631454275979</v>
      </c>
      <c r="X542" s="4">
        <v>15560.03681127613</v>
      </c>
      <c r="Y542" s="4">
        <v>9435.7360895592865</v>
      </c>
      <c r="Z542" s="4">
        <v>27883.668265552107</v>
      </c>
      <c r="AA542" s="4">
        <v>228786.23832584042</v>
      </c>
      <c r="AB542" s="4">
        <v>105585.85250725778</v>
      </c>
      <c r="AC542" s="4">
        <v>123200.38581858264</v>
      </c>
      <c r="AD542" s="4">
        <v>23197.877731774755</v>
      </c>
      <c r="AE542" s="4">
        <v>4.4993693434564292</v>
      </c>
      <c r="AF542" s="4">
        <v>1025.0478051850503</v>
      </c>
      <c r="AG542" s="4">
        <v>10371.834452275787</v>
      </c>
      <c r="AH542" s="4">
        <v>12826.043279498968</v>
      </c>
      <c r="AI542" s="4">
        <v>3704.152932318606</v>
      </c>
      <c r="AJ542" s="4">
        <v>232.01006449469813</v>
      </c>
      <c r="AK542" s="4">
        <v>1203.2653433527728</v>
      </c>
      <c r="AL542" s="4">
        <v>2500.8875889658334</v>
      </c>
      <c r="AM542" s="4">
        <v>929.26047514994059</v>
      </c>
      <c r="AN542" s="4">
        <v>447.53246441472402</v>
      </c>
      <c r="AO542" s="4">
        <v>481.72801073521657</v>
      </c>
      <c r="AP542" s="4">
        <v>84604.54296875</v>
      </c>
      <c r="AQ542" s="4">
        <v>138751.45046875</v>
      </c>
      <c r="AR542" s="4">
        <v>40106.5859375</v>
      </c>
      <c r="AS542" s="4">
        <v>44497.95703125</v>
      </c>
      <c r="AT542" s="4">
        <v>750</v>
      </c>
      <c r="AU542" s="4">
        <v>750</v>
      </c>
      <c r="AV542" s="4">
        <v>750</v>
      </c>
      <c r="AW542" s="4">
        <v>7.3907187066861395</v>
      </c>
      <c r="AX542" s="4">
        <v>3.1202415666002801</v>
      </c>
      <c r="AY542" s="4">
        <v>6.2404831332005601</v>
      </c>
      <c r="AZ542" s="4">
        <v>34.000492777781915</v>
      </c>
      <c r="BA542" s="4">
        <v>3.4474943949895382</v>
      </c>
      <c r="BB542" s="4">
        <v>0.55048339421416037</v>
      </c>
      <c r="BC542" s="4">
        <v>0.13809971397412146</v>
      </c>
      <c r="BD542" s="4">
        <v>20.620198680178504</v>
      </c>
      <c r="BE542" s="4">
        <v>4.4785001277923584</v>
      </c>
      <c r="BF542" s="4">
        <v>3.9800000190734863</v>
      </c>
      <c r="BG542" s="4">
        <v>4.9770002365112305</v>
      </c>
      <c r="BH542" s="4">
        <v>93.899000644683838</v>
      </c>
      <c r="BI542" s="4">
        <v>87.346000671386719</v>
      </c>
      <c r="BJ542" s="4">
        <v>6.5529999732971191</v>
      </c>
      <c r="BK542" s="4">
        <v>1.3730000257492065</v>
      </c>
      <c r="BL542" s="4">
        <v>0.57599997520446777</v>
      </c>
      <c r="BM542" s="4">
        <v>2.1700000762939453</v>
      </c>
      <c r="BN542" s="4">
        <v>0.24949999898672104</v>
      </c>
      <c r="BO542" s="4">
        <v>8.2000002264976501E-2</v>
      </c>
      <c r="BP542" s="4">
        <v>0.41699999570846558</v>
      </c>
      <c r="BQ542" s="4">
        <v>14</v>
      </c>
      <c r="BR542" s="4">
        <v>16</v>
      </c>
      <c r="BS542" s="4">
        <v>12</v>
      </c>
      <c r="BT542" s="10">
        <v>40.353720444507225</v>
      </c>
      <c r="BU542" s="10">
        <v>115.49057169875634</v>
      </c>
      <c r="BV542" s="4">
        <v>14.724211679407292</v>
      </c>
      <c r="BW542" s="10">
        <v>14.642982354147566</v>
      </c>
      <c r="BX542" s="10">
        <v>14.805441004667017</v>
      </c>
      <c r="BY542" s="4">
        <v>0.43764018767958696</v>
      </c>
      <c r="BZ542" s="4">
        <v>0.31959267835879457</v>
      </c>
      <c r="CA542" s="4">
        <v>0.55568769700037934</v>
      </c>
      <c r="CB542" s="4">
        <v>8.2021341761293645</v>
      </c>
      <c r="CD542" s="10">
        <v>4062.1615935100072</v>
      </c>
      <c r="CE542" s="10">
        <v>8.500774575314761</v>
      </c>
      <c r="CF542" s="10"/>
      <c r="CH542" s="10">
        <v>4438.361975514792</v>
      </c>
      <c r="CI542" s="10">
        <v>7.9288068615628866</v>
      </c>
      <c r="CJ542" s="10"/>
      <c r="CK542" s="4">
        <v>7.4339722241091231</v>
      </c>
      <c r="CM542" s="10">
        <v>3967.7993691628067</v>
      </c>
      <c r="CN542" s="10">
        <v>7.0181965149498087</v>
      </c>
      <c r="CQ542" s="10">
        <v>4709.5830289939095</v>
      </c>
      <c r="CR542" s="10">
        <v>7.784261110908508</v>
      </c>
      <c r="CT542" s="4">
        <v>4.246701363862182</v>
      </c>
      <c r="CU542" s="4">
        <v>3.9093749672174454</v>
      </c>
      <c r="CV542" s="4">
        <v>0.33732639664473629</v>
      </c>
      <c r="CW542" s="4">
        <v>3.3829860837819679</v>
      </c>
      <c r="CX542" s="4">
        <v>3.0749999632438025</v>
      </c>
      <c r="CY542" s="4">
        <v>0.30798612053816515</v>
      </c>
      <c r="CZ542" s="4">
        <v>5.1104166439423961</v>
      </c>
      <c r="DA542" s="4">
        <v>4.7437499711910887</v>
      </c>
      <c r="DB542" s="4">
        <v>0.36666667275130749</v>
      </c>
    </row>
    <row r="543" spans="1:106" x14ac:dyDescent="0.25">
      <c r="A543" s="1">
        <f t="shared" si="8"/>
        <v>45466</v>
      </c>
      <c r="B543" s="8" t="s">
        <v>103</v>
      </c>
      <c r="C543" s="4">
        <v>5969.8331071777338</v>
      </c>
      <c r="D543" s="4">
        <v>5713.1669999999995</v>
      </c>
      <c r="E543" s="4">
        <v>256.66610717773438</v>
      </c>
      <c r="F543" s="4">
        <v>1536.105</v>
      </c>
      <c r="H543" s="4">
        <v>4177.0619999999999</v>
      </c>
      <c r="J543" s="4">
        <v>37011.717494585406</v>
      </c>
      <c r="K543" s="4">
        <v>246.17793628122391</v>
      </c>
      <c r="L543" s="4">
        <v>15599.089289624804</v>
      </c>
      <c r="M543" s="4">
        <v>21412.628204960605</v>
      </c>
      <c r="N543" s="4">
        <v>15651.377282636342</v>
      </c>
      <c r="O543" s="4">
        <v>1786.0742936685126</v>
      </c>
      <c r="P543" s="4">
        <v>7014.6813942684448</v>
      </c>
      <c r="Q543" s="4">
        <v>8636.6958883678963</v>
      </c>
      <c r="R543" s="4">
        <v>31531.990057572977</v>
      </c>
      <c r="S543" s="4">
        <v>50.509909208923908</v>
      </c>
      <c r="T543" s="4">
        <v>1191.4415879332009</v>
      </c>
      <c r="U543" s="4">
        <v>6550.0269098561284</v>
      </c>
      <c r="V543" s="4">
        <v>0</v>
      </c>
      <c r="W543" s="4">
        <v>10448.035295510943</v>
      </c>
      <c r="X543" s="4">
        <v>14533.927852205905</v>
      </c>
      <c r="Y543" s="4">
        <v>6550.0269098561284</v>
      </c>
      <c r="Z543" s="4">
        <v>24981.963147716848</v>
      </c>
      <c r="AA543" s="4">
        <v>186743.57987606362</v>
      </c>
      <c r="AB543" s="4">
        <v>81231.432157440868</v>
      </c>
      <c r="AC543" s="4">
        <v>105512.14771862274</v>
      </c>
      <c r="AD543" s="4">
        <v>20082.558862072943</v>
      </c>
      <c r="AE543" s="4">
        <v>4.4934075729025738</v>
      </c>
      <c r="AF543" s="4">
        <v>1024.9410466288136</v>
      </c>
      <c r="AG543" s="4">
        <v>8645.9933178460906</v>
      </c>
      <c r="AH543" s="4">
        <v>11436.565544226853</v>
      </c>
      <c r="AI543" s="4">
        <v>2797.5409845454997</v>
      </c>
      <c r="AJ543" s="4">
        <v>221.45889053318237</v>
      </c>
      <c r="AK543" s="4">
        <v>822.9218849373766</v>
      </c>
      <c r="AL543" s="4">
        <v>1974.619099608123</v>
      </c>
      <c r="AM543" s="4">
        <v>763.63244898326116</v>
      </c>
      <c r="AN543" s="4">
        <v>355.41037697036774</v>
      </c>
      <c r="AO543" s="4">
        <v>408.22207201289336</v>
      </c>
      <c r="AP543" s="4">
        <v>64256.66015625</v>
      </c>
      <c r="AQ543" s="4">
        <v>105380.92265625</v>
      </c>
      <c r="AR543" s="4">
        <v>26553.3828125</v>
      </c>
      <c r="AS543" s="4">
        <v>37703.27734375</v>
      </c>
      <c r="AT543" s="4">
        <v>750</v>
      </c>
      <c r="AU543" s="4">
        <v>750</v>
      </c>
      <c r="AV543" s="4">
        <v>750</v>
      </c>
      <c r="AW543" s="4">
        <v>6.1997909874708146</v>
      </c>
      <c r="AX543" s="4">
        <v>2.6217445281373375</v>
      </c>
      <c r="AY543" s="4">
        <v>5.243489056274675</v>
      </c>
      <c r="AZ543" s="4">
        <v>31.281206111362721</v>
      </c>
      <c r="BA543" s="4">
        <v>3.3640067488531629</v>
      </c>
      <c r="BB543" s="4">
        <v>0.46861293009714472</v>
      </c>
      <c r="BC543" s="4">
        <v>0.12791520889673111</v>
      </c>
      <c r="BD543" s="4">
        <v>17.652239311271018</v>
      </c>
      <c r="BE543" s="4">
        <v>5.2109999656677246</v>
      </c>
      <c r="BF543" s="4">
        <v>4.2609996795654297</v>
      </c>
      <c r="BG543" s="4">
        <v>6.1610002517700195</v>
      </c>
      <c r="BH543" s="4">
        <v>91.430498123168945</v>
      </c>
      <c r="BI543" s="4">
        <v>82.509498596191406</v>
      </c>
      <c r="BJ543" s="4">
        <v>8.9209995269775391</v>
      </c>
      <c r="BK543" s="4">
        <v>2.6790000200271606</v>
      </c>
      <c r="BL543" s="4">
        <v>3.187999963760376</v>
      </c>
      <c r="BM543" s="4">
        <v>2.1700000762939453</v>
      </c>
      <c r="BN543" s="4">
        <v>0.67949998378753662</v>
      </c>
      <c r="BO543" s="4">
        <v>0.94199997186660767</v>
      </c>
      <c r="BP543" s="4">
        <v>0.41699999570846558</v>
      </c>
      <c r="BQ543" s="4">
        <v>32</v>
      </c>
      <c r="BR543" s="4">
        <v>52</v>
      </c>
      <c r="BS543" s="4">
        <v>12</v>
      </c>
      <c r="BT543" s="10">
        <v>41.087682177275191</v>
      </c>
      <c r="BU543" s="10">
        <v>117.02024116961528</v>
      </c>
      <c r="BV543" s="4">
        <v>14.773927360452987</v>
      </c>
      <c r="BW543" s="10">
        <v>14.660862393837284</v>
      </c>
      <c r="BX543" s="10">
        <v>14.886992327068691</v>
      </c>
      <c r="BY543" s="4">
        <v>0.32944769034562171</v>
      </c>
      <c r="BZ543" s="4">
        <v>0.27266491750997301</v>
      </c>
      <c r="CA543" s="4">
        <v>0.38623046318127036</v>
      </c>
      <c r="CB543" s="4">
        <v>8.476983380787642</v>
      </c>
      <c r="CD543" s="10">
        <v>3340.4370819487458</v>
      </c>
      <c r="CE543" s="10">
        <v>8.5775059300181677</v>
      </c>
      <c r="CF543" s="10"/>
      <c r="CH543" s="10">
        <v>3810.4913042053154</v>
      </c>
      <c r="CI543" s="10">
        <v>8.3888610825813501</v>
      </c>
      <c r="CJ543" s="10"/>
      <c r="CK543" s="4">
        <v>7.6226484229873321</v>
      </c>
      <c r="CM543" s="10">
        <v>3219.1776001084877</v>
      </c>
      <c r="CN543" s="10">
        <v>7.3425399869580001</v>
      </c>
      <c r="CQ543" s="10">
        <v>4042.5628908061981</v>
      </c>
      <c r="CR543" s="10">
        <v>7.845704644306184</v>
      </c>
      <c r="CT543" s="4">
        <v>4.1239583413892733</v>
      </c>
      <c r="CU543" s="4">
        <v>3.8312500019868216</v>
      </c>
      <c r="CV543" s="4">
        <v>0.29270833940245211</v>
      </c>
      <c r="CW543" s="4">
        <v>3.3979166691812375</v>
      </c>
      <c r="CX543" s="4">
        <v>3.1291666626930237</v>
      </c>
      <c r="CY543" s="4">
        <v>0.26875000648821395</v>
      </c>
      <c r="CZ543" s="4">
        <v>4.8500000135973096</v>
      </c>
      <c r="DA543" s="4">
        <v>4.5333333412806196</v>
      </c>
      <c r="DB543" s="4">
        <v>0.31666667231669027</v>
      </c>
    </row>
    <row r="544" spans="1:106" x14ac:dyDescent="0.25">
      <c r="A544" s="1">
        <f t="shared" si="8"/>
        <v>45467</v>
      </c>
      <c r="B544" s="8" t="s">
        <v>104</v>
      </c>
      <c r="C544" s="4">
        <v>8738.6171447753914</v>
      </c>
      <c r="D544" s="4">
        <v>8482.3250000000007</v>
      </c>
      <c r="E544" s="4">
        <v>256.29214477539063</v>
      </c>
      <c r="F544" s="4">
        <v>4371.9830000000002</v>
      </c>
      <c r="H544" s="4">
        <v>4110.3419999999996</v>
      </c>
      <c r="J544" s="4">
        <v>47012.947501937138</v>
      </c>
      <c r="K544" s="4">
        <v>246.78298320328429</v>
      </c>
      <c r="L544" s="4">
        <v>25839.248670963636</v>
      </c>
      <c r="M544" s="4">
        <v>21173.698830973502</v>
      </c>
      <c r="N544" s="4">
        <v>21953.456796227649</v>
      </c>
      <c r="O544" s="4">
        <v>1785.7820737831087</v>
      </c>
      <c r="P544" s="4">
        <v>11711.560368979623</v>
      </c>
      <c r="Q544" s="4">
        <v>10241.896427248024</v>
      </c>
      <c r="R544" s="4">
        <v>32387.299928494933</v>
      </c>
      <c r="S544" s="4">
        <v>50.510304182033138</v>
      </c>
      <c r="T544" s="4">
        <v>1191.1675639598682</v>
      </c>
      <c r="U544" s="4">
        <v>9787.9273865075029</v>
      </c>
      <c r="V544" s="4">
        <v>0</v>
      </c>
      <c r="W544" s="4">
        <v>9456.0591748721563</v>
      </c>
      <c r="X544" s="4">
        <v>13143.313367115274</v>
      </c>
      <c r="Y544" s="4">
        <v>9787.9273865075029</v>
      </c>
      <c r="Z544" s="4">
        <v>22599.372541987432</v>
      </c>
      <c r="AA544" s="4">
        <v>203137.11596289737</v>
      </c>
      <c r="AB544" s="4">
        <v>100629.82759103368</v>
      </c>
      <c r="AC544" s="4">
        <v>102507.28837186369</v>
      </c>
      <c r="AD544" s="4">
        <v>22562.00824676553</v>
      </c>
      <c r="AE544" s="4">
        <v>4.503005134854253</v>
      </c>
      <c r="AF544" s="4">
        <v>1024.949290446174</v>
      </c>
      <c r="AG544" s="4">
        <v>11219.553584576241</v>
      </c>
      <c r="AH544" s="4">
        <v>11342.45466218929</v>
      </c>
      <c r="AI544" s="4">
        <v>3390.6341900336247</v>
      </c>
      <c r="AJ544" s="4">
        <v>226.42958861598262</v>
      </c>
      <c r="AK544" s="4">
        <v>1293.5726717218497</v>
      </c>
      <c r="AL544" s="4">
        <v>2097.0615183117752</v>
      </c>
      <c r="AM544" s="4">
        <v>855.08929782623875</v>
      </c>
      <c r="AN544" s="4">
        <v>438.99295669122353</v>
      </c>
      <c r="AO544" s="4">
        <v>416.09634113501522</v>
      </c>
      <c r="AP544" s="4">
        <v>76941.7109375</v>
      </c>
      <c r="AQ544" s="4">
        <v>126184.40593749999</v>
      </c>
      <c r="AR544" s="4">
        <v>40418.59375</v>
      </c>
      <c r="AS544" s="4">
        <v>36523.1171875</v>
      </c>
      <c r="AT544" s="4">
        <v>750</v>
      </c>
      <c r="AU544" s="4">
        <v>750</v>
      </c>
      <c r="AV544" s="4">
        <v>750</v>
      </c>
      <c r="AW544" s="4">
        <v>5.37990699478636</v>
      </c>
      <c r="AX544" s="4">
        <v>2.5122346513776601</v>
      </c>
      <c r="AY544" s="4">
        <v>5.0244693027553202</v>
      </c>
      <c r="AZ544" s="4">
        <v>23.245910948776164</v>
      </c>
      <c r="BA544" s="4">
        <v>2.5818739822301073</v>
      </c>
      <c r="BB544" s="4">
        <v>0.38800580616588781</v>
      </c>
      <c r="BC544" s="4">
        <v>9.7851786347852077E-2</v>
      </c>
      <c r="BD544" s="4">
        <v>14.439859745193507</v>
      </c>
      <c r="BE544" s="4">
        <v>4.5099998712539673</v>
      </c>
      <c r="BF544" s="4">
        <v>2.746999979019165</v>
      </c>
      <c r="BG544" s="4">
        <v>6.2729997634887695</v>
      </c>
      <c r="BH544" s="4">
        <v>92.032994270324707</v>
      </c>
      <c r="BI544" s="4">
        <v>83.384994506835938</v>
      </c>
      <c r="BJ544" s="4">
        <v>8.6479997634887695</v>
      </c>
      <c r="BK544" s="4">
        <v>2.6584999561309814</v>
      </c>
      <c r="BL544" s="4">
        <v>3.187999963760376</v>
      </c>
      <c r="BM544" s="4">
        <v>2.1289999485015869</v>
      </c>
      <c r="BN544" s="4">
        <v>0.79849997162818909</v>
      </c>
      <c r="BO544" s="4">
        <v>0.94199997186660767</v>
      </c>
      <c r="BP544" s="4">
        <v>0.65499997138977051</v>
      </c>
      <c r="BQ544" s="4">
        <v>35</v>
      </c>
      <c r="BR544" s="4">
        <v>52</v>
      </c>
      <c r="BS544" s="4">
        <v>18</v>
      </c>
      <c r="BT544" s="10">
        <v>40.143677688386489</v>
      </c>
      <c r="BU544" s="10">
        <v>114.41085810308607</v>
      </c>
      <c r="BV544" s="4">
        <v>14.86372005911613</v>
      </c>
      <c r="BW544" s="10">
        <v>14.844135143260161</v>
      </c>
      <c r="BX544" s="10">
        <v>14.883304974972098</v>
      </c>
      <c r="BY544" s="4">
        <v>0.29283000053575037</v>
      </c>
      <c r="BZ544" s="4">
        <v>0.28535171559388767</v>
      </c>
      <c r="CA544" s="4">
        <v>0.30030828547761301</v>
      </c>
      <c r="CB544" s="4">
        <v>8.3787662909891694</v>
      </c>
      <c r="CD544" s="10">
        <v>4221.647856253815</v>
      </c>
      <c r="CE544" s="10">
        <v>8.2244030807113493</v>
      </c>
      <c r="CF544" s="10"/>
      <c r="CH544" s="10">
        <v>3803.6998570552673</v>
      </c>
      <c r="CI544" s="10">
        <v>8.5500908276886349</v>
      </c>
      <c r="CJ544" s="10"/>
      <c r="CK544" s="4">
        <v>7.9285820689313251</v>
      </c>
      <c r="CM544" s="10">
        <v>3899.8918596439603</v>
      </c>
      <c r="CN544" s="10">
        <v>7.6084305120875602</v>
      </c>
      <c r="CQ544" s="10">
        <v>3930.4552730298014</v>
      </c>
      <c r="CR544" s="10">
        <v>8.2462441115335512</v>
      </c>
      <c r="CT544" s="4">
        <v>3.5239583457975341</v>
      </c>
      <c r="CU544" s="4">
        <v>3.3656250089406967</v>
      </c>
      <c r="CV544" s="4">
        <v>0.15833333685683709</v>
      </c>
      <c r="CW544" s="4">
        <v>3.7125000017695129</v>
      </c>
      <c r="CX544" s="4">
        <v>3.5437499980131784</v>
      </c>
      <c r="CY544" s="4">
        <v>0.16875000375633439</v>
      </c>
      <c r="CZ544" s="4">
        <v>3.3354166898255548</v>
      </c>
      <c r="DA544" s="4">
        <v>3.1875000198682151</v>
      </c>
      <c r="DB544" s="4">
        <v>0.14791666995733976</v>
      </c>
    </row>
    <row r="545" spans="1:106" x14ac:dyDescent="0.25">
      <c r="A545" s="1">
        <f t="shared" si="8"/>
        <v>45468</v>
      </c>
      <c r="B545" s="8" t="s">
        <v>104</v>
      </c>
      <c r="C545" s="4">
        <v>8712.1595777587881</v>
      </c>
      <c r="D545" s="4">
        <v>8508.8079999999991</v>
      </c>
      <c r="E545" s="4">
        <v>203.35157775878906</v>
      </c>
      <c r="F545" s="4">
        <v>4488.1549999999997</v>
      </c>
      <c r="H545" s="4">
        <v>4020.6529999999998</v>
      </c>
      <c r="J545" s="4">
        <v>59801.161396239477</v>
      </c>
      <c r="K545" s="4">
        <v>246.56605960464663</v>
      </c>
      <c r="L545" s="4">
        <v>27890.015311654486</v>
      </c>
      <c r="M545" s="4">
        <v>31911.146084584987</v>
      </c>
      <c r="N545" s="4">
        <v>25181.452465169161</v>
      </c>
      <c r="O545" s="4">
        <v>1786.5168587559963</v>
      </c>
      <c r="P545" s="4">
        <v>13520.181539305409</v>
      </c>
      <c r="Q545" s="4">
        <v>11661.270925863753</v>
      </c>
      <c r="R545" s="4">
        <v>28069.282921526748</v>
      </c>
      <c r="S545" s="4">
        <v>50.537073696480121</v>
      </c>
      <c r="T545" s="4">
        <v>1191.0744686856603</v>
      </c>
      <c r="U545" s="4">
        <v>10191.970532009842</v>
      </c>
      <c r="V545" s="4">
        <v>0</v>
      </c>
      <c r="W545" s="4">
        <v>11423.663983569939</v>
      </c>
      <c r="X545" s="4">
        <v>6453.6484059469685</v>
      </c>
      <c r="Y545" s="4">
        <v>10191.970532009842</v>
      </c>
      <c r="Z545" s="4">
        <v>17877.312389516908</v>
      </c>
      <c r="AA545" s="4">
        <v>247380.24076424513</v>
      </c>
      <c r="AB545" s="4">
        <v>137240.7871807976</v>
      </c>
      <c r="AC545" s="4">
        <v>110139.45358344752</v>
      </c>
      <c r="AD545" s="4">
        <v>23828.844712392565</v>
      </c>
      <c r="AE545" s="4">
        <v>4.498980709789846</v>
      </c>
      <c r="AF545" s="4">
        <v>1025.0309138640964</v>
      </c>
      <c r="AG545" s="4">
        <v>10842.94460160543</v>
      </c>
      <c r="AH545" s="4">
        <v>12985.900110787137</v>
      </c>
      <c r="AI545" s="4">
        <v>3884.5569170819258</v>
      </c>
      <c r="AJ545" s="4">
        <v>226.78865248618303</v>
      </c>
      <c r="AK545" s="4">
        <v>1470.8248856250293</v>
      </c>
      <c r="AL545" s="4">
        <v>2413.7320314568965</v>
      </c>
      <c r="AM545" s="4">
        <v>897.77494003548213</v>
      </c>
      <c r="AN545" s="4">
        <v>439.28292381667535</v>
      </c>
      <c r="AO545" s="4">
        <v>458.49201621880684</v>
      </c>
      <c r="AP545" s="4">
        <v>86268.5859375</v>
      </c>
      <c r="AQ545" s="4">
        <v>141480.48093749999</v>
      </c>
      <c r="AR545" s="4">
        <v>42709.61328125</v>
      </c>
      <c r="AS545" s="4">
        <v>43558.97265625</v>
      </c>
      <c r="AT545" s="4">
        <v>750</v>
      </c>
      <c r="AU545" s="4">
        <v>750</v>
      </c>
      <c r="AV545" s="4">
        <v>750</v>
      </c>
      <c r="AW545" s="4">
        <v>6.8641030805846865</v>
      </c>
      <c r="AX545" s="4">
        <v>2.8903800763079128</v>
      </c>
      <c r="AY545" s="4">
        <v>5.7807601526158257</v>
      </c>
      <c r="AZ545" s="4">
        <v>28.39482433216449</v>
      </c>
      <c r="BA545" s="4">
        <v>2.7351249136006484</v>
      </c>
      <c r="BB545" s="4">
        <v>0.44587761305460755</v>
      </c>
      <c r="BC545" s="4">
        <v>0.10304849584337339</v>
      </c>
      <c r="BD545" s="4">
        <v>16.239427167826967</v>
      </c>
      <c r="BE545" s="4">
        <v>3.4720002412796021</v>
      </c>
      <c r="BF545" s="4">
        <v>1.4690001010894775</v>
      </c>
      <c r="BG545" s="4">
        <v>5.4750003814697266</v>
      </c>
      <c r="BH545" s="4">
        <v>94.11700439453125</v>
      </c>
      <c r="BI545" s="4">
        <v>87.173004150390625</v>
      </c>
      <c r="BJ545" s="4">
        <v>6.944000244140625</v>
      </c>
      <c r="BK545" s="4">
        <v>2.0014999508857727</v>
      </c>
      <c r="BL545" s="4">
        <v>1.8739999532699585</v>
      </c>
      <c r="BM545" s="4">
        <v>2.1289999485015869</v>
      </c>
      <c r="BN545" s="4">
        <v>0.40899998694658279</v>
      </c>
      <c r="BO545" s="4">
        <v>0.16300000250339508</v>
      </c>
      <c r="BP545" s="4">
        <v>0.65499997138977051</v>
      </c>
      <c r="BQ545" s="4">
        <v>15</v>
      </c>
      <c r="BR545" s="4">
        <v>12</v>
      </c>
      <c r="BS545" s="4">
        <v>18</v>
      </c>
      <c r="BT545" s="10">
        <v>40.11026580870287</v>
      </c>
      <c r="BU545" s="10">
        <v>111.85466800815969</v>
      </c>
      <c r="BV545" s="4">
        <v>15.743043650827474</v>
      </c>
      <c r="BW545" s="10">
        <v>16.801469446933933</v>
      </c>
      <c r="BX545" s="10">
        <v>14.684617854721017</v>
      </c>
      <c r="BY545" s="4">
        <v>0.548425627940473</v>
      </c>
      <c r="BZ545" s="4">
        <v>0.7168063812313743</v>
      </c>
      <c r="CA545" s="4">
        <v>0.38004487464957176</v>
      </c>
      <c r="CB545" s="4">
        <v>8.0087558572913888</v>
      </c>
      <c r="CD545" s="10">
        <v>4197.9938968170327</v>
      </c>
      <c r="CE545" s="10">
        <v>7.9305802920521398</v>
      </c>
      <c r="CF545" s="10"/>
      <c r="CH545" s="10">
        <v>4250.2113815432549</v>
      </c>
      <c r="CI545" s="10">
        <v>8.0859709687984829</v>
      </c>
      <c r="CJ545" s="10"/>
      <c r="CK545" s="4">
        <v>7.6663040383517034</v>
      </c>
      <c r="CM545" s="10">
        <v>3943.2345342709109</v>
      </c>
      <c r="CN545" s="10">
        <v>7.3708697573909365</v>
      </c>
      <c r="CQ545" s="10">
        <v>4244.4993559551822</v>
      </c>
      <c r="CR545" s="10">
        <v>7.940769072174243</v>
      </c>
      <c r="CT545" s="4">
        <v>3.3489583289871616</v>
      </c>
      <c r="CU545" s="4">
        <v>3.1458333258827524</v>
      </c>
      <c r="CV545" s="4">
        <v>0.20312500310440859</v>
      </c>
      <c r="CW545" s="4">
        <v>2.7354166678463421</v>
      </c>
      <c r="CX545" s="4">
        <v>2.5020833313465118</v>
      </c>
      <c r="CY545" s="4">
        <v>0.2333333364998301</v>
      </c>
      <c r="CZ545" s="4">
        <v>3.9624999901279807</v>
      </c>
      <c r="DA545" s="4">
        <v>3.7895833204189935</v>
      </c>
      <c r="DB545" s="4">
        <v>0.17291666970898709</v>
      </c>
    </row>
    <row r="546" spans="1:106" x14ac:dyDescent="0.25">
      <c r="A546" s="1">
        <f t="shared" si="8"/>
        <v>45469</v>
      </c>
      <c r="B546" s="8" t="s">
        <v>104</v>
      </c>
      <c r="C546" s="4">
        <v>5613.5421329345709</v>
      </c>
      <c r="D546" s="4">
        <v>5438.6590000000006</v>
      </c>
      <c r="E546" s="4">
        <v>174.88313293457031</v>
      </c>
      <c r="F546" s="4">
        <v>4457.5420000000004</v>
      </c>
      <c r="H546" s="4">
        <v>981.11699999999996</v>
      </c>
      <c r="J546" s="4">
        <v>43683.55081532037</v>
      </c>
      <c r="K546" s="4">
        <v>245.27404978344083</v>
      </c>
      <c r="L546" s="4">
        <v>33082.205236111084</v>
      </c>
      <c r="M546" s="4">
        <v>10601.345579209285</v>
      </c>
      <c r="N546" s="4">
        <v>22054.160143166893</v>
      </c>
      <c r="O546" s="4">
        <v>1786.9213859037689</v>
      </c>
      <c r="P546" s="4">
        <v>17356.682691940143</v>
      </c>
      <c r="Q546" s="4">
        <v>4697.4774512267495</v>
      </c>
      <c r="R546" s="4">
        <v>17456.633217013234</v>
      </c>
      <c r="S546" s="4">
        <v>50.509757595015721</v>
      </c>
      <c r="T546" s="4">
        <v>1191.3059307233907</v>
      </c>
      <c r="U546" s="4">
        <v>12751.08484532024</v>
      </c>
      <c r="V546" s="4">
        <v>0</v>
      </c>
      <c r="W546" s="4">
        <v>4705.548371692993</v>
      </c>
      <c r="X546" s="4">
        <v>0</v>
      </c>
      <c r="Y546" s="4">
        <v>12751.08484532024</v>
      </c>
      <c r="Z546" s="4">
        <v>4705.548371692993</v>
      </c>
      <c r="AA546" s="4">
        <v>207253.14406888967</v>
      </c>
      <c r="AB546" s="4">
        <v>158498.5399450348</v>
      </c>
      <c r="AC546" s="4">
        <v>48754.60412385485</v>
      </c>
      <c r="AD546" s="4">
        <v>17019.748106291117</v>
      </c>
      <c r="AE546" s="4">
        <v>4.4969533078188455</v>
      </c>
      <c r="AF546" s="4">
        <v>1024.9360060240122</v>
      </c>
      <c r="AG546" s="4">
        <v>12580.304334963557</v>
      </c>
      <c r="AH546" s="4">
        <v>4439.443771327562</v>
      </c>
      <c r="AI546" s="4">
        <v>3844.7767485705494</v>
      </c>
      <c r="AJ546" s="4">
        <v>226.52222077380728</v>
      </c>
      <c r="AK546" s="4">
        <v>2674.1305768419752</v>
      </c>
      <c r="AL546" s="4">
        <v>1170.6461717285742</v>
      </c>
      <c r="AM546" s="4">
        <v>698.16777559960155</v>
      </c>
      <c r="AN546" s="4">
        <v>454.60627778722443</v>
      </c>
      <c r="AO546" s="4">
        <v>243.56149781237713</v>
      </c>
      <c r="AP546" s="4">
        <v>69419.888671875</v>
      </c>
      <c r="AQ546" s="4">
        <v>113848.61742187499</v>
      </c>
      <c r="AR546" s="4">
        <v>51698.66015625</v>
      </c>
      <c r="AS546" s="4">
        <v>17721.228515625</v>
      </c>
      <c r="AT546" s="4">
        <v>750</v>
      </c>
      <c r="AU546" s="4">
        <v>750</v>
      </c>
      <c r="AV546" s="4">
        <v>750</v>
      </c>
      <c r="AW546" s="4">
        <v>7.781815791321776</v>
      </c>
      <c r="AX546" s="4">
        <v>3.9287422488156727</v>
      </c>
      <c r="AY546" s="4">
        <v>7.8574844976313454</v>
      </c>
      <c r="AZ546" s="4">
        <v>36.9202081610715</v>
      </c>
      <c r="BA546" s="4">
        <v>3.0319088559853324</v>
      </c>
      <c r="BB546" s="4">
        <v>0.68491099871029726</v>
      </c>
      <c r="BC546" s="4">
        <v>0.12437205583680601</v>
      </c>
      <c r="BD546" s="4">
        <v>20.281065809398097</v>
      </c>
      <c r="BE546" s="4">
        <v>4.3930002450942993</v>
      </c>
      <c r="BF546" s="4">
        <v>2.0889999866485596</v>
      </c>
      <c r="BG546" s="4">
        <v>6.6970005035400391</v>
      </c>
      <c r="BH546" s="4">
        <v>93.225500583648682</v>
      </c>
      <c r="BI546" s="4">
        <v>86.360000610351563</v>
      </c>
      <c r="BJ546" s="4">
        <v>6.8654999732971191</v>
      </c>
      <c r="BK546" s="4">
        <v>2.0014999508857727</v>
      </c>
      <c r="BL546" s="4">
        <v>1.8739999532699585</v>
      </c>
      <c r="BM546" s="4">
        <v>2.1289999485015869</v>
      </c>
      <c r="BN546" s="4">
        <v>0.37950000911951065</v>
      </c>
      <c r="BO546" s="4">
        <v>0.16300000250339508</v>
      </c>
      <c r="BP546" s="4">
        <v>0.59600001573562622</v>
      </c>
      <c r="BQ546" s="4">
        <v>15</v>
      </c>
      <c r="BR546" s="4">
        <v>12</v>
      </c>
      <c r="BS546" s="4">
        <v>18</v>
      </c>
      <c r="BT546" s="10">
        <v>40.350700187084456</v>
      </c>
      <c r="BU546" s="10">
        <v>115.78217969294077</v>
      </c>
      <c r="BV546" s="4">
        <v>16.24966743744082</v>
      </c>
      <c r="BW546" s="10">
        <v>17.332233898849399</v>
      </c>
      <c r="BX546" s="10">
        <v>15.16710097603224</v>
      </c>
      <c r="BY546" s="4">
        <v>0.724205514161262</v>
      </c>
      <c r="BZ546" s="4">
        <v>0.35416907144960025</v>
      </c>
      <c r="CA546" s="4">
        <v>1.0942419568729238</v>
      </c>
      <c r="CB546" s="4">
        <v>7.8054807646759103</v>
      </c>
      <c r="CD546" s="10">
        <v>4369.2207140181663</v>
      </c>
      <c r="CE546" s="10">
        <v>7.6749019657418742</v>
      </c>
      <c r="CF546" s="10"/>
      <c r="CH546" s="10">
        <v>1772.9024248807832</v>
      </c>
      <c r="CI546" s="10">
        <v>8.1272850473636993</v>
      </c>
      <c r="CJ546" s="10"/>
      <c r="CK546" s="4">
        <v>7.3652448571617111</v>
      </c>
      <c r="CM546" s="10">
        <v>4348.889735318643</v>
      </c>
      <c r="CN546" s="10">
        <v>7.1045935348307783</v>
      </c>
      <c r="CQ546" s="10">
        <v>1952.9866481913791</v>
      </c>
      <c r="CR546" s="10">
        <v>7.9456604279655227</v>
      </c>
      <c r="CT546" s="4">
        <v>3.8218750124797225</v>
      </c>
      <c r="CU546" s="4">
        <v>3.2593750109275179</v>
      </c>
      <c r="CV546" s="4">
        <v>0.56250000155220437</v>
      </c>
      <c r="CW546" s="4">
        <v>3.3124999968955917</v>
      </c>
      <c r="CX546" s="4">
        <v>2.4416666676600776</v>
      </c>
      <c r="CY546" s="4">
        <v>0.87083332923551404</v>
      </c>
      <c r="CZ546" s="4">
        <v>4.3312500280638533</v>
      </c>
      <c r="DA546" s="4">
        <v>4.0770833541949587</v>
      </c>
      <c r="DB546" s="4">
        <v>0.25416667386889458</v>
      </c>
    </row>
    <row r="547" spans="1:106" x14ac:dyDescent="0.25">
      <c r="A547" s="1">
        <f t="shared" si="8"/>
        <v>45470</v>
      </c>
      <c r="B547" s="8" t="s">
        <v>104</v>
      </c>
      <c r="C547" s="4">
        <v>8031.727564331055</v>
      </c>
      <c r="D547" s="4">
        <v>7858.2960000000003</v>
      </c>
      <c r="E547" s="4">
        <v>173.43156433105469</v>
      </c>
      <c r="F547" s="4">
        <v>4113.3280000000004</v>
      </c>
      <c r="H547" s="4">
        <v>3744.9679999999998</v>
      </c>
      <c r="J547" s="4">
        <v>60394.53023853882</v>
      </c>
      <c r="K547" s="4">
        <v>246.01573667142833</v>
      </c>
      <c r="L547" s="4">
        <v>33973.264739494509</v>
      </c>
      <c r="M547" s="4">
        <v>26421.265499044308</v>
      </c>
      <c r="N547" s="4">
        <v>25524.771970983038</v>
      </c>
      <c r="O547" s="4">
        <v>1786.8669650969161</v>
      </c>
      <c r="P547" s="4">
        <v>15462.951400438587</v>
      </c>
      <c r="Q547" s="4">
        <v>10061.820570544451</v>
      </c>
      <c r="R547" s="4">
        <v>26004.81455174333</v>
      </c>
      <c r="S547" s="4">
        <v>50.487492965087576</v>
      </c>
      <c r="T547" s="4">
        <v>1191.3101716782651</v>
      </c>
      <c r="U547" s="4">
        <v>13598.979195792683</v>
      </c>
      <c r="V547" s="4">
        <v>0</v>
      </c>
      <c r="W547" s="4">
        <v>12405.835355950645</v>
      </c>
      <c r="X547" s="4">
        <v>0</v>
      </c>
      <c r="Y547" s="4">
        <v>13598.979195792683</v>
      </c>
      <c r="Z547" s="4">
        <v>12405.835355950645</v>
      </c>
      <c r="AA547" s="4">
        <v>286735.19776597543</v>
      </c>
      <c r="AB547" s="4">
        <v>167834.84398262133</v>
      </c>
      <c r="AC547" s="4">
        <v>118900.35378335409</v>
      </c>
      <c r="AD547" s="4">
        <v>22207.676091499925</v>
      </c>
      <c r="AE547" s="4">
        <v>4.5041373171871308</v>
      </c>
      <c r="AF547" s="4">
        <v>1024.9670475029027</v>
      </c>
      <c r="AG547" s="4">
        <v>10238.087295885251</v>
      </c>
      <c r="AH547" s="4">
        <v>11969.588795614676</v>
      </c>
      <c r="AI547" s="4">
        <v>7540.2356753973581</v>
      </c>
      <c r="AJ547" s="4">
        <v>227.24653695503869</v>
      </c>
      <c r="AK547" s="4">
        <v>2402.9173864030768</v>
      </c>
      <c r="AL547" s="4">
        <v>5137.3182889942818</v>
      </c>
      <c r="AM547" s="4">
        <v>960.75293380378844</v>
      </c>
      <c r="AN547" s="4">
        <v>495.96403852684892</v>
      </c>
      <c r="AO547" s="4">
        <v>464.78889527693951</v>
      </c>
      <c r="AP547" s="4">
        <v>98745.796875</v>
      </c>
      <c r="AQ547" s="4">
        <v>161943.106875</v>
      </c>
      <c r="AR547" s="4">
        <v>49838.76953125</v>
      </c>
      <c r="AS547" s="4">
        <v>48907.02734375</v>
      </c>
      <c r="AT547" s="4">
        <v>750</v>
      </c>
      <c r="AU547" s="4">
        <v>750</v>
      </c>
      <c r="AV547" s="4">
        <v>750</v>
      </c>
      <c r="AW547" s="4">
        <v>7.519494374628847</v>
      </c>
      <c r="AX547" s="4">
        <v>3.1779927501947012</v>
      </c>
      <c r="AY547" s="4">
        <v>6.3559855003894024</v>
      </c>
      <c r="AZ547" s="4">
        <v>35.700314218745163</v>
      </c>
      <c r="BA547" s="4">
        <v>2.7649936970128732</v>
      </c>
      <c r="BB547" s="4">
        <v>0.93880620514116853</v>
      </c>
      <c r="BC547" s="4">
        <v>0.119619711464131</v>
      </c>
      <c r="BD547" s="4">
        <v>20.162923303597871</v>
      </c>
      <c r="BE547" s="4">
        <v>4.9315001964569092</v>
      </c>
      <c r="BF547" s="4">
        <v>2.0739998817443848</v>
      </c>
      <c r="BG547" s="4">
        <v>7.7890005111694336</v>
      </c>
      <c r="BH547" s="4">
        <v>92.384000778198242</v>
      </c>
      <c r="BI547" s="4">
        <v>84.9635009765625</v>
      </c>
      <c r="BJ547" s="4">
        <v>7.4204998016357422</v>
      </c>
      <c r="BK547" s="4">
        <v>2.1660000085830688</v>
      </c>
      <c r="BL547" s="4">
        <v>2.2030000686645508</v>
      </c>
      <c r="BM547" s="4">
        <v>2.1289999485015869</v>
      </c>
      <c r="BN547" s="4">
        <v>0.51850001513957977</v>
      </c>
      <c r="BO547" s="4">
        <v>0.44100001454353333</v>
      </c>
      <c r="BP547" s="4">
        <v>0.59600001573562622</v>
      </c>
      <c r="BQ547" s="4">
        <v>19</v>
      </c>
      <c r="BR547" s="4">
        <v>20</v>
      </c>
      <c r="BS547" s="4">
        <v>18</v>
      </c>
      <c r="BT547" s="10">
        <v>40.072870877684643</v>
      </c>
      <c r="BU547" s="10">
        <v>117.94429371959302</v>
      </c>
      <c r="BV547" s="4">
        <v>16.324515968707423</v>
      </c>
      <c r="BW547" s="10">
        <v>16.783723100931557</v>
      </c>
      <c r="BX547" s="10">
        <v>15.865308836483294</v>
      </c>
      <c r="BY547" s="4">
        <v>0.42810645360380634</v>
      </c>
      <c r="BZ547" s="4">
        <v>0.35795003462397046</v>
      </c>
      <c r="CA547" s="4">
        <v>0.49826287258364221</v>
      </c>
      <c r="CB547" s="4">
        <v>7.6479053119254745</v>
      </c>
      <c r="CD547" s="10">
        <v>4622.528933408641</v>
      </c>
      <c r="CE547" s="10">
        <v>7.5380008967109564</v>
      </c>
      <c r="CF547" s="10"/>
      <c r="CH547" s="10">
        <v>4333.3508922696647</v>
      </c>
      <c r="CI547" s="10">
        <v>7.765143992075922</v>
      </c>
      <c r="CJ547" s="10"/>
      <c r="CK547" s="4">
        <v>7.2736606293152217</v>
      </c>
      <c r="CM547" s="10">
        <v>4464.6197352910922</v>
      </c>
      <c r="CN547" s="10">
        <v>7.0086258506346795</v>
      </c>
      <c r="CQ547" s="10">
        <v>4287.4848961131156</v>
      </c>
      <c r="CR547" s="10">
        <v>7.5496451591985512</v>
      </c>
      <c r="CT547" s="4">
        <v>6.6166666419400535</v>
      </c>
      <c r="CU547" s="4">
        <v>5.9697916408379879</v>
      </c>
      <c r="CV547" s="4">
        <v>0.64687500110206497</v>
      </c>
      <c r="CW547" s="4">
        <v>4.8145833040277166</v>
      </c>
      <c r="CX547" s="4">
        <v>3.9499999731779099</v>
      </c>
      <c r="CY547" s="4">
        <v>0.86458333084980643</v>
      </c>
      <c r="CZ547" s="4">
        <v>8.4187499798523895</v>
      </c>
      <c r="DA547" s="4">
        <v>7.989583308498065</v>
      </c>
      <c r="DB547" s="4">
        <v>0.42916667135432363</v>
      </c>
    </row>
    <row r="548" spans="1:106" x14ac:dyDescent="0.25">
      <c r="A548" s="1">
        <f t="shared" si="8"/>
        <v>45471</v>
      </c>
      <c r="B548" s="8" t="s">
        <v>104</v>
      </c>
      <c r="C548" s="4">
        <v>8113.7835913085937</v>
      </c>
      <c r="D548" s="4">
        <v>7886.29</v>
      </c>
      <c r="E548" s="4">
        <v>227.49359130859375</v>
      </c>
      <c r="F548" s="4">
        <v>4047.404</v>
      </c>
      <c r="H548" s="4">
        <v>3838.886</v>
      </c>
      <c r="J548" s="4">
        <v>57156.33849335814</v>
      </c>
      <c r="K548" s="4">
        <v>237.97305004438888</v>
      </c>
      <c r="L548" s="4">
        <v>29537.436868644851</v>
      </c>
      <c r="M548" s="4">
        <v>27618.901624713286</v>
      </c>
      <c r="N548" s="4">
        <v>23581.893128895572</v>
      </c>
      <c r="O548" s="4">
        <v>1786.6321855741608</v>
      </c>
      <c r="P548" s="4">
        <v>13492.491362914194</v>
      </c>
      <c r="Q548" s="4">
        <v>10089.401765981376</v>
      </c>
      <c r="R548" s="4">
        <v>26122.60917352061</v>
      </c>
      <c r="S548" s="4">
        <v>50.494135294752347</v>
      </c>
      <c r="T548" s="4">
        <v>1191.5757493288879</v>
      </c>
      <c r="U548" s="4">
        <v>12862.953128444673</v>
      </c>
      <c r="V548" s="4">
        <v>0</v>
      </c>
      <c r="W548" s="4">
        <v>13259.656045075937</v>
      </c>
      <c r="X548" s="4">
        <v>0</v>
      </c>
      <c r="Y548" s="4">
        <v>12862.953128444673</v>
      </c>
      <c r="Z548" s="4">
        <v>13259.656045075937</v>
      </c>
      <c r="AA548" s="4">
        <v>282737.89472388872</v>
      </c>
      <c r="AB548" s="4">
        <v>171842.47981217064</v>
      </c>
      <c r="AC548" s="4">
        <v>110895.41491171805</v>
      </c>
      <c r="AD548" s="4">
        <v>22507.467613202825</v>
      </c>
      <c r="AE548" s="4">
        <v>4.5014568461477706</v>
      </c>
      <c r="AF548" s="4">
        <v>1024.9915469415639</v>
      </c>
      <c r="AG548" s="4">
        <v>10084.904139563618</v>
      </c>
      <c r="AH548" s="4">
        <v>12422.563473639209</v>
      </c>
      <c r="AI548" s="4">
        <v>5942.8507196254141</v>
      </c>
      <c r="AJ548" s="4">
        <v>227.17409622342498</v>
      </c>
      <c r="AK548" s="4">
        <v>2225.699949614348</v>
      </c>
      <c r="AL548" s="4">
        <v>3717.1507700110656</v>
      </c>
      <c r="AM548" s="4">
        <v>1146.7722498024241</v>
      </c>
      <c r="AN548" s="4">
        <v>624.7295557795253</v>
      </c>
      <c r="AO548" s="4">
        <v>522.04269402289879</v>
      </c>
      <c r="AP548" s="4">
        <v>101424.5546875</v>
      </c>
      <c r="AQ548" s="4">
        <v>166336.2696875</v>
      </c>
      <c r="AR548" s="4">
        <v>51113.31640625</v>
      </c>
      <c r="AS548" s="4">
        <v>50311.23828125</v>
      </c>
      <c r="AT548" s="4">
        <v>750</v>
      </c>
      <c r="AU548" s="4">
        <v>750</v>
      </c>
      <c r="AV548" s="4">
        <v>750</v>
      </c>
      <c r="AW548" s="4">
        <v>7.0443508691288557</v>
      </c>
      <c r="AX548" s="4">
        <v>2.9063990755381086</v>
      </c>
      <c r="AY548" s="4">
        <v>5.8127981510762172</v>
      </c>
      <c r="AZ548" s="4">
        <v>34.846615212507615</v>
      </c>
      <c r="BA548" s="4">
        <v>2.7739792859785668</v>
      </c>
      <c r="BB548" s="4">
        <v>0.73243889891164193</v>
      </c>
      <c r="BC548" s="4">
        <v>0.14133631207897082</v>
      </c>
      <c r="BD548" s="4">
        <v>20.500456761710751</v>
      </c>
      <c r="BE548" s="4">
        <v>4.3379999399185181</v>
      </c>
      <c r="BF548" s="4">
        <v>1.9049999713897705</v>
      </c>
      <c r="BG548" s="4">
        <v>6.7709999084472656</v>
      </c>
      <c r="BH548" s="4">
        <v>92.906997680664063</v>
      </c>
      <c r="BI548" s="4">
        <v>84.364997863769531</v>
      </c>
      <c r="BJ548" s="4">
        <v>8.5419998168945313</v>
      </c>
      <c r="BK548" s="4">
        <v>2.2785000801086426</v>
      </c>
      <c r="BL548" s="4">
        <v>2.2030000686645508</v>
      </c>
      <c r="BM548" s="4">
        <v>2.3540000915527344</v>
      </c>
      <c r="BN548" s="4">
        <v>0.4765000194311142</v>
      </c>
      <c r="BO548" s="4">
        <v>0.44100001454353333</v>
      </c>
      <c r="BP548" s="4">
        <v>0.51200002431869507</v>
      </c>
      <c r="BQ548" s="4">
        <v>26</v>
      </c>
      <c r="BR548" s="4">
        <v>20</v>
      </c>
      <c r="BS548" s="4">
        <v>32</v>
      </c>
      <c r="BT548" s="10">
        <v>40.137231962431997</v>
      </c>
      <c r="BU548" s="10">
        <v>116.2289344435421</v>
      </c>
      <c r="BV548" s="4">
        <v>16.242841603342029</v>
      </c>
      <c r="BW548" s="10">
        <v>17.142489701675043</v>
      </c>
      <c r="BX548" s="10">
        <v>15.343193505009015</v>
      </c>
      <c r="BY548" s="4">
        <v>0.47968213470155907</v>
      </c>
      <c r="BZ548" s="4">
        <v>0.31916431825998026</v>
      </c>
      <c r="CA548" s="4">
        <v>0.64019995114313788</v>
      </c>
      <c r="CB548" s="4">
        <v>7.6194691876094041</v>
      </c>
      <c r="CD548" s="10">
        <v>4695.9893704565675</v>
      </c>
      <c r="CE548" s="10">
        <v>7.2729220879849548</v>
      </c>
      <c r="CF548" s="10"/>
      <c r="CH548" s="10">
        <v>4379.5274420411415</v>
      </c>
      <c r="CI548" s="10">
        <v>7.9910575650624098</v>
      </c>
      <c r="CJ548" s="10"/>
      <c r="CK548" s="4">
        <v>7.3989934962934072</v>
      </c>
      <c r="CM548" s="10">
        <v>4523.4409438352232</v>
      </c>
      <c r="CN548" s="10">
        <v>6.8797635580911569</v>
      </c>
      <c r="CQ548" s="10">
        <v>4303.8506767983072</v>
      </c>
      <c r="CR548" s="10">
        <v>7.9447154876233492</v>
      </c>
      <c r="CT548" s="4">
        <v>3.8531249961039671</v>
      </c>
      <c r="CU548" s="4">
        <v>3.5760416587193804</v>
      </c>
      <c r="CV548" s="4">
        <v>0.27708333738458651</v>
      </c>
      <c r="CW548" s="4">
        <v>3.2499999874271452</v>
      </c>
      <c r="CX548" s="4">
        <v>2.9499999831120172</v>
      </c>
      <c r="CY548" s="4">
        <v>0.30000000431512791</v>
      </c>
      <c r="CZ548" s="4">
        <v>4.4562500047807889</v>
      </c>
      <c r="DA548" s="4">
        <v>4.2020833343267441</v>
      </c>
      <c r="DB548" s="4">
        <v>0.25416667045404512</v>
      </c>
    </row>
    <row r="549" spans="1:106" x14ac:dyDescent="0.25">
      <c r="A549" s="1">
        <f t="shared" si="8"/>
        <v>45472</v>
      </c>
      <c r="B549" s="8" t="s">
        <v>104</v>
      </c>
      <c r="C549" s="4">
        <v>7243.9422637939451</v>
      </c>
      <c r="D549" s="4">
        <v>7074.7</v>
      </c>
      <c r="E549" s="4">
        <v>169.24226379394531</v>
      </c>
      <c r="F549" s="4">
        <v>3491.386</v>
      </c>
      <c r="H549" s="4">
        <v>3583.3139999999999</v>
      </c>
      <c r="J549" s="4">
        <v>43793.046484625003</v>
      </c>
      <c r="K549" s="4">
        <v>230.57361862917858</v>
      </c>
      <c r="L549" s="4">
        <v>21839.371779733723</v>
      </c>
      <c r="M549" s="4">
        <v>21953.67470489128</v>
      </c>
      <c r="N549" s="4">
        <v>19063.342932751169</v>
      </c>
      <c r="O549" s="4">
        <v>1786.3751866404489</v>
      </c>
      <c r="P549" s="4">
        <v>9503.9825767943221</v>
      </c>
      <c r="Q549" s="4">
        <v>9559.3603559568492</v>
      </c>
      <c r="R549" s="4">
        <v>19389.240313178474</v>
      </c>
      <c r="S549" s="4">
        <v>50.48751722532247</v>
      </c>
      <c r="T549" s="4">
        <v>1191.7175881715689</v>
      </c>
      <c r="U549" s="4">
        <v>9086.9232930410471</v>
      </c>
      <c r="V549" s="4">
        <v>0</v>
      </c>
      <c r="W549" s="4">
        <v>10302.317020137427</v>
      </c>
      <c r="X549" s="4">
        <v>0</v>
      </c>
      <c r="Y549" s="4">
        <v>9086.9232930410471</v>
      </c>
      <c r="Z549" s="4">
        <v>10302.317020137427</v>
      </c>
      <c r="AA549" s="4">
        <v>211773.41806227062</v>
      </c>
      <c r="AB549" s="4">
        <v>121138.97130384648</v>
      </c>
      <c r="AC549" s="4">
        <v>90634.44675842415</v>
      </c>
      <c r="AD549" s="4">
        <v>19393.589582840737</v>
      </c>
      <c r="AE549" s="4">
        <v>4.4991387822620164</v>
      </c>
      <c r="AF549" s="4">
        <v>1025.0318218203192</v>
      </c>
      <c r="AG549" s="4">
        <v>8675.7666886417028</v>
      </c>
      <c r="AH549" s="4">
        <v>10717.822894199036</v>
      </c>
      <c r="AI549" s="4">
        <v>4682.5414592806064</v>
      </c>
      <c r="AJ549" s="4">
        <v>230.23312718285456</v>
      </c>
      <c r="AK549" s="4">
        <v>1846.3104399764043</v>
      </c>
      <c r="AL549" s="4">
        <v>2836.2310193042017</v>
      </c>
      <c r="AM549" s="4">
        <v>826.94430026962459</v>
      </c>
      <c r="AN549" s="4">
        <v>408.75296643823538</v>
      </c>
      <c r="AO549" s="4">
        <v>418.19133383138916</v>
      </c>
      <c r="AP549" s="4">
        <v>77050.21875</v>
      </c>
      <c r="AQ549" s="4">
        <v>126362.35875</v>
      </c>
      <c r="AR549" s="4">
        <v>37904.98046875</v>
      </c>
      <c r="AS549" s="4">
        <v>39145.23828125</v>
      </c>
      <c r="AT549" s="4">
        <v>750</v>
      </c>
      <c r="AU549" s="4">
        <v>750</v>
      </c>
      <c r="AV549" s="4">
        <v>750</v>
      </c>
      <c r="AW549" s="4">
        <v>6.0454714974065542</v>
      </c>
      <c r="AX549" s="4">
        <v>2.6316254656020583</v>
      </c>
      <c r="AY549" s="4">
        <v>5.2632509312041167</v>
      </c>
      <c r="AZ549" s="4">
        <v>29.23455355528418</v>
      </c>
      <c r="BA549" s="4">
        <v>2.6772148198601919</v>
      </c>
      <c r="BB549" s="4">
        <v>0.64640789348701555</v>
      </c>
      <c r="BC549" s="4">
        <v>0.11415666637802832</v>
      </c>
      <c r="BD549" s="4">
        <v>17.443866081259866</v>
      </c>
      <c r="BE549" s="4">
        <v>3.8665000200271606</v>
      </c>
      <c r="BF549" s="4">
        <v>2.8900001049041748</v>
      </c>
      <c r="BG549" s="4">
        <v>4.8429999351501465</v>
      </c>
      <c r="BH549" s="4">
        <v>93.720998764038086</v>
      </c>
      <c r="BI549" s="4">
        <v>84.982498168945313</v>
      </c>
      <c r="BJ549" s="4">
        <v>8.7385005950927734</v>
      </c>
      <c r="BK549" s="4">
        <v>2.0630000233650208</v>
      </c>
      <c r="BL549" s="4">
        <v>1.7719999551773071</v>
      </c>
      <c r="BM549" s="4">
        <v>2.3540000915527344</v>
      </c>
      <c r="BN549" s="4">
        <v>0.34950001537799835</v>
      </c>
      <c r="BO549" s="4">
        <v>0.18700000643730164</v>
      </c>
      <c r="BP549" s="4">
        <v>0.51200002431869507</v>
      </c>
      <c r="BQ549" s="4">
        <v>27</v>
      </c>
      <c r="BR549" s="4">
        <v>22</v>
      </c>
      <c r="BS549" s="4">
        <v>32</v>
      </c>
      <c r="BT549" s="10">
        <v>40.726406028391999</v>
      </c>
      <c r="BU549" s="10">
        <v>115.89574882920284</v>
      </c>
      <c r="BV549" s="4">
        <v>16.158117004359763</v>
      </c>
      <c r="BW549" s="10">
        <v>17.064848864630417</v>
      </c>
      <c r="BX549" s="10">
        <v>15.251385144089108</v>
      </c>
      <c r="BY549" s="4">
        <v>0.46252547024077495</v>
      </c>
      <c r="BZ549" s="4">
        <v>0.31453368832362877</v>
      </c>
      <c r="CA549" s="4">
        <v>0.61051725215792119</v>
      </c>
      <c r="CB549" s="4">
        <v>8.1233004791729009</v>
      </c>
      <c r="CD549" s="10">
        <v>3107.0988447917107</v>
      </c>
      <c r="CE549" s="10">
        <v>7.9166469600091185</v>
      </c>
      <c r="CF549" s="10"/>
      <c r="CH549" s="10">
        <v>3780.8438611019892</v>
      </c>
      <c r="CI549" s="10">
        <v>8.2931284155423182</v>
      </c>
      <c r="CJ549" s="10"/>
      <c r="CK549" s="4">
        <v>7.8264355032086099</v>
      </c>
      <c r="CM549" s="10">
        <v>3226.2469072539348</v>
      </c>
      <c r="CN549" s="10">
        <v>7.1092045329837843</v>
      </c>
      <c r="CQ549" s="10">
        <v>3820.9055251099467</v>
      </c>
      <c r="CR549" s="10">
        <v>8.4320417356233701</v>
      </c>
      <c r="CT549" s="4">
        <v>2.3266492841610065</v>
      </c>
      <c r="CU549" s="4">
        <v>2.1381076148400702</v>
      </c>
      <c r="CV549" s="4">
        <v>0.188541669320936</v>
      </c>
      <c r="CW549" s="4">
        <v>2.7678819184191523</v>
      </c>
      <c r="CX549" s="4">
        <v>2.5574652483065923</v>
      </c>
      <c r="CY549" s="4">
        <v>0.21041667011256018</v>
      </c>
      <c r="CZ549" s="4">
        <v>1.8854166499028604</v>
      </c>
      <c r="DA549" s="4">
        <v>1.7187499813735485</v>
      </c>
      <c r="DB549" s="4">
        <v>0.16666666852931181</v>
      </c>
    </row>
    <row r="550" spans="1:106" x14ac:dyDescent="0.25">
      <c r="A550" s="1">
        <f t="shared" si="8"/>
        <v>45473</v>
      </c>
      <c r="B550" s="8" t="s">
        <v>104</v>
      </c>
      <c r="C550" s="4">
        <v>6555.5178457031252</v>
      </c>
      <c r="D550" s="4">
        <v>6297.7510000000002</v>
      </c>
      <c r="E550" s="4">
        <v>257.766845703125</v>
      </c>
      <c r="F550" s="4">
        <v>2040.65</v>
      </c>
      <c r="H550" s="4">
        <v>4257.1009999999997</v>
      </c>
      <c r="J550" s="4">
        <v>56790.612163481972</v>
      </c>
      <c r="K550" s="4">
        <v>229.75932163789378</v>
      </c>
      <c r="L550" s="4">
        <v>23087.538367480927</v>
      </c>
      <c r="M550" s="4">
        <v>33703.073796001045</v>
      </c>
      <c r="N550" s="4">
        <v>28986.116349068416</v>
      </c>
      <c r="O550" s="4">
        <v>1787.9402613362045</v>
      </c>
      <c r="P550" s="4">
        <v>15639.297966205871</v>
      </c>
      <c r="Q550" s="4">
        <v>13346.818382862544</v>
      </c>
      <c r="R550" s="4">
        <v>23710.620932374171</v>
      </c>
      <c r="S550" s="4">
        <v>50.499435184397129</v>
      </c>
      <c r="T550" s="4">
        <v>1192.4043787653065</v>
      </c>
      <c r="U550" s="4">
        <v>10832.271069265322</v>
      </c>
      <c r="V550" s="4">
        <v>0</v>
      </c>
      <c r="W550" s="4">
        <v>12878.349863108848</v>
      </c>
      <c r="X550" s="4">
        <v>0</v>
      </c>
      <c r="Y550" s="4">
        <v>10832.271069265322</v>
      </c>
      <c r="Z550" s="4">
        <v>12878.349863108848</v>
      </c>
      <c r="AA550" s="4">
        <v>260843.64361845216</v>
      </c>
      <c r="AB550" s="4">
        <v>129590.43767469854</v>
      </c>
      <c r="AC550" s="4">
        <v>131253.20594375362</v>
      </c>
      <c r="AD550" s="4">
        <v>23264.336224934843</v>
      </c>
      <c r="AE550" s="4">
        <v>4.4981645199095519</v>
      </c>
      <c r="AF550" s="4">
        <v>1025.0324525073561</v>
      </c>
      <c r="AG550" s="4">
        <v>10491.743592177827</v>
      </c>
      <c r="AH550" s="4">
        <v>12772.592632757018</v>
      </c>
      <c r="AI550" s="4">
        <v>6460.8679860150842</v>
      </c>
      <c r="AJ550" s="4">
        <v>227.35013616588381</v>
      </c>
      <c r="AK550" s="4">
        <v>2839.3120435911842</v>
      </c>
      <c r="AL550" s="4">
        <v>3621.5559424238995</v>
      </c>
      <c r="AM550" s="4">
        <v>905.16870993503198</v>
      </c>
      <c r="AN550" s="4">
        <v>408.61085802625195</v>
      </c>
      <c r="AO550" s="4">
        <v>496.55785190878009</v>
      </c>
      <c r="AP550" s="4">
        <v>90130.8828125</v>
      </c>
      <c r="AQ550" s="4">
        <v>147814.64781249998</v>
      </c>
      <c r="AR550" s="4">
        <v>40099.78515625</v>
      </c>
      <c r="AS550" s="4">
        <v>50031.09765625</v>
      </c>
      <c r="AT550" s="4">
        <v>750</v>
      </c>
      <c r="AU550" s="4">
        <v>750</v>
      </c>
      <c r="AV550" s="4">
        <v>750</v>
      </c>
      <c r="AW550" s="4">
        <v>8.6630245695549295</v>
      </c>
      <c r="AX550" s="4">
        <v>4.4216364033037658</v>
      </c>
      <c r="AY550" s="4">
        <v>8.8432728066075317</v>
      </c>
      <c r="AZ550" s="4">
        <v>39.789937234237648</v>
      </c>
      <c r="BA550" s="4">
        <v>3.5488174653027094</v>
      </c>
      <c r="BB550" s="4">
        <v>0.98556180275672955</v>
      </c>
      <c r="BC550" s="4">
        <v>0.13807737714089716</v>
      </c>
      <c r="BD550" s="4">
        <v>22.548126828666398</v>
      </c>
      <c r="BE550" s="4">
        <v>6.184499979019165</v>
      </c>
      <c r="BF550" s="4">
        <v>4.4270000457763672</v>
      </c>
      <c r="BG550" s="4">
        <v>7.9419999122619629</v>
      </c>
      <c r="BH550" s="4">
        <v>92.544998645782471</v>
      </c>
      <c r="BI550" s="4">
        <v>85.995498657226563</v>
      </c>
      <c r="BJ550" s="4">
        <v>6.5494999885559082</v>
      </c>
      <c r="BK550" s="4">
        <v>1.060499981045723</v>
      </c>
      <c r="BL550" s="4">
        <v>1.7719999551773071</v>
      </c>
      <c r="BM550" s="4">
        <v>0.34900000691413879</v>
      </c>
      <c r="BN550" s="4">
        <v>0.21000000089406967</v>
      </c>
      <c r="BO550" s="4">
        <v>0.18700000643730164</v>
      </c>
      <c r="BP550" s="4">
        <v>0.23299999535083771</v>
      </c>
      <c r="BQ550" s="4">
        <v>50</v>
      </c>
      <c r="BR550" s="4">
        <v>22</v>
      </c>
      <c r="BS550" s="4">
        <v>78</v>
      </c>
      <c r="BT550" s="10">
        <v>40.559055655109368</v>
      </c>
      <c r="BU550" s="10">
        <v>114.01245184563784</v>
      </c>
      <c r="BV550" s="4">
        <v>15.662090009461949</v>
      </c>
      <c r="BW550" s="10">
        <v>16.137231473254936</v>
      </c>
      <c r="BX550" s="10">
        <v>15.186948545668963</v>
      </c>
      <c r="BY550" s="4">
        <v>1.038704274174767</v>
      </c>
      <c r="BZ550" s="4">
        <v>1.3262807105383667</v>
      </c>
      <c r="CA550" s="4">
        <v>0.75112783781116732</v>
      </c>
      <c r="CB550" s="4">
        <v>8.1205875401700922</v>
      </c>
      <c r="CD550" s="10">
        <v>3810.7539746002185</v>
      </c>
      <c r="CE550" s="10">
        <v>8.0417088395891678</v>
      </c>
      <c r="CF550" s="10"/>
      <c r="CH550" s="10">
        <v>4659.8771725642482</v>
      </c>
      <c r="CI550" s="10">
        <v>8.1850929575059403</v>
      </c>
      <c r="CJ550" s="10"/>
      <c r="CK550" s="4">
        <v>7.5955356900221815</v>
      </c>
      <c r="CM550" s="10">
        <v>3786.5801214235262</v>
      </c>
      <c r="CN550" s="10">
        <v>7.1793497910994066</v>
      </c>
      <c r="CQ550" s="10">
        <v>4649.2240300496096</v>
      </c>
      <c r="CR550" s="10">
        <v>7.9345000508471308</v>
      </c>
      <c r="CT550" s="4">
        <v>3.014583302351336</v>
      </c>
      <c r="CU550" s="4">
        <v>2.7666666327665248</v>
      </c>
      <c r="CV550" s="4">
        <v>0.24791666958481073</v>
      </c>
      <c r="CW550" s="4">
        <v>4.2979166094834609</v>
      </c>
      <c r="CX550" s="4">
        <v>3.9999999403953552</v>
      </c>
      <c r="CY550" s="4">
        <v>0.29791666908810538</v>
      </c>
      <c r="CZ550" s="4">
        <v>1.7312499952192106</v>
      </c>
      <c r="DA550" s="4">
        <v>1.5333333251376946</v>
      </c>
      <c r="DB550" s="4">
        <v>0.19791667008151612</v>
      </c>
    </row>
    <row r="551" spans="1:106" x14ac:dyDescent="0.25">
      <c r="A551" s="1">
        <f t="shared" si="8"/>
        <v>45474</v>
      </c>
      <c r="B551" s="8" t="s">
        <v>105</v>
      </c>
      <c r="C551" s="4">
        <v>8767.2793737792963</v>
      </c>
      <c r="D551" s="4">
        <v>8517.14</v>
      </c>
      <c r="E551" s="4">
        <v>250.13937377929688</v>
      </c>
      <c r="F551" s="4">
        <v>4147.9709999999995</v>
      </c>
      <c r="H551" s="4">
        <v>4369.1689999999999</v>
      </c>
      <c r="J551" s="4">
        <v>48532.306627946266</v>
      </c>
      <c r="K551" s="4">
        <v>229.54867630425824</v>
      </c>
      <c r="L551" s="4">
        <v>20469.299667110037</v>
      </c>
      <c r="M551" s="4">
        <v>28063.006960836232</v>
      </c>
      <c r="N551" s="4">
        <v>23145.721850803369</v>
      </c>
      <c r="O551" s="4">
        <v>1789.6981772585468</v>
      </c>
      <c r="P551" s="4">
        <v>11092.249744396482</v>
      </c>
      <c r="Q551" s="4">
        <v>12053.472106406885</v>
      </c>
      <c r="R551" s="4">
        <v>22883.292990230562</v>
      </c>
      <c r="S551" s="4">
        <v>50.491209763902845</v>
      </c>
      <c r="T551" s="4">
        <v>1193.7263865709645</v>
      </c>
      <c r="U551" s="4">
        <v>9262.8669776609895</v>
      </c>
      <c r="V551" s="4">
        <v>0</v>
      </c>
      <c r="W551" s="4">
        <v>13620.426012569571</v>
      </c>
      <c r="X551" s="4">
        <v>0</v>
      </c>
      <c r="Y551" s="4">
        <v>9262.8669776609895</v>
      </c>
      <c r="Z551" s="4">
        <v>13620.426012569571</v>
      </c>
      <c r="AA551" s="4">
        <v>272939.29423250025</v>
      </c>
      <c r="AB551" s="4">
        <v>132600.18262217107</v>
      </c>
      <c r="AC551" s="4">
        <v>140339.11161032922</v>
      </c>
      <c r="AD551" s="4">
        <v>22510.388076116829</v>
      </c>
      <c r="AE551" s="4">
        <v>4.5801078230284133</v>
      </c>
      <c r="AF551" s="4">
        <v>1025.4575757652735</v>
      </c>
      <c r="AG551" s="4">
        <v>10147.305305336591</v>
      </c>
      <c r="AH551" s="4">
        <v>12363.082770780238</v>
      </c>
      <c r="AI551" s="4">
        <v>7381.6560283648423</v>
      </c>
      <c r="AJ551" s="4">
        <v>228.57310836986258</v>
      </c>
      <c r="AK551" s="4">
        <v>3963.9739896347214</v>
      </c>
      <c r="AL551" s="4">
        <v>3417.6820387301209</v>
      </c>
      <c r="AM551" s="4">
        <v>936.94300076655327</v>
      </c>
      <c r="AN551" s="4">
        <v>435.76598863842844</v>
      </c>
      <c r="AO551" s="4">
        <v>501.17701212812477</v>
      </c>
      <c r="AP551" s="4">
        <v>87523.1015625</v>
      </c>
      <c r="AQ551" s="4">
        <v>143537.8865625</v>
      </c>
      <c r="AR551" s="4">
        <v>36421.265625</v>
      </c>
      <c r="AS551" s="4">
        <v>51101.8359375</v>
      </c>
      <c r="AT551" s="4">
        <v>750</v>
      </c>
      <c r="AU551" s="4">
        <v>750</v>
      </c>
      <c r="AV551" s="4">
        <v>750</v>
      </c>
      <c r="AW551" s="4">
        <v>5.5356176709840064</v>
      </c>
      <c r="AX551" s="4">
        <v>2.6400118969661603</v>
      </c>
      <c r="AY551" s="4">
        <v>5.2800237939323207</v>
      </c>
      <c r="AZ551" s="4">
        <v>31.131583995006739</v>
      </c>
      <c r="BA551" s="4">
        <v>2.5675454284529446</v>
      </c>
      <c r="BB551" s="4">
        <v>0.84195515092646633</v>
      </c>
      <c r="BC551" s="4">
        <v>0.10686815839001454</v>
      </c>
      <c r="BD551" s="4">
        <v>16.371998705982307</v>
      </c>
      <c r="BE551" s="4">
        <v>6.8415000438690186</v>
      </c>
      <c r="BF551" s="4">
        <v>3.7990002632141113</v>
      </c>
      <c r="BG551" s="4">
        <v>9.8839998245239258</v>
      </c>
      <c r="BH551" s="4">
        <v>92.41700267791748</v>
      </c>
      <c r="BI551" s="4">
        <v>85.168502807617188</v>
      </c>
      <c r="BJ551" s="4">
        <v>7.248499870300293</v>
      </c>
      <c r="BK551" s="4">
        <v>0.51200000941753387</v>
      </c>
      <c r="BL551" s="4">
        <v>0.67500001192092896</v>
      </c>
      <c r="BM551" s="4">
        <v>0.34900000691413879</v>
      </c>
      <c r="BN551" s="4">
        <v>0.22899999469518661</v>
      </c>
      <c r="BO551" s="4">
        <v>0.22499999403953552</v>
      </c>
      <c r="BP551" s="4">
        <v>0.23299999535083771</v>
      </c>
      <c r="BQ551" s="4">
        <v>59</v>
      </c>
      <c r="BR551" s="4">
        <v>40</v>
      </c>
      <c r="BS551" s="4">
        <v>78</v>
      </c>
      <c r="BT551" s="10">
        <v>40.179258561230426</v>
      </c>
      <c r="BU551" s="10">
        <v>115.91664137812431</v>
      </c>
      <c r="BV551" s="4">
        <v>16.025354896891447</v>
      </c>
      <c r="BW551" s="10">
        <v>16.620643259855331</v>
      </c>
      <c r="BX551" s="10">
        <v>15.430066533927564</v>
      </c>
      <c r="BY551" s="4">
        <v>0.66773648445606759</v>
      </c>
      <c r="BZ551" s="4">
        <v>0.31140317220165858</v>
      </c>
      <c r="CA551" s="4">
        <v>1.0240697967104766</v>
      </c>
      <c r="CB551" s="4">
        <v>8.1721389979068189</v>
      </c>
      <c r="CD551" s="10">
        <v>3976.5313338806645</v>
      </c>
      <c r="CE551" s="10">
        <v>8.2472445535367456</v>
      </c>
      <c r="CF551" s="10"/>
      <c r="CH551" s="10">
        <v>4639.1659905210954</v>
      </c>
      <c r="CI551" s="10">
        <v>8.1077611343164371</v>
      </c>
      <c r="CJ551" s="10"/>
      <c r="CK551" s="4">
        <v>7.8284549857206311</v>
      </c>
      <c r="CM551" s="10">
        <v>3849.3953315890276</v>
      </c>
      <c r="CN551" s="10">
        <v>7.492767461212499</v>
      </c>
      <c r="CQ551" s="10">
        <v>4587.9154779884975</v>
      </c>
      <c r="CR551" s="10">
        <v>8.1101066412303844</v>
      </c>
      <c r="CT551" s="4">
        <v>2.2084722241024588</v>
      </c>
      <c r="CU551" s="4">
        <v>1.9662152741518284</v>
      </c>
      <c r="CV551" s="4">
        <v>0.24225694995063046</v>
      </c>
      <c r="CW551" s="4">
        <v>2.9773611111152505</v>
      </c>
      <c r="CX551" s="4">
        <v>2.6470138806435797</v>
      </c>
      <c r="CY551" s="4">
        <v>0.33034723047167064</v>
      </c>
      <c r="CZ551" s="4">
        <v>1.4395833370896676</v>
      </c>
      <c r="DA551" s="4">
        <v>1.2854166676600773</v>
      </c>
      <c r="DB551" s="4">
        <v>0.15416666942959031</v>
      </c>
    </row>
    <row r="552" spans="1:106" x14ac:dyDescent="0.25">
      <c r="A552" s="1">
        <f t="shared" si="8"/>
        <v>45475</v>
      </c>
      <c r="B552" s="8" t="s">
        <v>105</v>
      </c>
      <c r="C552" s="4">
        <v>9133.9926024169908</v>
      </c>
      <c r="D552" s="4">
        <v>8880.1719999999987</v>
      </c>
      <c r="E552" s="4">
        <v>253.82060241699219</v>
      </c>
      <c r="F552" s="4">
        <v>4303.7889999999998</v>
      </c>
      <c r="H552" s="4">
        <v>4576.3829999999998</v>
      </c>
      <c r="J552" s="4">
        <v>46081.88438818237</v>
      </c>
      <c r="K552" s="4">
        <v>233.83625974668487</v>
      </c>
      <c r="L552" s="4">
        <v>21899.915640481468</v>
      </c>
      <c r="M552" s="4">
        <v>24181.968747700903</v>
      </c>
      <c r="N552" s="4">
        <v>24785.912887689818</v>
      </c>
      <c r="O552" s="4">
        <v>1789.373015965032</v>
      </c>
      <c r="P552" s="4">
        <v>13038.404701016942</v>
      </c>
      <c r="Q552" s="4">
        <v>11747.508186672878</v>
      </c>
      <c r="R552" s="4">
        <v>23445.363967983118</v>
      </c>
      <c r="S552" s="4">
        <v>50.443507079005926</v>
      </c>
      <c r="T552" s="4">
        <v>1194.6739749687285</v>
      </c>
      <c r="U552" s="4">
        <v>11188.283770366454</v>
      </c>
      <c r="V552" s="4">
        <v>0</v>
      </c>
      <c r="W552" s="4">
        <v>12257.080197616664</v>
      </c>
      <c r="X552" s="4">
        <v>0</v>
      </c>
      <c r="Y552" s="4">
        <v>11188.283770366454</v>
      </c>
      <c r="Z552" s="4">
        <v>12257.080197616664</v>
      </c>
      <c r="AA552" s="4">
        <v>305931.56565030606</v>
      </c>
      <c r="AB552" s="4">
        <v>162982.64168087652</v>
      </c>
      <c r="AC552" s="4">
        <v>142948.92396942957</v>
      </c>
      <c r="AD552" s="4">
        <v>23826.342724366325</v>
      </c>
      <c r="AE552" s="4">
        <v>4.7050647229945595</v>
      </c>
      <c r="AF552" s="4">
        <v>1026.1554624705038</v>
      </c>
      <c r="AG552" s="4">
        <v>11333.411585668922</v>
      </c>
      <c r="AH552" s="4">
        <v>12492.931138697404</v>
      </c>
      <c r="AI552" s="4">
        <v>6664.2222103841705</v>
      </c>
      <c r="AJ552" s="4">
        <v>229.18171690048996</v>
      </c>
      <c r="AK552" s="4">
        <v>3433.1217084905793</v>
      </c>
      <c r="AL552" s="4">
        <v>3231.1005018935907</v>
      </c>
      <c r="AM552" s="4">
        <v>966.84805285505945</v>
      </c>
      <c r="AN552" s="4">
        <v>471.87906530044398</v>
      </c>
      <c r="AO552" s="4">
        <v>494.96898755461552</v>
      </c>
      <c r="AP552" s="4">
        <v>89388.41796875</v>
      </c>
      <c r="AQ552" s="4">
        <v>146597.00546874999</v>
      </c>
      <c r="AR552" s="4">
        <v>42986.921875</v>
      </c>
      <c r="AS552" s="4">
        <v>46401.49609375</v>
      </c>
      <c r="AT552" s="4">
        <v>750</v>
      </c>
      <c r="AU552" s="4">
        <v>750</v>
      </c>
      <c r="AV552" s="4">
        <v>750</v>
      </c>
      <c r="AW552" s="4">
        <v>5.0450976253241562</v>
      </c>
      <c r="AX552" s="4">
        <v>2.7135902081999821</v>
      </c>
      <c r="AY552" s="4">
        <v>5.4271804163999642</v>
      </c>
      <c r="AZ552" s="4">
        <v>33.49373915294742</v>
      </c>
      <c r="BA552" s="4">
        <v>2.608535364705848</v>
      </c>
      <c r="BB552" s="4">
        <v>0.72960670108499082</v>
      </c>
      <c r="BC552" s="4">
        <v>0.10585163519830496</v>
      </c>
      <c r="BD552" s="4">
        <v>16.049608517304716</v>
      </c>
      <c r="BE552" s="4">
        <v>4.8970000743865967</v>
      </c>
      <c r="BF552" s="4">
        <v>2.7280001640319824</v>
      </c>
      <c r="BG552" s="4">
        <v>7.0659999847412109</v>
      </c>
      <c r="BH552" s="4">
        <v>93.675004005432129</v>
      </c>
      <c r="BI552" s="4">
        <v>85.007003784179688</v>
      </c>
      <c r="BJ552" s="4">
        <v>8.6680002212524414</v>
      </c>
      <c r="BK552" s="4">
        <v>1.1755000054836273</v>
      </c>
      <c r="BL552" s="4">
        <v>0.67500001192092896</v>
      </c>
      <c r="BM552" s="4">
        <v>1.6759999990463257</v>
      </c>
      <c r="BN552" s="4">
        <v>0.25200000405311584</v>
      </c>
      <c r="BO552" s="4">
        <v>0.22499999403953552</v>
      </c>
      <c r="BP552" s="4">
        <v>0.27900001406669617</v>
      </c>
      <c r="BQ552" s="4">
        <v>45</v>
      </c>
      <c r="BR552" s="4">
        <v>40</v>
      </c>
      <c r="BS552" s="4">
        <v>50</v>
      </c>
      <c r="BT552" s="10">
        <v>40.674212019098285</v>
      </c>
      <c r="BU552" s="10">
        <v>113.02238779924288</v>
      </c>
      <c r="BV552" s="4">
        <v>16.565738412839945</v>
      </c>
      <c r="BW552" s="10">
        <v>17.164062424732577</v>
      </c>
      <c r="BX552" s="10">
        <v>15.967414400947314</v>
      </c>
      <c r="BY552" s="4">
        <v>0.46093069327783476</v>
      </c>
      <c r="BZ552" s="4">
        <v>0.33303300675573816</v>
      </c>
      <c r="CA552" s="4">
        <v>0.5888283797999313</v>
      </c>
      <c r="CB552" s="4">
        <v>8.0507413297302683</v>
      </c>
      <c r="CD552" s="10">
        <v>4448.0507897329335</v>
      </c>
      <c r="CE552" s="10">
        <v>8.1685738790462921</v>
      </c>
      <c r="CF552" s="10"/>
      <c r="CH552" s="10">
        <v>4551.2950307544434</v>
      </c>
      <c r="CI552" s="10">
        <v>7.9355817629476899</v>
      </c>
      <c r="CJ552" s="10"/>
      <c r="CK552" s="4">
        <v>7.8261568063892879</v>
      </c>
      <c r="CM552" s="10">
        <v>4269.5910081863403</v>
      </c>
      <c r="CN552" s="10">
        <v>7.5777751651249412</v>
      </c>
      <c r="CQ552" s="10">
        <v>4499.0159914135402</v>
      </c>
      <c r="CR552" s="10">
        <v>8.0618723548925093</v>
      </c>
      <c r="CT552" s="4">
        <v>1.656250012262414</v>
      </c>
      <c r="CU552" s="4">
        <v>1.4187500091890495</v>
      </c>
      <c r="CV552" s="4">
        <v>0.2375000030733645</v>
      </c>
      <c r="CW552" s="4">
        <v>2.0500000156462193</v>
      </c>
      <c r="CX552" s="4">
        <v>1.7166666785875957</v>
      </c>
      <c r="CY552" s="4">
        <v>0.33333333705862361</v>
      </c>
      <c r="CZ552" s="4">
        <v>1.2625000088786087</v>
      </c>
      <c r="DA552" s="4">
        <v>1.1208333397905033</v>
      </c>
      <c r="DB552" s="4">
        <v>0.14166666908810535</v>
      </c>
    </row>
    <row r="553" spans="1:106" x14ac:dyDescent="0.25">
      <c r="A553" s="1">
        <f t="shared" si="8"/>
        <v>45476</v>
      </c>
      <c r="B553" s="8" t="s">
        <v>105</v>
      </c>
      <c r="C553" s="4">
        <v>8438.2442271728505</v>
      </c>
      <c r="D553" s="4">
        <v>8335.226999999999</v>
      </c>
      <c r="E553" s="4">
        <v>103.01722717285156</v>
      </c>
      <c r="F553" s="4">
        <v>4231.1350000000002</v>
      </c>
      <c r="H553" s="4">
        <v>4104.0919999999996</v>
      </c>
      <c r="J553" s="4">
        <v>48835.643742374523</v>
      </c>
      <c r="K553" s="4">
        <v>231.411465525441</v>
      </c>
      <c r="L553" s="4">
        <v>25440.444116025639</v>
      </c>
      <c r="M553" s="4">
        <v>23395.19962634888</v>
      </c>
      <c r="N553" s="4">
        <v>23300.307528274854</v>
      </c>
      <c r="O553" s="4">
        <v>1788.5713692131108</v>
      </c>
      <c r="P553" s="4">
        <v>12434.741302086906</v>
      </c>
      <c r="Q553" s="4">
        <v>10865.566226187948</v>
      </c>
      <c r="R553" s="4">
        <v>22599.530005672357</v>
      </c>
      <c r="S553" s="4">
        <v>50.428615533747887</v>
      </c>
      <c r="T553" s="4">
        <v>1194.3434015726396</v>
      </c>
      <c r="U553" s="4">
        <v>11574.990395699337</v>
      </c>
      <c r="V553" s="4">
        <v>0</v>
      </c>
      <c r="W553" s="4">
        <v>11024.539609973022</v>
      </c>
      <c r="X553" s="4">
        <v>0</v>
      </c>
      <c r="Y553" s="4">
        <v>11574.990395699337</v>
      </c>
      <c r="Z553" s="4">
        <v>11024.539609973022</v>
      </c>
      <c r="AA553" s="4">
        <v>294628.79702108481</v>
      </c>
      <c r="AB553" s="4">
        <v>160229.19413935847</v>
      </c>
      <c r="AC553" s="4">
        <v>134399.60288172631</v>
      </c>
      <c r="AD553" s="4">
        <v>24375.783142920587</v>
      </c>
      <c r="AE553" s="4">
        <v>4.6958558186201955</v>
      </c>
      <c r="AF553" s="4">
        <v>1026.1632141980042</v>
      </c>
      <c r="AG553" s="4">
        <v>11974.569627468489</v>
      </c>
      <c r="AH553" s="4">
        <v>12401.213515452098</v>
      </c>
      <c r="AI553" s="4">
        <v>5840.8916764279993</v>
      </c>
      <c r="AJ553" s="4">
        <v>227.29874910778469</v>
      </c>
      <c r="AK553" s="4">
        <v>2645.3393481213743</v>
      </c>
      <c r="AL553" s="4">
        <v>3195.552328306625</v>
      </c>
      <c r="AM553" s="4">
        <v>937.9742188211269</v>
      </c>
      <c r="AN553" s="4">
        <v>460.57598929460363</v>
      </c>
      <c r="AO553" s="4">
        <v>477.39822952652321</v>
      </c>
      <c r="AP553" s="4">
        <v>84642.73828125</v>
      </c>
      <c r="AQ553" s="4">
        <v>138814.09078124998</v>
      </c>
      <c r="AR553" s="4">
        <v>42303.50390625</v>
      </c>
      <c r="AS553" s="4">
        <v>42339.234375</v>
      </c>
      <c r="AT553" s="4">
        <v>750</v>
      </c>
      <c r="AU553" s="4">
        <v>750</v>
      </c>
      <c r="AV553" s="4">
        <v>750</v>
      </c>
      <c r="AW553" s="4">
        <v>5.7874176697936628</v>
      </c>
      <c r="AX553" s="4">
        <v>2.7612743718939963</v>
      </c>
      <c r="AY553" s="4">
        <v>5.5225487437879925</v>
      </c>
      <c r="AZ553" s="4">
        <v>34.915888790267601</v>
      </c>
      <c r="BA553" s="4">
        <v>2.8887269065317689</v>
      </c>
      <c r="BB553" s="4">
        <v>0.6921927736600878</v>
      </c>
      <c r="BC553" s="4">
        <v>0.11115751020818532</v>
      </c>
      <c r="BD553" s="4">
        <v>16.450589369556354</v>
      </c>
      <c r="BE553" s="4">
        <v>3.8954999446868896</v>
      </c>
      <c r="BF553" s="4">
        <v>2.2940001487731934</v>
      </c>
      <c r="BG553" s="4">
        <v>5.4969997406005859</v>
      </c>
      <c r="BH553" s="4">
        <v>91.597000598907471</v>
      </c>
      <c r="BI553" s="4">
        <v>84.033500671386719</v>
      </c>
      <c r="BJ553" s="4">
        <v>7.563499927520752</v>
      </c>
      <c r="BK553" s="4">
        <v>1.8209999799728394</v>
      </c>
      <c r="BL553" s="4">
        <v>1.965999960899353</v>
      </c>
      <c r="BM553" s="4">
        <v>1.6759999990463257</v>
      </c>
      <c r="BN553" s="4">
        <v>2.6864999383687973</v>
      </c>
      <c r="BO553" s="4">
        <v>5.0939998626708984</v>
      </c>
      <c r="BP553" s="4">
        <v>0.27900001406669617</v>
      </c>
      <c r="BQ553" s="4">
        <v>40</v>
      </c>
      <c r="BR553" s="4">
        <v>30</v>
      </c>
      <c r="BS553" s="4">
        <v>50</v>
      </c>
      <c r="BT553" s="10">
        <v>41.362013452946606</v>
      </c>
      <c r="BU553" s="10">
        <v>115.2598975130558</v>
      </c>
      <c r="BV553" s="4">
        <v>16.171020441698253</v>
      </c>
      <c r="BW553" s="10">
        <v>16.635638053450318</v>
      </c>
      <c r="BX553" s="10">
        <v>15.706402829946191</v>
      </c>
      <c r="BY553" s="4">
        <v>0.30134249402257274</v>
      </c>
      <c r="BZ553" s="4">
        <v>0.3306751532459512</v>
      </c>
      <c r="CA553" s="4">
        <v>0.27200983479919422</v>
      </c>
      <c r="CB553" s="4">
        <v>8.1918797495137259</v>
      </c>
      <c r="CD553" s="10">
        <v>4359.4971632882871</v>
      </c>
      <c r="CE553" s="10">
        <v>8.2256907163114583</v>
      </c>
      <c r="CF553" s="10"/>
      <c r="CH553" s="10">
        <v>4358.7248394859616</v>
      </c>
      <c r="CI553" s="10">
        <v>8.1580627917403259</v>
      </c>
      <c r="CJ553" s="10"/>
      <c r="CK553" s="4">
        <v>7.918432335450543</v>
      </c>
      <c r="CM553" s="10">
        <v>4082.234500086749</v>
      </c>
      <c r="CN553" s="10">
        <v>7.7464376637029959</v>
      </c>
      <c r="CQ553" s="10">
        <v>4326.9575491567539</v>
      </c>
      <c r="CR553" s="10">
        <v>8.0806993729387564</v>
      </c>
      <c r="CT553" s="4">
        <v>1.3697916805588952</v>
      </c>
      <c r="CU553" s="4">
        <v>1.1458333420256774</v>
      </c>
      <c r="CV553" s="4">
        <v>0.22395833853321773</v>
      </c>
      <c r="CW553" s="4">
        <v>1.5854166809779904</v>
      </c>
      <c r="CX553" s="4">
        <v>1.2541666726271312</v>
      </c>
      <c r="CY553" s="4">
        <v>0.3312500083508591</v>
      </c>
      <c r="CZ553" s="4">
        <v>1.1541666801398001</v>
      </c>
      <c r="DA553" s="4">
        <v>1.0375000114242237</v>
      </c>
      <c r="DB553" s="4">
        <v>0.11666666871557634</v>
      </c>
    </row>
    <row r="554" spans="1:106" x14ac:dyDescent="0.25">
      <c r="A554" s="1">
        <f t="shared" si="8"/>
        <v>45477</v>
      </c>
      <c r="B554" s="8" t="s">
        <v>105</v>
      </c>
      <c r="C554" s="4">
        <v>8743.5279523925783</v>
      </c>
      <c r="D554" s="4">
        <v>8538.1080000000002</v>
      </c>
      <c r="E554" s="4">
        <v>205.41995239257813</v>
      </c>
      <c r="F554" s="4">
        <v>4376.26</v>
      </c>
      <c r="H554" s="4">
        <v>4161.848</v>
      </c>
      <c r="J554" s="4">
        <v>54062.840422608853</v>
      </c>
      <c r="K554" s="4">
        <v>240.91805767950015</v>
      </c>
      <c r="L554" s="4">
        <v>28631.62159160661</v>
      </c>
      <c r="M554" s="4">
        <v>25431.218831002243</v>
      </c>
      <c r="N554" s="4">
        <v>24997.559076903657</v>
      </c>
      <c r="O554" s="4">
        <v>1787.8697615342353</v>
      </c>
      <c r="P554" s="4">
        <v>12910.909233229175</v>
      </c>
      <c r="Q554" s="4">
        <v>12086.649843674481</v>
      </c>
      <c r="R554" s="4">
        <v>23802.692190483067</v>
      </c>
      <c r="S554" s="4">
        <v>50.440557909142917</v>
      </c>
      <c r="T554" s="4">
        <v>1193.9120203901018</v>
      </c>
      <c r="U554" s="4">
        <v>12846.734765283687</v>
      </c>
      <c r="V554" s="4">
        <v>0</v>
      </c>
      <c r="W554" s="4">
        <v>10955.957425199382</v>
      </c>
      <c r="X554" s="4">
        <v>0</v>
      </c>
      <c r="Y554" s="4">
        <v>12846.734765283687</v>
      </c>
      <c r="Z554" s="4">
        <v>10955.957425199382</v>
      </c>
      <c r="AA554" s="4">
        <v>304908.49978161685</v>
      </c>
      <c r="AB554" s="4">
        <v>164185.13632822098</v>
      </c>
      <c r="AC554" s="4">
        <v>140723.3634533959</v>
      </c>
      <c r="AD554" s="4">
        <v>25111.051357986173</v>
      </c>
      <c r="AE554" s="4">
        <v>4.7064305052169324</v>
      </c>
      <c r="AF554" s="4">
        <v>1026.1684824387612</v>
      </c>
      <c r="AG554" s="4">
        <v>11944.339627808506</v>
      </c>
      <c r="AH554" s="4">
        <v>13166.711730177665</v>
      </c>
      <c r="AI554" s="4">
        <v>5594.1975058436747</v>
      </c>
      <c r="AJ554" s="4">
        <v>227.26906734863917</v>
      </c>
      <c r="AK554" s="4">
        <v>2377.6154491553539</v>
      </c>
      <c r="AL554" s="4">
        <v>3216.5820566883212</v>
      </c>
      <c r="AM554" s="4">
        <v>968.80199097545915</v>
      </c>
      <c r="AN554" s="4">
        <v>473.73384269040918</v>
      </c>
      <c r="AO554" s="4">
        <v>495.06814828504997</v>
      </c>
      <c r="AP554" s="4">
        <v>87959.4375</v>
      </c>
      <c r="AQ554" s="4">
        <v>144253.47749999998</v>
      </c>
      <c r="AR554" s="4">
        <v>44178.4609375</v>
      </c>
      <c r="AS554" s="4">
        <v>43780.9765625</v>
      </c>
      <c r="AT554" s="4">
        <v>750</v>
      </c>
      <c r="AU554" s="4">
        <v>750</v>
      </c>
      <c r="AV554" s="4">
        <v>750</v>
      </c>
      <c r="AW554" s="4">
        <v>6.1831838037202251</v>
      </c>
      <c r="AX554" s="4">
        <v>2.858978573982065</v>
      </c>
      <c r="AY554" s="4">
        <v>5.71795714796413</v>
      </c>
      <c r="AZ554" s="4">
        <v>34.872479557657471</v>
      </c>
      <c r="BA554" s="4">
        <v>2.8719587213208126</v>
      </c>
      <c r="BB554" s="4">
        <v>0.63981010140339045</v>
      </c>
      <c r="BC554" s="4">
        <v>0.11080218376957968</v>
      </c>
      <c r="BD554" s="4">
        <v>16.498314900511808</v>
      </c>
      <c r="BE554" s="4">
        <v>2.8409998416900635</v>
      </c>
      <c r="BF554" s="4">
        <v>1.4869999885559082</v>
      </c>
      <c r="BG554" s="4">
        <v>4.1949996948242188</v>
      </c>
      <c r="BH554" s="4">
        <v>92.134494781494141</v>
      </c>
      <c r="BI554" s="4">
        <v>83.975494384765625</v>
      </c>
      <c r="BJ554" s="4">
        <v>8.1590003967285156</v>
      </c>
      <c r="BK554" s="4">
        <v>2.1784999966621399</v>
      </c>
      <c r="BL554" s="4">
        <v>1.965999960899353</v>
      </c>
      <c r="BM554" s="4">
        <v>2.3910000324249268</v>
      </c>
      <c r="BN554" s="4">
        <v>2.8459999263286591</v>
      </c>
      <c r="BO554" s="4">
        <v>5.0939998626708984</v>
      </c>
      <c r="BP554" s="4">
        <v>0.59799998998641968</v>
      </c>
      <c r="BQ554" s="4">
        <v>47</v>
      </c>
      <c r="BR554" s="4">
        <v>30</v>
      </c>
      <c r="BS554" s="4">
        <v>64</v>
      </c>
      <c r="BT554" s="10">
        <v>41.149316749285063</v>
      </c>
      <c r="BU554" s="10">
        <v>117.05703907544124</v>
      </c>
      <c r="BV554" s="4">
        <v>16.310803685665682</v>
      </c>
      <c r="BW554" s="10">
        <v>16.861597200334071</v>
      </c>
      <c r="BX554" s="10">
        <v>15.760010170997292</v>
      </c>
      <c r="BY554" s="4">
        <v>0.36979184040783869</v>
      </c>
      <c r="BZ554" s="4">
        <v>0.45260864525096062</v>
      </c>
      <c r="CA554" s="4">
        <v>0.28697503556471676</v>
      </c>
      <c r="CB554" s="4">
        <v>8.2498554571329983</v>
      </c>
      <c r="CD554" s="10">
        <v>4438.344950377751</v>
      </c>
      <c r="CE554" s="10">
        <v>8.2404007516522757</v>
      </c>
      <c r="CF554" s="10"/>
      <c r="CH554" s="10">
        <v>4564.6561850125381</v>
      </c>
      <c r="CI554" s="10">
        <v>8.2590485360039683</v>
      </c>
      <c r="CJ554" s="10"/>
      <c r="CK554" s="4">
        <v>7.8003950069247026</v>
      </c>
      <c r="CM554" s="10">
        <v>4146.7068944695557</v>
      </c>
      <c r="CN554" s="10">
        <v>7.6363284674174068</v>
      </c>
      <c r="CQ554" s="10">
        <v>4536.3740418358793</v>
      </c>
      <c r="CR554" s="10">
        <v>7.950368497702228</v>
      </c>
      <c r="CT554" s="4">
        <v>1.3687500052619725</v>
      </c>
      <c r="CU554" s="4">
        <v>1.1499999997516472</v>
      </c>
      <c r="CV554" s="4">
        <v>0.21875000551032525</v>
      </c>
      <c r="CW554" s="4">
        <v>1.5333333367792268</v>
      </c>
      <c r="CX554" s="4">
        <v>1.2291666616996129</v>
      </c>
      <c r="CY554" s="4">
        <v>0.30416667507961392</v>
      </c>
      <c r="CZ554" s="4">
        <v>1.2041666737447181</v>
      </c>
      <c r="DA554" s="4">
        <v>1.0708333378036816</v>
      </c>
      <c r="DB554" s="4">
        <v>0.13333333594103655</v>
      </c>
    </row>
    <row r="555" spans="1:106" x14ac:dyDescent="0.25">
      <c r="A555" s="1">
        <f t="shared" si="8"/>
        <v>45478</v>
      </c>
      <c r="B555" s="8" t="s">
        <v>105</v>
      </c>
      <c r="C555" s="4">
        <v>8713.6045190429686</v>
      </c>
      <c r="D555" s="4">
        <v>8482.2849999999999</v>
      </c>
      <c r="E555" s="4">
        <v>231.31951904296875</v>
      </c>
      <c r="F555" s="4">
        <v>4343.375</v>
      </c>
      <c r="H555" s="4">
        <v>4138.91</v>
      </c>
      <c r="J555" s="4">
        <v>52448.446237803124</v>
      </c>
      <c r="K555" s="4">
        <v>242.27948038270787</v>
      </c>
      <c r="L555" s="4">
        <v>26956.629905095582</v>
      </c>
      <c r="M555" s="4">
        <v>25491.816332707542</v>
      </c>
      <c r="N555" s="4">
        <v>23982.3426593117</v>
      </c>
      <c r="O555" s="4">
        <v>1787.4216790578612</v>
      </c>
      <c r="P555" s="4">
        <v>11556.807185521368</v>
      </c>
      <c r="Q555" s="4">
        <v>12425.535473790333</v>
      </c>
      <c r="R555" s="4">
        <v>22853.602441635463</v>
      </c>
      <c r="S555" s="4">
        <v>50.453115987652033</v>
      </c>
      <c r="T555" s="4">
        <v>1193.6195109119369</v>
      </c>
      <c r="U555" s="4">
        <v>11967.439214987648</v>
      </c>
      <c r="V555" s="4">
        <v>0</v>
      </c>
      <c r="W555" s="4">
        <v>10886.163226647817</v>
      </c>
      <c r="X555" s="4">
        <v>0</v>
      </c>
      <c r="Y555" s="4">
        <v>11967.439214987648</v>
      </c>
      <c r="Z555" s="4">
        <v>10886.163226647817</v>
      </c>
      <c r="AA555" s="4">
        <v>299091.93067336723</v>
      </c>
      <c r="AB555" s="4">
        <v>162743.4883351624</v>
      </c>
      <c r="AC555" s="4">
        <v>136348.44233820486</v>
      </c>
      <c r="AD555" s="4">
        <v>24692.176330802584</v>
      </c>
      <c r="AE555" s="4">
        <v>4.7033571178947211</v>
      </c>
      <c r="AF555" s="4">
        <v>1026.2042251610153</v>
      </c>
      <c r="AG555" s="4">
        <v>12102.279296733574</v>
      </c>
      <c r="AH555" s="4">
        <v>12589.897034069008</v>
      </c>
      <c r="AI555" s="4">
        <v>5479.5831542531323</v>
      </c>
      <c r="AJ555" s="4">
        <v>227.19972803716306</v>
      </c>
      <c r="AK555" s="4">
        <v>2332.0977430460985</v>
      </c>
      <c r="AL555" s="4">
        <v>3147.4854112070334</v>
      </c>
      <c r="AM555" s="4">
        <v>929.63760913084525</v>
      </c>
      <c r="AN555" s="4">
        <v>475.03225881070807</v>
      </c>
      <c r="AO555" s="4">
        <v>454.60535032013718</v>
      </c>
      <c r="AP555" s="4">
        <v>85574.40625</v>
      </c>
      <c r="AQ555" s="4">
        <v>140342.02625</v>
      </c>
      <c r="AR555" s="4">
        <v>42558.74609375</v>
      </c>
      <c r="AS555" s="4">
        <v>43015.66015625</v>
      </c>
      <c r="AT555" s="4">
        <v>750</v>
      </c>
      <c r="AU555" s="4">
        <v>750</v>
      </c>
      <c r="AV555" s="4">
        <v>750</v>
      </c>
      <c r="AW555" s="4">
        <v>6.0191446746499384</v>
      </c>
      <c r="AX555" s="4">
        <v>2.752287254591367</v>
      </c>
      <c r="AY555" s="4">
        <v>5.5045745091827341</v>
      </c>
      <c r="AZ555" s="4">
        <v>34.324707991936393</v>
      </c>
      <c r="BA555" s="4">
        <v>2.833749945483476</v>
      </c>
      <c r="BB555" s="4">
        <v>0.62885378172464557</v>
      </c>
      <c r="BC555" s="4">
        <v>0.10668806543826814</v>
      </c>
      <c r="BD555" s="4">
        <v>16.106081695960885</v>
      </c>
      <c r="BE555" s="4">
        <v>2.6484999656677246</v>
      </c>
      <c r="BF555" s="4">
        <v>2.0450000762939453</v>
      </c>
      <c r="BG555" s="4">
        <v>3.2519998550415039</v>
      </c>
      <c r="BH555" s="4">
        <v>94.73499870300293</v>
      </c>
      <c r="BI555" s="4">
        <v>86.301498413085938</v>
      </c>
      <c r="BJ555" s="4">
        <v>8.4335002899169922</v>
      </c>
      <c r="BK555" s="4">
        <v>2.1570000052452087</v>
      </c>
      <c r="BL555" s="4">
        <v>1.9229999780654907</v>
      </c>
      <c r="BM555" s="4">
        <v>2.3910000324249268</v>
      </c>
      <c r="BN555" s="4">
        <v>0.45949999988079071</v>
      </c>
      <c r="BO555" s="4">
        <v>0.32100000977516174</v>
      </c>
      <c r="BP555" s="4">
        <v>0.59799998998641968</v>
      </c>
      <c r="BQ555" s="4">
        <v>60</v>
      </c>
      <c r="BR555" s="4">
        <v>56</v>
      </c>
      <c r="BS555" s="4">
        <v>64</v>
      </c>
      <c r="BT555" s="10">
        <v>40.866334591834153</v>
      </c>
      <c r="BU555" s="10">
        <v>116.8606335325925</v>
      </c>
      <c r="BV555" s="4">
        <v>16.59771988230171</v>
      </c>
      <c r="BW555" s="10">
        <v>16.900102968602269</v>
      </c>
      <c r="BX555" s="10">
        <v>16.295336796001152</v>
      </c>
      <c r="BY555" s="4">
        <v>0.38507902716042314</v>
      </c>
      <c r="BZ555" s="4">
        <v>0.26167973923413324</v>
      </c>
      <c r="CA555" s="4">
        <v>0.50847831508671304</v>
      </c>
      <c r="CB555" s="4">
        <v>8.1720563361375529</v>
      </c>
      <c r="CD555" s="10">
        <v>4487.3377967634879</v>
      </c>
      <c r="CE555" s="10">
        <v>8.2932485704735139</v>
      </c>
      <c r="CF555" s="10"/>
      <c r="CH555" s="10">
        <v>4195.6747352705534</v>
      </c>
      <c r="CI555" s="10">
        <v>8.0424394024800598</v>
      </c>
      <c r="CJ555" s="10"/>
      <c r="CK555" s="4">
        <v>7.8185440333997276</v>
      </c>
      <c r="CM555" s="10">
        <v>4220.6571786494314</v>
      </c>
      <c r="CN555" s="10">
        <v>7.5888199309127238</v>
      </c>
      <c r="CQ555" s="10">
        <v>4174.3699853672715</v>
      </c>
      <c r="CR555" s="10">
        <v>8.0508154146307476</v>
      </c>
      <c r="CT555" s="4">
        <v>1.4520833442608514</v>
      </c>
      <c r="CU555" s="4">
        <v>1.234375006208817</v>
      </c>
      <c r="CV555" s="4">
        <v>0.21770833805203438</v>
      </c>
      <c r="CW555" s="4">
        <v>1.7375000218550365</v>
      </c>
      <c r="CX555" s="4">
        <v>1.4145833477377892</v>
      </c>
      <c r="CY555" s="4">
        <v>0.32291667411724728</v>
      </c>
      <c r="CZ555" s="4">
        <v>1.1666666666666665</v>
      </c>
      <c r="DA555" s="4">
        <v>1.0541666646798451</v>
      </c>
      <c r="DB555" s="4">
        <v>0.11250000198682149</v>
      </c>
    </row>
    <row r="556" spans="1:106" x14ac:dyDescent="0.25">
      <c r="A556" s="1">
        <f t="shared" si="8"/>
        <v>45479</v>
      </c>
      <c r="B556" s="8" t="s">
        <v>105</v>
      </c>
      <c r="C556" s="4">
        <v>8879.6601950683598</v>
      </c>
      <c r="D556" s="4">
        <v>8649.7790000000005</v>
      </c>
      <c r="E556" s="4">
        <v>229.88119506835938</v>
      </c>
      <c r="F556" s="4">
        <v>4439.7650000000003</v>
      </c>
      <c r="H556" s="4">
        <v>4210.0140000000001</v>
      </c>
      <c r="J556" s="4">
        <v>60019.778061243058</v>
      </c>
      <c r="K556" s="4">
        <v>245.86847745229858</v>
      </c>
      <c r="L556" s="4">
        <v>30329.28630212813</v>
      </c>
      <c r="M556" s="4">
        <v>29690.491759114928</v>
      </c>
      <c r="N556" s="4">
        <v>24426.42043296175</v>
      </c>
      <c r="O556" s="4">
        <v>1788.4355663894087</v>
      </c>
      <c r="P556" s="4">
        <v>11731.342375097103</v>
      </c>
      <c r="Q556" s="4">
        <v>12695.078057864648</v>
      </c>
      <c r="R556" s="4">
        <v>23493.878246416687</v>
      </c>
      <c r="S556" s="4">
        <v>50.456702318785666</v>
      </c>
      <c r="T556" s="4">
        <v>1193.4836547910081</v>
      </c>
      <c r="U556" s="4">
        <v>12977.067917955947</v>
      </c>
      <c r="V556" s="4">
        <v>0</v>
      </c>
      <c r="W556" s="4">
        <v>10516.810328460742</v>
      </c>
      <c r="X556" s="4">
        <v>0</v>
      </c>
      <c r="Y556" s="4">
        <v>12977.067917955947</v>
      </c>
      <c r="Z556" s="4">
        <v>10516.810328460742</v>
      </c>
      <c r="AA556" s="4">
        <v>313450.58692709071</v>
      </c>
      <c r="AB556" s="4">
        <v>169996.86387892455</v>
      </c>
      <c r="AC556" s="4">
        <v>143453.72304816617</v>
      </c>
      <c r="AD556" s="4">
        <v>24766.0543881542</v>
      </c>
      <c r="AE556" s="4">
        <v>4.7026980894535244</v>
      </c>
      <c r="AF556" s="4">
        <v>1026.1688370988163</v>
      </c>
      <c r="AG556" s="4">
        <v>11853.033143544422</v>
      </c>
      <c r="AH556" s="4">
        <v>12913.021244609778</v>
      </c>
      <c r="AI556" s="4">
        <v>5600.4138033788149</v>
      </c>
      <c r="AJ556" s="4">
        <v>227.25264404314535</v>
      </c>
      <c r="AK556" s="4">
        <v>2336.6937918936355</v>
      </c>
      <c r="AL556" s="4">
        <v>3263.7200114851798</v>
      </c>
      <c r="AM556" s="4">
        <v>965.96356528069168</v>
      </c>
      <c r="AN556" s="4">
        <v>476.12822499175587</v>
      </c>
      <c r="AO556" s="4">
        <v>489.83534028893587</v>
      </c>
      <c r="AP556" s="4">
        <v>89718.625</v>
      </c>
      <c r="AQ556" s="4">
        <v>147138.54499999998</v>
      </c>
      <c r="AR556" s="4">
        <v>45168.890625</v>
      </c>
      <c r="AS556" s="4">
        <v>44549.734375</v>
      </c>
      <c r="AT556" s="4">
        <v>750</v>
      </c>
      <c r="AU556" s="4">
        <v>750</v>
      </c>
      <c r="AV556" s="4">
        <v>750</v>
      </c>
      <c r="AW556" s="4">
        <v>6.7592426672562551</v>
      </c>
      <c r="AX556" s="4">
        <v>2.7508282858084869</v>
      </c>
      <c r="AY556" s="4">
        <v>5.5016565716169739</v>
      </c>
      <c r="AZ556" s="4">
        <v>35.299840313841834</v>
      </c>
      <c r="BA556" s="4">
        <v>2.7890768164652204</v>
      </c>
      <c r="BB556" s="4">
        <v>0.63070136473118721</v>
      </c>
      <c r="BC556" s="4">
        <v>0.10878384353234311</v>
      </c>
      <c r="BD556" s="4">
        <v>16.570290052508845</v>
      </c>
      <c r="BE556" s="4">
        <v>3.3885000944137573</v>
      </c>
      <c r="BF556" s="4">
        <v>1.878000020980835</v>
      </c>
      <c r="BG556" s="4">
        <v>4.8990001678466797</v>
      </c>
      <c r="BH556" s="4">
        <v>94.070500373840332</v>
      </c>
      <c r="BI556" s="4">
        <v>85.694000244140625</v>
      </c>
      <c r="BJ556" s="4">
        <v>8.376500129699707</v>
      </c>
      <c r="BK556" s="4">
        <v>2.1225000023841858</v>
      </c>
      <c r="BL556" s="4">
        <v>1.9229999780654907</v>
      </c>
      <c r="BM556" s="4">
        <v>2.3220000267028809</v>
      </c>
      <c r="BN556" s="4">
        <v>0.41849999129772186</v>
      </c>
      <c r="BO556" s="4">
        <v>0.32100000977516174</v>
      </c>
      <c r="BP556" s="4">
        <v>0.51599997282028198</v>
      </c>
      <c r="BQ556" s="4">
        <v>47</v>
      </c>
      <c r="BR556" s="4">
        <v>56</v>
      </c>
      <c r="BS556" s="4">
        <v>38</v>
      </c>
      <c r="BT556" s="10">
        <v>40.580140427409546</v>
      </c>
      <c r="BU556" s="10">
        <v>116.38932974337744</v>
      </c>
      <c r="BV556" s="4">
        <v>16.716639501193058</v>
      </c>
      <c r="BW556" s="10">
        <v>17.112419247737638</v>
      </c>
      <c r="BX556" s="10">
        <v>16.320859754648474</v>
      </c>
      <c r="BY556" s="4">
        <v>0.38377984722506986</v>
      </c>
      <c r="BZ556" s="4">
        <v>0.28948781258990092</v>
      </c>
      <c r="CA556" s="4">
        <v>0.4780718818602388</v>
      </c>
      <c r="CB556" s="4">
        <v>7.9270635423325437</v>
      </c>
      <c r="CD556" s="10">
        <v>4480.9928865221282</v>
      </c>
      <c r="CE556" s="10">
        <v>7.896143530638227</v>
      </c>
      <c r="CF556" s="10"/>
      <c r="CH556" s="10">
        <v>4519.8874799772384</v>
      </c>
      <c r="CI556" s="10">
        <v>7.9577174807474247</v>
      </c>
      <c r="CJ556" s="10"/>
      <c r="CK556" s="4">
        <v>7.8054262630720492</v>
      </c>
      <c r="CM556" s="10">
        <v>4209.5128213105381</v>
      </c>
      <c r="CN556" s="10">
        <v>7.5135544806300718</v>
      </c>
      <c r="CQ556" s="10">
        <v>4539.2563676095388</v>
      </c>
      <c r="CR556" s="10">
        <v>8.0760957099742701</v>
      </c>
      <c r="CT556" s="4">
        <v>1.5843750107257317</v>
      </c>
      <c r="CU556" s="4">
        <v>1.3541666716337204</v>
      </c>
      <c r="CV556" s="4">
        <v>0.23020833909201127</v>
      </c>
      <c r="CW556" s="4">
        <v>1.7104166783392429</v>
      </c>
      <c r="CX556" s="4">
        <v>1.4375000049670537</v>
      </c>
      <c r="CY556" s="4">
        <v>0.27291667337218922</v>
      </c>
      <c r="CZ556" s="4">
        <v>1.4583333431122205</v>
      </c>
      <c r="DA556" s="4">
        <v>1.2708333383003871</v>
      </c>
      <c r="DB556" s="4">
        <v>0.18750000481183329</v>
      </c>
    </row>
    <row r="557" spans="1:106" x14ac:dyDescent="0.25">
      <c r="A557" s="1">
        <f t="shared" si="8"/>
        <v>45480</v>
      </c>
      <c r="B557" s="8" t="s">
        <v>105</v>
      </c>
      <c r="C557" s="4">
        <v>8841.8289936523433</v>
      </c>
      <c r="D557" s="4">
        <v>8610.2479999999996</v>
      </c>
      <c r="E557" s="4">
        <v>231.58099365234375</v>
      </c>
      <c r="F557" s="4">
        <v>4469.68</v>
      </c>
      <c r="H557" s="4">
        <v>4140.5680000000002</v>
      </c>
      <c r="J557" s="4">
        <v>69878.429177704675</v>
      </c>
      <c r="K557" s="4">
        <v>237.90258900729052</v>
      </c>
      <c r="L557" s="4">
        <v>35071.267089431894</v>
      </c>
      <c r="M557" s="4">
        <v>34807.16208827278</v>
      </c>
      <c r="N557" s="4">
        <v>27576.452605279883</v>
      </c>
      <c r="O557" s="4">
        <v>1788.4548256543762</v>
      </c>
      <c r="P557" s="4">
        <v>13615.877202150961</v>
      </c>
      <c r="Q557" s="4">
        <v>13960.575403128923</v>
      </c>
      <c r="R557" s="4">
        <v>26746.741943302077</v>
      </c>
      <c r="S557" s="4">
        <v>50.452175119292235</v>
      </c>
      <c r="T557" s="4">
        <v>1193.45100488157</v>
      </c>
      <c r="U557" s="4">
        <v>14163.258706926857</v>
      </c>
      <c r="V557" s="4">
        <v>0</v>
      </c>
      <c r="W557" s="4">
        <v>12583.483236375221</v>
      </c>
      <c r="X557" s="4">
        <v>0</v>
      </c>
      <c r="Y557" s="4">
        <v>14163.258706926857</v>
      </c>
      <c r="Z557" s="4">
        <v>12583.483236375221</v>
      </c>
      <c r="AA557" s="4">
        <v>329795.42845427571</v>
      </c>
      <c r="AB557" s="4">
        <v>173236.99962842817</v>
      </c>
      <c r="AC557" s="4">
        <v>156558.42882584757</v>
      </c>
      <c r="AD557" s="4">
        <v>25053.13568764006</v>
      </c>
      <c r="AE557" s="4">
        <v>4.6995590413481931</v>
      </c>
      <c r="AF557" s="4">
        <v>1026.1686003749553</v>
      </c>
      <c r="AG557" s="4">
        <v>11684.19378122164</v>
      </c>
      <c r="AH557" s="4">
        <v>13368.94190641842</v>
      </c>
      <c r="AI557" s="4">
        <v>5842.3137900173297</v>
      </c>
      <c r="AJ557" s="4">
        <v>227.30134029300123</v>
      </c>
      <c r="AK557" s="4">
        <v>2504.0765578096375</v>
      </c>
      <c r="AL557" s="4">
        <v>3338.2372322076926</v>
      </c>
      <c r="AM557" s="4">
        <v>989.24742456911144</v>
      </c>
      <c r="AN557" s="4">
        <v>483.42120200000267</v>
      </c>
      <c r="AO557" s="4">
        <v>505.82622256910884</v>
      </c>
      <c r="AP557" s="4">
        <v>98600.7421875</v>
      </c>
      <c r="AQ557" s="4">
        <v>161705.21718749998</v>
      </c>
      <c r="AR557" s="4">
        <v>49420.95703125</v>
      </c>
      <c r="AS557" s="4">
        <v>49179.78515625</v>
      </c>
      <c r="AT557" s="4">
        <v>750</v>
      </c>
      <c r="AU557" s="4">
        <v>750</v>
      </c>
      <c r="AV557" s="4">
        <v>750</v>
      </c>
      <c r="AW557" s="4">
        <v>7.9031645180958883</v>
      </c>
      <c r="AX557" s="4">
        <v>3.1188629213568091</v>
      </c>
      <c r="AY557" s="4">
        <v>6.2377258427136182</v>
      </c>
      <c r="AZ557" s="4">
        <v>37.29945791657358</v>
      </c>
      <c r="BA557" s="4">
        <v>2.8334788770090453</v>
      </c>
      <c r="BB557" s="4">
        <v>0.66075851435394173</v>
      </c>
      <c r="BC557" s="4">
        <v>0.11188266876449479</v>
      </c>
      <c r="BD557" s="4">
        <v>18.288661464001411</v>
      </c>
      <c r="BE557" s="4">
        <v>3.9540001153945923</v>
      </c>
      <c r="BF557" s="4">
        <v>1.8009998798370361</v>
      </c>
      <c r="BG557" s="4">
        <v>6.1070003509521484</v>
      </c>
      <c r="BH557" s="4">
        <v>93.783495903015137</v>
      </c>
      <c r="BI557" s="4">
        <v>86.32049560546875</v>
      </c>
      <c r="BJ557" s="4">
        <v>7.4630002975463867</v>
      </c>
      <c r="BK557" s="4">
        <v>1.9240000247955322</v>
      </c>
      <c r="BL557" s="4">
        <v>1.5260000228881836</v>
      </c>
      <c r="BM557" s="4">
        <v>2.3220000267028809</v>
      </c>
      <c r="BN557" s="4">
        <v>0.33849998563528061</v>
      </c>
      <c r="BO557" s="4">
        <v>0.16099999845027924</v>
      </c>
      <c r="BP557" s="4">
        <v>0.51599997282028198</v>
      </c>
      <c r="BQ557" s="4">
        <v>34</v>
      </c>
      <c r="BR557" s="4">
        <v>30</v>
      </c>
      <c r="BS557" s="4">
        <v>38</v>
      </c>
      <c r="BT557" s="10">
        <v>40.338498112951619</v>
      </c>
      <c r="BU557" s="10">
        <v>117.92446862360943</v>
      </c>
      <c r="BV557" s="4">
        <v>16.810536526905167</v>
      </c>
      <c r="BW557" s="10">
        <v>17.246568287953181</v>
      </c>
      <c r="BX557" s="10">
        <v>16.37450476585715</v>
      </c>
      <c r="BY557" s="4">
        <v>0.33019823689877431</v>
      </c>
      <c r="BZ557" s="4">
        <v>0.32022654061534078</v>
      </c>
      <c r="CA557" s="4">
        <v>0.34016993318220784</v>
      </c>
      <c r="CB557" s="4">
        <v>7.8874570038144585</v>
      </c>
      <c r="CD557" s="10">
        <v>4540.7871427417122</v>
      </c>
      <c r="CE557" s="10">
        <v>7.9266187486298598</v>
      </c>
      <c r="CF557" s="10"/>
      <c r="CH557" s="10">
        <v>4683.0879743812666</v>
      </c>
      <c r="CI557" s="10">
        <v>7.8494852321292141</v>
      </c>
      <c r="CJ557" s="10"/>
      <c r="CK557" s="4">
        <v>7.4743563007517597</v>
      </c>
      <c r="CM557" s="10">
        <v>4344.9902631067343</v>
      </c>
      <c r="CN557" s="10">
        <v>7.4031336492955999</v>
      </c>
      <c r="CQ557" s="10">
        <v>4696.548414903873</v>
      </c>
      <c r="CR557" s="10">
        <v>7.540247610656631</v>
      </c>
      <c r="CT557" s="4">
        <v>1.5895833351338902</v>
      </c>
      <c r="CU557" s="4">
        <v>1.2979166644314923</v>
      </c>
      <c r="CV557" s="4">
        <v>0.29166667070239782</v>
      </c>
      <c r="CW557" s="4">
        <v>1.8104166703609128</v>
      </c>
      <c r="CX557" s="4">
        <v>1.4937499985098839</v>
      </c>
      <c r="CY557" s="4">
        <v>0.31666667185102898</v>
      </c>
      <c r="CZ557" s="4">
        <v>1.3687499999068677</v>
      </c>
      <c r="DA557" s="4">
        <v>1.102083330353101</v>
      </c>
      <c r="DB557" s="4">
        <v>0.26666666955376667</v>
      </c>
    </row>
    <row r="558" spans="1:106" x14ac:dyDescent="0.25">
      <c r="A558" s="1">
        <f t="shared" si="8"/>
        <v>45481</v>
      </c>
      <c r="B558" s="8" t="s">
        <v>106</v>
      </c>
      <c r="C558" s="4">
        <v>8835.2169893798819</v>
      </c>
      <c r="D558" s="4">
        <v>8618.030999999999</v>
      </c>
      <c r="E558" s="4">
        <v>217.18598937988281</v>
      </c>
      <c r="F558" s="4">
        <v>4504.866</v>
      </c>
      <c r="H558" s="4">
        <v>4113.165</v>
      </c>
      <c r="J558" s="4">
        <v>67037.041714451465</v>
      </c>
      <c r="K558" s="4">
        <v>244.29927521962352</v>
      </c>
      <c r="L558" s="4">
        <v>33203.669430430949</v>
      </c>
      <c r="M558" s="4">
        <v>33833.372284020516</v>
      </c>
      <c r="N558" s="4">
        <v>27896.810762573965</v>
      </c>
      <c r="O558" s="4">
        <v>1788.6822228036292</v>
      </c>
      <c r="P558" s="4">
        <v>13472.649951334777</v>
      </c>
      <c r="Q558" s="4">
        <v>14424.160811239188</v>
      </c>
      <c r="R558" s="4">
        <v>25663.400216184353</v>
      </c>
      <c r="S558" s="4">
        <v>50.458375873597063</v>
      </c>
      <c r="T558" s="4">
        <v>1193.4546551680992</v>
      </c>
      <c r="U558" s="4">
        <v>13951.364155752737</v>
      </c>
      <c r="V558" s="4">
        <v>0</v>
      </c>
      <c r="W558" s="4">
        <v>11712.036060431617</v>
      </c>
      <c r="X558" s="4">
        <v>0</v>
      </c>
      <c r="Y558" s="4">
        <v>13951.364155752737</v>
      </c>
      <c r="Z558" s="4">
        <v>11712.036060431617</v>
      </c>
      <c r="AA558" s="4">
        <v>327164.21114232281</v>
      </c>
      <c r="AB558" s="4">
        <v>169089.59114672689</v>
      </c>
      <c r="AC558" s="4">
        <v>158074.61999559592</v>
      </c>
      <c r="AD558" s="4">
        <v>24830.063222671404</v>
      </c>
      <c r="AE558" s="4">
        <v>4.7037482628054033</v>
      </c>
      <c r="AF558" s="4">
        <v>1026.166449550921</v>
      </c>
      <c r="AG558" s="4">
        <v>11510.609448204408</v>
      </c>
      <c r="AH558" s="4">
        <v>13319.453774466996</v>
      </c>
      <c r="AI558" s="4">
        <v>5969.0119945479919</v>
      </c>
      <c r="AJ558" s="4">
        <v>227.30042178595508</v>
      </c>
      <c r="AK558" s="4">
        <v>2536.8019969678953</v>
      </c>
      <c r="AL558" s="4">
        <v>3432.2099975800966</v>
      </c>
      <c r="AM558" s="4">
        <v>991.57789655559259</v>
      </c>
      <c r="AN558" s="4">
        <v>483.64095692612784</v>
      </c>
      <c r="AO558" s="4">
        <v>507.93693962946475</v>
      </c>
      <c r="AP558" s="4">
        <v>98690.609375</v>
      </c>
      <c r="AQ558" s="4">
        <v>161852.59937499999</v>
      </c>
      <c r="AR558" s="4">
        <v>50995.5859375</v>
      </c>
      <c r="AS558" s="4">
        <v>47695.0234375</v>
      </c>
      <c r="AT558" s="4">
        <v>750</v>
      </c>
      <c r="AU558" s="4">
        <v>750</v>
      </c>
      <c r="AV558" s="4">
        <v>750</v>
      </c>
      <c r="AW558" s="4">
        <v>7.5874810765860543</v>
      </c>
      <c r="AX558" s="4">
        <v>3.1574562114441016</v>
      </c>
      <c r="AY558" s="4">
        <v>6.3149124228882032</v>
      </c>
      <c r="AZ558" s="4">
        <v>37.029561530359821</v>
      </c>
      <c r="BA558" s="4">
        <v>2.8103512627383873</v>
      </c>
      <c r="BB558" s="4">
        <v>0.67559314069171938</v>
      </c>
      <c r="BC558" s="4">
        <v>0.11223016907762313</v>
      </c>
      <c r="BD558" s="4">
        <v>18.319029353727277</v>
      </c>
      <c r="BE558" s="4">
        <v>4.9230000972747803</v>
      </c>
      <c r="BF558" s="4">
        <v>2.875999927520752</v>
      </c>
      <c r="BG558" s="4">
        <v>6.9700002670288086</v>
      </c>
      <c r="BH558" s="4">
        <v>92.802497863769531</v>
      </c>
      <c r="BI558" s="4">
        <v>85.108497619628906</v>
      </c>
      <c r="BJ558" s="4">
        <v>7.694000244140625</v>
      </c>
      <c r="BK558" s="4">
        <v>1.7705000638961792</v>
      </c>
      <c r="BL558" s="4">
        <v>1.5260000228881836</v>
      </c>
      <c r="BM558" s="4">
        <v>2.0150001049041748</v>
      </c>
      <c r="BN558" s="4">
        <v>0.50449999421834946</v>
      </c>
      <c r="BO558" s="4">
        <v>0.16099999845027924</v>
      </c>
      <c r="BP558" s="4">
        <v>0.84799998998641968</v>
      </c>
      <c r="BQ558" s="4">
        <v>46</v>
      </c>
      <c r="BR558" s="4">
        <v>30</v>
      </c>
      <c r="BS558" s="4">
        <v>62</v>
      </c>
      <c r="BT558" s="10">
        <v>40.565577839458015</v>
      </c>
      <c r="BU558" s="10">
        <v>117.91964716457097</v>
      </c>
      <c r="BV558" s="4">
        <v>16.436205433182145</v>
      </c>
      <c r="BW558" s="10">
        <v>16.754790373985415</v>
      </c>
      <c r="BX558" s="10">
        <v>16.117620492378872</v>
      </c>
      <c r="BY558" s="4">
        <v>0.35958186821766652</v>
      </c>
      <c r="BZ558" s="4">
        <v>0.43420887047260959</v>
      </c>
      <c r="CA558" s="4">
        <v>0.28495486596272346</v>
      </c>
      <c r="CB558" s="4">
        <v>7.8486473790665787</v>
      </c>
      <c r="CD558" s="10">
        <v>4587.4658686387102</v>
      </c>
      <c r="CE558" s="10">
        <v>7.9317682547792705</v>
      </c>
      <c r="CF558" s="10"/>
      <c r="CH558" s="10">
        <v>4686.4568982301853</v>
      </c>
      <c r="CI558" s="10">
        <v>7.7672822478845696</v>
      </c>
      <c r="CJ558" s="10"/>
      <c r="CK558" s="4">
        <v>7.5476287572458274</v>
      </c>
      <c r="CM558" s="10">
        <v>4359.8436992701781</v>
      </c>
      <c r="CN558" s="10">
        <v>7.2478717792504952</v>
      </c>
      <c r="CQ558" s="10">
        <v>4664.7122577141454</v>
      </c>
      <c r="CR558" s="10">
        <v>7.8277947138198867</v>
      </c>
      <c r="CT558" s="4">
        <v>1.607291671059405</v>
      </c>
      <c r="CU558" s="4">
        <v>1.3885416657043002</v>
      </c>
      <c r="CV558" s="4">
        <v>0.2187500053551048</v>
      </c>
      <c r="CW558" s="4">
        <v>1.6937500089406967</v>
      </c>
      <c r="CX558" s="4">
        <v>1.4500000029802322</v>
      </c>
      <c r="CY558" s="4">
        <v>0.24375000596046448</v>
      </c>
      <c r="CZ558" s="4">
        <v>1.520833333178113</v>
      </c>
      <c r="DA558" s="4">
        <v>1.3270833284283678</v>
      </c>
      <c r="DB558" s="4">
        <v>0.19375000474974513</v>
      </c>
    </row>
    <row r="559" spans="1:106" x14ac:dyDescent="0.25">
      <c r="A559" s="1">
        <f t="shared" si="8"/>
        <v>45482</v>
      </c>
      <c r="B559" s="8" t="s">
        <v>106</v>
      </c>
      <c r="C559" s="4">
        <v>6209.1535046386725</v>
      </c>
      <c r="D559" s="4">
        <v>5946.4050000000007</v>
      </c>
      <c r="E559" s="4">
        <v>262.74850463867188</v>
      </c>
      <c r="F559" s="4">
        <v>2997.556</v>
      </c>
      <c r="H559" s="4">
        <v>2948.8490000000002</v>
      </c>
      <c r="J559" s="4">
        <v>46258.22932171556</v>
      </c>
      <c r="K559" s="4">
        <v>239.93349798674134</v>
      </c>
      <c r="L559" s="4">
        <v>23249.452811796949</v>
      </c>
      <c r="M559" s="4">
        <v>23008.776509918611</v>
      </c>
      <c r="N559" s="4">
        <v>22249.803506834112</v>
      </c>
      <c r="O559" s="4">
        <v>1790.9869058161044</v>
      </c>
      <c r="P559" s="4">
        <v>11298.280384456599</v>
      </c>
      <c r="Q559" s="4">
        <v>10951.523122377515</v>
      </c>
      <c r="R559" s="4">
        <v>20832.680032517012</v>
      </c>
      <c r="S559" s="4">
        <v>50.466694417301568</v>
      </c>
      <c r="T559" s="4">
        <v>1194.3762241089521</v>
      </c>
      <c r="U559" s="4">
        <v>10818.580381538974</v>
      </c>
      <c r="V559" s="4">
        <v>0</v>
      </c>
      <c r="W559" s="4">
        <v>10014.099650978036</v>
      </c>
      <c r="X559" s="4">
        <v>0</v>
      </c>
      <c r="Y559" s="4">
        <v>10818.580381538974</v>
      </c>
      <c r="Z559" s="4">
        <v>10014.099650978036</v>
      </c>
      <c r="AA559" s="4">
        <v>281920.94111337431</v>
      </c>
      <c r="AB559" s="4">
        <v>149423.72190301036</v>
      </c>
      <c r="AC559" s="4">
        <v>132497.21921036398</v>
      </c>
      <c r="AD559" s="4">
        <v>20868.944338603149</v>
      </c>
      <c r="AE559" s="4">
        <v>4.7036898252162196</v>
      </c>
      <c r="AF559" s="4">
        <v>1026.1047819060159</v>
      </c>
      <c r="AG559" s="4">
        <v>10196.199118649609</v>
      </c>
      <c r="AH559" s="4">
        <v>10672.74521995354</v>
      </c>
      <c r="AI559" s="4">
        <v>5429.2465162030658</v>
      </c>
      <c r="AJ559" s="4">
        <v>227.46729535341262</v>
      </c>
      <c r="AK559" s="4">
        <v>2083.7809764286931</v>
      </c>
      <c r="AL559" s="4">
        <v>3345.4655397743727</v>
      </c>
      <c r="AM559" s="4">
        <v>890.22132549303956</v>
      </c>
      <c r="AN559" s="4">
        <v>436.19508387488304</v>
      </c>
      <c r="AO559" s="4">
        <v>454.02624161815646</v>
      </c>
      <c r="AP559" s="4">
        <v>77532.86328125</v>
      </c>
      <c r="AQ559" s="4">
        <v>127153.89578124999</v>
      </c>
      <c r="AR559" s="4">
        <v>39317.6875</v>
      </c>
      <c r="AS559" s="4">
        <v>38215.17578125</v>
      </c>
      <c r="AT559" s="4">
        <v>750</v>
      </c>
      <c r="AU559" s="4">
        <v>750</v>
      </c>
      <c r="AV559" s="4">
        <v>750</v>
      </c>
      <c r="AW559" s="4">
        <v>7.4500057515339932</v>
      </c>
      <c r="AX559" s="4">
        <v>3.5833875729134337</v>
      </c>
      <c r="AY559" s="4">
        <v>7.1667751458268674</v>
      </c>
      <c r="AZ559" s="4">
        <v>45.404086225724591</v>
      </c>
      <c r="BA559" s="4">
        <v>3.3609966838495113</v>
      </c>
      <c r="BB559" s="4">
        <v>0.87439399141075158</v>
      </c>
      <c r="BC559" s="4">
        <v>0.14337241378039403</v>
      </c>
      <c r="BD559" s="4">
        <v>20.478459050216284</v>
      </c>
      <c r="BE559" s="4">
        <v>6.0224997997283936</v>
      </c>
      <c r="BF559" s="4">
        <v>2.3899998664855957</v>
      </c>
      <c r="BG559" s="4">
        <v>9.6549997329711914</v>
      </c>
      <c r="BH559" s="4">
        <v>91.097499847412109</v>
      </c>
      <c r="BI559" s="4">
        <v>80.402999877929688</v>
      </c>
      <c r="BJ559" s="4">
        <v>10.694499969482422</v>
      </c>
      <c r="BK559" s="4">
        <v>2.3560000658035278</v>
      </c>
      <c r="BL559" s="4">
        <v>2.6970000267028809</v>
      </c>
      <c r="BM559" s="4">
        <v>2.0150001049041748</v>
      </c>
      <c r="BN559" s="4">
        <v>0.52399999648332596</v>
      </c>
      <c r="BO559" s="4">
        <v>0.20000000298023224</v>
      </c>
      <c r="BP559" s="4">
        <v>0.84799998998641968</v>
      </c>
      <c r="BQ559" s="4">
        <v>46</v>
      </c>
      <c r="BR559" s="4">
        <v>30</v>
      </c>
      <c r="BS559" s="4">
        <v>62</v>
      </c>
      <c r="BT559" s="10">
        <v>40.666910309683878</v>
      </c>
      <c r="BU559" s="10">
        <v>116.13601584930538</v>
      </c>
      <c r="BV559" s="4">
        <v>16.618027706375276</v>
      </c>
      <c r="BW559" s="10">
        <v>17.111724977117998</v>
      </c>
      <c r="BX559" s="10">
        <v>16.124330435632555</v>
      </c>
      <c r="BY559" s="4">
        <v>0.35466286405268282</v>
      </c>
      <c r="BZ559" s="4">
        <v>0.43691345265787862</v>
      </c>
      <c r="CA559" s="4">
        <v>0.27241227544748703</v>
      </c>
      <c r="CB559" s="4">
        <v>8.1598021180300027</v>
      </c>
      <c r="CD559" s="10">
        <v>3995.7604005226294</v>
      </c>
      <c r="CE559" s="10">
        <v>8.1494705758016632</v>
      </c>
      <c r="CF559" s="10"/>
      <c r="CH559" s="10">
        <v>4024.1815911947479</v>
      </c>
      <c r="CI559" s="10">
        <v>8.1700606926933972</v>
      </c>
      <c r="CJ559" s="10"/>
      <c r="CK559" s="4">
        <v>7.7974221909422115</v>
      </c>
      <c r="CM559" s="10">
        <v>3777.0847142763491</v>
      </c>
      <c r="CN559" s="10">
        <v>7.3445031322025995</v>
      </c>
      <c r="CQ559" s="10">
        <v>3981.5681664485878</v>
      </c>
      <c r="CR559" s="10">
        <v>8.2270804517213332</v>
      </c>
      <c r="CT559" s="4">
        <v>1.7354166702522584</v>
      </c>
      <c r="CU559" s="4">
        <v>1.5624999993791184</v>
      </c>
      <c r="CV559" s="4">
        <v>0.1729166708731403</v>
      </c>
      <c r="CW559" s="4">
        <v>1.6791666746139526</v>
      </c>
      <c r="CX559" s="4">
        <v>1.5062500039736431</v>
      </c>
      <c r="CY559" s="4">
        <v>0.17291667064030966</v>
      </c>
      <c r="CZ559" s="4">
        <v>1.7916666658905644</v>
      </c>
      <c r="DA559" s="4">
        <v>1.6187499947845936</v>
      </c>
      <c r="DB559" s="4">
        <v>0.17291667110597095</v>
      </c>
    </row>
    <row r="560" spans="1:106" x14ac:dyDescent="0.25">
      <c r="A560" s="1">
        <f t="shared" si="8"/>
        <v>45483</v>
      </c>
      <c r="B560" s="8" t="s">
        <v>106</v>
      </c>
      <c r="C560" s="4">
        <v>9009.4111463623049</v>
      </c>
      <c r="D560" s="4">
        <v>8839.8580000000002</v>
      </c>
      <c r="E560" s="4">
        <v>169.55314636230469</v>
      </c>
      <c r="F560" s="4">
        <v>4431.2969999999996</v>
      </c>
      <c r="H560" s="4">
        <v>4408.5609999999997</v>
      </c>
      <c r="J560" s="4">
        <v>51322.237955231562</v>
      </c>
      <c r="K560" s="4">
        <v>234.62885447929949</v>
      </c>
      <c r="L560" s="4">
        <v>25148.368969543539</v>
      </c>
      <c r="M560" s="4">
        <v>26173.868985688023</v>
      </c>
      <c r="N560" s="4">
        <v>24942.610955658551</v>
      </c>
      <c r="O560" s="4">
        <v>1790.3387775800863</v>
      </c>
      <c r="P560" s="4">
        <v>12389.593219540495</v>
      </c>
      <c r="Q560" s="4">
        <v>12553.017736118058</v>
      </c>
      <c r="R560" s="4">
        <v>24820.658922976389</v>
      </c>
      <c r="S560" s="4">
        <v>50.400001973629628</v>
      </c>
      <c r="T560" s="4">
        <v>1195.1953221496474</v>
      </c>
      <c r="U560" s="4">
        <v>12594.146215124934</v>
      </c>
      <c r="V560" s="4">
        <v>0</v>
      </c>
      <c r="W560" s="4">
        <v>12226.512707851454</v>
      </c>
      <c r="X560" s="4">
        <v>0</v>
      </c>
      <c r="Y560" s="4">
        <v>12594.146215124934</v>
      </c>
      <c r="Z560" s="4">
        <v>12226.512707851454</v>
      </c>
      <c r="AA560" s="4">
        <v>288874.98629816127</v>
      </c>
      <c r="AB560" s="4">
        <v>156394.35308868322</v>
      </c>
      <c r="AC560" s="4">
        <v>132480.63320947805</v>
      </c>
      <c r="AD560" s="4">
        <v>23634.579147495497</v>
      </c>
      <c r="AE560" s="4">
        <v>4.6942585628463958</v>
      </c>
      <c r="AF560" s="4">
        <v>1026.1796864148241</v>
      </c>
      <c r="AG560" s="4">
        <v>11095.668249504917</v>
      </c>
      <c r="AH560" s="4">
        <v>12538.91089799058</v>
      </c>
      <c r="AI560" s="4">
        <v>5641.4275302525657</v>
      </c>
      <c r="AJ560" s="4">
        <v>227.49938144295305</v>
      </c>
      <c r="AK560" s="4">
        <v>2370.5733833835684</v>
      </c>
      <c r="AL560" s="4">
        <v>3270.8541468689968</v>
      </c>
      <c r="AM560" s="4">
        <v>942.93222080168243</v>
      </c>
      <c r="AN560" s="4">
        <v>466.78414144127817</v>
      </c>
      <c r="AO560" s="4">
        <v>476.14807936040421</v>
      </c>
      <c r="AP560" s="4">
        <v>87603.33203125</v>
      </c>
      <c r="AQ560" s="4">
        <v>143669.46453124998</v>
      </c>
      <c r="AR560" s="4">
        <v>43523.2890625</v>
      </c>
      <c r="AS560" s="4">
        <v>44080.04296875</v>
      </c>
      <c r="AT560" s="4">
        <v>750</v>
      </c>
      <c r="AU560" s="4">
        <v>750</v>
      </c>
      <c r="AV560" s="4">
        <v>750</v>
      </c>
      <c r="AW560" s="4">
        <v>5.6965141363266278</v>
      </c>
      <c r="AX560" s="4">
        <v>2.7685062375835221</v>
      </c>
      <c r="AY560" s="4">
        <v>5.5370124751670442</v>
      </c>
      <c r="AZ560" s="4">
        <v>32.06369224417061</v>
      </c>
      <c r="BA560" s="4">
        <v>2.6233211875382487</v>
      </c>
      <c r="BB560" s="4">
        <v>0.62617050533101526</v>
      </c>
      <c r="BC560" s="4">
        <v>0.10466080473887647</v>
      </c>
      <c r="BD560" s="4">
        <v>15.946598750714006</v>
      </c>
      <c r="BE560" s="4">
        <v>6.0224997997283936</v>
      </c>
      <c r="BF560" s="4">
        <v>2.3899998664855957</v>
      </c>
      <c r="BG560" s="4">
        <v>9.6549997329711914</v>
      </c>
      <c r="BH560" s="4">
        <v>91.097499847412109</v>
      </c>
      <c r="BI560" s="4">
        <v>80.402999877929688</v>
      </c>
      <c r="BJ560" s="4">
        <v>10.694499969482422</v>
      </c>
      <c r="BK560" s="4">
        <v>2.3560000658035278</v>
      </c>
      <c r="BL560" s="4">
        <v>2.6970000267028809</v>
      </c>
      <c r="BM560" s="4">
        <v>2.0150001049041748</v>
      </c>
      <c r="BN560" s="4">
        <v>0.52399999648332596</v>
      </c>
      <c r="BO560" s="4">
        <v>0.20000000298023224</v>
      </c>
      <c r="BP560" s="4">
        <v>0.84799998998641968</v>
      </c>
      <c r="BQ560" s="4">
        <v>46</v>
      </c>
      <c r="BR560" s="4">
        <v>30</v>
      </c>
      <c r="BS560" s="4">
        <v>62</v>
      </c>
      <c r="BT560" s="10">
        <v>40.389695686421327</v>
      </c>
      <c r="BU560" s="10">
        <v>113.88515414731241</v>
      </c>
      <c r="BV560" s="4">
        <v>16.256657399769736</v>
      </c>
      <c r="BW560" s="10">
        <v>16.501119650458847</v>
      </c>
      <c r="BX560" s="10">
        <v>16.012195149080622</v>
      </c>
      <c r="BY560" s="4">
        <v>0.33012177221284167</v>
      </c>
      <c r="BZ560" s="4">
        <v>0.40612851097765201</v>
      </c>
      <c r="CA560" s="4">
        <v>0.25411503344803132</v>
      </c>
      <c r="CB560" s="4">
        <v>8.1998280477119962</v>
      </c>
      <c r="CD560" s="10">
        <v>4479.5818074096487</v>
      </c>
      <c r="CE560" s="10">
        <v>7.9926815811830281</v>
      </c>
      <c r="CF560" s="10"/>
      <c r="CH560" s="10">
        <v>4382.8484735952325</v>
      </c>
      <c r="CI560" s="10">
        <v>8.4115464195705592</v>
      </c>
      <c r="CJ560" s="10"/>
      <c r="CK560" s="4">
        <v>7.8462232916613353</v>
      </c>
      <c r="CM560" s="10">
        <v>4189.4604902790206</v>
      </c>
      <c r="CN560" s="10">
        <v>7.5353382186084001</v>
      </c>
      <c r="CQ560" s="10">
        <v>4382.0461228485865</v>
      </c>
      <c r="CR560" s="10">
        <v>8.1434453413749779</v>
      </c>
      <c r="CT560" s="4">
        <v>1.7229166665735345</v>
      </c>
      <c r="CU560" s="4">
        <v>1.4619791625688472</v>
      </c>
      <c r="CV560" s="4">
        <v>0.26093750400468707</v>
      </c>
      <c r="CW560" s="4">
        <v>2.2708333268140755</v>
      </c>
      <c r="CX560" s="4">
        <v>1.857291653752327</v>
      </c>
      <c r="CY560" s="4">
        <v>0.41354167306174833</v>
      </c>
      <c r="CZ560" s="4">
        <v>1.1750000063329935</v>
      </c>
      <c r="DA560" s="4">
        <v>1.0666666713853676</v>
      </c>
      <c r="DB560" s="4">
        <v>0.1083333349476258</v>
      </c>
    </row>
    <row r="561" spans="1:106" x14ac:dyDescent="0.25">
      <c r="A561" s="1">
        <f t="shared" si="8"/>
        <v>45484</v>
      </c>
      <c r="B561" s="8" t="s">
        <v>106</v>
      </c>
      <c r="C561" s="4">
        <v>8995.7810830078124</v>
      </c>
      <c r="D561" s="4">
        <v>8713.9459999999999</v>
      </c>
      <c r="E561" s="4">
        <v>281.8350830078125</v>
      </c>
      <c r="F561" s="4">
        <v>4169.5810000000001</v>
      </c>
      <c r="H561" s="4">
        <v>4544.3649999999998</v>
      </c>
      <c r="J561" s="4">
        <v>56164.005174870326</v>
      </c>
      <c r="K561" s="4">
        <v>238.82043805311093</v>
      </c>
      <c r="L561" s="4">
        <v>28089.314960963715</v>
      </c>
      <c r="M561" s="4">
        <v>28074.690213906615</v>
      </c>
      <c r="N561" s="4">
        <v>26772.607997833438</v>
      </c>
      <c r="O561" s="4">
        <v>1789.7513188652729</v>
      </c>
      <c r="P561" s="4">
        <v>13610.273092802021</v>
      </c>
      <c r="Q561" s="4">
        <v>13162.334905031417</v>
      </c>
      <c r="R561" s="4">
        <v>25990.513014741133</v>
      </c>
      <c r="S561" s="4">
        <v>50.380446748005937</v>
      </c>
      <c r="T561" s="4">
        <v>1195.0479938277474</v>
      </c>
      <c r="U561" s="4">
        <v>13690.511825926154</v>
      </c>
      <c r="V561" s="4">
        <v>0</v>
      </c>
      <c r="W561" s="4">
        <v>12300.001188814978</v>
      </c>
      <c r="X561" s="4">
        <v>0</v>
      </c>
      <c r="Y561" s="4">
        <v>13690.511825926154</v>
      </c>
      <c r="Z561" s="4">
        <v>12300.001188814978</v>
      </c>
      <c r="AA561" s="4">
        <v>314196.10030759632</v>
      </c>
      <c r="AB561" s="4">
        <v>169395.38316403923</v>
      </c>
      <c r="AC561" s="4">
        <v>144800.71714355709</v>
      </c>
      <c r="AD561" s="4">
        <v>23347.687612346432</v>
      </c>
      <c r="AE561" s="4">
        <v>4.7052232928923141</v>
      </c>
      <c r="AF561" s="4">
        <v>1026.1922203772288</v>
      </c>
      <c r="AG561" s="4">
        <v>11057.973630311009</v>
      </c>
      <c r="AH561" s="4">
        <v>12289.71398203542</v>
      </c>
      <c r="AI561" s="4">
        <v>5755.0405162241477</v>
      </c>
      <c r="AJ561" s="4">
        <v>227.40263978587257</v>
      </c>
      <c r="AK561" s="4">
        <v>2431.7925863036307</v>
      </c>
      <c r="AL561" s="4">
        <v>3323.247929920517</v>
      </c>
      <c r="AM561" s="4">
        <v>991.02835085090851</v>
      </c>
      <c r="AN561" s="4">
        <v>485.89384336585414</v>
      </c>
      <c r="AO561" s="4">
        <v>505.13450748505443</v>
      </c>
      <c r="AP561" s="4">
        <v>93604.80859375</v>
      </c>
      <c r="AQ561" s="4">
        <v>153511.88609374998</v>
      </c>
      <c r="AR561" s="4">
        <v>46738.5703125</v>
      </c>
      <c r="AS561" s="4">
        <v>46866.23828125</v>
      </c>
      <c r="AT561" s="4">
        <v>750</v>
      </c>
      <c r="AU561" s="4">
        <v>750</v>
      </c>
      <c r="AV561" s="4">
        <v>750</v>
      </c>
      <c r="AW561" s="4">
        <v>6.2433717157656128</v>
      </c>
      <c r="AX561" s="4">
        <v>2.9761293378297506</v>
      </c>
      <c r="AY561" s="4">
        <v>5.9522586756595013</v>
      </c>
      <c r="AZ561" s="4">
        <v>34.927050514944533</v>
      </c>
      <c r="BA561" s="4">
        <v>2.5954041563381334</v>
      </c>
      <c r="BB561" s="4">
        <v>0.63974884038639845</v>
      </c>
      <c r="BC561" s="4">
        <v>0.11016590351702402</v>
      </c>
      <c r="BD561" s="4">
        <v>17.064875709761274</v>
      </c>
      <c r="BE561" s="4">
        <v>5.6280001401901245</v>
      </c>
      <c r="BF561" s="4">
        <v>2.3919999599456787</v>
      </c>
      <c r="BG561" s="4">
        <v>8.8640003204345703</v>
      </c>
      <c r="BH561" s="4">
        <v>88.436493873596191</v>
      </c>
      <c r="BI561" s="4">
        <v>76.677993774414063</v>
      </c>
      <c r="BJ561" s="4">
        <v>11.758500099182129</v>
      </c>
      <c r="BK561" s="4">
        <v>3.0095001459121704</v>
      </c>
      <c r="BL561" s="4">
        <v>4.004000186920166</v>
      </c>
      <c r="BM561" s="4">
        <v>2.0150001049041748</v>
      </c>
      <c r="BN561" s="4">
        <v>2.9265000522136688</v>
      </c>
      <c r="BO561" s="4">
        <v>5.005000114440918</v>
      </c>
      <c r="BP561" s="4">
        <v>0.84799998998641968</v>
      </c>
      <c r="BQ561" s="4">
        <v>46</v>
      </c>
      <c r="BR561" s="4">
        <v>30</v>
      </c>
      <c r="BS561" s="4">
        <v>62</v>
      </c>
      <c r="BT561" s="10">
        <v>40.336293928177021</v>
      </c>
      <c r="BU561" s="10">
        <v>118.5851886793871</v>
      </c>
      <c r="BV561" s="4">
        <v>16.572829435384936</v>
      </c>
      <c r="BW561" s="10">
        <v>17.093354448974132</v>
      </c>
      <c r="BX561" s="10">
        <v>16.052304421795739</v>
      </c>
      <c r="BY561" s="4">
        <v>0.39078857799736222</v>
      </c>
      <c r="BZ561" s="4">
        <v>0.41748451990757124</v>
      </c>
      <c r="CA561" s="4">
        <v>0.3640926360871532</v>
      </c>
      <c r="CB561" s="4">
        <v>8.0557998097599537</v>
      </c>
      <c r="CD561" s="10">
        <v>4593.5468362230959</v>
      </c>
      <c r="CE561" s="10">
        <v>8.0328715741630319</v>
      </c>
      <c r="CF561" s="10"/>
      <c r="CH561" s="10">
        <v>4672.7506878207241</v>
      </c>
      <c r="CI561" s="10">
        <v>8.0783394081941129</v>
      </c>
      <c r="CJ561" s="10"/>
      <c r="CK561" s="4">
        <v>7.7084137660334049</v>
      </c>
      <c r="CM561" s="10">
        <v>4369.5105673641629</v>
      </c>
      <c r="CN561" s="10">
        <v>7.5169640397392303</v>
      </c>
      <c r="CQ561" s="10">
        <v>4717.5341071206549</v>
      </c>
      <c r="CR561" s="10">
        <v>7.8857397976351038</v>
      </c>
      <c r="CT561" s="4">
        <v>1.6906249886378646</v>
      </c>
      <c r="CU561" s="4">
        <v>1.486458317687114</v>
      </c>
      <c r="CV561" s="4">
        <v>0.2041666709507505</v>
      </c>
      <c r="CW561" s="4">
        <v>1.9374999894450107</v>
      </c>
      <c r="CX561" s="4">
        <v>1.6708333169420559</v>
      </c>
      <c r="CY561" s="4">
        <v>0.26666667250295478</v>
      </c>
      <c r="CZ561" s="4">
        <v>1.4437499878307183</v>
      </c>
      <c r="DA561" s="4">
        <v>1.3020833184321721</v>
      </c>
      <c r="DB561" s="4">
        <v>0.14166666939854622</v>
      </c>
    </row>
    <row r="562" spans="1:106" x14ac:dyDescent="0.25">
      <c r="A562" s="1">
        <f t="shared" si="8"/>
        <v>45485</v>
      </c>
      <c r="B562" s="8" t="s">
        <v>106</v>
      </c>
      <c r="C562" s="4">
        <v>9215.8116430664049</v>
      </c>
      <c r="D562" s="4">
        <v>9004.8149999999987</v>
      </c>
      <c r="E562" s="4">
        <v>210.99664306640625</v>
      </c>
      <c r="F562" s="4">
        <v>4470.8879999999999</v>
      </c>
      <c r="H562" s="4">
        <v>4533.9269999999997</v>
      </c>
      <c r="J562" s="4">
        <v>57927.999865480102</v>
      </c>
      <c r="K562" s="4">
        <v>237.77972607063634</v>
      </c>
      <c r="L562" s="4">
        <v>29664.265592291093</v>
      </c>
      <c r="M562" s="4">
        <v>28263.734273189013</v>
      </c>
      <c r="N562" s="4">
        <v>27036.786709836662</v>
      </c>
      <c r="O562" s="4">
        <v>1789.4341749865393</v>
      </c>
      <c r="P562" s="4">
        <v>14888.074944078833</v>
      </c>
      <c r="Q562" s="4">
        <v>12148.711765757829</v>
      </c>
      <c r="R562" s="4">
        <v>25455.699753227498</v>
      </c>
      <c r="S562" s="4">
        <v>50.382882906117047</v>
      </c>
      <c r="T562" s="4">
        <v>1194.6853656737005</v>
      </c>
      <c r="U562" s="4">
        <v>13328.583497033298</v>
      </c>
      <c r="V562" s="4">
        <v>0</v>
      </c>
      <c r="W562" s="4">
        <v>12127.116256194198</v>
      </c>
      <c r="X562" s="4">
        <v>0</v>
      </c>
      <c r="Y562" s="4">
        <v>13328.583497033298</v>
      </c>
      <c r="Z562" s="4">
        <v>12127.116256194198</v>
      </c>
      <c r="AA562" s="4">
        <v>315404.36722929159</v>
      </c>
      <c r="AB562" s="4">
        <v>175780.36769577241</v>
      </c>
      <c r="AC562" s="4">
        <v>139623.99953351915</v>
      </c>
      <c r="AD562" s="4">
        <v>22819.14216709551</v>
      </c>
      <c r="AE562" s="4">
        <v>4.6940993036821066</v>
      </c>
      <c r="AF562" s="4">
        <v>1026.0672294557228</v>
      </c>
      <c r="AG562" s="4">
        <v>10777.196738278808</v>
      </c>
      <c r="AH562" s="4">
        <v>12041.9454288167</v>
      </c>
      <c r="AI562" s="4">
        <v>5739.6963931724003</v>
      </c>
      <c r="AJ562" s="4">
        <v>227.34767571820154</v>
      </c>
      <c r="AK562" s="4">
        <v>2437.0363625765767</v>
      </c>
      <c r="AL562" s="4">
        <v>3302.6600305958236</v>
      </c>
      <c r="AM562" s="4">
        <v>963.0561609180063</v>
      </c>
      <c r="AN562" s="4">
        <v>495.5805542863377</v>
      </c>
      <c r="AO562" s="4">
        <v>467.4756066316686</v>
      </c>
      <c r="AP562" s="4">
        <v>91827.8046875</v>
      </c>
      <c r="AQ562" s="4">
        <v>150597.59968749998</v>
      </c>
      <c r="AR562" s="4">
        <v>46330.625</v>
      </c>
      <c r="AS562" s="4">
        <v>45497.1796875</v>
      </c>
      <c r="AT562" s="4">
        <v>750</v>
      </c>
      <c r="AU562" s="4">
        <v>750</v>
      </c>
      <c r="AV562" s="4">
        <v>750</v>
      </c>
      <c r="AW562" s="4">
        <v>6.2857187309229277</v>
      </c>
      <c r="AX562" s="4">
        <v>2.9337390733433688</v>
      </c>
      <c r="AY562" s="4">
        <v>5.8674781466867376</v>
      </c>
      <c r="AZ562" s="4">
        <v>34.224263629193068</v>
      </c>
      <c r="BA562" s="4">
        <v>2.4760859977280121</v>
      </c>
      <c r="BB562" s="4">
        <v>0.62280964666749783</v>
      </c>
      <c r="BC562" s="4">
        <v>0.10450041713282734</v>
      </c>
      <c r="BD562" s="4">
        <v>16.341219365176954</v>
      </c>
      <c r="BE562" s="4">
        <v>5.6280001401901245</v>
      </c>
      <c r="BF562" s="4">
        <v>2.3919999599456787</v>
      </c>
      <c r="BG562" s="4">
        <v>8.8640003204345703</v>
      </c>
      <c r="BH562" s="4">
        <v>88.436493873596191</v>
      </c>
      <c r="BI562" s="4">
        <v>76.677993774414063</v>
      </c>
      <c r="BJ562" s="4">
        <v>11.758500099182129</v>
      </c>
      <c r="BK562" s="4">
        <v>3.0095001459121704</v>
      </c>
      <c r="BL562" s="4">
        <v>4.004000186920166</v>
      </c>
      <c r="BM562" s="4">
        <v>2.0150001049041748</v>
      </c>
      <c r="BN562" s="4">
        <v>2.9265000522136688</v>
      </c>
      <c r="BO562" s="4">
        <v>5.005000114440918</v>
      </c>
      <c r="BP562" s="4">
        <v>0.84799998998641968</v>
      </c>
      <c r="BQ562" s="4">
        <v>46</v>
      </c>
      <c r="BR562" s="4">
        <v>30</v>
      </c>
      <c r="BS562" s="4">
        <v>62</v>
      </c>
      <c r="BT562" s="10">
        <v>40.543811316524561</v>
      </c>
      <c r="BU562" s="10">
        <v>117.5682301602302</v>
      </c>
      <c r="BV562" s="4">
        <v>16.656655118504055</v>
      </c>
      <c r="BW562" s="10">
        <v>17.074830020323947</v>
      </c>
      <c r="BX562" s="10">
        <v>16.238480216684163</v>
      </c>
      <c r="BY562" s="4">
        <v>0.36714468097330583</v>
      </c>
      <c r="BZ562" s="4">
        <v>0.26487067081417925</v>
      </c>
      <c r="CA562" s="4">
        <v>0.4694186911324324</v>
      </c>
      <c r="CB562" s="4">
        <v>7.9285778926372492</v>
      </c>
      <c r="CD562" s="10">
        <v>4698.6474531434205</v>
      </c>
      <c r="CE562" s="10">
        <v>7.8695157422562581</v>
      </c>
      <c r="CF562" s="10"/>
      <c r="CH562" s="10">
        <v>4432.1269782287018</v>
      </c>
      <c r="CI562" s="10">
        <v>7.9911916723931098</v>
      </c>
      <c r="CJ562" s="10"/>
      <c r="CK562" s="4">
        <v>7.7052683950970575</v>
      </c>
      <c r="CM562" s="10">
        <v>4451.4226049013487</v>
      </c>
      <c r="CN562" s="10">
        <v>7.442081678848103</v>
      </c>
      <c r="CQ562" s="10">
        <v>4463.6525271860755</v>
      </c>
      <c r="CR562" s="10">
        <v>7.9677340083778709</v>
      </c>
      <c r="CT562" s="4">
        <v>2.1864583280403167</v>
      </c>
      <c r="CU562" s="4">
        <v>1.9249999895691872</v>
      </c>
      <c r="CV562" s="4">
        <v>0.26145833847112954</v>
      </c>
      <c r="CW562" s="4">
        <v>2.7249999850367508</v>
      </c>
      <c r="CX562" s="4">
        <v>2.3416666438182197</v>
      </c>
      <c r="CY562" s="4">
        <v>0.38333334121853113</v>
      </c>
      <c r="CZ562" s="4">
        <v>1.6479166710438828</v>
      </c>
      <c r="DA562" s="4">
        <v>1.5083333353201549</v>
      </c>
      <c r="DB562" s="4">
        <v>0.13958333572372794</v>
      </c>
    </row>
    <row r="563" spans="1:106" x14ac:dyDescent="0.25">
      <c r="A563" s="1">
        <f t="shared" si="8"/>
        <v>45486</v>
      </c>
      <c r="B563" s="8" t="s">
        <v>106</v>
      </c>
      <c r="C563" s="4">
        <v>9075.3771906738293</v>
      </c>
      <c r="D563" s="4">
        <v>8856.6130000000012</v>
      </c>
      <c r="E563" s="4">
        <v>218.76419067382813</v>
      </c>
      <c r="F563" s="4">
        <v>4159</v>
      </c>
      <c r="H563" s="4">
        <v>4697.6130000000003</v>
      </c>
      <c r="J563" s="4">
        <v>57258.329000930913</v>
      </c>
      <c r="K563" s="4">
        <v>235.47765203240306</v>
      </c>
      <c r="L563" s="4">
        <v>30182.972919467422</v>
      </c>
      <c r="M563" s="4">
        <v>27075.356081463487</v>
      </c>
      <c r="N563" s="4">
        <v>26847.709174193245</v>
      </c>
      <c r="O563" s="4">
        <v>1789.8865895420072</v>
      </c>
      <c r="P563" s="4">
        <v>14487.025410714979</v>
      </c>
      <c r="Q563" s="4">
        <v>12360.683763478268</v>
      </c>
      <c r="R563" s="4">
        <v>25864.61728362117</v>
      </c>
      <c r="S563" s="4">
        <v>50.399845232170236</v>
      </c>
      <c r="T563" s="4">
        <v>1194.7666322618015</v>
      </c>
      <c r="U563" s="4">
        <v>13402.848413297816</v>
      </c>
      <c r="V563" s="4">
        <v>0</v>
      </c>
      <c r="W563" s="4">
        <v>12461.768870323354</v>
      </c>
      <c r="X563" s="4">
        <v>0</v>
      </c>
      <c r="Y563" s="4">
        <v>13402.848413297816</v>
      </c>
      <c r="Z563" s="4">
        <v>12461.768870323354</v>
      </c>
      <c r="AA563" s="4">
        <v>309213.25111660018</v>
      </c>
      <c r="AB563" s="4">
        <v>168874.96259547464</v>
      </c>
      <c r="AC563" s="4">
        <v>140338.28852112553</v>
      </c>
      <c r="AD563" s="4">
        <v>22408.821589241496</v>
      </c>
      <c r="AE563" s="4">
        <v>4.6116806267219168</v>
      </c>
      <c r="AF563" s="4">
        <v>1025.712278918578</v>
      </c>
      <c r="AG563" s="4">
        <v>11617.251385033494</v>
      </c>
      <c r="AH563" s="4">
        <v>10791.570204208001</v>
      </c>
      <c r="AI563" s="4">
        <v>5632.0771569872541</v>
      </c>
      <c r="AJ563" s="4">
        <v>227.36755816971814</v>
      </c>
      <c r="AK563" s="4">
        <v>2454.1766054795617</v>
      </c>
      <c r="AL563" s="4">
        <v>3177.9005515076924</v>
      </c>
      <c r="AM563" s="4">
        <v>973.41243832207556</v>
      </c>
      <c r="AN563" s="4">
        <v>490.70459017052929</v>
      </c>
      <c r="AO563" s="4">
        <v>482.70784815154627</v>
      </c>
      <c r="AP563" s="4">
        <v>92767.9375</v>
      </c>
      <c r="AQ563" s="4">
        <v>152139.41749999998</v>
      </c>
      <c r="AR563" s="4">
        <v>48206.65234375</v>
      </c>
      <c r="AS563" s="4">
        <v>44561.28515625</v>
      </c>
      <c r="AT563" s="4">
        <v>750</v>
      </c>
      <c r="AU563" s="4">
        <v>750</v>
      </c>
      <c r="AV563" s="4">
        <v>750</v>
      </c>
      <c r="AW563" s="4">
        <v>6.309195507573123</v>
      </c>
      <c r="AX563" s="4">
        <v>2.9583022953341134</v>
      </c>
      <c r="AY563" s="4">
        <v>5.9166045906682267</v>
      </c>
      <c r="AZ563" s="4">
        <v>34.071669377484206</v>
      </c>
      <c r="BA563" s="4">
        <v>2.4691890065208058</v>
      </c>
      <c r="BB563" s="4">
        <v>0.62058876878142</v>
      </c>
      <c r="BC563" s="4">
        <v>0.1072586205367186</v>
      </c>
      <c r="BD563" s="4">
        <v>16.76397733158063</v>
      </c>
      <c r="BE563" s="4">
        <v>4.1739999651908875</v>
      </c>
      <c r="BF563" s="4">
        <v>1.590999960899353</v>
      </c>
      <c r="BG563" s="4">
        <v>6.7569999694824219</v>
      </c>
      <c r="BH563" s="4">
        <v>93.34050178527832</v>
      </c>
      <c r="BI563" s="4">
        <v>85.205001831054688</v>
      </c>
      <c r="BJ563" s="4">
        <v>8.1354999542236328</v>
      </c>
      <c r="BK563" s="4">
        <v>1.8860000371932983</v>
      </c>
      <c r="BL563" s="4">
        <v>1.7569999694824219</v>
      </c>
      <c r="BM563" s="4">
        <v>2.0150001049041748</v>
      </c>
      <c r="BN563" s="4">
        <v>0.59950000047683716</v>
      </c>
      <c r="BO563" s="4">
        <v>0.35100001096725464</v>
      </c>
      <c r="BP563" s="4">
        <v>0.84799998998641968</v>
      </c>
      <c r="BQ563" s="4">
        <v>51</v>
      </c>
      <c r="BR563" s="4">
        <v>40</v>
      </c>
      <c r="BS563" s="4">
        <v>62</v>
      </c>
      <c r="BT563" s="10">
        <v>40.467074432625687</v>
      </c>
      <c r="BU563" s="10">
        <v>115.85240926690815</v>
      </c>
      <c r="BV563" s="4">
        <v>16.346528725960741</v>
      </c>
      <c r="BW563" s="10">
        <v>16.618657341500125</v>
      </c>
      <c r="BX563" s="10">
        <v>16.074400110421358</v>
      </c>
      <c r="BY563" s="4">
        <v>0.41632197033259449</v>
      </c>
      <c r="BZ563" s="4">
        <v>0.28173420186895515</v>
      </c>
      <c r="CA563" s="4">
        <v>0.55090973879623384</v>
      </c>
      <c r="CB563" s="4">
        <v>8.1928376582191778</v>
      </c>
      <c r="CD563" s="10">
        <v>4647.6323826608614</v>
      </c>
      <c r="CE563" s="10">
        <v>8.2331530999176952</v>
      </c>
      <c r="CF563" s="10"/>
      <c r="CH563" s="10">
        <v>4459.1903287693531</v>
      </c>
      <c r="CI563" s="10">
        <v>8.1508185160555318</v>
      </c>
      <c r="CJ563" s="10"/>
      <c r="CK563" s="4">
        <v>7.766782551731489</v>
      </c>
      <c r="CM563" s="10">
        <v>4502.8812595367435</v>
      </c>
      <c r="CN563" s="10">
        <v>7.5017484874759672</v>
      </c>
      <c r="CQ563" s="10">
        <v>4505.2916614850365</v>
      </c>
      <c r="CR563" s="10">
        <v>8.0316748185912274</v>
      </c>
      <c r="CT563" s="4">
        <v>1.9197916597283133</v>
      </c>
      <c r="CU563" s="4">
        <v>1.7041666557391486</v>
      </c>
      <c r="CV563" s="4">
        <v>0.21562500398916504</v>
      </c>
      <c r="CW563" s="4">
        <v>2.3208333230577409</v>
      </c>
      <c r="CX563" s="4">
        <v>2.0145833169420562</v>
      </c>
      <c r="CY563" s="4">
        <v>0.30625000611568493</v>
      </c>
      <c r="CZ563" s="4">
        <v>1.518749996398886</v>
      </c>
      <c r="DA563" s="4">
        <v>1.3937499945362408</v>
      </c>
      <c r="DB563" s="4">
        <v>0.12500000186264515</v>
      </c>
    </row>
    <row r="564" spans="1:106" x14ac:dyDescent="0.25">
      <c r="A564" s="1">
        <f t="shared" si="8"/>
        <v>45487</v>
      </c>
      <c r="B564" s="8" t="s">
        <v>106</v>
      </c>
      <c r="C564" s="4">
        <v>7380.1823048095703</v>
      </c>
      <c r="D564" s="4">
        <v>7130.098</v>
      </c>
      <c r="E564" s="4">
        <v>250.08430480957031</v>
      </c>
      <c r="F564" s="4">
        <v>2713.7669999999998</v>
      </c>
      <c r="H564" s="4">
        <v>4416.3310000000001</v>
      </c>
      <c r="J564" s="4">
        <v>46056.017057301819</v>
      </c>
      <c r="K564" s="4">
        <v>233.54915082341094</v>
      </c>
      <c r="L564" s="4">
        <v>19293.731353645268</v>
      </c>
      <c r="M564" s="4">
        <v>26762.285703656551</v>
      </c>
      <c r="N564" s="4">
        <v>21415.061432053684</v>
      </c>
      <c r="O564" s="4">
        <v>1788.8567184051581</v>
      </c>
      <c r="P564" s="4">
        <v>8761.8150649355703</v>
      </c>
      <c r="Q564" s="4">
        <v>12653.246367118114</v>
      </c>
      <c r="R564" s="4">
        <v>20375.844667035959</v>
      </c>
      <c r="S564" s="4">
        <v>50.399807035872641</v>
      </c>
      <c r="T564" s="4">
        <v>1194.912242222508</v>
      </c>
      <c r="U564" s="4">
        <v>8573.7319690315926</v>
      </c>
      <c r="V564" s="4">
        <v>0</v>
      </c>
      <c r="W564" s="4">
        <v>11802.112698004366</v>
      </c>
      <c r="X564" s="4">
        <v>0</v>
      </c>
      <c r="Y564" s="4">
        <v>8573.7319690315926</v>
      </c>
      <c r="Z564" s="4">
        <v>11802.112698004366</v>
      </c>
      <c r="AA564" s="4">
        <v>247453.61698666087</v>
      </c>
      <c r="AB564" s="4">
        <v>107765.41771124565</v>
      </c>
      <c r="AC564" s="4">
        <v>139688.19927541522</v>
      </c>
      <c r="AD564" s="4">
        <v>21013.901773979458</v>
      </c>
      <c r="AE564" s="4">
        <v>4.6895882698091915</v>
      </c>
      <c r="AF564" s="4">
        <v>1026.025744884656</v>
      </c>
      <c r="AG564" s="4">
        <v>9366.205847850475</v>
      </c>
      <c r="AH564" s="4">
        <v>11647.695926128985</v>
      </c>
      <c r="AI564" s="4">
        <v>3622.3406460644233</v>
      </c>
      <c r="AJ564" s="4">
        <v>226.73604154577961</v>
      </c>
      <c r="AK564" s="4">
        <v>1829.292664845083</v>
      </c>
      <c r="AL564" s="4">
        <v>1793.0479812193403</v>
      </c>
      <c r="AM564" s="4">
        <v>906.68023632606628</v>
      </c>
      <c r="AN564" s="4">
        <v>406.60313518400471</v>
      </c>
      <c r="AO564" s="4">
        <v>500.07710114206151</v>
      </c>
      <c r="AP564" s="4">
        <v>77105.2890625</v>
      </c>
      <c r="AQ564" s="4">
        <v>126452.67406249999</v>
      </c>
      <c r="AR564" s="4">
        <v>33277.19921875</v>
      </c>
      <c r="AS564" s="4">
        <v>43828.08984375</v>
      </c>
      <c r="AT564" s="4">
        <v>750</v>
      </c>
      <c r="AU564" s="4">
        <v>750</v>
      </c>
      <c r="AV564" s="4">
        <v>750</v>
      </c>
      <c r="AW564" s="4">
        <v>6.2404985615718056</v>
      </c>
      <c r="AX564" s="4">
        <v>2.9016981624014577</v>
      </c>
      <c r="AY564" s="4">
        <v>5.8033963248029155</v>
      </c>
      <c r="AZ564" s="4">
        <v>33.529472141277395</v>
      </c>
      <c r="BA564" s="4">
        <v>2.8473418278956291</v>
      </c>
      <c r="BB564" s="4">
        <v>0.49081994135887269</v>
      </c>
      <c r="BC564" s="4">
        <v>0.1228533657949336</v>
      </c>
      <c r="BD564" s="4">
        <v>17.134085424975535</v>
      </c>
      <c r="BE564" s="4">
        <v>4.3774998188018799</v>
      </c>
      <c r="BF564" s="4">
        <v>0.67100000381469727</v>
      </c>
      <c r="BG564" s="4">
        <v>8.0839996337890625</v>
      </c>
      <c r="BH564" s="4">
        <v>94.344498634338379</v>
      </c>
      <c r="BI564" s="4">
        <v>89.231498718261719</v>
      </c>
      <c r="BJ564" s="4">
        <v>5.1129999160766602</v>
      </c>
      <c r="BK564" s="4">
        <v>1.0274999886751175</v>
      </c>
      <c r="BL564" s="4">
        <v>1.7569999694824219</v>
      </c>
      <c r="BM564" s="4">
        <v>0.29800000786781311</v>
      </c>
      <c r="BN564" s="4">
        <v>0.2500000074505806</v>
      </c>
      <c r="BO564" s="4">
        <v>0.35100001096725464</v>
      </c>
      <c r="BP564" s="4">
        <v>0.14900000393390656</v>
      </c>
      <c r="BQ564" s="4">
        <v>60</v>
      </c>
      <c r="BR564" s="4">
        <v>40</v>
      </c>
      <c r="BS564" s="4">
        <v>80</v>
      </c>
      <c r="BT564" s="10">
        <v>40.611188178467671</v>
      </c>
      <c r="BU564" s="10">
        <v>117.1613930969002</v>
      </c>
      <c r="BV564" s="4">
        <v>16.185395186463438</v>
      </c>
      <c r="BW564" s="10">
        <v>16.437538504666751</v>
      </c>
      <c r="BX564" s="10">
        <v>15.933251868260127</v>
      </c>
      <c r="BY564" s="4">
        <v>0.35399190857978363</v>
      </c>
      <c r="BZ564" s="4">
        <v>0.36798341782932686</v>
      </c>
      <c r="CA564" s="4">
        <v>0.3400003993302404</v>
      </c>
      <c r="CB564" s="4">
        <v>8.2825719230477848</v>
      </c>
      <c r="CD564" s="10">
        <v>3590.1886715956321</v>
      </c>
      <c r="CE564" s="10">
        <v>8.6753552435307029</v>
      </c>
      <c r="CF564" s="10"/>
      <c r="CH564" s="10">
        <v>4652.287256570723</v>
      </c>
      <c r="CI564" s="10">
        <v>7.9794594646333108</v>
      </c>
      <c r="CJ564" s="10"/>
      <c r="CK564" s="4">
        <v>7.9952055150949946</v>
      </c>
      <c r="CM564" s="10">
        <v>3528.417733702483</v>
      </c>
      <c r="CN564" s="10">
        <v>7.8724871134943015</v>
      </c>
      <c r="CQ564" s="10">
        <v>4586.1286281701077</v>
      </c>
      <c r="CR564" s="10">
        <v>8.0896210493213605</v>
      </c>
      <c r="CT564" s="4">
        <v>1.9541666745208204</v>
      </c>
      <c r="CU564" s="4">
        <v>1.7656250037252903</v>
      </c>
      <c r="CV564" s="4">
        <v>0.18854167079553008</v>
      </c>
      <c r="CW564" s="4">
        <v>1.9958333447575569</v>
      </c>
      <c r="CX564" s="4">
        <v>1.8333333407839139</v>
      </c>
      <c r="CY564" s="4">
        <v>0.16250000397364298</v>
      </c>
      <c r="CZ564" s="4">
        <v>1.9125000042840838</v>
      </c>
      <c r="DA564" s="4">
        <v>1.6979166666666667</v>
      </c>
      <c r="DB564" s="4">
        <v>0.21458333761741719</v>
      </c>
    </row>
    <row r="565" spans="1:106" x14ac:dyDescent="0.25">
      <c r="A565" s="1">
        <f t="shared" si="8"/>
        <v>45488</v>
      </c>
      <c r="B565" s="8" t="s">
        <v>107</v>
      </c>
      <c r="C565" s="4">
        <v>8825.5781887207031</v>
      </c>
      <c r="D565" s="4">
        <v>8653.991</v>
      </c>
      <c r="E565" s="4">
        <v>171.58718872070313</v>
      </c>
      <c r="F565" s="4">
        <v>4188.317</v>
      </c>
      <c r="H565" s="4">
        <v>4465.674</v>
      </c>
      <c r="J565" s="4">
        <v>53305.441869127593</v>
      </c>
      <c r="K565" s="4">
        <v>248.45415275692582</v>
      </c>
      <c r="L565" s="4">
        <v>27039.12265755959</v>
      </c>
      <c r="M565" s="4">
        <v>26266.319211567999</v>
      </c>
      <c r="N565" s="4">
        <v>26126.604761301449</v>
      </c>
      <c r="O565" s="4">
        <v>1788.7967793349519</v>
      </c>
      <c r="P565" s="4">
        <v>12563.349167522923</v>
      </c>
      <c r="Q565" s="4">
        <v>13563.255593778526</v>
      </c>
      <c r="R565" s="4">
        <v>24251.189103265628</v>
      </c>
      <c r="S565" s="4">
        <v>50.41732256273545</v>
      </c>
      <c r="T565" s="4">
        <v>1194.6387902982115</v>
      </c>
      <c r="U565" s="4">
        <v>12564.310098301554</v>
      </c>
      <c r="V565" s="4">
        <v>0</v>
      </c>
      <c r="W565" s="4">
        <v>11686.879004964074</v>
      </c>
      <c r="X565" s="4">
        <v>0</v>
      </c>
      <c r="Y565" s="4">
        <v>12564.310098301554</v>
      </c>
      <c r="Z565" s="4">
        <v>11686.879004964074</v>
      </c>
      <c r="AA565" s="4">
        <v>272151.58409073867</v>
      </c>
      <c r="AB565" s="4">
        <v>136417.17115766695</v>
      </c>
      <c r="AC565" s="4">
        <v>135734.41293307173</v>
      </c>
      <c r="AD565" s="4">
        <v>23291.521644406112</v>
      </c>
      <c r="AE565" s="4">
        <v>4.6979539430184758</v>
      </c>
      <c r="AF565" s="4">
        <v>1026.1592568739979</v>
      </c>
      <c r="AG565" s="4">
        <v>11945.612967109864</v>
      </c>
      <c r="AH565" s="4">
        <v>11345.908677296247</v>
      </c>
      <c r="AI565" s="4">
        <v>3970.8588948959577</v>
      </c>
      <c r="AJ565" s="4">
        <v>226.95996167041636</v>
      </c>
      <c r="AK565" s="4">
        <v>2356.6810774732462</v>
      </c>
      <c r="AL565" s="4">
        <v>1614.1778174227118</v>
      </c>
      <c r="AM565" s="4">
        <v>948.70698496419641</v>
      </c>
      <c r="AN565" s="4">
        <v>467.78343769587082</v>
      </c>
      <c r="AO565" s="4">
        <v>480.92354726832554</v>
      </c>
      <c r="AP565" s="4">
        <v>90155.109375</v>
      </c>
      <c r="AQ565" s="4">
        <v>147854.37937499999</v>
      </c>
      <c r="AR565" s="4">
        <v>44492.03515625</v>
      </c>
      <c r="AS565" s="4">
        <v>45663.07421875</v>
      </c>
      <c r="AT565" s="4">
        <v>750</v>
      </c>
      <c r="AU565" s="4">
        <v>750</v>
      </c>
      <c r="AV565" s="4">
        <v>750</v>
      </c>
      <c r="AW565" s="4">
        <v>6.0398809833505531</v>
      </c>
      <c r="AX565" s="4">
        <v>2.9603278337833849</v>
      </c>
      <c r="AY565" s="4">
        <v>5.9206556675667699</v>
      </c>
      <c r="AZ565" s="4">
        <v>30.836686081208232</v>
      </c>
      <c r="BA565" s="4">
        <v>2.6390930029007307</v>
      </c>
      <c r="BB565" s="4">
        <v>0.44992620426509949</v>
      </c>
      <c r="BC565" s="4">
        <v>0.10749516515265439</v>
      </c>
      <c r="BD565" s="4">
        <v>16.752939718324786</v>
      </c>
      <c r="BE565" s="4">
        <v>5.3430001735687256</v>
      </c>
      <c r="BF565" s="4">
        <v>1.5789999961853027</v>
      </c>
      <c r="BG565" s="4">
        <v>9.1070003509521484</v>
      </c>
      <c r="BH565" s="4">
        <v>93.029504776000977</v>
      </c>
      <c r="BI565" s="4">
        <v>87.811004638671875</v>
      </c>
      <c r="BJ565" s="4">
        <v>5.2185001373291016</v>
      </c>
      <c r="BK565" s="4">
        <v>0.97499997913837433</v>
      </c>
      <c r="BL565" s="4">
        <v>1.6519999504089355</v>
      </c>
      <c r="BM565" s="4">
        <v>0.29800000786781311</v>
      </c>
      <c r="BN565" s="4">
        <v>0.65250001102685928</v>
      </c>
      <c r="BO565" s="4">
        <v>1.156000018119812</v>
      </c>
      <c r="BP565" s="4">
        <v>0.14900000393390656</v>
      </c>
      <c r="BQ565" s="4">
        <v>54</v>
      </c>
      <c r="BR565" s="4">
        <v>28</v>
      </c>
      <c r="BS565" s="4">
        <v>80</v>
      </c>
      <c r="BT565" s="10">
        <v>40.638964977377178</v>
      </c>
      <c r="BU565" s="10">
        <v>116.58940037518317</v>
      </c>
      <c r="BV565" s="4">
        <v>15.982994085244007</v>
      </c>
      <c r="BW565" s="10">
        <v>16.246792502414298</v>
      </c>
      <c r="BX565" s="10">
        <v>15.719195668073716</v>
      </c>
      <c r="BY565" s="4">
        <v>0.51602410176543878</v>
      </c>
      <c r="BZ565" s="4">
        <v>0.37814938308962109</v>
      </c>
      <c r="CA565" s="4">
        <v>0.65389882044125658</v>
      </c>
      <c r="CB565" s="4">
        <v>8.1248038030347196</v>
      </c>
      <c r="CD565" s="10">
        <v>4364.780297569574</v>
      </c>
      <c r="CE565" s="10">
        <v>8.2406305829460251</v>
      </c>
      <c r="CF565" s="10"/>
      <c r="CH565" s="10">
        <v>4425.9685973844198</v>
      </c>
      <c r="CI565" s="10">
        <v>8.0105783096169496</v>
      </c>
      <c r="CJ565" s="10"/>
      <c r="CK565" s="4">
        <v>7.8039053886946084</v>
      </c>
      <c r="CM565" s="10">
        <v>4217.756623482881</v>
      </c>
      <c r="CN565" s="10">
        <v>7.5079986257005729</v>
      </c>
      <c r="CQ565" s="10">
        <v>4474.360328303208</v>
      </c>
      <c r="CR565" s="10">
        <v>8.082841955706586</v>
      </c>
      <c r="CT565" s="4">
        <v>1.8166666664959243</v>
      </c>
      <c r="CU565" s="4">
        <v>1.5395833278695741</v>
      </c>
      <c r="CV565" s="4">
        <v>0.27708333862634998</v>
      </c>
      <c r="CW565" s="4">
        <v>1.8312499965541065</v>
      </c>
      <c r="CX565" s="4">
        <v>1.5166666557391484</v>
      </c>
      <c r="CY565" s="4">
        <v>0.31458334081495803</v>
      </c>
      <c r="CZ565" s="4">
        <v>1.802083336437742</v>
      </c>
      <c r="DA565" s="4">
        <v>1.5625</v>
      </c>
      <c r="DB565" s="4">
        <v>0.23958333643774191</v>
      </c>
    </row>
    <row r="566" spans="1:106" x14ac:dyDescent="0.25">
      <c r="A566" s="1">
        <f t="shared" si="8"/>
        <v>45489</v>
      </c>
      <c r="B566" s="8" t="s">
        <v>107</v>
      </c>
      <c r="C566" s="4">
        <v>7093.7968356933598</v>
      </c>
      <c r="D566" s="4">
        <v>6818.1090000000004</v>
      </c>
      <c r="E566" s="4">
        <v>275.68783569335938</v>
      </c>
      <c r="F566" s="4">
        <v>2681.3220000000001</v>
      </c>
      <c r="H566" s="4">
        <v>4136.7870000000003</v>
      </c>
      <c r="J566" s="4">
        <v>45141.8865617423</v>
      </c>
      <c r="K566" s="4">
        <v>268.67786518834032</v>
      </c>
      <c r="L566" s="4">
        <v>26374.866521132652</v>
      </c>
      <c r="M566" s="4">
        <v>18767.020040609652</v>
      </c>
      <c r="N566" s="4">
        <v>23665.735037384628</v>
      </c>
      <c r="O566" s="4">
        <v>1788.4706123133153</v>
      </c>
      <c r="P566" s="4">
        <v>13251.554356037503</v>
      </c>
      <c r="Q566" s="4">
        <v>10414.180681347123</v>
      </c>
      <c r="R566" s="4">
        <v>21861.798585595108</v>
      </c>
      <c r="S566" s="4">
        <v>50.42121595984883</v>
      </c>
      <c r="T566" s="4">
        <v>1195.0164612194089</v>
      </c>
      <c r="U566" s="4">
        <v>12909.543177073521</v>
      </c>
      <c r="V566" s="4">
        <v>0</v>
      </c>
      <c r="W566" s="4">
        <v>8952.255408521587</v>
      </c>
      <c r="X566" s="4">
        <v>0</v>
      </c>
      <c r="Y566" s="4">
        <v>12909.543177073521</v>
      </c>
      <c r="Z566" s="4">
        <v>8952.255408521587</v>
      </c>
      <c r="AA566" s="4">
        <v>256513.12436548574</v>
      </c>
      <c r="AB566" s="4">
        <v>167487.87604825231</v>
      </c>
      <c r="AC566" s="4">
        <v>89025.248317233447</v>
      </c>
      <c r="AD566" s="4">
        <v>20971.43892483462</v>
      </c>
      <c r="AE566" s="4">
        <v>4.6979548819930308</v>
      </c>
      <c r="AF566" s="4">
        <v>1026.2328500943679</v>
      </c>
      <c r="AG566" s="4">
        <v>12115.190223716427</v>
      </c>
      <c r="AH566" s="4">
        <v>8856.2487011181929</v>
      </c>
      <c r="AI566" s="4">
        <v>4572.3879813249132</v>
      </c>
      <c r="AJ566" s="4">
        <v>227.23766731615419</v>
      </c>
      <c r="AK566" s="4">
        <v>2922.5542478568264</v>
      </c>
      <c r="AL566" s="4">
        <v>1649.8337334680866</v>
      </c>
      <c r="AM566" s="4">
        <v>823.97309680972285</v>
      </c>
      <c r="AN566" s="4">
        <v>493.54070100793365</v>
      </c>
      <c r="AO566" s="4">
        <v>330.43239580178914</v>
      </c>
      <c r="AP566" s="4">
        <v>78576.0546875</v>
      </c>
      <c r="AQ566" s="4">
        <v>128864.72968749999</v>
      </c>
      <c r="AR566" s="4">
        <v>45119.24609375</v>
      </c>
      <c r="AS566" s="4">
        <v>33456.80859375</v>
      </c>
      <c r="AT566" s="4">
        <v>750</v>
      </c>
      <c r="AU566" s="4">
        <v>750</v>
      </c>
      <c r="AV566" s="4">
        <v>750</v>
      </c>
      <c r="AW566" s="4">
        <v>6.3635719498766914</v>
      </c>
      <c r="AX566" s="4">
        <v>3.3361168335562428</v>
      </c>
      <c r="AY566" s="4">
        <v>6.6722336671124856</v>
      </c>
      <c r="AZ566" s="4">
        <v>36.160201695487899</v>
      </c>
      <c r="BA566" s="4">
        <v>2.9563066733620142</v>
      </c>
      <c r="BB566" s="4">
        <v>0.64456145097338413</v>
      </c>
      <c r="BC566" s="4">
        <v>0.11615403089411798</v>
      </c>
      <c r="BD566" s="4">
        <v>18.165833145812744</v>
      </c>
      <c r="BE566" s="4">
        <v>4.2325000762939453</v>
      </c>
      <c r="BF566" s="4">
        <v>0.90799999237060547</v>
      </c>
      <c r="BG566" s="4">
        <v>7.5570001602172852</v>
      </c>
      <c r="BH566" s="4">
        <v>93.279006004333496</v>
      </c>
      <c r="BI566" s="4">
        <v>84.41900634765625</v>
      </c>
      <c r="BJ566" s="4">
        <v>8.8599996566772461</v>
      </c>
      <c r="BK566" s="4">
        <v>1.6694999933242798</v>
      </c>
      <c r="BL566" s="4">
        <v>1.6519999504089355</v>
      </c>
      <c r="BM566" s="4">
        <v>1.687000036239624</v>
      </c>
      <c r="BN566" s="4">
        <v>0.8190000057220459</v>
      </c>
      <c r="BO566" s="4">
        <v>1.156000018119812</v>
      </c>
      <c r="BP566" s="4">
        <v>0.48199999332427979</v>
      </c>
      <c r="BQ566" s="4">
        <v>29</v>
      </c>
      <c r="BR566" s="4">
        <v>28</v>
      </c>
      <c r="BS566" s="4">
        <v>30</v>
      </c>
      <c r="BT566" s="10">
        <v>40.7428845135599</v>
      </c>
      <c r="BU566" s="10">
        <v>115.16131527437553</v>
      </c>
      <c r="BV566" s="4">
        <v>15.979685184933523</v>
      </c>
      <c r="BW566" s="10">
        <v>16.828224055800174</v>
      </c>
      <c r="BX566" s="10">
        <v>15.13114631406687</v>
      </c>
      <c r="BY566" s="4">
        <v>0.7166180389898924</v>
      </c>
      <c r="BZ566" s="4">
        <v>0.36572702157567499</v>
      </c>
      <c r="CA566" s="4">
        <v>1.0675090564041099</v>
      </c>
      <c r="CB566" s="4">
        <v>8.091951279355607</v>
      </c>
      <c r="CD566" s="10">
        <v>4544.1644987584395</v>
      </c>
      <c r="CE566" s="10">
        <v>8.02077972373427</v>
      </c>
      <c r="CF566" s="10"/>
      <c r="CH566" s="10">
        <v>2765.6564559445374</v>
      </c>
      <c r="CI566" s="10">
        <v>8.2088910589441877</v>
      </c>
      <c r="CJ566" s="10"/>
      <c r="CK566" s="4">
        <v>7.6992969604284474</v>
      </c>
      <c r="CM566" s="10">
        <v>4503.4525406081584</v>
      </c>
      <c r="CN566" s="10">
        <v>7.4152372183950952</v>
      </c>
      <c r="CQ566" s="10">
        <v>2851.7932140735838</v>
      </c>
      <c r="CR566" s="10">
        <v>8.1478742137270057</v>
      </c>
      <c r="CT566" s="4">
        <v>2.3567013745920526</v>
      </c>
      <c r="CU566" s="4">
        <v>2.0134027567174702</v>
      </c>
      <c r="CV566" s="4">
        <v>0.3432986178745826</v>
      </c>
      <c r="CW566" s="4">
        <v>2.2458333196118474</v>
      </c>
      <c r="CX566" s="4">
        <v>1.8437499776482582</v>
      </c>
      <c r="CY566" s="4">
        <v>0.40208334196358919</v>
      </c>
      <c r="CZ566" s="4">
        <v>2.4675694295722579</v>
      </c>
      <c r="DA566" s="4">
        <v>2.1830555357866817</v>
      </c>
      <c r="DB566" s="4">
        <v>0.28451389378557601</v>
      </c>
    </row>
    <row r="567" spans="1:106" x14ac:dyDescent="0.25">
      <c r="A567" s="1">
        <f t="shared" si="8"/>
        <v>45490</v>
      </c>
      <c r="B567" s="8" t="s">
        <v>107</v>
      </c>
      <c r="C567" s="4">
        <v>7069.5882802734377</v>
      </c>
      <c r="D567" s="4">
        <v>6790.3760000000002</v>
      </c>
      <c r="E567" s="4">
        <v>279.2122802734375</v>
      </c>
      <c r="F567" s="4">
        <v>3904.82</v>
      </c>
      <c r="H567" s="4">
        <v>2885.556</v>
      </c>
      <c r="J567" s="4">
        <v>40243.775137321245</v>
      </c>
      <c r="K567" s="4">
        <v>261.22696930507652</v>
      </c>
      <c r="L567" s="4">
        <v>30293.049872961768</v>
      </c>
      <c r="M567" s="4">
        <v>9950.7252643594784</v>
      </c>
      <c r="N567" s="4">
        <v>18200.305322495486</v>
      </c>
      <c r="O567" s="4">
        <v>1787.9480090775123</v>
      </c>
      <c r="P567" s="4">
        <v>13817.719550568047</v>
      </c>
      <c r="Q567" s="4">
        <v>4382.5857719274391</v>
      </c>
      <c r="R567" s="4">
        <v>19676.978693868077</v>
      </c>
      <c r="S567" s="4">
        <v>50.41383266398234</v>
      </c>
      <c r="T567" s="4">
        <v>1194.8664502502218</v>
      </c>
      <c r="U567" s="4">
        <v>14748.920367499439</v>
      </c>
      <c r="V567" s="4">
        <v>0</v>
      </c>
      <c r="W567" s="4">
        <v>4928.0583263686376</v>
      </c>
      <c r="X567" s="4">
        <v>0</v>
      </c>
      <c r="Y567" s="4">
        <v>14748.920367499439</v>
      </c>
      <c r="Z567" s="4">
        <v>4928.0583263686376</v>
      </c>
      <c r="AA567" s="4">
        <v>211144.13105093807</v>
      </c>
      <c r="AB567" s="4">
        <v>172843.27745139747</v>
      </c>
      <c r="AC567" s="4">
        <v>38300.853599540606</v>
      </c>
      <c r="AD567" s="4">
        <v>18719.824114225179</v>
      </c>
      <c r="AE567" s="4">
        <v>4.6984068767804139</v>
      </c>
      <c r="AF567" s="4">
        <v>1026.0896693106329</v>
      </c>
      <c r="AG567" s="4">
        <v>13562.736215342413</v>
      </c>
      <c r="AH567" s="4">
        <v>5157.0878988827662</v>
      </c>
      <c r="AI567" s="4">
        <v>7514.4300191805505</v>
      </c>
      <c r="AJ567" s="4">
        <v>227.87344987727977</v>
      </c>
      <c r="AK567" s="4">
        <v>3774.0766239606196</v>
      </c>
      <c r="AL567" s="4">
        <v>3740.3533952199314</v>
      </c>
      <c r="AM567" s="4">
        <v>718.00074550289412</v>
      </c>
      <c r="AN567" s="4">
        <v>523.27180983155915</v>
      </c>
      <c r="AO567" s="4">
        <v>194.72893567133494</v>
      </c>
      <c r="AP567" s="4">
        <v>75013.8359375</v>
      </c>
      <c r="AQ567" s="4">
        <v>123022.6909375</v>
      </c>
      <c r="AR567" s="4">
        <v>52448.1640625</v>
      </c>
      <c r="AS567" s="4">
        <v>22565.671875</v>
      </c>
      <c r="AT567" s="4">
        <v>710.95659722222217</v>
      </c>
      <c r="AU567" s="4">
        <v>710.85590277777783</v>
      </c>
      <c r="AV567" s="4">
        <v>711.05729166666663</v>
      </c>
      <c r="AW567" s="4">
        <v>5.6925203479833613</v>
      </c>
      <c r="AX567" s="4">
        <v>2.574450533884773</v>
      </c>
      <c r="AY567" s="4">
        <v>5.1489010677695459</v>
      </c>
      <c r="AZ567" s="4">
        <v>29.8665385705844</v>
      </c>
      <c r="BA567" s="4">
        <v>2.6479369621085111</v>
      </c>
      <c r="BB567" s="4">
        <v>1.0629232879301294</v>
      </c>
      <c r="BC567" s="4">
        <v>0.10156188975054757</v>
      </c>
      <c r="BD567" s="4">
        <v>17.401676881350397</v>
      </c>
      <c r="BE567" s="4">
        <v>5.4494998455047607</v>
      </c>
      <c r="BF567" s="4">
        <v>0.89499998092651367</v>
      </c>
      <c r="BG567" s="4">
        <v>10.003999710083008</v>
      </c>
      <c r="BH567" s="4">
        <v>92.086503982543945</v>
      </c>
      <c r="BI567" s="4">
        <v>80.42950439453125</v>
      </c>
      <c r="BJ567" s="4">
        <v>11.656999588012695</v>
      </c>
      <c r="BK567" s="4">
        <v>2.0364999771118164</v>
      </c>
      <c r="BL567" s="4">
        <v>2.3859999179840088</v>
      </c>
      <c r="BM567" s="4">
        <v>1.687000036239624</v>
      </c>
      <c r="BN567" s="4">
        <v>0.42749999463558197</v>
      </c>
      <c r="BO567" s="4">
        <v>0.37299999594688416</v>
      </c>
      <c r="BP567" s="4">
        <v>0.48199999332427979</v>
      </c>
      <c r="BQ567" s="4">
        <v>29</v>
      </c>
      <c r="BR567" s="4">
        <v>28</v>
      </c>
      <c r="BS567" s="4">
        <v>30</v>
      </c>
      <c r="BT567" s="10">
        <v>40.456199148124703</v>
      </c>
      <c r="BU567" s="10">
        <v>113.8899338038668</v>
      </c>
      <c r="BV567" s="4">
        <v>14.895822258602688</v>
      </c>
      <c r="BW567" s="10">
        <v>16.443310500383376</v>
      </c>
      <c r="BX567" s="10">
        <v>13.348334016822003</v>
      </c>
      <c r="BY567" s="4">
        <v>2.3364010825912569</v>
      </c>
      <c r="BZ567" s="4">
        <v>0.42585426489717043</v>
      </c>
      <c r="CA567" s="4">
        <v>4.2469479002853436</v>
      </c>
      <c r="CB567" s="4">
        <v>7.755990354140387</v>
      </c>
      <c r="CD567" s="10">
        <v>4851.6743356455218</v>
      </c>
      <c r="CE567" s="10">
        <v>7.6478900001070684</v>
      </c>
      <c r="CF567" s="10"/>
      <c r="CH567" s="10">
        <v>1642.2207960770431</v>
      </c>
      <c r="CI567" s="10">
        <v>8.0753552742476558</v>
      </c>
      <c r="CJ567" s="10"/>
      <c r="CK567" s="4">
        <v>7.1817728035551802</v>
      </c>
      <c r="CM567" s="10">
        <v>4859.6677691876448</v>
      </c>
      <c r="CN567" s="10">
        <v>7.2799516126250827</v>
      </c>
      <c r="CQ567" s="10">
        <v>2437.0152791767518</v>
      </c>
      <c r="CR567" s="10">
        <v>6.9859938118799985</v>
      </c>
      <c r="CT567" s="4">
        <v>1.6593750096702327</v>
      </c>
      <c r="CU567" s="4">
        <v>1.3354166708886623</v>
      </c>
      <c r="CV567" s="4">
        <v>0.32395833878157038</v>
      </c>
      <c r="CW567" s="4">
        <v>1.4916666769422591</v>
      </c>
      <c r="CX567" s="4">
        <v>1.1458333383003871</v>
      </c>
      <c r="CY567" s="4">
        <v>0.34583333864187199</v>
      </c>
      <c r="CZ567" s="4">
        <v>1.8270833423982062</v>
      </c>
      <c r="DA567" s="4">
        <v>1.5250000034769375</v>
      </c>
      <c r="DB567" s="4">
        <v>0.30208333892126876</v>
      </c>
    </row>
    <row r="568" spans="1:106" x14ac:dyDescent="0.25">
      <c r="A568" s="1">
        <f t="shared" si="8"/>
        <v>45491</v>
      </c>
      <c r="B568" s="8" t="s">
        <v>107</v>
      </c>
      <c r="C568" s="4">
        <v>6274.8751650390623</v>
      </c>
      <c r="D568" s="4">
        <v>6062.9809999999998</v>
      </c>
      <c r="E568" s="4">
        <v>211.8941650390625</v>
      </c>
      <c r="F568" s="4">
        <v>3850.3249999999998</v>
      </c>
      <c r="H568" s="4">
        <v>2212.6559999999999</v>
      </c>
      <c r="J568" s="4">
        <v>45589.371022335064</v>
      </c>
      <c r="K568" s="4">
        <v>270.11451981119041</v>
      </c>
      <c r="L568" s="4">
        <v>32266.615537630416</v>
      </c>
      <c r="M568" s="4">
        <v>13322.75548470465</v>
      </c>
      <c r="N568" s="4">
        <v>15275.533581253352</v>
      </c>
      <c r="O568" s="4">
        <v>1786.8547504902085</v>
      </c>
      <c r="P568" s="4">
        <v>12188.024562610774</v>
      </c>
      <c r="Q568" s="4">
        <v>3087.5090186425787</v>
      </c>
      <c r="R568" s="4">
        <v>21563.561947508133</v>
      </c>
      <c r="S568" s="4">
        <v>50.416164058775294</v>
      </c>
      <c r="T568" s="4">
        <v>1194.1711666127105</v>
      </c>
      <c r="U568" s="4">
        <v>15067.57378239741</v>
      </c>
      <c r="V568" s="4">
        <v>0</v>
      </c>
      <c r="W568" s="4">
        <v>6495.9881651107207</v>
      </c>
      <c r="X568" s="4">
        <v>0</v>
      </c>
      <c r="Y568" s="4">
        <v>15067.57378239741</v>
      </c>
      <c r="Z568" s="4">
        <v>6495.9881651107207</v>
      </c>
      <c r="AA568" s="4">
        <v>274586.19091691962</v>
      </c>
      <c r="AB568" s="4">
        <v>171158.16601442959</v>
      </c>
      <c r="AC568" s="4">
        <v>103428.02490249001</v>
      </c>
      <c r="AD568" s="4">
        <v>13740.648212477076</v>
      </c>
      <c r="AE568" s="4">
        <v>4.6259447545803889</v>
      </c>
      <c r="AF568" s="4">
        <v>1025.7390087603146</v>
      </c>
      <c r="AG568" s="4">
        <v>13649.023708921301</v>
      </c>
      <c r="AH568" s="4">
        <v>91.624503555774538</v>
      </c>
      <c r="AI568" s="4">
        <v>13282.627463634217</v>
      </c>
      <c r="AJ568" s="4">
        <v>228.21864652916238</v>
      </c>
      <c r="AK568" s="4">
        <v>3694.4582911074285</v>
      </c>
      <c r="AL568" s="4">
        <v>9588.1691725267883</v>
      </c>
      <c r="AM568" s="4">
        <v>815.97251209896672</v>
      </c>
      <c r="AN568" s="4">
        <v>516.32064117721166</v>
      </c>
      <c r="AO568" s="4">
        <v>299.65187092175512</v>
      </c>
      <c r="AP568" s="4">
        <v>70391.091796875</v>
      </c>
      <c r="AQ568" s="4">
        <v>115441.39054687499</v>
      </c>
      <c r="AR568" s="4">
        <v>51436.8828125</v>
      </c>
      <c r="AS568" s="4">
        <v>18954.208984375</v>
      </c>
      <c r="AT568" s="4">
        <v>650</v>
      </c>
      <c r="AU568" s="4">
        <v>650</v>
      </c>
      <c r="AV568" s="4">
        <v>650</v>
      </c>
      <c r="AW568" s="4">
        <v>7.2653829475906813</v>
      </c>
      <c r="AX568" s="4">
        <v>2.4343964110014702</v>
      </c>
      <c r="AY568" s="4">
        <v>4.8687928220029404</v>
      </c>
      <c r="AZ568" s="4">
        <v>43.759626079383565</v>
      </c>
      <c r="BA568" s="4">
        <v>2.1897882987432369</v>
      </c>
      <c r="BB568" s="4">
        <v>2.1167954922257852</v>
      </c>
      <c r="BC568" s="4">
        <v>0.13003804707466035</v>
      </c>
      <c r="BD568" s="4">
        <v>18.397400348307382</v>
      </c>
      <c r="BE568" s="4">
        <v>5.6219997406005859</v>
      </c>
      <c r="BF568" s="4">
        <v>2.75</v>
      </c>
      <c r="BG568" s="4">
        <v>8.4939994812011719</v>
      </c>
      <c r="BH568" s="4">
        <v>92.424503326416016</v>
      </c>
      <c r="BI568" s="4">
        <v>83.181503295898438</v>
      </c>
      <c r="BJ568" s="4">
        <v>9.2430000305175781</v>
      </c>
      <c r="BK568" s="4">
        <v>1.6789999604225159</v>
      </c>
      <c r="BL568" s="4">
        <v>2.3859999179840088</v>
      </c>
      <c r="BM568" s="4">
        <v>0.97200000286102295</v>
      </c>
      <c r="BN568" s="4">
        <v>0.27499999850988388</v>
      </c>
      <c r="BO568" s="4">
        <v>0.37299999594688416</v>
      </c>
      <c r="BP568" s="4">
        <v>0.17700000107288361</v>
      </c>
      <c r="BQ568" s="4">
        <v>73</v>
      </c>
      <c r="BR568" s="4">
        <v>28</v>
      </c>
      <c r="BS568" s="4">
        <v>118</v>
      </c>
      <c r="BT568" s="10">
        <v>40.374826389615599</v>
      </c>
      <c r="BU568" s="10">
        <v>116.68954468024985</v>
      </c>
      <c r="BV568" s="4">
        <v>12.946162458627864</v>
      </c>
      <c r="BW568" s="10">
        <v>16.405748607361758</v>
      </c>
      <c r="BX568" s="10">
        <v>9.4865763098939695</v>
      </c>
      <c r="BY568" s="4">
        <v>1.3717053249006961</v>
      </c>
      <c r="BZ568" s="4">
        <v>0.58990163291495634</v>
      </c>
      <c r="CA568" s="4">
        <v>2.1535090168864359</v>
      </c>
      <c r="CB568" s="4">
        <v>8.1751780659465219</v>
      </c>
      <c r="CD568" s="10">
        <v>4697.1107960223071</v>
      </c>
      <c r="CE568" s="10">
        <v>7.5724336149389329</v>
      </c>
      <c r="CF568" s="10"/>
      <c r="CH568" s="10">
        <v>2672.1790811303163</v>
      </c>
      <c r="CI568" s="10">
        <v>9.234671977886256</v>
      </c>
      <c r="CJ568" s="10"/>
      <c r="CK568" s="4">
        <v>7.214828740332381</v>
      </c>
      <c r="CM568" s="10">
        <v>4785.7490207954688</v>
      </c>
      <c r="CN568" s="10">
        <v>7.0320376992241016</v>
      </c>
      <c r="CQ568" s="10">
        <v>3659.8288197869056</v>
      </c>
      <c r="CR568" s="10">
        <v>7.4538541398987652</v>
      </c>
      <c r="CT568" s="4">
        <v>2.3362847414229897</v>
      </c>
      <c r="CU568" s="4">
        <v>1.9713541799121432</v>
      </c>
      <c r="CV568" s="4">
        <v>0.36493056151084602</v>
      </c>
      <c r="CW568" s="4">
        <v>1.5458333462787173</v>
      </c>
      <c r="CX568" s="4">
        <v>1.2083333420256774</v>
      </c>
      <c r="CY568" s="4">
        <v>0.33750000425303978</v>
      </c>
      <c r="CZ568" s="4">
        <v>3.1267361365672617</v>
      </c>
      <c r="DA568" s="4">
        <v>2.7343750177986093</v>
      </c>
      <c r="DB568" s="4">
        <v>0.39236111876865226</v>
      </c>
    </row>
    <row r="569" spans="1:106" x14ac:dyDescent="0.25">
      <c r="A569" s="1">
        <f t="shared" si="8"/>
        <v>45492</v>
      </c>
      <c r="B569" s="8" t="s">
        <v>107</v>
      </c>
      <c r="C569" s="4">
        <v>7166.9910030517576</v>
      </c>
      <c r="D569" s="4">
        <v>6911.4409999999998</v>
      </c>
      <c r="E569" s="4">
        <v>255.55000305175781</v>
      </c>
      <c r="F569" s="4">
        <v>4348.6469999999999</v>
      </c>
      <c r="H569" s="4">
        <v>2562.7939999999999</v>
      </c>
      <c r="J569" s="4">
        <v>42114.991232274413</v>
      </c>
      <c r="K569" s="4">
        <v>280.66461693409559</v>
      </c>
      <c r="L569" s="4">
        <v>28746.298953253998</v>
      </c>
      <c r="M569" s="4">
        <v>13368.692279020413</v>
      </c>
      <c r="N569" s="4">
        <v>18305.030913746301</v>
      </c>
      <c r="O569" s="4">
        <v>1787.4395548959403</v>
      </c>
      <c r="P569" s="4">
        <v>13337.924510557246</v>
      </c>
      <c r="Q569" s="4">
        <v>4967.1064031890546</v>
      </c>
      <c r="R569" s="4">
        <v>21574.423619790403</v>
      </c>
      <c r="S569" s="4">
        <v>50.426223031373738</v>
      </c>
      <c r="T569" s="4">
        <v>1193.8382057006513</v>
      </c>
      <c r="U569" s="4">
        <v>13887.035286661136</v>
      </c>
      <c r="V569" s="4">
        <v>0</v>
      </c>
      <c r="W569" s="4">
        <v>7687.3883331292682</v>
      </c>
      <c r="X569" s="4">
        <v>0</v>
      </c>
      <c r="Y569" s="4">
        <v>13887.035286661136</v>
      </c>
      <c r="Z569" s="4">
        <v>7687.3883331292682</v>
      </c>
      <c r="AA569" s="4">
        <v>297395.06482730515</v>
      </c>
      <c r="AB569" s="4">
        <v>166562.68896334525</v>
      </c>
      <c r="AC569" s="4">
        <v>130832.37586395993</v>
      </c>
      <c r="AD569" s="4">
        <v>12425.677263025953</v>
      </c>
      <c r="AE569" s="4">
        <v>4.4999211566982087</v>
      </c>
      <c r="AF569" s="4">
        <v>1025.1241176532631</v>
      </c>
      <c r="AG569" s="4">
        <v>12414.433647046413</v>
      </c>
      <c r="AH569" s="4">
        <v>11.243615979539291</v>
      </c>
      <c r="AI569" s="4">
        <v>14098.554212942039</v>
      </c>
      <c r="AJ569" s="4">
        <v>228.26975991496334</v>
      </c>
      <c r="AK569" s="4">
        <v>3468.2516965350474</v>
      </c>
      <c r="AL569" s="4">
        <v>10630.302516406991</v>
      </c>
      <c r="AM569" s="4">
        <v>845.78793108187688</v>
      </c>
      <c r="AN569" s="4">
        <v>502.60620221208643</v>
      </c>
      <c r="AO569" s="4">
        <v>343.18172886979039</v>
      </c>
      <c r="AP569" s="4">
        <v>63939.12890625</v>
      </c>
      <c r="AQ569" s="4">
        <v>104860.17140625</v>
      </c>
      <c r="AR569" s="4">
        <v>47151.4921875</v>
      </c>
      <c r="AS569" s="4">
        <v>16787.63671875</v>
      </c>
      <c r="AT569" s="4">
        <v>650</v>
      </c>
      <c r="AU569" s="4">
        <v>650</v>
      </c>
      <c r="AV569" s="4">
        <v>650</v>
      </c>
      <c r="AW569" s="4">
        <v>5.8762444677747663</v>
      </c>
      <c r="AX569" s="4">
        <v>2.5540747722373145</v>
      </c>
      <c r="AY569" s="4">
        <v>5.108149544474629</v>
      </c>
      <c r="AZ569" s="4">
        <v>41.495107877304733</v>
      </c>
      <c r="BA569" s="4">
        <v>1.7337369696341196</v>
      </c>
      <c r="BB569" s="4">
        <v>1.9671510968743746</v>
      </c>
      <c r="BC569" s="4">
        <v>0.11801157985572105</v>
      </c>
      <c r="BD569" s="4">
        <v>14.630989680550703</v>
      </c>
      <c r="BE569" s="4">
        <v>3.0200000405311584</v>
      </c>
      <c r="BF569" s="4">
        <v>0.79799997806549072</v>
      </c>
      <c r="BG569" s="4">
        <v>5.2420001029968262</v>
      </c>
      <c r="BH569" s="4">
        <v>95.155997276306152</v>
      </c>
      <c r="BI569" s="4">
        <v>88.490997314453125</v>
      </c>
      <c r="BJ569" s="4">
        <v>6.6649999618530273</v>
      </c>
      <c r="BK569" s="4">
        <v>1.5884999632835388</v>
      </c>
      <c r="BL569" s="4">
        <v>1.7799999713897705</v>
      </c>
      <c r="BM569" s="4">
        <v>1.3969999551773071</v>
      </c>
      <c r="BN569" s="4">
        <v>0.23399999737739563</v>
      </c>
      <c r="BO569" s="4">
        <v>0.16899999976158142</v>
      </c>
      <c r="BP569" s="4">
        <v>0.29899999499320984</v>
      </c>
      <c r="BQ569" s="4">
        <v>64</v>
      </c>
      <c r="BR569" s="4">
        <v>56</v>
      </c>
      <c r="BS569" s="4">
        <v>72</v>
      </c>
      <c r="BT569" s="10">
        <v>40.650712798767849</v>
      </c>
      <c r="BU569" s="10">
        <v>118.22116810876913</v>
      </c>
      <c r="BV569" s="4">
        <v>12.41872237490421</v>
      </c>
      <c r="BW569" s="10">
        <v>16.174695835842027</v>
      </c>
      <c r="BX569" s="10">
        <v>8.6627489139663947</v>
      </c>
      <c r="BY569" s="4">
        <v>0.5486722075272803</v>
      </c>
      <c r="BZ569" s="4">
        <v>0.35485085384997928</v>
      </c>
      <c r="CA569" s="4">
        <v>0.74249356120458143</v>
      </c>
      <c r="CB569" s="4">
        <v>8.4431829570440016</v>
      </c>
      <c r="CD569" s="10">
        <v>4764.1555495969596</v>
      </c>
      <c r="CE569" s="10">
        <v>7.5967845523191091</v>
      </c>
      <c r="CF569" s="10"/>
      <c r="CH569" s="10">
        <v>2887.0326421988025</v>
      </c>
      <c r="CI569" s="10">
        <v>9.839902065134515</v>
      </c>
      <c r="CJ569" s="10"/>
      <c r="CK569" s="4">
        <v>7.4944659927975605</v>
      </c>
      <c r="CM569" s="10">
        <v>4675.9979085363157</v>
      </c>
      <c r="CN569" s="10">
        <v>7.0943938720828301</v>
      </c>
      <c r="CQ569" s="10">
        <v>4012.4637235086848</v>
      </c>
      <c r="CR569" s="10">
        <v>7.9606973480532552</v>
      </c>
      <c r="CT569" s="4">
        <v>3.6760416809314238</v>
      </c>
      <c r="CU569" s="4">
        <v>2.8750000099341073</v>
      </c>
      <c r="CV569" s="4">
        <v>0.80104167099731671</v>
      </c>
      <c r="CW569" s="4">
        <v>2.056249984074384</v>
      </c>
      <c r="CX569" s="4">
        <v>1.387499988079071</v>
      </c>
      <c r="CY569" s="4">
        <v>0.66874999599531293</v>
      </c>
      <c r="CZ569" s="4">
        <v>5.2958333777884636</v>
      </c>
      <c r="DA569" s="4">
        <v>4.3625000317891436</v>
      </c>
      <c r="DB569" s="4">
        <v>0.93333334599932039</v>
      </c>
    </row>
    <row r="570" spans="1:106" x14ac:dyDescent="0.25">
      <c r="A570" s="1">
        <f t="shared" si="8"/>
        <v>45493</v>
      </c>
      <c r="B570" s="8" t="s">
        <v>107</v>
      </c>
      <c r="C570" s="4">
        <v>7126.6590139160153</v>
      </c>
      <c r="D570" s="4">
        <v>6887.6009999999997</v>
      </c>
      <c r="E570" s="4">
        <v>239.05801391601563</v>
      </c>
      <c r="F570" s="4">
        <v>4276.4629999999997</v>
      </c>
      <c r="H570" s="4">
        <v>2611.1379999999999</v>
      </c>
      <c r="J570" s="4">
        <v>45681.519859274034</v>
      </c>
      <c r="K570" s="4">
        <v>286.77944093144629</v>
      </c>
      <c r="L570" s="4">
        <v>31339.680245028718</v>
      </c>
      <c r="M570" s="4">
        <v>14341.839614245317</v>
      </c>
      <c r="N570" s="4">
        <v>17612.624537750336</v>
      </c>
      <c r="O570" s="4">
        <v>1787.1047100797409</v>
      </c>
      <c r="P570" s="4">
        <v>12622.178560371558</v>
      </c>
      <c r="Q570" s="4">
        <v>4990.4459773787794</v>
      </c>
      <c r="R570" s="4">
        <v>23078.960142720953</v>
      </c>
      <c r="S570" s="4">
        <v>50.392992516803886</v>
      </c>
      <c r="T570" s="4">
        <v>1193.5765790214787</v>
      </c>
      <c r="U570" s="4">
        <v>14063.507894877346</v>
      </c>
      <c r="V570" s="4">
        <v>0</v>
      </c>
      <c r="W570" s="4">
        <v>9015.4522478436065</v>
      </c>
      <c r="X570" s="4">
        <v>0</v>
      </c>
      <c r="Y570" s="4">
        <v>14063.507894877346</v>
      </c>
      <c r="Z570" s="4">
        <v>9015.4522478436065</v>
      </c>
      <c r="AA570" s="4">
        <v>299422.27093738364</v>
      </c>
      <c r="AB570" s="4">
        <v>174077.73962977299</v>
      </c>
      <c r="AC570" s="4">
        <v>125344.53130761068</v>
      </c>
      <c r="AD570" s="4">
        <v>11864.769751809265</v>
      </c>
      <c r="AE570" s="4">
        <v>4.4969834925093712</v>
      </c>
      <c r="AF570" s="4">
        <v>1024.9053690126054</v>
      </c>
      <c r="AG570" s="4">
        <v>11864.769751809265</v>
      </c>
      <c r="AH570" s="4">
        <v>0</v>
      </c>
      <c r="AI570" s="4">
        <v>13273.448596018903</v>
      </c>
      <c r="AJ570" s="4">
        <v>228.19476157709406</v>
      </c>
      <c r="AK570" s="4">
        <v>1972.0262861347503</v>
      </c>
      <c r="AL570" s="4">
        <v>11301.422309884152</v>
      </c>
      <c r="AM570" s="4">
        <v>857.47992725676932</v>
      </c>
      <c r="AN570" s="4">
        <v>505.09468601874772</v>
      </c>
      <c r="AO570" s="4">
        <v>352.38524123802165</v>
      </c>
      <c r="AP570" s="4">
        <v>68669.232421875</v>
      </c>
      <c r="AQ570" s="4">
        <v>112617.541171875</v>
      </c>
      <c r="AR570" s="4">
        <v>53178.12890625</v>
      </c>
      <c r="AS570" s="4">
        <v>15491.103515625</v>
      </c>
      <c r="AT570" s="4">
        <v>650</v>
      </c>
      <c r="AU570" s="4">
        <v>650</v>
      </c>
      <c r="AV570" s="4">
        <v>650</v>
      </c>
      <c r="AW570" s="4">
        <v>6.4099488652499144</v>
      </c>
      <c r="AX570" s="4">
        <v>2.4713718592904037</v>
      </c>
      <c r="AY570" s="4">
        <v>4.9427437185808074</v>
      </c>
      <c r="AZ570" s="4">
        <v>42.01439557480029</v>
      </c>
      <c r="BA570" s="4">
        <v>1.6648431935134376</v>
      </c>
      <c r="BB570" s="4">
        <v>1.8625064802595768</v>
      </c>
      <c r="BC570" s="4">
        <v>0.12032004415847507</v>
      </c>
      <c r="BD570" s="4">
        <v>15.802291221169705</v>
      </c>
      <c r="BE570" s="4">
        <v>4.1994999647140503</v>
      </c>
      <c r="BF570" s="4">
        <v>3.4760000705718994</v>
      </c>
      <c r="BG570" s="4">
        <v>4.9229998588562012</v>
      </c>
      <c r="BH570" s="4">
        <v>94.071001052856445</v>
      </c>
      <c r="BI570" s="4">
        <v>86.769500732421875</v>
      </c>
      <c r="BJ570" s="4">
        <v>7.3015003204345703</v>
      </c>
      <c r="BK570" s="4">
        <v>1.5254999995231628</v>
      </c>
      <c r="BL570" s="4">
        <v>1.6000000238418579</v>
      </c>
      <c r="BM570" s="4">
        <v>1.4509999752044678</v>
      </c>
      <c r="BN570" s="4">
        <v>0.20350000262260437</v>
      </c>
      <c r="BO570" s="4">
        <v>0.20000000298023224</v>
      </c>
      <c r="BP570" s="4">
        <v>0.2070000022649765</v>
      </c>
      <c r="BQ570" s="4">
        <v>62</v>
      </c>
      <c r="BR570" s="4">
        <v>28</v>
      </c>
      <c r="BS570" s="4">
        <v>96</v>
      </c>
      <c r="BT570" s="10">
        <v>40.209006580092606</v>
      </c>
      <c r="BU570" s="10">
        <v>116.59172638995393</v>
      </c>
      <c r="BV570" s="4">
        <v>12.303190338786829</v>
      </c>
      <c r="BW570" s="10">
        <v>16.457589994315747</v>
      </c>
      <c r="BX570" s="10">
        <v>8.1487906832579107</v>
      </c>
      <c r="BY570" s="4">
        <v>0.31598741525065477</v>
      </c>
      <c r="BZ570" s="4">
        <v>0.33333850314852226</v>
      </c>
      <c r="CA570" s="4">
        <v>0.29863632735278722</v>
      </c>
      <c r="CB570" s="4">
        <v>8.4345977859172425</v>
      </c>
      <c r="CD570" s="10">
        <v>4845.3242389478719</v>
      </c>
      <c r="CE570" s="10">
        <v>7.5146822576765882</v>
      </c>
      <c r="CF570" s="10"/>
      <c r="CH570" s="10">
        <v>3007.6898035477893</v>
      </c>
      <c r="CI570" s="10">
        <v>9.9165621166508462</v>
      </c>
      <c r="CJ570" s="10"/>
      <c r="CK570" s="4">
        <v>7.5831511552323745</v>
      </c>
      <c r="CM570" s="10">
        <v>4730.4201418792882</v>
      </c>
      <c r="CN570" s="10">
        <v>7.4355424601666975</v>
      </c>
      <c r="CQ570" s="10">
        <v>3949.4993608796922</v>
      </c>
      <c r="CR570" s="10">
        <v>7.7599460045166833</v>
      </c>
      <c r="CT570" s="4">
        <v>3.0937499707409488</v>
      </c>
      <c r="CU570" s="4">
        <v>2.5041666341324649</v>
      </c>
      <c r="CV570" s="4">
        <v>0.58958333660848439</v>
      </c>
      <c r="CW570" s="4">
        <v>2.4187499964609742</v>
      </c>
      <c r="CX570" s="4">
        <v>1.8520833278695743</v>
      </c>
      <c r="CY570" s="4">
        <v>0.56666666859140002</v>
      </c>
      <c r="CZ570" s="4">
        <v>3.7687499450209239</v>
      </c>
      <c r="DA570" s="4">
        <v>3.1562499403953552</v>
      </c>
      <c r="DB570" s="4">
        <v>0.61250000462556875</v>
      </c>
    </row>
    <row r="571" spans="1:106" x14ac:dyDescent="0.25">
      <c r="A571" s="1">
        <f t="shared" si="8"/>
        <v>45494</v>
      </c>
      <c r="B571" s="8" t="s">
        <v>107</v>
      </c>
      <c r="C571" s="4">
        <v>4933.6692478027344</v>
      </c>
      <c r="D571" s="4">
        <v>4641.134</v>
      </c>
      <c r="E571" s="4">
        <v>292.53524780273438</v>
      </c>
      <c r="F571" s="4">
        <v>1965.3789999999999</v>
      </c>
      <c r="H571" s="4">
        <v>2675.7550000000001</v>
      </c>
      <c r="J571" s="4">
        <v>32496.983522033042</v>
      </c>
      <c r="K571" s="4">
        <v>284.83155818136055</v>
      </c>
      <c r="L571" s="4">
        <v>16833.493611107933</v>
      </c>
      <c r="M571" s="4">
        <v>15663.489910925111</v>
      </c>
      <c r="N571" s="4">
        <v>14611.140237610696</v>
      </c>
      <c r="O571" s="4">
        <v>1787.1278611018463</v>
      </c>
      <c r="P571" s="4">
        <v>8189.8642038024636</v>
      </c>
      <c r="Q571" s="4">
        <v>6421.2760338082317</v>
      </c>
      <c r="R571" s="4">
        <v>18113.389889591355</v>
      </c>
      <c r="S571" s="4">
        <v>50.332185606971144</v>
      </c>
      <c r="T571" s="4">
        <v>1193.4238110892761</v>
      </c>
      <c r="U571" s="4">
        <v>7792.5797455906422</v>
      </c>
      <c r="V571" s="4">
        <v>0</v>
      </c>
      <c r="W571" s="4">
        <v>10320.810144000714</v>
      </c>
      <c r="X571" s="4">
        <v>0</v>
      </c>
      <c r="Y571" s="4">
        <v>7792.5797455906422</v>
      </c>
      <c r="Z571" s="4">
        <v>10320.810144000714</v>
      </c>
      <c r="AA571" s="4">
        <v>243331.95466985958</v>
      </c>
      <c r="AB571" s="4">
        <v>99104.541769344942</v>
      </c>
      <c r="AC571" s="4">
        <v>144227.41290051464</v>
      </c>
      <c r="AD571" s="4">
        <v>8653.0429861544999</v>
      </c>
      <c r="AE571" s="4">
        <v>4.5000031494179531</v>
      </c>
      <c r="AF571" s="4">
        <v>1025.1930583474473</v>
      </c>
      <c r="AG571" s="4">
        <v>8653.0429861544999</v>
      </c>
      <c r="AH571" s="4">
        <v>0</v>
      </c>
      <c r="AI571" s="4">
        <v>13540.014891136165</v>
      </c>
      <c r="AJ571" s="4">
        <v>228.33004697168315</v>
      </c>
      <c r="AK571" s="4">
        <v>1867.5299684091897</v>
      </c>
      <c r="AL571" s="4">
        <v>11672.484922726975</v>
      </c>
      <c r="AM571" s="4">
        <v>736.6194617512499</v>
      </c>
      <c r="AN571" s="4">
        <v>372.11197983464001</v>
      </c>
      <c r="AO571" s="4">
        <v>364.50748191660989</v>
      </c>
      <c r="AP571" s="4">
        <v>44068.5302734375</v>
      </c>
      <c r="AQ571" s="4">
        <v>72272.3896484375</v>
      </c>
      <c r="AR571" s="4">
        <v>29720.373046875</v>
      </c>
      <c r="AS571" s="4">
        <v>14348.1572265625</v>
      </c>
      <c r="AT571" s="4">
        <v>650</v>
      </c>
      <c r="AU571" s="4">
        <v>650</v>
      </c>
      <c r="AV571" s="4">
        <v>650</v>
      </c>
      <c r="AW571" s="4">
        <v>6.5867778908174568</v>
      </c>
      <c r="AX571" s="4">
        <v>2.9615159638271118</v>
      </c>
      <c r="AY571" s="4">
        <v>5.9230319276542236</v>
      </c>
      <c r="AZ571" s="4">
        <v>49.320686581945118</v>
      </c>
      <c r="BA571" s="4">
        <v>1.7538757771425864</v>
      </c>
      <c r="BB571" s="4">
        <v>2.7444107440251218</v>
      </c>
      <c r="BC571" s="4">
        <v>0.14930458949580208</v>
      </c>
      <c r="BD571" s="4">
        <v>14.648811263670508</v>
      </c>
      <c r="BE571" s="4">
        <v>3.8549999594688416</v>
      </c>
      <c r="BF571" s="4">
        <v>1.8400000333786011</v>
      </c>
      <c r="BG571" s="4">
        <v>5.869999885559082</v>
      </c>
      <c r="BH571" s="4">
        <v>93.968502044677734</v>
      </c>
      <c r="BI571" s="4">
        <v>87.094001770019531</v>
      </c>
      <c r="BJ571" s="4">
        <v>6.8745002746582031</v>
      </c>
      <c r="BK571" s="4">
        <v>1.8220000267028809</v>
      </c>
      <c r="BL571" s="4">
        <v>1.9900000095367432</v>
      </c>
      <c r="BM571" s="4">
        <v>1.6540000438690186</v>
      </c>
      <c r="BN571" s="4">
        <v>0.35450000315904617</v>
      </c>
      <c r="BO571" s="4">
        <v>0.24899999797344208</v>
      </c>
      <c r="BP571" s="4">
        <v>0.46000000834465027</v>
      </c>
      <c r="BQ571" s="4">
        <v>31</v>
      </c>
      <c r="BR571" s="4">
        <v>18</v>
      </c>
      <c r="BS571" s="4">
        <v>44</v>
      </c>
      <c r="BT571" s="10">
        <v>40.208809242951574</v>
      </c>
      <c r="BU571" s="10">
        <v>116.48453050625545</v>
      </c>
      <c r="BV571" s="4">
        <v>12.027252796717264</v>
      </c>
      <c r="BW571" s="10">
        <v>15.327192748669122</v>
      </c>
      <c r="BX571" s="10">
        <v>8.7273128447654074</v>
      </c>
      <c r="BY571" s="4">
        <v>0.58629402304965916</v>
      </c>
      <c r="BZ571" s="4">
        <v>0.61894498914066609</v>
      </c>
      <c r="CA571" s="4">
        <v>0.55364305695865224</v>
      </c>
      <c r="CB571" s="4">
        <v>9.0637440894509655</v>
      </c>
      <c r="CD571" s="10">
        <v>3166.1452964696109</v>
      </c>
      <c r="CE571" s="10">
        <v>8.2164908389343392</v>
      </c>
      <c r="CF571" s="10"/>
      <c r="CH571" s="10">
        <v>3167.1326036308747</v>
      </c>
      <c r="CI571" s="10">
        <v>9.9107332211868755</v>
      </c>
      <c r="CJ571" s="10"/>
      <c r="CK571" s="4">
        <v>8.0218935557220341</v>
      </c>
      <c r="CM571" s="10">
        <v>3251.3283228980172</v>
      </c>
      <c r="CN571" s="10">
        <v>7.6538917992086661</v>
      </c>
      <c r="CQ571" s="10">
        <v>3768.707812608608</v>
      </c>
      <c r="CR571" s="10">
        <v>8.3393749295300896</v>
      </c>
      <c r="CT571" s="4">
        <v>2.7375000230191899</v>
      </c>
      <c r="CU571" s="4">
        <v>2.4833333541949592</v>
      </c>
      <c r="CV571" s="4">
        <v>0.25416666882423067</v>
      </c>
      <c r="CW571" s="4">
        <v>2.5000000454795859</v>
      </c>
      <c r="CX571" s="4">
        <v>2.2729167093833289</v>
      </c>
      <c r="CY571" s="4">
        <v>0.22708333609625697</v>
      </c>
      <c r="CZ571" s="4">
        <v>2.9750000005587935</v>
      </c>
      <c r="DA571" s="4">
        <v>2.6937499990065894</v>
      </c>
      <c r="DB571" s="4">
        <v>0.28125000155220431</v>
      </c>
    </row>
    <row r="572" spans="1:106" x14ac:dyDescent="0.25">
      <c r="A572" s="1">
        <f t="shared" si="8"/>
        <v>45495</v>
      </c>
      <c r="B572" s="8" t="s">
        <v>108</v>
      </c>
      <c r="C572" s="4">
        <v>6977.1826732177733</v>
      </c>
      <c r="D572" s="4">
        <v>6728.2269999999999</v>
      </c>
      <c r="E572" s="4">
        <v>248.95567321777344</v>
      </c>
      <c r="F572" s="4">
        <v>3832.9679999999998</v>
      </c>
      <c r="H572" s="4">
        <v>2895.259</v>
      </c>
      <c r="J572" s="4">
        <v>35526.818857097933</v>
      </c>
      <c r="K572" s="4">
        <v>264.78070564004753</v>
      </c>
      <c r="L572" s="4">
        <v>19546.167405420572</v>
      </c>
      <c r="M572" s="4">
        <v>15980.651451677359</v>
      </c>
      <c r="N572" s="4">
        <v>16904.440112518248</v>
      </c>
      <c r="O572" s="4">
        <v>1786.9029177549439</v>
      </c>
      <c r="P572" s="4">
        <v>8955.4793026817424</v>
      </c>
      <c r="Q572" s="4">
        <v>7948.960809836507</v>
      </c>
      <c r="R572" s="4">
        <v>20276.901622742917</v>
      </c>
      <c r="S572" s="4">
        <v>50.292959510132704</v>
      </c>
      <c r="T572" s="4">
        <v>1193.3036372661202</v>
      </c>
      <c r="U572" s="4">
        <v>9312.8835171752671</v>
      </c>
      <c r="V572" s="4">
        <v>0</v>
      </c>
      <c r="W572" s="4">
        <v>10964.018105567651</v>
      </c>
      <c r="X572" s="4">
        <v>0</v>
      </c>
      <c r="Y572" s="4">
        <v>9312.8835171752671</v>
      </c>
      <c r="Z572" s="4">
        <v>10964.018105567651</v>
      </c>
      <c r="AA572" s="4">
        <v>263942.54985725414</v>
      </c>
      <c r="AB572" s="4">
        <v>116570.05443715212</v>
      </c>
      <c r="AC572" s="4">
        <v>147372.49542010203</v>
      </c>
      <c r="AD572" s="4">
        <v>9666.6525817074307</v>
      </c>
      <c r="AE572" s="4">
        <v>4.4996447648909585</v>
      </c>
      <c r="AF572" s="4">
        <v>1024.9735923410631</v>
      </c>
      <c r="AG572" s="4">
        <v>9666.6525817074307</v>
      </c>
      <c r="AH572" s="4">
        <v>0</v>
      </c>
      <c r="AI572" s="4">
        <v>12937.900635014506</v>
      </c>
      <c r="AJ572" s="4">
        <v>228.15544293959937</v>
      </c>
      <c r="AK572" s="4">
        <v>2360.7398628447781</v>
      </c>
      <c r="AL572" s="4">
        <v>10577.160772169727</v>
      </c>
      <c r="AM572" s="4">
        <v>788.15959404549722</v>
      </c>
      <c r="AN572" s="4">
        <v>418.73167113374734</v>
      </c>
      <c r="AO572" s="4">
        <v>369.42792291174982</v>
      </c>
      <c r="AP572" s="4">
        <v>49618.328125</v>
      </c>
      <c r="AQ572" s="4">
        <v>81374.058124999996</v>
      </c>
      <c r="AR572" s="4">
        <v>35418.6328125</v>
      </c>
      <c r="AS572" s="4">
        <v>14199.6953125</v>
      </c>
      <c r="AT572" s="4">
        <v>650</v>
      </c>
      <c r="AU572" s="4">
        <v>650</v>
      </c>
      <c r="AV572" s="4">
        <v>650</v>
      </c>
      <c r="AW572" s="4">
        <v>5.0918573471595074</v>
      </c>
      <c r="AX572" s="4">
        <v>2.4228174757996084</v>
      </c>
      <c r="AY572" s="4">
        <v>4.8456349515992168</v>
      </c>
      <c r="AZ572" s="4">
        <v>37.829387909020838</v>
      </c>
      <c r="BA572" s="4">
        <v>1.3854664603828286</v>
      </c>
      <c r="BB572" s="4">
        <v>1.8543158809181268</v>
      </c>
      <c r="BC572" s="4">
        <v>0.11296244214314224</v>
      </c>
      <c r="BD572" s="4">
        <v>11.662881987791138</v>
      </c>
      <c r="BE572" s="4">
        <v>5.7080001831054688</v>
      </c>
      <c r="BF572" s="4">
        <v>2.0069999694824219</v>
      </c>
      <c r="BG572" s="4">
        <v>9.4090003967285156</v>
      </c>
      <c r="BH572" s="4">
        <v>92.544007301330566</v>
      </c>
      <c r="BI572" s="4">
        <v>86.779006958007813</v>
      </c>
      <c r="BJ572" s="4">
        <v>5.7650003433227539</v>
      </c>
      <c r="BK572" s="4">
        <v>1.5450000166893005</v>
      </c>
      <c r="BL572" s="4">
        <v>1.9900000095367432</v>
      </c>
      <c r="BM572" s="4">
        <v>1.1000000238418579</v>
      </c>
      <c r="BN572" s="4">
        <v>0.20300000160932541</v>
      </c>
      <c r="BO572" s="4">
        <v>0.24899999797344208</v>
      </c>
      <c r="BP572" s="4">
        <v>0.15700000524520874</v>
      </c>
      <c r="BQ572" s="4">
        <v>55</v>
      </c>
      <c r="BR572" s="4">
        <v>18</v>
      </c>
      <c r="BS572" s="4">
        <v>92</v>
      </c>
      <c r="BT572" s="10">
        <v>39.892017796134667</v>
      </c>
      <c r="BU572" s="10">
        <v>114.79122440155385</v>
      </c>
      <c r="BV572" s="4">
        <v>12.076805261613593</v>
      </c>
      <c r="BW572" s="10">
        <v>15.31356277146825</v>
      </c>
      <c r="BX572" s="10">
        <v>8.840047751758938</v>
      </c>
      <c r="BY572" s="4">
        <v>0.66381430081218507</v>
      </c>
      <c r="BZ572" s="4">
        <v>0.37462574288659434</v>
      </c>
      <c r="CA572" s="4">
        <v>0.95300285873777579</v>
      </c>
      <c r="CB572" s="4">
        <v>8.8899207089148362</v>
      </c>
      <c r="CD572" s="10">
        <v>3859.9568933749738</v>
      </c>
      <c r="CE572" s="10">
        <v>8.0857773650977318</v>
      </c>
      <c r="CF572" s="10"/>
      <c r="CH572" s="10">
        <v>3217.3295045329314</v>
      </c>
      <c r="CI572" s="10">
        <v>9.8546831427455128</v>
      </c>
      <c r="CJ572" s="10"/>
      <c r="CK572" s="4">
        <v>7.900249354589465</v>
      </c>
      <c r="CM572" s="10">
        <v>3713.5197559931248</v>
      </c>
      <c r="CN572" s="10">
        <v>7.6122251434574624</v>
      </c>
      <c r="CQ572" s="10">
        <v>3989.1498046494839</v>
      </c>
      <c r="CR572" s="10">
        <v>8.1683725514161161</v>
      </c>
      <c r="CT572" s="4">
        <v>2.3343749988513691</v>
      </c>
      <c r="CU572" s="4">
        <v>1.9499999980131784</v>
      </c>
      <c r="CV572" s="4">
        <v>0.38437500083819032</v>
      </c>
      <c r="CW572" s="4">
        <v>2.0500000044703484</v>
      </c>
      <c r="CX572" s="4">
        <v>1.6375000004967053</v>
      </c>
      <c r="CY572" s="4">
        <v>0.412500003973643</v>
      </c>
      <c r="CZ572" s="4">
        <v>2.6187499932323894</v>
      </c>
      <c r="DA572" s="4">
        <v>2.2624999955296516</v>
      </c>
      <c r="DB572" s="4">
        <v>0.35624999770273763</v>
      </c>
    </row>
    <row r="573" spans="1:106" x14ac:dyDescent="0.25">
      <c r="A573" s="1">
        <f t="shared" si="8"/>
        <v>45496</v>
      </c>
      <c r="B573" s="8" t="s">
        <v>108</v>
      </c>
      <c r="C573" s="4">
        <v>7171.5622719726562</v>
      </c>
      <c r="D573" s="4">
        <v>6898.1959999999999</v>
      </c>
      <c r="E573" s="4">
        <v>273.36627197265625</v>
      </c>
      <c r="F573" s="4">
        <v>4241.509</v>
      </c>
      <c r="H573" s="4">
        <v>2656.6869999999999</v>
      </c>
      <c r="J573" s="4">
        <v>44445.205519416893</v>
      </c>
      <c r="K573" s="4">
        <v>250.69850988109786</v>
      </c>
      <c r="L573" s="4">
        <v>25726.460093212663</v>
      </c>
      <c r="M573" s="4">
        <v>18718.745426204234</v>
      </c>
      <c r="N573" s="4">
        <v>19252.12760714284</v>
      </c>
      <c r="O573" s="4">
        <v>1787.0932694136541</v>
      </c>
      <c r="P573" s="4">
        <v>11093.427027087882</v>
      </c>
      <c r="Q573" s="4">
        <v>8158.7005800549587</v>
      </c>
      <c r="R573" s="4">
        <v>23881.295202063811</v>
      </c>
      <c r="S573" s="4">
        <v>50.288559412944274</v>
      </c>
      <c r="T573" s="4">
        <v>1193.1139610239588</v>
      </c>
      <c r="U573" s="4">
        <v>12890.110008201444</v>
      </c>
      <c r="V573" s="4">
        <v>0</v>
      </c>
      <c r="W573" s="4">
        <v>10991.185193862368</v>
      </c>
      <c r="X573" s="4">
        <v>0</v>
      </c>
      <c r="Y573" s="4">
        <v>12890.110008201444</v>
      </c>
      <c r="Z573" s="4">
        <v>10991.185193862368</v>
      </c>
      <c r="AA573" s="4">
        <v>270836.55769222887</v>
      </c>
      <c r="AB573" s="4">
        <v>152004.02098066223</v>
      </c>
      <c r="AC573" s="4">
        <v>118832.53671156666</v>
      </c>
      <c r="AD573" s="4">
        <v>11990.674663432688</v>
      </c>
      <c r="AE573" s="4">
        <v>4.4973308658326347</v>
      </c>
      <c r="AF573" s="4">
        <v>1024.9771514531346</v>
      </c>
      <c r="AG573" s="4">
        <v>11990.674663432688</v>
      </c>
      <c r="AH573" s="4">
        <v>0</v>
      </c>
      <c r="AI573" s="4">
        <v>14902.488322781814</v>
      </c>
      <c r="AJ573" s="4">
        <v>228.33532029072444</v>
      </c>
      <c r="AK573" s="4">
        <v>2411.5792572221144</v>
      </c>
      <c r="AL573" s="4">
        <v>12490.909065559699</v>
      </c>
      <c r="AM573" s="4">
        <v>808.64152569845078</v>
      </c>
      <c r="AN573" s="4">
        <v>476.311973072368</v>
      </c>
      <c r="AO573" s="4">
        <v>332.32955262608283</v>
      </c>
      <c r="AP573" s="4">
        <v>58371.6015625</v>
      </c>
      <c r="AQ573" s="4">
        <v>95729.426562499997</v>
      </c>
      <c r="AR573" s="4">
        <v>43988.296875</v>
      </c>
      <c r="AS573" s="4">
        <v>14383.3046875</v>
      </c>
      <c r="AT573" s="4">
        <v>650</v>
      </c>
      <c r="AU573" s="4">
        <v>650</v>
      </c>
      <c r="AV573" s="4">
        <v>650</v>
      </c>
      <c r="AW573" s="4">
        <v>6.1974230765748493</v>
      </c>
      <c r="AX573" s="4">
        <v>2.6845095778339001</v>
      </c>
      <c r="AY573" s="4">
        <v>5.3690191556678002</v>
      </c>
      <c r="AZ573" s="4">
        <v>37.765349783085803</v>
      </c>
      <c r="BA573" s="4">
        <v>1.6719752556975924</v>
      </c>
      <c r="BB573" s="4">
        <v>2.0779974791577231</v>
      </c>
      <c r="BC573" s="4">
        <v>0.11275667630450911</v>
      </c>
      <c r="BD573" s="4">
        <v>13.348475957131729</v>
      </c>
      <c r="BE573" s="4">
        <v>2.0780000686645508</v>
      </c>
      <c r="BF573" s="4">
        <v>0</v>
      </c>
      <c r="BG573" s="4">
        <v>4.1560001373291016</v>
      </c>
      <c r="BH573" s="4">
        <v>96.304500579833984</v>
      </c>
      <c r="BI573" s="4">
        <v>89.221000671386719</v>
      </c>
      <c r="BJ573" s="4">
        <v>7.0834999084472656</v>
      </c>
      <c r="BK573" s="4">
        <v>1.4384999871253967</v>
      </c>
      <c r="BL573" s="4">
        <v>1.1790000200271606</v>
      </c>
      <c r="BM573" s="4">
        <v>1.6979999542236328</v>
      </c>
      <c r="BN573" s="4">
        <v>0.17850000411272049</v>
      </c>
      <c r="BO573" s="4">
        <v>0.15700000524520874</v>
      </c>
      <c r="BP573" s="4">
        <v>0.20000000298023224</v>
      </c>
      <c r="BQ573" s="4">
        <v>69</v>
      </c>
      <c r="BR573" s="4">
        <v>78</v>
      </c>
      <c r="BS573" s="4">
        <v>60</v>
      </c>
      <c r="BT573" s="10">
        <v>39.74893041200955</v>
      </c>
      <c r="BU573" s="10">
        <v>115.34780204585269</v>
      </c>
      <c r="BV573" s="4">
        <v>12.422160388154012</v>
      </c>
      <c r="BW573" s="10">
        <v>16.474832079824473</v>
      </c>
      <c r="BX573" s="10">
        <v>8.3694886964835504</v>
      </c>
      <c r="BY573" s="4">
        <v>1.2239066447702742</v>
      </c>
      <c r="BZ573" s="4">
        <v>0.52503435774206775</v>
      </c>
      <c r="CA573" s="4">
        <v>1.9227789317984807</v>
      </c>
      <c r="CB573" s="4">
        <v>8.920566947226833</v>
      </c>
      <c r="CD573" s="10">
        <v>4406.7841165311493</v>
      </c>
      <c r="CE573" s="10">
        <v>8.1917676477447667</v>
      </c>
      <c r="CF573" s="10"/>
      <c r="CH573" s="10">
        <v>2819.2424646116101</v>
      </c>
      <c r="CI573" s="10">
        <v>10.059759910375909</v>
      </c>
      <c r="CJ573" s="10"/>
      <c r="CK573" s="4">
        <v>8.1277517694124555</v>
      </c>
      <c r="CM573" s="10">
        <v>4305.8516109683196</v>
      </c>
      <c r="CN573" s="10">
        <v>7.8335102625329931</v>
      </c>
      <c r="CQ573" s="10">
        <v>3417.9001259495794</v>
      </c>
      <c r="CR573" s="10">
        <v>8.4984355868802588</v>
      </c>
      <c r="CT573" s="4">
        <v>2.4200521071131029</v>
      </c>
      <c r="CU573" s="4">
        <v>1.6117187645286322</v>
      </c>
      <c r="CV573" s="4">
        <v>0.80833334258447087</v>
      </c>
      <c r="CW573" s="4">
        <v>1.5520833535119891</v>
      </c>
      <c r="CX573" s="4">
        <v>1.3437500149011612</v>
      </c>
      <c r="CY573" s="4">
        <v>0.20833333861082792</v>
      </c>
      <c r="CZ573" s="4">
        <v>3.2880208607142167</v>
      </c>
      <c r="DA573" s="4">
        <v>1.8796875141561031</v>
      </c>
      <c r="DB573" s="4">
        <v>1.4083333465581138</v>
      </c>
    </row>
    <row r="574" spans="1:106" x14ac:dyDescent="0.25">
      <c r="A574" s="1">
        <f t="shared" si="8"/>
        <v>45497</v>
      </c>
      <c r="B574" s="8" t="s">
        <v>108</v>
      </c>
      <c r="C574" s="4">
        <v>7141.2635280761715</v>
      </c>
      <c r="D574" s="4">
        <v>6868.8909999999996</v>
      </c>
      <c r="E574" s="4">
        <v>272.37252807617188</v>
      </c>
      <c r="F574" s="4">
        <v>4066.9479999999999</v>
      </c>
      <c r="H574" s="4">
        <v>2801.9430000000002</v>
      </c>
      <c r="J574" s="4">
        <v>44968.295028664608</v>
      </c>
      <c r="K574" s="4">
        <v>247.32741853355017</v>
      </c>
      <c r="L574" s="4">
        <v>28840.884570238461</v>
      </c>
      <c r="M574" s="4">
        <v>16127.410458426148</v>
      </c>
      <c r="N574" s="4">
        <v>17755.62120217703</v>
      </c>
      <c r="O574" s="4">
        <v>1786.7351826404024</v>
      </c>
      <c r="P574" s="4">
        <v>12763.94075097695</v>
      </c>
      <c r="Q574" s="4">
        <v>4991.6804512000808</v>
      </c>
      <c r="R574" s="4">
        <v>24555.730944139981</v>
      </c>
      <c r="S574" s="4">
        <v>50.300787358703083</v>
      </c>
      <c r="T574" s="4">
        <v>1192.8988304672448</v>
      </c>
      <c r="U574" s="4">
        <v>14214.65016891429</v>
      </c>
      <c r="V574" s="4">
        <v>0</v>
      </c>
      <c r="W574" s="4">
        <v>10341.080775225691</v>
      </c>
      <c r="X574" s="4">
        <v>0</v>
      </c>
      <c r="Y574" s="4">
        <v>14214.65016891429</v>
      </c>
      <c r="Z574" s="4">
        <v>10341.080775225691</v>
      </c>
      <c r="AA574" s="4">
        <v>277399.44897578482</v>
      </c>
      <c r="AB574" s="4">
        <v>172570.39214537048</v>
      </c>
      <c r="AC574" s="4">
        <v>104829.05683041432</v>
      </c>
      <c r="AD574" s="4">
        <v>12482.570239483077</v>
      </c>
      <c r="AE574" s="4">
        <v>4.4952083085020407</v>
      </c>
      <c r="AF574" s="4">
        <v>1024.8942035033488</v>
      </c>
      <c r="AG574" s="4">
        <v>12482.570239483077</v>
      </c>
      <c r="AH574" s="4">
        <v>0</v>
      </c>
      <c r="AI574" s="4">
        <v>17775.724131660303</v>
      </c>
      <c r="AJ574" s="4">
        <v>228.35344906038708</v>
      </c>
      <c r="AK574" s="4">
        <v>2740.5994006745282</v>
      </c>
      <c r="AL574" s="4">
        <v>15035.124730985774</v>
      </c>
      <c r="AM574" s="4">
        <v>856.84758899296048</v>
      </c>
      <c r="AN574" s="4">
        <v>493.97943087068336</v>
      </c>
      <c r="AO574" s="4">
        <v>362.86815812227707</v>
      </c>
      <c r="AP574" s="4">
        <v>61827.4248046875</v>
      </c>
      <c r="AQ574" s="4">
        <v>101396.97667968749</v>
      </c>
      <c r="AR574" s="4">
        <v>47307.80078125</v>
      </c>
      <c r="AS574" s="4">
        <v>14519.6240234375</v>
      </c>
      <c r="AT574" s="4">
        <v>643.67433449074076</v>
      </c>
      <c r="AU574" s="4">
        <v>650</v>
      </c>
      <c r="AV574" s="4">
        <v>637.34866898148152</v>
      </c>
      <c r="AW574" s="4">
        <v>6.2969661953896399</v>
      </c>
      <c r="AX574" s="4">
        <v>2.486341686225424</v>
      </c>
      <c r="AY574" s="4">
        <v>4.9726833724508479</v>
      </c>
      <c r="AZ574" s="4">
        <v>38.844589320248083</v>
      </c>
      <c r="BA574" s="4">
        <v>1.7479498117395245</v>
      </c>
      <c r="BB574" s="4">
        <v>2.4891567244051855</v>
      </c>
      <c r="BC574" s="4">
        <v>0.11998543193711153</v>
      </c>
      <c r="BD574" s="4">
        <v>14.198744561244814</v>
      </c>
      <c r="BE574" s="4">
        <v>2.5130000114440918</v>
      </c>
      <c r="BF574" s="4">
        <v>0</v>
      </c>
      <c r="BG574" s="4">
        <v>5.0260000228881836</v>
      </c>
      <c r="BH574" s="4">
        <v>96.001001358032227</v>
      </c>
      <c r="BI574" s="4">
        <v>90.087501525878906</v>
      </c>
      <c r="BJ574" s="4">
        <v>5.9134998321533203</v>
      </c>
      <c r="BK574" s="4">
        <v>1.3210000395774841</v>
      </c>
      <c r="BL574" s="4">
        <v>1.1790000200271606</v>
      </c>
      <c r="BM574" s="4">
        <v>1.4630000591278076</v>
      </c>
      <c r="BN574" s="4">
        <v>0.16450000554323196</v>
      </c>
      <c r="BO574" s="4">
        <v>0.15700000524520874</v>
      </c>
      <c r="BP574" s="4">
        <v>0.17200000584125519</v>
      </c>
      <c r="BQ574" s="4">
        <v>82</v>
      </c>
      <c r="BR574" s="4">
        <v>78</v>
      </c>
      <c r="BS574" s="4">
        <v>86</v>
      </c>
      <c r="BT574" s="10">
        <v>39.957165155680023</v>
      </c>
      <c r="BU574" s="10">
        <v>114.92101936526821</v>
      </c>
      <c r="BV574" s="4">
        <v>12.345259318281379</v>
      </c>
      <c r="BW574" s="10">
        <v>16.582124564239273</v>
      </c>
      <c r="BX574" s="10">
        <v>8.1083940723234864</v>
      </c>
      <c r="BY574" s="4">
        <v>0.55285210959157249</v>
      </c>
      <c r="BZ574" s="4">
        <v>0.3058754653705455</v>
      </c>
      <c r="CA574" s="4">
        <v>0.79982875381259944</v>
      </c>
      <c r="CB574" s="4">
        <v>8.7866871585378856</v>
      </c>
      <c r="CD574" s="10">
        <v>4627.2261956507009</v>
      </c>
      <c r="CE574" s="10">
        <v>8.1113446804439562</v>
      </c>
      <c r="CF574" s="10"/>
      <c r="CH574" s="10">
        <v>3163.9752857919698</v>
      </c>
      <c r="CI574" s="10">
        <v>9.7743568219846075</v>
      </c>
      <c r="CJ574" s="10"/>
      <c r="CK574" s="4">
        <v>8.0621827370007058</v>
      </c>
      <c r="CM574" s="10">
        <v>4457.8195962312484</v>
      </c>
      <c r="CN574" s="10">
        <v>7.8374670297657127</v>
      </c>
      <c r="CQ574" s="10">
        <v>3721.441334763751</v>
      </c>
      <c r="CR574" s="10">
        <v>8.3313639474998116</v>
      </c>
      <c r="CT574" s="4">
        <v>1.6895833459372323</v>
      </c>
      <c r="CU574" s="4">
        <v>1.3593750086923442</v>
      </c>
      <c r="CV574" s="4">
        <v>0.33020833724488818</v>
      </c>
      <c r="CW574" s="4">
        <v>1.5041666806985936</v>
      </c>
      <c r="CX574" s="4">
        <v>1.1875000099341075</v>
      </c>
      <c r="CY574" s="4">
        <v>0.31666667076448601</v>
      </c>
      <c r="CZ574" s="4">
        <v>1.8750000111758709</v>
      </c>
      <c r="DA574" s="4">
        <v>1.5312500074505806</v>
      </c>
      <c r="DB574" s="4">
        <v>0.3437500037252903</v>
      </c>
    </row>
    <row r="575" spans="1:106" x14ac:dyDescent="0.25">
      <c r="A575" s="1">
        <f t="shared" si="8"/>
        <v>45498</v>
      </c>
      <c r="B575" s="8" t="s">
        <v>108</v>
      </c>
      <c r="C575" s="4">
        <v>6114.361590454102</v>
      </c>
      <c r="D575" s="4">
        <v>5916.7970000000005</v>
      </c>
      <c r="E575" s="4">
        <v>197.56459045410156</v>
      </c>
      <c r="F575" s="4">
        <v>3202.0219999999999</v>
      </c>
      <c r="H575" s="4">
        <v>2714.7750000000001</v>
      </c>
      <c r="J575" s="4">
        <v>38693.501997253101</v>
      </c>
      <c r="K575" s="4">
        <v>264.23346779777359</v>
      </c>
      <c r="L575" s="4">
        <v>23223.590231430357</v>
      </c>
      <c r="M575" s="4">
        <v>15469.911765822746</v>
      </c>
      <c r="N575" s="4">
        <v>16852.655721534647</v>
      </c>
      <c r="O575" s="4">
        <v>1786.0908059980825</v>
      </c>
      <c r="P575" s="4">
        <v>11187.600433200463</v>
      </c>
      <c r="Q575" s="4">
        <v>5665.0552883341852</v>
      </c>
      <c r="R575" s="4">
        <v>20714.289257307224</v>
      </c>
      <c r="S575" s="4">
        <v>50.314742797326879</v>
      </c>
      <c r="T575" s="4">
        <v>1192.7496903624569</v>
      </c>
      <c r="U575" s="4">
        <v>10767.770796733872</v>
      </c>
      <c r="V575" s="4">
        <v>0</v>
      </c>
      <c r="W575" s="4">
        <v>9946.5184605733521</v>
      </c>
      <c r="X575" s="4">
        <v>0</v>
      </c>
      <c r="Y575" s="4">
        <v>10767.770796733872</v>
      </c>
      <c r="Z575" s="4">
        <v>9946.5184605733521</v>
      </c>
      <c r="AA575" s="4">
        <v>250834.5774653402</v>
      </c>
      <c r="AB575" s="4">
        <v>145150.43599526092</v>
      </c>
      <c r="AC575" s="4">
        <v>105684.14147007928</v>
      </c>
      <c r="AD575" s="4">
        <v>11079.617564409007</v>
      </c>
      <c r="AE575" s="4">
        <v>4.5027885151832905</v>
      </c>
      <c r="AF575" s="4">
        <v>1025.0270053178167</v>
      </c>
      <c r="AG575" s="4">
        <v>11079.617564409007</v>
      </c>
      <c r="AH575" s="4">
        <v>0</v>
      </c>
      <c r="AI575" s="4">
        <v>14597.613685454886</v>
      </c>
      <c r="AJ575" s="4">
        <v>228.09414049709284</v>
      </c>
      <c r="AK575" s="4">
        <v>2822.0371384295995</v>
      </c>
      <c r="AL575" s="4">
        <v>11775.576547025286</v>
      </c>
      <c r="AM575" s="4">
        <v>840.52174485099181</v>
      </c>
      <c r="AN575" s="4">
        <v>456.80825557723011</v>
      </c>
      <c r="AO575" s="4">
        <v>383.7134892737617</v>
      </c>
      <c r="AP575" s="4">
        <v>56045.4892578125</v>
      </c>
      <c r="AQ575" s="4">
        <v>91914.602382812489</v>
      </c>
      <c r="AR575" s="4">
        <v>40911.55859375</v>
      </c>
      <c r="AS575" s="4">
        <v>15133.9306640625</v>
      </c>
      <c r="AT575" s="4">
        <v>609.51996527777783</v>
      </c>
      <c r="AU575" s="4">
        <v>632.45052083333337</v>
      </c>
      <c r="AV575" s="4">
        <v>586.58940972222217</v>
      </c>
      <c r="AW575" s="4">
        <v>6.3282979628915612</v>
      </c>
      <c r="AX575" s="4">
        <v>2.7562412644756642</v>
      </c>
      <c r="AY575" s="4">
        <v>5.5124825289513284</v>
      </c>
      <c r="AZ575" s="4">
        <v>41.023837690095</v>
      </c>
      <c r="BA575" s="4">
        <v>1.8120644977403348</v>
      </c>
      <c r="BB575" s="4">
        <v>2.387430555014125</v>
      </c>
      <c r="BC575" s="4">
        <v>0.13746680375646017</v>
      </c>
      <c r="BD575" s="4">
        <v>15.03257552289873</v>
      </c>
      <c r="BE575" s="4">
        <v>2.2585000097751617</v>
      </c>
      <c r="BF575" s="4">
        <v>0.64200001955032349</v>
      </c>
      <c r="BG575" s="4">
        <v>3.875</v>
      </c>
      <c r="BH575" s="4">
        <v>95.943002223968506</v>
      </c>
      <c r="BI575" s="4">
        <v>88.649002075195313</v>
      </c>
      <c r="BJ575" s="4">
        <v>7.2940001487731934</v>
      </c>
      <c r="BK575" s="4">
        <v>1.6144999861717224</v>
      </c>
      <c r="BL575" s="4">
        <v>1.4869999885559082</v>
      </c>
      <c r="BM575" s="4">
        <v>1.7419999837875366</v>
      </c>
      <c r="BN575" s="4">
        <v>0.18450000137090683</v>
      </c>
      <c r="BO575" s="4">
        <v>0.18600000441074371</v>
      </c>
      <c r="BP575" s="4">
        <v>0.18299999833106995</v>
      </c>
      <c r="BQ575" s="4">
        <v>67</v>
      </c>
      <c r="BR575" s="4">
        <v>52</v>
      </c>
      <c r="BS575" s="4">
        <v>82</v>
      </c>
      <c r="BT575" s="10">
        <v>40.383615425697691</v>
      </c>
      <c r="BU575" s="10">
        <v>115.93268995728724</v>
      </c>
      <c r="BV575" s="4">
        <v>12.059594804632166</v>
      </c>
      <c r="BW575" s="10">
        <v>16.07496719908935</v>
      </c>
      <c r="BX575" s="10">
        <v>8.0442224101749833</v>
      </c>
      <c r="BY575" s="4">
        <v>0.48668081036649058</v>
      </c>
      <c r="BZ575" s="4">
        <v>0.35465245265941536</v>
      </c>
      <c r="CA575" s="4">
        <v>0.6187091680735658</v>
      </c>
      <c r="CB575" s="4">
        <v>8.7816107245800623</v>
      </c>
      <c r="CD575" s="10">
        <v>4133.1818218320423</v>
      </c>
      <c r="CE575" s="10">
        <v>8.1577842337773205</v>
      </c>
      <c r="CF575" s="10"/>
      <c r="CH575" s="10">
        <v>3387.8563644979417</v>
      </c>
      <c r="CI575" s="10">
        <v>9.5426785014736275</v>
      </c>
      <c r="CJ575" s="10"/>
      <c r="CK575" s="4">
        <v>8.0866576662776541</v>
      </c>
      <c r="CM575" s="10">
        <v>4074.7938986177796</v>
      </c>
      <c r="CN575" s="10">
        <v>7.7284130164336835</v>
      </c>
      <c r="CQ575" s="10">
        <v>3807.7173934726957</v>
      </c>
      <c r="CR575" s="10">
        <v>8.4700298976042401</v>
      </c>
      <c r="CT575" s="4">
        <v>1.5000000048894435</v>
      </c>
      <c r="CU575" s="4">
        <v>1.1875000006208818</v>
      </c>
      <c r="CV575" s="4">
        <v>0.31250000426856184</v>
      </c>
      <c r="CW575" s="4">
        <v>1.3645833356616397</v>
      </c>
      <c r="CX575" s="4">
        <v>0.99166666592160857</v>
      </c>
      <c r="CY575" s="4">
        <v>0.37291666974003118</v>
      </c>
      <c r="CZ575" s="4">
        <v>1.6354166741172473</v>
      </c>
      <c r="DA575" s="4">
        <v>1.3833333353201549</v>
      </c>
      <c r="DB575" s="4">
        <v>0.25208333879709244</v>
      </c>
    </row>
    <row r="576" spans="1:106" x14ac:dyDescent="0.25">
      <c r="A576" s="1">
        <f t="shared" si="8"/>
        <v>45499</v>
      </c>
      <c r="B576" s="8" t="s">
        <v>108</v>
      </c>
      <c r="C576" s="4">
        <v>4296.8669338378904</v>
      </c>
      <c r="D576" s="4">
        <v>4036.6909999999998</v>
      </c>
      <c r="E576" s="4">
        <v>260.17593383789063</v>
      </c>
      <c r="F576" s="4">
        <v>885.61099999999999</v>
      </c>
      <c r="H576" s="4">
        <v>3151.08</v>
      </c>
      <c r="J576" s="4">
        <v>27734.317650769073</v>
      </c>
      <c r="K576" s="4">
        <v>269.39181682153759</v>
      </c>
      <c r="L576" s="4">
        <v>10474.92683215191</v>
      </c>
      <c r="M576" s="4">
        <v>17259.390818617165</v>
      </c>
      <c r="N576" s="4">
        <v>11902.555500254752</v>
      </c>
      <c r="O576" s="4">
        <v>1785.4926495167367</v>
      </c>
      <c r="P576" s="4">
        <v>3916.5690174368001</v>
      </c>
      <c r="Q576" s="4">
        <v>7985.9864828179507</v>
      </c>
      <c r="R576" s="4">
        <v>15062.691134986781</v>
      </c>
      <c r="S576" s="4">
        <v>50.324421324308375</v>
      </c>
      <c r="T576" s="4">
        <v>1192.4923189854362</v>
      </c>
      <c r="U576" s="4">
        <v>4253.9507812597885</v>
      </c>
      <c r="V576" s="4">
        <v>0</v>
      </c>
      <c r="W576" s="4">
        <v>10808.740353726993</v>
      </c>
      <c r="X576" s="4">
        <v>0</v>
      </c>
      <c r="Y576" s="4">
        <v>4253.9507812597885</v>
      </c>
      <c r="Z576" s="4">
        <v>10808.740353726993</v>
      </c>
      <c r="AA576" s="4">
        <v>173272.84189442702</v>
      </c>
      <c r="AB576" s="4">
        <v>47763.668062826655</v>
      </c>
      <c r="AC576" s="4">
        <v>125509.17383160038</v>
      </c>
      <c r="AD576" s="4">
        <v>4887.7359501627634</v>
      </c>
      <c r="AE576" s="4">
        <v>4.4819605438663501</v>
      </c>
      <c r="AF576" s="4">
        <v>1024.9966944381163</v>
      </c>
      <c r="AG576" s="4">
        <v>4887.7359501627634</v>
      </c>
      <c r="AH576" s="4">
        <v>0</v>
      </c>
      <c r="AI576" s="4">
        <v>14901.317981569717</v>
      </c>
      <c r="AJ576" s="4">
        <v>228.41995423815868</v>
      </c>
      <c r="AK576" s="4">
        <v>5326.528526950704</v>
      </c>
      <c r="AL576" s="4">
        <v>9574.7894546190128</v>
      </c>
      <c r="AM576" s="4">
        <v>626.13070140205855</v>
      </c>
      <c r="AN576" s="4">
        <v>228.89747122064165</v>
      </c>
      <c r="AO576" s="4">
        <v>397.23323018141696</v>
      </c>
      <c r="AP576" s="4">
        <v>36568.73828125</v>
      </c>
      <c r="AQ576" s="4">
        <v>59972.730781249993</v>
      </c>
      <c r="AR576" s="4">
        <v>18665.98828125</v>
      </c>
      <c r="AS576" s="4">
        <v>17902.75</v>
      </c>
      <c r="AT576" s="4">
        <v>568.28920717592587</v>
      </c>
      <c r="AU576" s="4">
        <v>600</v>
      </c>
      <c r="AV576" s="4">
        <v>536.57841435185185</v>
      </c>
      <c r="AW576" s="4">
        <v>6.4545442243884521</v>
      </c>
      <c r="AX576" s="4">
        <v>2.7700544800496267</v>
      </c>
      <c r="AY576" s="4">
        <v>5.5401089600992535</v>
      </c>
      <c r="AZ576" s="4">
        <v>40.325391631260636</v>
      </c>
      <c r="BA576" s="4">
        <v>1.1375115928472839</v>
      </c>
      <c r="BB576" s="4">
        <v>3.4679496039827571</v>
      </c>
      <c r="BC576" s="4">
        <v>0.14571796405219581</v>
      </c>
      <c r="BD576" s="4">
        <v>13.957316273623428</v>
      </c>
      <c r="BE576" s="4">
        <v>2.5110001564025879</v>
      </c>
      <c r="BF576" s="4">
        <v>0</v>
      </c>
      <c r="BG576" s="4">
        <v>5.0220003128051758</v>
      </c>
      <c r="BH576" s="4">
        <v>95.861998558044434</v>
      </c>
      <c r="BI576" s="4">
        <v>89.412498474121094</v>
      </c>
      <c r="BJ576" s="4">
        <v>6.4495000839233398</v>
      </c>
      <c r="BK576" s="4">
        <v>1.4024999737739563</v>
      </c>
      <c r="BL576" s="4">
        <v>1.4869999885559082</v>
      </c>
      <c r="BM576" s="4">
        <v>1.3179999589920044</v>
      </c>
      <c r="BN576" s="4">
        <v>0.22500000149011612</v>
      </c>
      <c r="BO576" s="4">
        <v>0.18600000441074371</v>
      </c>
      <c r="BP576" s="4">
        <v>0.26399999856948853</v>
      </c>
      <c r="BQ576" s="4">
        <v>66</v>
      </c>
      <c r="BR576" s="4">
        <v>52</v>
      </c>
      <c r="BS576" s="4">
        <v>80</v>
      </c>
      <c r="BT576" s="10">
        <v>40.300704542231344</v>
      </c>
      <c r="BU576" s="10">
        <v>114.77854359784151</v>
      </c>
      <c r="BV576" s="4">
        <v>11.975766940958522</v>
      </c>
      <c r="BW576" s="10">
        <v>15.235242796374692</v>
      </c>
      <c r="BX576" s="10">
        <v>8.7162910855423519</v>
      </c>
      <c r="BY576" s="4">
        <v>0.8492238508640213</v>
      </c>
      <c r="BZ576" s="4">
        <v>1.2799312175311361</v>
      </c>
      <c r="CA576" s="4">
        <v>0.4185164841969064</v>
      </c>
      <c r="CB576" s="4">
        <v>9.2074801513307811</v>
      </c>
      <c r="CD576" s="10">
        <v>1719.4330667509228</v>
      </c>
      <c r="CE576" s="10">
        <v>8.7155313077857794</v>
      </c>
      <c r="CF576" s="10"/>
      <c r="CH576" s="10">
        <v>3472.1017054987856</v>
      </c>
      <c r="CI576" s="10">
        <v>9.4511000624069865</v>
      </c>
      <c r="CJ576" s="10"/>
      <c r="CK576" s="4">
        <v>8.1193352092499147</v>
      </c>
      <c r="CM576" s="10">
        <v>1870.9401728000144</v>
      </c>
      <c r="CN576" s="10">
        <v>8.0654475557605494</v>
      </c>
      <c r="CQ576" s="10">
        <v>4026.0660520156107</v>
      </c>
      <c r="CR576" s="10">
        <v>8.1443771669397815</v>
      </c>
      <c r="CT576" s="4">
        <v>1.8921874971129</v>
      </c>
      <c r="CU576" s="4">
        <v>1.3624999932944775</v>
      </c>
      <c r="CV576" s="4">
        <v>0.52968750381842256</v>
      </c>
      <c r="CW576" s="4">
        <v>1.6583333276212215</v>
      </c>
      <c r="CX576" s="4">
        <v>1.2249999940395355</v>
      </c>
      <c r="CY576" s="4">
        <v>0.43333333358168602</v>
      </c>
      <c r="CZ576" s="4">
        <v>2.1260416666045785</v>
      </c>
      <c r="DA576" s="4">
        <v>1.4999999925494194</v>
      </c>
      <c r="DB576" s="4">
        <v>0.62604167405515909</v>
      </c>
    </row>
    <row r="577" spans="1:106" x14ac:dyDescent="0.25">
      <c r="A577" s="1">
        <f t="shared" si="8"/>
        <v>45500</v>
      </c>
      <c r="B577" s="8" t="s">
        <v>108</v>
      </c>
      <c r="C577" s="4">
        <v>7067.524208984375</v>
      </c>
      <c r="D577" s="4">
        <v>6841.585</v>
      </c>
      <c r="E577" s="4">
        <v>225.939208984375</v>
      </c>
      <c r="F577" s="4">
        <v>3862.6309999999999</v>
      </c>
      <c r="H577" s="4">
        <v>2978.9540000000002</v>
      </c>
      <c r="J577" s="4">
        <v>37489.032659577715</v>
      </c>
      <c r="K577" s="4">
        <v>226.6840637790624</v>
      </c>
      <c r="L577" s="4">
        <v>20352.102739820464</v>
      </c>
      <c r="M577" s="4">
        <v>17136.929919757255</v>
      </c>
      <c r="N577" s="4">
        <v>16163.609760809217</v>
      </c>
      <c r="O577" s="4">
        <v>1785.237082930596</v>
      </c>
      <c r="P577" s="4">
        <v>8549.4415797086185</v>
      </c>
      <c r="Q577" s="4">
        <v>7614.1681811005974</v>
      </c>
      <c r="R577" s="4">
        <v>19280.962341287894</v>
      </c>
      <c r="S577" s="4">
        <v>50.340695472862279</v>
      </c>
      <c r="T577" s="4">
        <v>1192.409317130441</v>
      </c>
      <c r="U577" s="4">
        <v>9693.5536532412352</v>
      </c>
      <c r="V577" s="4">
        <v>0</v>
      </c>
      <c r="W577" s="4">
        <v>9587.4086880466584</v>
      </c>
      <c r="X577" s="4">
        <v>0</v>
      </c>
      <c r="Y577" s="4">
        <v>9693.5536532412352</v>
      </c>
      <c r="Z577" s="4">
        <v>9587.4086880466584</v>
      </c>
      <c r="AA577" s="4">
        <v>255953.11433448878</v>
      </c>
      <c r="AB577" s="4">
        <v>116813.33133959028</v>
      </c>
      <c r="AC577" s="4">
        <v>139139.7829948985</v>
      </c>
      <c r="AD577" s="4">
        <v>9527.6347590019741</v>
      </c>
      <c r="AE577" s="4">
        <v>4.5005966947137841</v>
      </c>
      <c r="AF577" s="4">
        <v>1024.8779303057759</v>
      </c>
      <c r="AG577" s="4">
        <v>9527.6347590019741</v>
      </c>
      <c r="AH577" s="4">
        <v>0</v>
      </c>
      <c r="AI577" s="4">
        <v>19929.91696880509</v>
      </c>
      <c r="AJ577" s="4">
        <v>228.25427162276375</v>
      </c>
      <c r="AK577" s="4">
        <v>10532.13676227671</v>
      </c>
      <c r="AL577" s="4">
        <v>9397.7802065283813</v>
      </c>
      <c r="AM577" s="4">
        <v>751.28944919220498</v>
      </c>
      <c r="AN577" s="4">
        <v>407.37079796189727</v>
      </c>
      <c r="AO577" s="4">
        <v>343.91865123030777</v>
      </c>
      <c r="AP577" s="4">
        <v>55291.896484375</v>
      </c>
      <c r="AQ577" s="4">
        <v>90678.710234375001</v>
      </c>
      <c r="AR577" s="4">
        <v>36804.58984375</v>
      </c>
      <c r="AS577" s="4">
        <v>18487.306640625</v>
      </c>
      <c r="AT577" s="4">
        <v>550</v>
      </c>
      <c r="AU577" s="4">
        <v>600</v>
      </c>
      <c r="AV577" s="4">
        <v>500</v>
      </c>
      <c r="AW577" s="4">
        <v>5.3044080997870404</v>
      </c>
      <c r="AX577" s="4">
        <v>2.2870257367157962</v>
      </c>
      <c r="AY577" s="4">
        <v>4.5740514734315925</v>
      </c>
      <c r="AZ577" s="4">
        <v>36.215385581434042</v>
      </c>
      <c r="BA577" s="4">
        <v>1.3480866109931762</v>
      </c>
      <c r="BB577" s="4">
        <v>2.8199290698530315</v>
      </c>
      <c r="BC577" s="4">
        <v>0.10630164495752999</v>
      </c>
      <c r="BD577" s="4">
        <v>12.830335992213858</v>
      </c>
      <c r="BE577" s="4">
        <v>2.7130000591278076</v>
      </c>
      <c r="BF577" s="4">
        <v>0.875</v>
      </c>
      <c r="BG577" s="4">
        <v>4.5510001182556152</v>
      </c>
      <c r="BH577" s="4">
        <v>94.985999584197998</v>
      </c>
      <c r="BI577" s="4">
        <v>86.993499755859375</v>
      </c>
      <c r="BJ577" s="4">
        <v>7.992499828338623</v>
      </c>
      <c r="BK577" s="4">
        <v>1.9944999814033508</v>
      </c>
      <c r="BL577" s="4">
        <v>1.8009999990463257</v>
      </c>
      <c r="BM577" s="4">
        <v>2.187999963760376</v>
      </c>
      <c r="BN577" s="4">
        <v>0.3060000091791153</v>
      </c>
      <c r="BO577" s="4">
        <v>0.28400000929832458</v>
      </c>
      <c r="BP577" s="4">
        <v>0.32800000905990601</v>
      </c>
      <c r="BQ577" s="4">
        <v>68</v>
      </c>
      <c r="BR577" s="4">
        <v>62</v>
      </c>
      <c r="BS577" s="4">
        <v>74</v>
      </c>
      <c r="BT577" s="10">
        <v>39.477377587106041</v>
      </c>
      <c r="BU577" s="10">
        <v>113.72911445425407</v>
      </c>
      <c r="BV577" s="4">
        <v>13.932939963851261</v>
      </c>
      <c r="BW577" s="10">
        <v>15.71467698716455</v>
      </c>
      <c r="BX577" s="10">
        <v>12.151202940537974</v>
      </c>
      <c r="BY577" s="4">
        <v>2.5245557668259853</v>
      </c>
      <c r="BZ577" s="4">
        <v>0.69643506358091101</v>
      </c>
      <c r="CA577" s="4">
        <v>4.3526764700710592</v>
      </c>
      <c r="CB577" s="4">
        <v>8.7328943865513757</v>
      </c>
      <c r="CD577" s="10">
        <v>3773.9215893575342</v>
      </c>
      <c r="CE577" s="10">
        <v>8.115710944579936</v>
      </c>
      <c r="CF577" s="10"/>
      <c r="CH577" s="10">
        <v>2965.8069504412229</v>
      </c>
      <c r="CI577" s="10">
        <v>9.5182462166505974</v>
      </c>
      <c r="CJ577" s="10"/>
      <c r="CK577" s="4">
        <v>7.695325574266664</v>
      </c>
      <c r="CM577" s="10">
        <v>3840.2996136126108</v>
      </c>
      <c r="CN577" s="10">
        <v>7.4582420530131168</v>
      </c>
      <c r="CQ577" s="10">
        <v>3419.4080291557161</v>
      </c>
      <c r="CR577" s="10">
        <v>7.9615914738904401</v>
      </c>
      <c r="CT577" s="4">
        <v>2.1843750209858022</v>
      </c>
      <c r="CU577" s="4">
        <v>1.685416682312886</v>
      </c>
      <c r="CV577" s="4">
        <v>0.49895833867291606</v>
      </c>
      <c r="CW577" s="4">
        <v>1.9125000163912773</v>
      </c>
      <c r="CX577" s="4">
        <v>1.6416666756073635</v>
      </c>
      <c r="CY577" s="4">
        <v>0.27083334078391391</v>
      </c>
      <c r="CZ577" s="4">
        <v>2.456250025580327</v>
      </c>
      <c r="DA577" s="4">
        <v>1.7291666890184085</v>
      </c>
      <c r="DB577" s="4">
        <v>0.72708333656191826</v>
      </c>
    </row>
    <row r="578" spans="1:106" x14ac:dyDescent="0.25">
      <c r="A578" s="1">
        <f t="shared" si="8"/>
        <v>45501</v>
      </c>
      <c r="B578" s="8" t="s">
        <v>108</v>
      </c>
      <c r="C578" s="4">
        <v>7288.1232302246099</v>
      </c>
      <c r="D578" s="4">
        <v>7046.6810000000005</v>
      </c>
      <c r="E578" s="4">
        <v>241.44223022460938</v>
      </c>
      <c r="F578" s="4">
        <v>4328.884</v>
      </c>
      <c r="H578" s="4">
        <v>2717.797</v>
      </c>
      <c r="J578" s="4">
        <v>40195.743099701052</v>
      </c>
      <c r="K578" s="4">
        <v>231.43373990157016</v>
      </c>
      <c r="L578" s="4">
        <v>25625.374405150706</v>
      </c>
      <c r="M578" s="4">
        <v>14570.368694550347</v>
      </c>
      <c r="N578" s="4">
        <v>18641.233671805247</v>
      </c>
      <c r="O578" s="4">
        <v>1784.7744452893337</v>
      </c>
      <c r="P578" s="4">
        <v>11287.5126266185</v>
      </c>
      <c r="Q578" s="4">
        <v>7353.7210451867459</v>
      </c>
      <c r="R578" s="4">
        <v>22074.671201121466</v>
      </c>
      <c r="S578" s="4">
        <v>50.364754003097445</v>
      </c>
      <c r="T578" s="4">
        <v>1192.2353349072996</v>
      </c>
      <c r="U578" s="4">
        <v>12773.360981287502</v>
      </c>
      <c r="V578" s="4">
        <v>0</v>
      </c>
      <c r="W578" s="4">
        <v>9301.3102198339639</v>
      </c>
      <c r="X578" s="4">
        <v>0</v>
      </c>
      <c r="Y578" s="4">
        <v>12773.360981287502</v>
      </c>
      <c r="Z578" s="4">
        <v>9301.3102198339639</v>
      </c>
      <c r="AA578" s="4">
        <v>263401.98635514249</v>
      </c>
      <c r="AB578" s="4">
        <v>159416.35642717572</v>
      </c>
      <c r="AC578" s="4">
        <v>103985.62992796679</v>
      </c>
      <c r="AD578" s="4">
        <v>11465.607048115782</v>
      </c>
      <c r="AE578" s="4">
        <v>4.4989916071646174</v>
      </c>
      <c r="AF578" s="4">
        <v>1025.0790968738584</v>
      </c>
      <c r="AG578" s="4">
        <v>11465.607048115782</v>
      </c>
      <c r="AH578" s="4">
        <v>0</v>
      </c>
      <c r="AI578" s="4">
        <v>17347.564513086523</v>
      </c>
      <c r="AJ578" s="4">
        <v>228.18815962032036</v>
      </c>
      <c r="AK578" s="4">
        <v>8149.3172569909493</v>
      </c>
      <c r="AL578" s="4">
        <v>9198.2472560955739</v>
      </c>
      <c r="AM578" s="4">
        <v>819.91955172106498</v>
      </c>
      <c r="AN578" s="4">
        <v>473.02823841169698</v>
      </c>
      <c r="AO578" s="4">
        <v>346.891313309368</v>
      </c>
      <c r="AP578" s="4">
        <v>59937.4814453125</v>
      </c>
      <c r="AQ578" s="4">
        <v>98297.469570312489</v>
      </c>
      <c r="AR578" s="4">
        <v>44437.6328125</v>
      </c>
      <c r="AS578" s="4">
        <v>15499.8486328125</v>
      </c>
      <c r="AT578" s="4">
        <v>550</v>
      </c>
      <c r="AU578" s="4">
        <v>600</v>
      </c>
      <c r="AV578" s="4">
        <v>500</v>
      </c>
      <c r="AW578" s="4">
        <v>5.5152392227679545</v>
      </c>
      <c r="AX578" s="4">
        <v>2.5577550053624365</v>
      </c>
      <c r="AY578" s="4">
        <v>5.115510010724873</v>
      </c>
      <c r="AZ578" s="4">
        <v>36.141264086038895</v>
      </c>
      <c r="BA578" s="4">
        <v>1.5731906124428179</v>
      </c>
      <c r="BB578" s="4">
        <v>2.3802512615517197</v>
      </c>
      <c r="BC578" s="4">
        <v>0.11250078049185183</v>
      </c>
      <c r="BD578" s="4">
        <v>13.48735009894764</v>
      </c>
      <c r="BE578" s="4">
        <v>3.5349999666213989</v>
      </c>
      <c r="BF578" s="4">
        <v>0.87199997901916504</v>
      </c>
      <c r="BG578" s="4">
        <v>6.1979999542236328</v>
      </c>
      <c r="BH578" s="4">
        <v>94.288497924804688</v>
      </c>
      <c r="BI578" s="4">
        <v>86.406997680664063</v>
      </c>
      <c r="BJ578" s="4">
        <v>7.881500244140625</v>
      </c>
      <c r="BK578" s="4">
        <v>1.7724999785423279</v>
      </c>
      <c r="BL578" s="4">
        <v>1.8009999990463257</v>
      </c>
      <c r="BM578" s="4">
        <v>1.7439999580383301</v>
      </c>
      <c r="BN578" s="4">
        <v>0.40350000560283661</v>
      </c>
      <c r="BO578" s="4">
        <v>0.28400000929832458</v>
      </c>
      <c r="BP578" s="4">
        <v>0.52300000190734863</v>
      </c>
      <c r="BQ578" s="4">
        <v>64</v>
      </c>
      <c r="BR578" s="4">
        <v>62</v>
      </c>
      <c r="BS578" s="4">
        <v>66</v>
      </c>
      <c r="BT578" s="10">
        <v>40.404065563774388</v>
      </c>
      <c r="BU578" s="10">
        <v>118.28288416072455</v>
      </c>
      <c r="BV578" s="4">
        <v>12.117708872148285</v>
      </c>
      <c r="BW578" s="10">
        <v>16.417670764658187</v>
      </c>
      <c r="BX578" s="10">
        <v>7.8177469796383825</v>
      </c>
      <c r="BY578" s="4">
        <v>0.47644480300270564</v>
      </c>
      <c r="BZ578" s="4">
        <v>0.26040008648420826</v>
      </c>
      <c r="CA578" s="4">
        <v>0.69248951952120308</v>
      </c>
      <c r="CB578" s="4">
        <v>8.5957063818179282</v>
      </c>
      <c r="CD578" s="10">
        <v>4356.4980246324694</v>
      </c>
      <c r="CE578" s="10">
        <v>7.9998104851805651</v>
      </c>
      <c r="CF578" s="10"/>
      <c r="CH578" s="10">
        <v>2999.0556455707651</v>
      </c>
      <c r="CI578" s="10">
        <v>9.4613186289335403</v>
      </c>
      <c r="CJ578" s="10"/>
      <c r="CK578" s="4">
        <v>7.7368350322643895</v>
      </c>
      <c r="CM578" s="10">
        <v>4251.2073794569797</v>
      </c>
      <c r="CN578" s="10">
        <v>7.4453788378382155</v>
      </c>
      <c r="CQ578" s="10">
        <v>3367.767684985371</v>
      </c>
      <c r="CR578" s="10">
        <v>8.1047466106244581</v>
      </c>
      <c r="CT578" s="4">
        <v>2.0510416602094965</v>
      </c>
      <c r="CU578" s="4">
        <v>1.7406249865889549</v>
      </c>
      <c r="CV578" s="4">
        <v>0.31041667362054193</v>
      </c>
      <c r="CW578" s="4">
        <v>2.1020833297322192</v>
      </c>
      <c r="CX578" s="4">
        <v>1.699999988079071</v>
      </c>
      <c r="CY578" s="4">
        <v>0.40208334165314835</v>
      </c>
      <c r="CZ578" s="4">
        <v>1.9999999906867743</v>
      </c>
      <c r="DA578" s="4">
        <v>1.7812499850988388</v>
      </c>
      <c r="DB578" s="4">
        <v>0.21875000558793545</v>
      </c>
    </row>
    <row r="579" spans="1:106" x14ac:dyDescent="0.25">
      <c r="A579" s="1">
        <f t="shared" si="8"/>
        <v>45502</v>
      </c>
      <c r="B579" s="8" t="s">
        <v>109</v>
      </c>
      <c r="C579" s="4">
        <v>7792.0770634765622</v>
      </c>
      <c r="D579" s="4">
        <v>7439.0119999999997</v>
      </c>
      <c r="E579" s="4">
        <v>353.0650634765625</v>
      </c>
      <c r="F579" s="4">
        <v>4469.9269999999997</v>
      </c>
      <c r="H579" s="4">
        <v>2969.085</v>
      </c>
      <c r="J579" s="4">
        <v>40396.330729416033</v>
      </c>
      <c r="K579" s="4">
        <v>235.28879759894735</v>
      </c>
      <c r="L579" s="4">
        <v>26808.875062831732</v>
      </c>
      <c r="M579" s="4">
        <v>13587.455666584297</v>
      </c>
      <c r="N579" s="4">
        <v>17351.551712339991</v>
      </c>
      <c r="O579" s="4">
        <v>1784.634905275826</v>
      </c>
      <c r="P579" s="4">
        <v>12160.718088421381</v>
      </c>
      <c r="Q579" s="4">
        <v>5190.8336239186083</v>
      </c>
      <c r="R579" s="4">
        <v>22899.121522444679</v>
      </c>
      <c r="S579" s="4">
        <v>50.37769508414133</v>
      </c>
      <c r="T579" s="4">
        <v>1191.9076656397838</v>
      </c>
      <c r="U579" s="4">
        <v>13434.530148742038</v>
      </c>
      <c r="V579" s="4">
        <v>0</v>
      </c>
      <c r="W579" s="4">
        <v>9464.5913737026422</v>
      </c>
      <c r="X579" s="4">
        <v>0</v>
      </c>
      <c r="Y579" s="4">
        <v>13434.530148742038</v>
      </c>
      <c r="Z579" s="4">
        <v>9464.5913737026422</v>
      </c>
      <c r="AA579" s="4">
        <v>277049.21356158191</v>
      </c>
      <c r="AB579" s="4">
        <v>171126.14958644353</v>
      </c>
      <c r="AC579" s="4">
        <v>105923.06397513837</v>
      </c>
      <c r="AD579" s="4">
        <v>11506.143026421631</v>
      </c>
      <c r="AE579" s="4">
        <v>4.4999496502127458</v>
      </c>
      <c r="AF579" s="4">
        <v>1024.9650304077297</v>
      </c>
      <c r="AG579" s="4">
        <v>11506.143026421631</v>
      </c>
      <c r="AH579" s="4">
        <v>0</v>
      </c>
      <c r="AI579" s="4">
        <v>17713.489227017457</v>
      </c>
      <c r="AJ579" s="4">
        <v>228.16967645088832</v>
      </c>
      <c r="AK579" s="4">
        <v>8260.3120564549445</v>
      </c>
      <c r="AL579" s="4">
        <v>9453.1771705625124</v>
      </c>
      <c r="AM579" s="4">
        <v>823.67833741832328</v>
      </c>
      <c r="AN579" s="4">
        <v>477.44619480214402</v>
      </c>
      <c r="AO579" s="4">
        <v>346.23214261617932</v>
      </c>
      <c r="AP579" s="4">
        <v>61463.072265625</v>
      </c>
      <c r="AQ579" s="4">
        <v>100799.43851562499</v>
      </c>
      <c r="AR579" s="4">
        <v>47136.0625</v>
      </c>
      <c r="AS579" s="4">
        <v>14327.009765625</v>
      </c>
      <c r="AT579" s="4">
        <v>534.69140625</v>
      </c>
      <c r="AU579" s="4">
        <v>600</v>
      </c>
      <c r="AV579" s="4">
        <v>469.3828125</v>
      </c>
      <c r="AW579" s="4">
        <v>5.1842827528957409</v>
      </c>
      <c r="AX579" s="4">
        <v>2.226819828781097</v>
      </c>
      <c r="AY579" s="4">
        <v>4.4536396575621939</v>
      </c>
      <c r="AZ579" s="4">
        <v>35.555245578894713</v>
      </c>
      <c r="BA579" s="4">
        <v>1.4766464618726418</v>
      </c>
      <c r="BB579" s="4">
        <v>2.2732692557732861</v>
      </c>
      <c r="BC579" s="4">
        <v>0.10570716006892593</v>
      </c>
      <c r="BD579" s="4">
        <v>12.936144970651982</v>
      </c>
      <c r="BE579" s="4">
        <v>4.4909999370574951</v>
      </c>
      <c r="BF579" s="4">
        <v>1.690000057220459</v>
      </c>
      <c r="BG579" s="4">
        <v>7.2919998168945313</v>
      </c>
      <c r="BH579" s="4">
        <v>92.720502853393555</v>
      </c>
      <c r="BI579" s="4">
        <v>82.584503173828125</v>
      </c>
      <c r="BJ579" s="4">
        <v>10.13599967956543</v>
      </c>
      <c r="BK579" s="4">
        <v>2.0429999828338623</v>
      </c>
      <c r="BL579" s="4">
        <v>1.5039999485015869</v>
      </c>
      <c r="BM579" s="4">
        <v>2.5820000171661377</v>
      </c>
      <c r="BN579" s="4">
        <v>0.74549999833106995</v>
      </c>
      <c r="BO579" s="4">
        <v>0.79600000381469727</v>
      </c>
      <c r="BP579" s="4">
        <v>0.69499999284744263</v>
      </c>
      <c r="BQ579" s="4">
        <v>41</v>
      </c>
      <c r="BR579" s="4">
        <v>42</v>
      </c>
      <c r="BS579" s="4">
        <v>40</v>
      </c>
      <c r="BT579" s="10">
        <v>40.15509327592288</v>
      </c>
      <c r="BU579" s="10">
        <v>117.6681525009694</v>
      </c>
      <c r="BV579" s="4">
        <v>12.293949456304588</v>
      </c>
      <c r="BW579" s="10">
        <v>16.507464378167082</v>
      </c>
      <c r="BX579" s="10">
        <v>8.0804345344420945</v>
      </c>
      <c r="BY579" s="4">
        <v>0.35558209965441212</v>
      </c>
      <c r="BZ579" s="4">
        <v>0.36455260559727193</v>
      </c>
      <c r="CA579" s="4">
        <v>0.34661159371155237</v>
      </c>
      <c r="CB579" s="4">
        <v>8.4449432531434372</v>
      </c>
      <c r="CD579" s="10">
        <v>4490.4833710861058</v>
      </c>
      <c r="CE579" s="10">
        <v>7.6693821320155449</v>
      </c>
      <c r="CF579" s="10"/>
      <c r="CH579" s="10">
        <v>2980.7929725407603</v>
      </c>
      <c r="CI579" s="10">
        <v>9.6133049440652876</v>
      </c>
      <c r="CJ579" s="10"/>
      <c r="CK579" s="4">
        <v>7.7370261239308542</v>
      </c>
      <c r="CM579" s="10">
        <v>4292.1941206967385</v>
      </c>
      <c r="CN579" s="10">
        <v>7.4720325199935704</v>
      </c>
      <c r="CQ579" s="10">
        <v>3482.7151043937638</v>
      </c>
      <c r="CR579" s="10">
        <v>8.0636115478740606</v>
      </c>
      <c r="CT579" s="4">
        <v>2.5374999949708581</v>
      </c>
      <c r="CU579" s="4">
        <v>1.8291666619479656</v>
      </c>
      <c r="CV579" s="4">
        <v>0.70833333302289248</v>
      </c>
      <c r="CW579" s="4">
        <v>1.9437500039736428</v>
      </c>
      <c r="CX579" s="4">
        <v>1.5541666646798451</v>
      </c>
      <c r="CY579" s="4">
        <v>0.38958333929379779</v>
      </c>
      <c r="CZ579" s="4">
        <v>3.1312499859680729</v>
      </c>
      <c r="DA579" s="4">
        <v>2.1041666592160859</v>
      </c>
      <c r="DB579" s="4">
        <v>1.0270833267519872</v>
      </c>
    </row>
    <row r="580" spans="1:106" x14ac:dyDescent="0.25">
      <c r="A580" s="1">
        <f t="shared" si="8"/>
        <v>45503</v>
      </c>
      <c r="B580" s="8" t="s">
        <v>109</v>
      </c>
      <c r="C580" s="4">
        <v>5201.2343208007815</v>
      </c>
      <c r="D580" s="4">
        <v>4864.0680000000002</v>
      </c>
      <c r="E580" s="4">
        <v>337.16632080078125</v>
      </c>
      <c r="F580" s="4">
        <v>2190.3150000000001</v>
      </c>
      <c r="H580" s="4">
        <v>2673.7530000000002</v>
      </c>
      <c r="J580" s="4">
        <v>30897.336720132909</v>
      </c>
      <c r="K580" s="4">
        <v>235.48094348776183</v>
      </c>
      <c r="L580" s="4">
        <v>17902.455168129658</v>
      </c>
      <c r="M580" s="4">
        <v>12994.881552003253</v>
      </c>
      <c r="N580" s="4">
        <v>14597.178267185158</v>
      </c>
      <c r="O580" s="4">
        <v>1787.0394851112121</v>
      </c>
      <c r="P580" s="4">
        <v>9273.4628521859177</v>
      </c>
      <c r="Q580" s="4">
        <v>5323.7154149992393</v>
      </c>
      <c r="R580" s="4">
        <v>17419.856929151552</v>
      </c>
      <c r="S580" s="4">
        <v>50.410253331009166</v>
      </c>
      <c r="T580" s="4">
        <v>1192.5870758477984</v>
      </c>
      <c r="U580" s="4">
        <v>8207.8901393865126</v>
      </c>
      <c r="V580" s="4">
        <v>0</v>
      </c>
      <c r="W580" s="4">
        <v>9211.9667897650379</v>
      </c>
      <c r="X580" s="4">
        <v>0</v>
      </c>
      <c r="Y580" s="4">
        <v>8207.8901393865126</v>
      </c>
      <c r="Z580" s="4">
        <v>9211.9667897650379</v>
      </c>
      <c r="AA580" s="4">
        <v>225859.0105210871</v>
      </c>
      <c r="AB580" s="4">
        <v>131411.04578602363</v>
      </c>
      <c r="AC580" s="4">
        <v>94447.964735063462</v>
      </c>
      <c r="AD580" s="4">
        <v>9021.0628903269135</v>
      </c>
      <c r="AE580" s="4">
        <v>4.5013544347324848</v>
      </c>
      <c r="AF580" s="4">
        <v>1025.1586397497497</v>
      </c>
      <c r="AG580" s="4">
        <v>9021.0628903269135</v>
      </c>
      <c r="AH580" s="4">
        <v>0</v>
      </c>
      <c r="AI580" s="4">
        <v>15729.449159842228</v>
      </c>
      <c r="AJ580" s="4">
        <v>228.21640031293586</v>
      </c>
      <c r="AK580" s="4">
        <v>7450.0806583873264</v>
      </c>
      <c r="AL580" s="4">
        <v>8279.3685014549028</v>
      </c>
      <c r="AM580" s="4">
        <v>736.66864280730897</v>
      </c>
      <c r="AN580" s="4">
        <v>401.39511221806799</v>
      </c>
      <c r="AO580" s="4">
        <v>335.27353058924103</v>
      </c>
      <c r="AP580" s="4">
        <v>45691.3671875</v>
      </c>
      <c r="AQ580" s="4">
        <v>74933.842187499991</v>
      </c>
      <c r="AR580" s="4">
        <v>32666.607421875</v>
      </c>
      <c r="AS580" s="4">
        <v>13024.759765625</v>
      </c>
      <c r="AT580" s="4">
        <v>516.48625578703707</v>
      </c>
      <c r="AU580" s="4">
        <v>600</v>
      </c>
      <c r="AV580" s="4">
        <v>432.97251157407408</v>
      </c>
      <c r="AW580" s="4">
        <v>5.9403854574611739</v>
      </c>
      <c r="AX580" s="4">
        <v>2.806483493506168</v>
      </c>
      <c r="AY580" s="4">
        <v>5.612966987012336</v>
      </c>
      <c r="AZ580" s="4">
        <v>43.424117544143613</v>
      </c>
      <c r="BA580" s="4">
        <v>1.7344080912197841</v>
      </c>
      <c r="BB580" s="4">
        <v>3.0241762223511062</v>
      </c>
      <c r="BC580" s="4">
        <v>0.14163342725422368</v>
      </c>
      <c r="BD580" s="4">
        <v>14.406934501647905</v>
      </c>
      <c r="BE580" s="4">
        <v>3.5465001463890076</v>
      </c>
      <c r="BF580" s="4">
        <v>1.0049999952316284</v>
      </c>
      <c r="BG580" s="4">
        <v>6.0880002975463867</v>
      </c>
      <c r="BH580" s="4">
        <v>94.25700044631958</v>
      </c>
      <c r="BI580" s="4">
        <v>86.749000549316406</v>
      </c>
      <c r="BJ580" s="4">
        <v>7.5079998970031738</v>
      </c>
      <c r="BK580" s="4">
        <v>1.6234999895095825</v>
      </c>
      <c r="BL580" s="4">
        <v>1.5039999485015869</v>
      </c>
      <c r="BM580" s="4">
        <v>1.7430000305175781</v>
      </c>
      <c r="BN580" s="4">
        <v>0.57250000536441803</v>
      </c>
      <c r="BO580" s="4">
        <v>0.79600000381469727</v>
      </c>
      <c r="BP580" s="4">
        <v>0.34900000691413879</v>
      </c>
      <c r="BQ580" s="4">
        <v>96</v>
      </c>
      <c r="BR580" s="4">
        <v>42</v>
      </c>
      <c r="BS580" s="4">
        <v>150</v>
      </c>
      <c r="BT580" s="10">
        <v>40.302664325012856</v>
      </c>
      <c r="BU580" s="10">
        <v>111.29506766519688</v>
      </c>
      <c r="BV580" s="4">
        <v>12.198709611264919</v>
      </c>
      <c r="BW580" s="10">
        <v>16.578717852256915</v>
      </c>
      <c r="BX580" s="10">
        <v>7.8187013702729233</v>
      </c>
      <c r="BY580" s="4">
        <v>0.56407270074852289</v>
      </c>
      <c r="BZ580" s="4">
        <v>0.47211396767389813</v>
      </c>
      <c r="CA580" s="4">
        <v>0.65603143382314755</v>
      </c>
      <c r="CB580" s="4">
        <v>8.6365819661346226</v>
      </c>
      <c r="CD580" s="10">
        <v>3613.3251065360632</v>
      </c>
      <c r="CE580" s="10">
        <v>7.9447024422509962</v>
      </c>
      <c r="CF580" s="10"/>
      <c r="CH580" s="10">
        <v>2898.6505607369363</v>
      </c>
      <c r="CI580" s="10">
        <v>9.4990473105986837</v>
      </c>
      <c r="CJ580" s="10"/>
      <c r="CK580" s="4">
        <v>7.6453939829472821</v>
      </c>
      <c r="CM580" s="10">
        <v>3548.6002448187933</v>
      </c>
      <c r="CN580" s="10">
        <v>7.3377418644061105</v>
      </c>
      <c r="CQ580" s="10">
        <v>3331.0860574890603</v>
      </c>
      <c r="CR580" s="10">
        <v>7.9731352554129833</v>
      </c>
      <c r="CT580" s="4">
        <v>1.9572916737136743</v>
      </c>
      <c r="CU580" s="4">
        <v>1.5749999992549419</v>
      </c>
      <c r="CV580" s="4">
        <v>0.38229167445873219</v>
      </c>
      <c r="CW580" s="4">
        <v>1.8729166692743699</v>
      </c>
      <c r="CX580" s="4">
        <v>1.6083333293596904</v>
      </c>
      <c r="CY580" s="4">
        <v>0.26458333991467953</v>
      </c>
      <c r="CZ580" s="4">
        <v>2.0416666781529784</v>
      </c>
      <c r="DA580" s="4">
        <v>1.5416666691501935</v>
      </c>
      <c r="DB580" s="4">
        <v>0.50000000900278485</v>
      </c>
    </row>
    <row r="581" spans="1:106" x14ac:dyDescent="0.25">
      <c r="A581" s="1">
        <f t="shared" si="8"/>
        <v>45504</v>
      </c>
      <c r="B581" s="8" t="s">
        <v>109</v>
      </c>
      <c r="C581" s="4">
        <v>5240.9710244140624</v>
      </c>
      <c r="D581" s="4">
        <v>4843.5709999999999</v>
      </c>
      <c r="E581" s="4">
        <v>397.4000244140625</v>
      </c>
      <c r="F581" s="4">
        <v>2066.8119999999999</v>
      </c>
      <c r="H581" s="4">
        <v>2776.759</v>
      </c>
      <c r="J581" s="4">
        <v>28111.624453523702</v>
      </c>
      <c r="K581" s="4">
        <v>235.34136963895708</v>
      </c>
      <c r="L581" s="4">
        <v>16384.631308883938</v>
      </c>
      <c r="M581" s="4">
        <v>11726.993144639764</v>
      </c>
      <c r="N581" s="4">
        <v>13208.705607265183</v>
      </c>
      <c r="O581" s="4">
        <v>1786.8035121539288</v>
      </c>
      <c r="P581" s="4">
        <v>7757.9223490147533</v>
      </c>
      <c r="Q581" s="4">
        <v>5450.7832582504298</v>
      </c>
      <c r="R581" s="4">
        <v>15890.041143969225</v>
      </c>
      <c r="S581" s="4">
        <v>50.337676711134975</v>
      </c>
      <c r="T581" s="4">
        <v>1193.1691394421491</v>
      </c>
      <c r="U581" s="4">
        <v>7701.8568966309676</v>
      </c>
      <c r="V581" s="4">
        <v>0</v>
      </c>
      <c r="W581" s="4">
        <v>8188.1842473382576</v>
      </c>
      <c r="X581" s="4">
        <v>0</v>
      </c>
      <c r="Y581" s="4">
        <v>7701.8568966309676</v>
      </c>
      <c r="Z581" s="4">
        <v>8188.1842473382576</v>
      </c>
      <c r="AA581" s="4">
        <v>213858.26341185148</v>
      </c>
      <c r="AB581" s="4">
        <v>117192.71174209313</v>
      </c>
      <c r="AC581" s="4">
        <v>96665.551669758337</v>
      </c>
      <c r="AD581" s="4">
        <v>8379.0695586218444</v>
      </c>
      <c r="AE581" s="4">
        <v>4.4982720567284078</v>
      </c>
      <c r="AF581" s="4">
        <v>1024.9878737400632</v>
      </c>
      <c r="AG581" s="4">
        <v>8379.0695586218444</v>
      </c>
      <c r="AH581" s="4">
        <v>0</v>
      </c>
      <c r="AI581" s="4">
        <v>12519.995800363507</v>
      </c>
      <c r="AJ581" s="4">
        <v>228.38280198574066</v>
      </c>
      <c r="AK581" s="4">
        <v>6208.2119194334591</v>
      </c>
      <c r="AL581" s="4">
        <v>6311.7838809300474</v>
      </c>
      <c r="AM581" s="4">
        <v>717.13600582213439</v>
      </c>
      <c r="AN581" s="4">
        <v>387.11240666423652</v>
      </c>
      <c r="AO581" s="4">
        <v>330.02359915789782</v>
      </c>
      <c r="AP581" s="4">
        <v>42385.4208984375</v>
      </c>
      <c r="AQ581" s="4">
        <v>69512.090273437498</v>
      </c>
      <c r="AR581" s="4">
        <v>30103.298828125</v>
      </c>
      <c r="AS581" s="4">
        <v>12282.1220703125</v>
      </c>
      <c r="AT581" s="4">
        <v>493.50188078703707</v>
      </c>
      <c r="AU581" s="4">
        <v>600</v>
      </c>
      <c r="AV581" s="4">
        <v>387.00376157407408</v>
      </c>
      <c r="AW581" s="4">
        <v>5.3638198575361455</v>
      </c>
      <c r="AX581" s="4">
        <v>2.5202783121171537</v>
      </c>
      <c r="AY581" s="4">
        <v>5.0405566242343074</v>
      </c>
      <c r="AZ581" s="4">
        <v>40.805084099040734</v>
      </c>
      <c r="BA581" s="4">
        <v>1.5987628093323831</v>
      </c>
      <c r="BB581" s="4">
        <v>2.3888694942295041</v>
      </c>
      <c r="BC581" s="4">
        <v>0.13683265991769336</v>
      </c>
      <c r="BD581" s="4">
        <v>13.263208277555572</v>
      </c>
      <c r="BE581" s="4">
        <v>3.4585000276565552</v>
      </c>
      <c r="BF581" s="4">
        <v>3.2579998970031738</v>
      </c>
      <c r="BG581" s="4">
        <v>3.6590001583099365</v>
      </c>
      <c r="BH581" s="4">
        <v>95.112996101379395</v>
      </c>
      <c r="BI581" s="4">
        <v>89.089996337890625</v>
      </c>
      <c r="BJ581" s="4">
        <v>6.0229997634887695</v>
      </c>
      <c r="BK581" s="4">
        <v>1.1554999947547913</v>
      </c>
      <c r="BL581" s="4">
        <v>1.8849999904632568</v>
      </c>
      <c r="BM581" s="4">
        <v>0.42599999904632568</v>
      </c>
      <c r="BN581" s="4">
        <v>0.27300000190734863</v>
      </c>
      <c r="BO581" s="4">
        <v>0.33300000429153442</v>
      </c>
      <c r="BP581" s="4">
        <v>0.21299999952316284</v>
      </c>
      <c r="BQ581" s="4">
        <v>83</v>
      </c>
      <c r="BR581" s="4">
        <v>74</v>
      </c>
      <c r="BS581" s="4">
        <v>92</v>
      </c>
      <c r="BT581" s="10">
        <v>40.020662629950188</v>
      </c>
      <c r="BU581" s="10">
        <v>110.02111546262735</v>
      </c>
      <c r="BV581" s="4">
        <v>12.385647882915757</v>
      </c>
      <c r="BW581" s="10">
        <v>16.421359048011126</v>
      </c>
      <c r="BX581" s="10">
        <v>8.3499367178203876</v>
      </c>
      <c r="BY581" s="4">
        <v>0.43759020451870068</v>
      </c>
      <c r="BZ581" s="4">
        <v>0.30191172748016815</v>
      </c>
      <c r="CA581" s="4">
        <v>0.57326868155723321</v>
      </c>
      <c r="CB581" s="4">
        <v>8.6178257821107636</v>
      </c>
      <c r="CD581" s="10">
        <v>3529.5730865038181</v>
      </c>
      <c r="CE581" s="10">
        <v>7.884918459136256</v>
      </c>
      <c r="CF581" s="10"/>
      <c r="CH581" s="10">
        <v>2818.0738084085592</v>
      </c>
      <c r="CI581" s="10">
        <v>9.5357754661657914</v>
      </c>
      <c r="CJ581" s="10"/>
      <c r="CK581" s="4">
        <v>7.5928461185786684</v>
      </c>
      <c r="CM581" s="10">
        <v>3548.7222069134182</v>
      </c>
      <c r="CN581" s="10">
        <v>7.1819315104366712</v>
      </c>
      <c r="CQ581" s="10">
        <v>3294.4846048461177</v>
      </c>
      <c r="CR581" s="10">
        <v>8.0354712845647551</v>
      </c>
      <c r="CT581" s="4">
        <v>1.7437500297091901</v>
      </c>
      <c r="CU581" s="4">
        <v>1.466666688521703</v>
      </c>
      <c r="CV581" s="4">
        <v>0.27708334118748706</v>
      </c>
      <c r="CW581" s="4">
        <v>1.97083337046206</v>
      </c>
      <c r="CX581" s="4">
        <v>1.6416666929920514</v>
      </c>
      <c r="CY581" s="4">
        <v>0.32916667747000855</v>
      </c>
      <c r="CZ581" s="4">
        <v>1.5166666889563203</v>
      </c>
      <c r="DA581" s="4">
        <v>1.2916666840513547</v>
      </c>
      <c r="DB581" s="4">
        <v>0.22500000490496555</v>
      </c>
    </row>
    <row r="582" spans="1:106" x14ac:dyDescent="0.25">
      <c r="A582" s="1">
        <f t="shared" ref="A582:A608" si="9">A581+1</f>
        <v>45505</v>
      </c>
      <c r="B582" s="8" t="s">
        <v>109</v>
      </c>
      <c r="C582" s="4">
        <v>7387.1414792480464</v>
      </c>
      <c r="D582" s="4">
        <v>7008.5689999999995</v>
      </c>
      <c r="E582" s="4">
        <v>378.57247924804688</v>
      </c>
      <c r="F582" s="4">
        <v>4215.3159999999998</v>
      </c>
      <c r="H582" s="4">
        <v>2793.2530000000002</v>
      </c>
      <c r="J582" s="4">
        <v>37584.513359517274</v>
      </c>
      <c r="K582" s="4">
        <v>237.68889274182817</v>
      </c>
      <c r="L582" s="4">
        <v>26021.216040570227</v>
      </c>
      <c r="M582" s="4">
        <v>11563.297318947049</v>
      </c>
      <c r="N582" s="4">
        <v>15111.369620312686</v>
      </c>
      <c r="O582" s="4">
        <v>1786.6613038719636</v>
      </c>
      <c r="P582" s="4">
        <v>10483.862644042836</v>
      </c>
      <c r="Q582" s="4">
        <v>4627.5069762698495</v>
      </c>
      <c r="R582" s="4">
        <v>20268.62920187561</v>
      </c>
      <c r="S582" s="4">
        <v>50.387080922237999</v>
      </c>
      <c r="T582" s="4">
        <v>1193.1513581713982</v>
      </c>
      <c r="U582" s="4">
        <v>11828.098347838835</v>
      </c>
      <c r="V582" s="4">
        <v>0</v>
      </c>
      <c r="W582" s="4">
        <v>8440.5308540367751</v>
      </c>
      <c r="X582" s="4">
        <v>0</v>
      </c>
      <c r="Y582" s="4">
        <v>11828.098347838835</v>
      </c>
      <c r="Z582" s="4">
        <v>8440.5308540367751</v>
      </c>
      <c r="AA582" s="4">
        <v>236536.95880776638</v>
      </c>
      <c r="AB582" s="4">
        <v>134053.46828585034</v>
      </c>
      <c r="AC582" s="4">
        <v>102483.49052191606</v>
      </c>
      <c r="AD582" s="4">
        <v>11213.549417773351</v>
      </c>
      <c r="AE582" s="4">
        <v>4.498804669077157</v>
      </c>
      <c r="AF582" s="4">
        <v>1025.0376814863762</v>
      </c>
      <c r="AG582" s="4">
        <v>11213.549417773351</v>
      </c>
      <c r="AH582" s="4">
        <v>0</v>
      </c>
      <c r="AI582" s="4">
        <v>12479.042506142596</v>
      </c>
      <c r="AJ582" s="4">
        <v>228.52029009086115</v>
      </c>
      <c r="AK582" s="4">
        <v>5817.5228073685148</v>
      </c>
      <c r="AL582" s="4">
        <v>6661.5196987740801</v>
      </c>
      <c r="AM582" s="4">
        <v>812.25599545192244</v>
      </c>
      <c r="AN582" s="4">
        <v>469.23477070055048</v>
      </c>
      <c r="AO582" s="4">
        <v>343.02122475137196</v>
      </c>
      <c r="AP582" s="4">
        <v>54109.9970703125</v>
      </c>
      <c r="AQ582" s="4">
        <v>88740.395195312492</v>
      </c>
      <c r="AR582" s="4">
        <v>41363.22265625</v>
      </c>
      <c r="AS582" s="4">
        <v>12746.7744140625</v>
      </c>
      <c r="AT582" s="4">
        <v>464.01316550925924</v>
      </c>
      <c r="AU582" s="4">
        <v>600</v>
      </c>
      <c r="AV582" s="4">
        <v>328.02633101851853</v>
      </c>
      <c r="AW582" s="4">
        <v>5.087829096694529</v>
      </c>
      <c r="AX582" s="4">
        <v>2.0456315426966625</v>
      </c>
      <c r="AY582" s="4">
        <v>4.0912630853933249</v>
      </c>
      <c r="AZ582" s="4">
        <v>32.02009322174834</v>
      </c>
      <c r="BA582" s="4">
        <v>1.5179822194111818</v>
      </c>
      <c r="BB582" s="4">
        <v>1.6892924741185362</v>
      </c>
      <c r="BC582" s="4">
        <v>0.10995538636070684</v>
      </c>
      <c r="BD582" s="4">
        <v>12.012819227112674</v>
      </c>
      <c r="BE582" s="4">
        <v>2.6624999046325684</v>
      </c>
      <c r="BF582" s="4">
        <v>2.994999885559082</v>
      </c>
      <c r="BG582" s="4">
        <v>2.3299999237060547</v>
      </c>
      <c r="BH582" s="4">
        <v>95.21049976348877</v>
      </c>
      <c r="BI582" s="4">
        <v>87.784500122070313</v>
      </c>
      <c r="BJ582" s="4">
        <v>7.425999641418457</v>
      </c>
      <c r="BK582" s="4">
        <v>1.7914999723434448</v>
      </c>
      <c r="BL582" s="4">
        <v>1.8849999904632568</v>
      </c>
      <c r="BM582" s="4">
        <v>1.6979999542236328</v>
      </c>
      <c r="BN582" s="4">
        <v>0.33650000393390656</v>
      </c>
      <c r="BO582" s="4">
        <v>0.33300000429153442</v>
      </c>
      <c r="BP582" s="4">
        <v>0.34000000357627869</v>
      </c>
      <c r="BQ582" s="4">
        <v>74</v>
      </c>
      <c r="BR582" s="4">
        <v>74</v>
      </c>
      <c r="BS582" s="4">
        <v>74</v>
      </c>
      <c r="BT582" s="10">
        <v>39.717674190577178</v>
      </c>
      <c r="BU582" s="10">
        <v>110.94930702488037</v>
      </c>
      <c r="BV582" s="4">
        <v>12.531180438364821</v>
      </c>
      <c r="BW582" s="10">
        <v>16.662976206888754</v>
      </c>
      <c r="BX582" s="10">
        <v>8.3993846698408881</v>
      </c>
      <c r="BY582" s="4">
        <v>0.37169292437009432</v>
      </c>
      <c r="BZ582" s="4">
        <v>0.31124205598652915</v>
      </c>
      <c r="CA582" s="4">
        <v>0.43214379275365949</v>
      </c>
      <c r="CB582" s="4">
        <v>8.6244905741214772</v>
      </c>
      <c r="CD582" s="10">
        <v>4342.7149106615443</v>
      </c>
      <c r="CE582" s="10">
        <v>8.0208138940332798</v>
      </c>
      <c r="CF582" s="10"/>
      <c r="CH582" s="10">
        <v>2952.9348345269154</v>
      </c>
      <c r="CI582" s="10">
        <v>9.5122838600365291</v>
      </c>
      <c r="CJ582" s="10"/>
      <c r="CK582" s="4">
        <v>7.3668999724096444</v>
      </c>
      <c r="CM582" s="10">
        <v>4226.4773370782759</v>
      </c>
      <c r="CN582" s="10">
        <v>7.2477878799130604</v>
      </c>
      <c r="CQ582" s="10">
        <v>3367.7878304959277</v>
      </c>
      <c r="CR582" s="10">
        <v>7.516382239359535</v>
      </c>
      <c r="CT582" s="4">
        <v>2.2781250054637594</v>
      </c>
      <c r="CU582" s="4">
        <v>1.8302083301047483</v>
      </c>
      <c r="CV582" s="4">
        <v>0.4479166753590107</v>
      </c>
      <c r="CW582" s="4">
        <v>1.862499988016983</v>
      </c>
      <c r="CX582" s="4">
        <v>1.6604166502753894</v>
      </c>
      <c r="CY582" s="4">
        <v>0.20208333774159351</v>
      </c>
      <c r="CZ582" s="4">
        <v>2.6937500229105353</v>
      </c>
      <c r="DA582" s="4">
        <v>2.0000000099341073</v>
      </c>
      <c r="DB582" s="4">
        <v>0.69375001297642791</v>
      </c>
    </row>
    <row r="583" spans="1:106" x14ac:dyDescent="0.25">
      <c r="A583" s="1">
        <f t="shared" si="9"/>
        <v>45506</v>
      </c>
      <c r="B583" s="8" t="s">
        <v>109</v>
      </c>
      <c r="C583" s="4">
        <v>7721.324854492188</v>
      </c>
      <c r="D583" s="4">
        <v>7335.0740000000005</v>
      </c>
      <c r="E583" s="4">
        <v>386.2508544921875</v>
      </c>
      <c r="F583" s="4">
        <v>4606.6019999999999</v>
      </c>
      <c r="H583" s="4">
        <v>2728.4720000000002</v>
      </c>
      <c r="J583" s="4">
        <v>39273.153084551479</v>
      </c>
      <c r="K583" s="4">
        <v>239.52005122425061</v>
      </c>
      <c r="L583" s="4">
        <v>27024.389508582823</v>
      </c>
      <c r="M583" s="4">
        <v>12248.763575968658</v>
      </c>
      <c r="N583" s="4">
        <v>17886.975591274295</v>
      </c>
      <c r="O583" s="4">
        <v>1786.1204550282671</v>
      </c>
      <c r="P583" s="4">
        <v>11577.843514337585</v>
      </c>
      <c r="Q583" s="4">
        <v>6309.1320769367103</v>
      </c>
      <c r="R583" s="4">
        <v>22409.801060267935</v>
      </c>
      <c r="S583" s="4">
        <v>50.385210405653837</v>
      </c>
      <c r="T583" s="4">
        <v>1192.9300890505626</v>
      </c>
      <c r="U583" s="4">
        <v>13715.619947538755</v>
      </c>
      <c r="V583" s="4">
        <v>0</v>
      </c>
      <c r="W583" s="4">
        <v>8694.1811127291803</v>
      </c>
      <c r="X583" s="4">
        <v>0</v>
      </c>
      <c r="Y583" s="4">
        <v>13715.619947538755</v>
      </c>
      <c r="Z583" s="4">
        <v>8694.1811127291803</v>
      </c>
      <c r="AA583" s="4">
        <v>250871.6783450236</v>
      </c>
      <c r="AB583" s="4">
        <v>143655.77485183312</v>
      </c>
      <c r="AC583" s="4">
        <v>107215.90349319046</v>
      </c>
      <c r="AD583" s="4">
        <v>12416.244721398001</v>
      </c>
      <c r="AE583" s="4">
        <v>4.4930674733918261</v>
      </c>
      <c r="AF583" s="4">
        <v>1024.949477614289</v>
      </c>
      <c r="AG583" s="4">
        <v>12416.244721398001</v>
      </c>
      <c r="AH583" s="4">
        <v>0</v>
      </c>
      <c r="AI583" s="4">
        <v>11459.394992070662</v>
      </c>
      <c r="AJ583" s="4">
        <v>227.87134483134304</v>
      </c>
      <c r="AK583" s="4">
        <v>4467.7410750680265</v>
      </c>
      <c r="AL583" s="4">
        <v>6991.6539170026363</v>
      </c>
      <c r="AM583" s="4">
        <v>851.54994459277464</v>
      </c>
      <c r="AN583" s="4">
        <v>488.18649493537526</v>
      </c>
      <c r="AO583" s="4">
        <v>363.36344965739937</v>
      </c>
      <c r="AP583" s="4">
        <v>61543.9296875</v>
      </c>
      <c r="AQ583" s="4">
        <v>100932.04468749999</v>
      </c>
      <c r="AR583" s="4">
        <v>46349.046875</v>
      </c>
      <c r="AS583" s="4">
        <v>15194.8828125</v>
      </c>
      <c r="AT583" s="4">
        <v>441.69661458333337</v>
      </c>
      <c r="AU583" s="4">
        <v>600</v>
      </c>
      <c r="AV583" s="4">
        <v>283.39322916666669</v>
      </c>
      <c r="AW583" s="4">
        <v>5.0863231148347241</v>
      </c>
      <c r="AX583" s="4">
        <v>2.3165681963073776</v>
      </c>
      <c r="AY583" s="4">
        <v>4.6331363926147553</v>
      </c>
      <c r="AZ583" s="4">
        <v>32.49075554683715</v>
      </c>
      <c r="BA583" s="4">
        <v>1.6080458930793926</v>
      </c>
      <c r="BB583" s="4">
        <v>1.4841228944542726</v>
      </c>
      <c r="BC583" s="4">
        <v>0.11028547051706439</v>
      </c>
      <c r="BD583" s="4">
        <v>13.071855748794038</v>
      </c>
      <c r="BE583" s="4">
        <v>2.4545000791549683</v>
      </c>
      <c r="BF583" s="4">
        <v>1.5520000457763672</v>
      </c>
      <c r="BG583" s="4">
        <v>3.3570001125335693</v>
      </c>
      <c r="BH583" s="4">
        <v>95.547496795654297</v>
      </c>
      <c r="BI583" s="4">
        <v>88.227996826171875</v>
      </c>
      <c r="BJ583" s="4">
        <v>7.3194999694824219</v>
      </c>
      <c r="BK583" s="4">
        <v>1.6834999918937683</v>
      </c>
      <c r="BL583" s="4">
        <v>1.8849999904632568</v>
      </c>
      <c r="BM583" s="4">
        <v>1.4819999933242798</v>
      </c>
      <c r="BN583" s="4">
        <v>0.31450000405311584</v>
      </c>
      <c r="BO583" s="4">
        <v>0.33300000429153442</v>
      </c>
      <c r="BP583" s="4">
        <v>0.29600000381469727</v>
      </c>
      <c r="BQ583" s="4">
        <v>70</v>
      </c>
      <c r="BR583" s="4">
        <v>74</v>
      </c>
      <c r="BS583" s="4">
        <v>66</v>
      </c>
      <c r="BT583" s="10">
        <v>39.651950487653416</v>
      </c>
      <c r="BU583" s="10">
        <v>116.37169823484254</v>
      </c>
      <c r="BV583" s="4">
        <v>12.366262533042441</v>
      </c>
      <c r="BW583" s="10">
        <v>16.371146118050373</v>
      </c>
      <c r="BX583" s="10">
        <v>8.3613789480345115</v>
      </c>
      <c r="BY583" s="4">
        <v>0.47501315905215186</v>
      </c>
      <c r="BZ583" s="4">
        <v>0.38299721016969535</v>
      </c>
      <c r="CA583" s="4">
        <v>0.56702910793460837</v>
      </c>
      <c r="CB583" s="4">
        <v>8.4084224899470943</v>
      </c>
      <c r="CD583" s="10">
        <v>4568.4826087141064</v>
      </c>
      <c r="CE583" s="10">
        <v>7.8667003631243775</v>
      </c>
      <c r="CF583" s="10"/>
      <c r="CH583" s="10">
        <v>3160.0448975265667</v>
      </c>
      <c r="CI583" s="10">
        <v>9.1915911458995154</v>
      </c>
      <c r="CJ583" s="10"/>
      <c r="CK583" s="4">
        <v>7.1921864316174355</v>
      </c>
      <c r="CM583" s="10">
        <v>4398.4323601116203</v>
      </c>
      <c r="CN583" s="10">
        <v>7.1003333915277409</v>
      </c>
      <c r="CQ583" s="10">
        <v>3585.379555488299</v>
      </c>
      <c r="CR583" s="10">
        <v>7.3048688903787982</v>
      </c>
      <c r="CT583" s="4">
        <v>3.3760416777804494</v>
      </c>
      <c r="CU583" s="4">
        <v>1.8140625056500237</v>
      </c>
      <c r="CV583" s="4">
        <v>1.5619791721304259</v>
      </c>
      <c r="CW583" s="4">
        <v>1.8895833560576041</v>
      </c>
      <c r="CX583" s="4">
        <v>1.5750000178813934</v>
      </c>
      <c r="CY583" s="4">
        <v>0.3145833381762107</v>
      </c>
      <c r="CZ583" s="4">
        <v>4.8624999995032949</v>
      </c>
      <c r="DA583" s="4">
        <v>2.053124993418654</v>
      </c>
      <c r="DB583" s="4">
        <v>2.809375006084641</v>
      </c>
    </row>
    <row r="584" spans="1:106" x14ac:dyDescent="0.25">
      <c r="A584" s="1">
        <f t="shared" si="9"/>
        <v>45507</v>
      </c>
      <c r="B584" s="8" t="s">
        <v>109</v>
      </c>
      <c r="C584" s="4">
        <v>6002.1877363281255</v>
      </c>
      <c r="D584" s="4">
        <v>5642.5830000000005</v>
      </c>
      <c r="E584" s="4">
        <v>359.604736328125</v>
      </c>
      <c r="F584" s="4">
        <v>2440.3380000000002</v>
      </c>
      <c r="H584" s="4">
        <v>3202.2449999999999</v>
      </c>
      <c r="J584" s="4">
        <v>28557.138891354203</v>
      </c>
      <c r="K584" s="4">
        <v>239.41693554819767</v>
      </c>
      <c r="L584" s="4">
        <v>14874.114479363727</v>
      </c>
      <c r="M584" s="4">
        <v>13683.024411990476</v>
      </c>
      <c r="N584" s="4">
        <v>12975.199273721988</v>
      </c>
      <c r="O584" s="4">
        <v>1784.7805744894381</v>
      </c>
      <c r="P584" s="4">
        <v>7100.0650880618532</v>
      </c>
      <c r="Q584" s="4">
        <v>5875.1341856601339</v>
      </c>
      <c r="R584" s="4">
        <v>16228.740691082727</v>
      </c>
      <c r="S584" s="4">
        <v>50.391597268094955</v>
      </c>
      <c r="T584" s="4">
        <v>1192.5157474524844</v>
      </c>
      <c r="U584" s="4">
        <v>7112.0571147044275</v>
      </c>
      <c r="V584" s="4">
        <v>0</v>
      </c>
      <c r="W584" s="4">
        <v>9116.6835763782983</v>
      </c>
      <c r="X584" s="4">
        <v>0</v>
      </c>
      <c r="Y584" s="4">
        <v>7112.0571147044275</v>
      </c>
      <c r="Z584" s="4">
        <v>9116.6835763782983</v>
      </c>
      <c r="AA584" s="4">
        <v>196756.70117411256</v>
      </c>
      <c r="AB584" s="4">
        <v>97268.248576229351</v>
      </c>
      <c r="AC584" s="4">
        <v>99488.452597883224</v>
      </c>
      <c r="AD584" s="4">
        <v>7661.4377042598635</v>
      </c>
      <c r="AE584" s="4">
        <v>4.4983249537139418</v>
      </c>
      <c r="AF584" s="4">
        <v>1025.0791166298811</v>
      </c>
      <c r="AG584" s="4">
        <v>7661.4377042598635</v>
      </c>
      <c r="AH584" s="4">
        <v>0</v>
      </c>
      <c r="AI584" s="4">
        <v>10574.113931618653</v>
      </c>
      <c r="AJ584" s="4">
        <v>228.26517647750953</v>
      </c>
      <c r="AK584" s="4">
        <v>3745.0634528676687</v>
      </c>
      <c r="AL584" s="4">
        <v>6829.0504787509844</v>
      </c>
      <c r="AM584" s="4">
        <v>757.18821046531525</v>
      </c>
      <c r="AN584" s="4">
        <v>387.64149713301708</v>
      </c>
      <c r="AO584" s="4">
        <v>369.54671333229822</v>
      </c>
      <c r="AP584" s="4">
        <v>46753.380859375</v>
      </c>
      <c r="AQ584" s="4">
        <v>76675.544609374992</v>
      </c>
      <c r="AR584" s="4">
        <v>27722.69921875</v>
      </c>
      <c r="AS584" s="4">
        <v>19030.681640625</v>
      </c>
      <c r="AT584" s="4">
        <v>425</v>
      </c>
      <c r="AU584" s="4">
        <v>600</v>
      </c>
      <c r="AV584" s="4">
        <v>250</v>
      </c>
      <c r="AW584" s="4">
        <v>4.7577883508229295</v>
      </c>
      <c r="AX584" s="4">
        <v>2.1617449909455253</v>
      </c>
      <c r="AY584" s="4">
        <v>4.3234899818910506</v>
      </c>
      <c r="AZ584" s="4">
        <v>32.780830893250211</v>
      </c>
      <c r="BA584" s="4">
        <v>1.2764408647015753</v>
      </c>
      <c r="BB584" s="4">
        <v>1.7617099624556947</v>
      </c>
      <c r="BC584" s="4">
        <v>0.12615203717845216</v>
      </c>
      <c r="BD584" s="4">
        <v>12.774599525652578</v>
      </c>
      <c r="BE584" s="4">
        <v>3.3115000128746033</v>
      </c>
      <c r="BF584" s="4">
        <v>1.4129999876022339</v>
      </c>
      <c r="BG584" s="4">
        <v>5.2100000381469727</v>
      </c>
      <c r="BH584" s="4">
        <v>94.179000377655029</v>
      </c>
      <c r="BI584" s="4">
        <v>86.374000549316406</v>
      </c>
      <c r="BJ584" s="4">
        <v>7.804999828338623</v>
      </c>
      <c r="BK584" s="4">
        <v>2.0385000109672546</v>
      </c>
      <c r="BL584" s="4">
        <v>2.1610000133514404</v>
      </c>
      <c r="BM584" s="4">
        <v>1.9160000085830688</v>
      </c>
      <c r="BN584" s="4">
        <v>0.47150000929832458</v>
      </c>
      <c r="BO584" s="4">
        <v>0.33300000429153442</v>
      </c>
      <c r="BP584" s="4">
        <v>0.61000001430511475</v>
      </c>
      <c r="BQ584" s="4">
        <v>72</v>
      </c>
      <c r="BR584" s="4">
        <v>58</v>
      </c>
      <c r="BS584" s="4">
        <v>86</v>
      </c>
      <c r="BT584" s="10">
        <v>39.567470447199398</v>
      </c>
      <c r="BU584" s="10">
        <v>119.10761668102576</v>
      </c>
      <c r="BV584" s="4">
        <v>12.224020645281783</v>
      </c>
      <c r="BW584" s="10">
        <v>16.468586590698472</v>
      </c>
      <c r="BX584" s="10">
        <v>7.9794546998650944</v>
      </c>
      <c r="BY584" s="4">
        <v>0.47266814181879602</v>
      </c>
      <c r="BZ584" s="4">
        <v>0.36585598505517047</v>
      </c>
      <c r="CA584" s="4">
        <v>0.57948029858242156</v>
      </c>
      <c r="CB584" s="4">
        <v>8.6987867248027158</v>
      </c>
      <c r="CD584" s="10">
        <v>3336.6711222630879</v>
      </c>
      <c r="CE584" s="10">
        <v>8.093289564429174</v>
      </c>
      <c r="CF584" s="10"/>
      <c r="CH584" s="10">
        <v>3227.0685495550006</v>
      </c>
      <c r="CI584" s="10">
        <v>9.3248486936162678</v>
      </c>
      <c r="CJ584" s="10"/>
      <c r="CK584" s="4">
        <v>7.1987897797611584</v>
      </c>
      <c r="CM584" s="10">
        <v>3402.4833134142559</v>
      </c>
      <c r="CN584" s="10">
        <v>7.1029773883519232</v>
      </c>
      <c r="CQ584" s="10">
        <v>3770.0703740776235</v>
      </c>
      <c r="CR584" s="10">
        <v>7.2852603308760031</v>
      </c>
      <c r="CT584" s="4">
        <v>1.7492187395821222</v>
      </c>
      <c r="CU584" s="4">
        <v>1.3772569281152554</v>
      </c>
      <c r="CV584" s="4">
        <v>0.37196181146686691</v>
      </c>
      <c r="CW584" s="4">
        <v>1.6442708193272766</v>
      </c>
      <c r="CX584" s="4">
        <v>1.3857638701382611</v>
      </c>
      <c r="CY584" s="4">
        <v>0.25850694918901557</v>
      </c>
      <c r="CZ584" s="4">
        <v>1.8541666598369679</v>
      </c>
      <c r="DA584" s="4">
        <v>1.3687499860922496</v>
      </c>
      <c r="DB584" s="4">
        <v>0.48541667374471825</v>
      </c>
    </row>
    <row r="585" spans="1:106" x14ac:dyDescent="0.25">
      <c r="A585" s="1">
        <f t="shared" si="9"/>
        <v>45508</v>
      </c>
      <c r="B585" s="8" t="s">
        <v>109</v>
      </c>
      <c r="C585" s="4">
        <v>7875.4327216796864</v>
      </c>
      <c r="D585" s="4">
        <v>7514.3429999999989</v>
      </c>
      <c r="E585" s="4">
        <v>361.0897216796875</v>
      </c>
      <c r="F585" s="4">
        <v>4306.3729999999996</v>
      </c>
      <c r="H585" s="4">
        <v>3207.97</v>
      </c>
      <c r="J585" s="4">
        <v>36208.996798065506</v>
      </c>
      <c r="K585" s="4">
        <v>246.87950883681395</v>
      </c>
      <c r="L585" s="4">
        <v>23105.747315508284</v>
      </c>
      <c r="M585" s="4">
        <v>13103.249482557223</v>
      </c>
      <c r="N585" s="4">
        <v>18287.257491429376</v>
      </c>
      <c r="O585" s="4">
        <v>1784.5370619516709</v>
      </c>
      <c r="P585" s="4">
        <v>11697.744269796041</v>
      </c>
      <c r="Q585" s="4">
        <v>6589.513221633335</v>
      </c>
      <c r="R585" s="4">
        <v>19209.243955313643</v>
      </c>
      <c r="S585" s="4">
        <v>50.40049874035396</v>
      </c>
      <c r="T585" s="4">
        <v>1192.0379408491533</v>
      </c>
      <c r="U585" s="4">
        <v>11140.3899747507</v>
      </c>
      <c r="V585" s="4">
        <v>0</v>
      </c>
      <c r="W585" s="4">
        <v>8068.8539805629443</v>
      </c>
      <c r="X585" s="4">
        <v>0</v>
      </c>
      <c r="Y585" s="4">
        <v>11140.3899747507</v>
      </c>
      <c r="Z585" s="4">
        <v>8068.8539805629443</v>
      </c>
      <c r="AA585" s="4">
        <v>217016.98710762878</v>
      </c>
      <c r="AB585" s="4">
        <v>111538.01092733645</v>
      </c>
      <c r="AC585" s="4">
        <v>105478.97618029233</v>
      </c>
      <c r="AD585" s="4">
        <v>11439.360188184353</v>
      </c>
      <c r="AE585" s="4">
        <v>4.5004456334351044</v>
      </c>
      <c r="AF585" s="4">
        <v>1025.0904075094843</v>
      </c>
      <c r="AG585" s="4">
        <v>11439.360188184353</v>
      </c>
      <c r="AH585" s="4">
        <v>0</v>
      </c>
      <c r="AI585" s="4">
        <v>11554.258719401805</v>
      </c>
      <c r="AJ585" s="4">
        <v>228.08455330098116</v>
      </c>
      <c r="AK585" s="4">
        <v>4622.1999689592576</v>
      </c>
      <c r="AL585" s="4">
        <v>6932.0587504425475</v>
      </c>
      <c r="AM585" s="4">
        <v>802.50864042383512</v>
      </c>
      <c r="AN585" s="4">
        <v>418.13725032054464</v>
      </c>
      <c r="AO585" s="4">
        <v>384.37139010329048</v>
      </c>
      <c r="AP585" s="4">
        <v>59933.55859375</v>
      </c>
      <c r="AQ585" s="4">
        <v>98291.036093749994</v>
      </c>
      <c r="AR585" s="4">
        <v>40636.05859375</v>
      </c>
      <c r="AS585" s="4">
        <v>19297.5</v>
      </c>
      <c r="AT585" s="4">
        <v>422.19061053240739</v>
      </c>
      <c r="AU585" s="4">
        <v>600</v>
      </c>
      <c r="AV585" s="4">
        <v>244.38122106481481</v>
      </c>
      <c r="AW585" s="4">
        <v>4.5977152085101913</v>
      </c>
      <c r="AX585" s="4">
        <v>2.3220638328974306</v>
      </c>
      <c r="AY585" s="4">
        <v>4.6441276657948611</v>
      </c>
      <c r="AZ585" s="4">
        <v>27.556198468970351</v>
      </c>
      <c r="BA585" s="4">
        <v>1.4525373515913353</v>
      </c>
      <c r="BB585" s="4">
        <v>1.4671268395951063</v>
      </c>
      <c r="BC585" s="4">
        <v>0.10190025980600018</v>
      </c>
      <c r="BD585" s="4">
        <v>12.480715608575006</v>
      </c>
      <c r="BE585" s="4">
        <v>3.8480000495910645</v>
      </c>
      <c r="BF585" s="4">
        <v>2.6500000953674316</v>
      </c>
      <c r="BG585" s="4">
        <v>5.0460000038146973</v>
      </c>
      <c r="BH585" s="4">
        <v>93.256499290466309</v>
      </c>
      <c r="BI585" s="4">
        <v>85.92449951171875</v>
      </c>
      <c r="BJ585" s="4">
        <v>7.3319997787475586</v>
      </c>
      <c r="BK585" s="4">
        <v>2.3585000038146973</v>
      </c>
      <c r="BL585" s="4">
        <v>2.1610000133514404</v>
      </c>
      <c r="BM585" s="4">
        <v>2.5559999942779541</v>
      </c>
      <c r="BN585" s="4">
        <v>0.53749999403953552</v>
      </c>
      <c r="BO585" s="4">
        <v>0.33300000429153442</v>
      </c>
      <c r="BP585" s="4">
        <v>0.74199998378753662</v>
      </c>
      <c r="BQ585" s="4">
        <v>57</v>
      </c>
      <c r="BR585" s="4">
        <v>58</v>
      </c>
      <c r="BS585" s="4">
        <v>56</v>
      </c>
      <c r="BT585" s="10">
        <v>39.358759629404233</v>
      </c>
      <c r="BU585" s="10">
        <v>119.50895763994414</v>
      </c>
      <c r="BV585" s="4">
        <v>12.842977645441337</v>
      </c>
      <c r="BW585" s="10">
        <v>16.70099835191612</v>
      </c>
      <c r="BX585" s="10">
        <v>8.9849569389665565</v>
      </c>
      <c r="BY585" s="4">
        <v>0.44758804903264171</v>
      </c>
      <c r="BZ585" s="4">
        <v>0.41133769731219461</v>
      </c>
      <c r="CA585" s="4">
        <v>0.48383840075308876</v>
      </c>
      <c r="CB585" s="4">
        <v>8.3985574087326729</v>
      </c>
      <c r="CD585" s="10">
        <v>3962.6294617951371</v>
      </c>
      <c r="CE585" s="10">
        <v>8.0648211053076544</v>
      </c>
      <c r="CF585" s="10"/>
      <c r="CH585" s="10">
        <v>3375.543646502369</v>
      </c>
      <c r="CI585" s="10">
        <v>8.7903382437376898</v>
      </c>
      <c r="CJ585" s="10"/>
      <c r="CK585" s="4">
        <v>7.3141182347723257</v>
      </c>
      <c r="CM585" s="10">
        <v>3798.3196683254951</v>
      </c>
      <c r="CN585" s="10">
        <v>7.3986757362987063</v>
      </c>
      <c r="CQ585" s="10">
        <v>3833.0379817485677</v>
      </c>
      <c r="CR585" s="10">
        <v>7.2303266254323111</v>
      </c>
      <c r="CT585" s="4">
        <v>1.8489583435778818</v>
      </c>
      <c r="CU585" s="4">
        <v>1.5697916696468988</v>
      </c>
      <c r="CV585" s="4">
        <v>0.27916667393098271</v>
      </c>
      <c r="CW585" s="4">
        <v>1.6958333359410365</v>
      </c>
      <c r="CX585" s="4">
        <v>1.4166666616996129</v>
      </c>
      <c r="CY585" s="4">
        <v>0.27916667424142361</v>
      </c>
      <c r="CZ585" s="4">
        <v>2.0020833512147269</v>
      </c>
      <c r="DA585" s="4">
        <v>1.7229166775941849</v>
      </c>
      <c r="DB585" s="4">
        <v>0.27916667362054187</v>
      </c>
    </row>
    <row r="586" spans="1:106" x14ac:dyDescent="0.25">
      <c r="A586" s="1">
        <f t="shared" si="9"/>
        <v>45509</v>
      </c>
      <c r="B586" s="8" t="s">
        <v>110</v>
      </c>
      <c r="C586" s="4">
        <v>7639.7371594238284</v>
      </c>
      <c r="D586" s="4">
        <v>7279.43</v>
      </c>
      <c r="E586" s="4">
        <v>360.30715942382813</v>
      </c>
      <c r="F586" s="4">
        <v>4439.134</v>
      </c>
      <c r="H586" s="4">
        <v>2840.2959999999998</v>
      </c>
      <c r="J586" s="4">
        <v>36815.936617114945</v>
      </c>
      <c r="K586" s="4">
        <v>243.83760730240007</v>
      </c>
      <c r="L586" s="4">
        <v>25261.236377302143</v>
      </c>
      <c r="M586" s="4">
        <v>11554.700239812804</v>
      </c>
      <c r="N586" s="4">
        <v>19295.418637014514</v>
      </c>
      <c r="O586" s="4">
        <v>1783.9404788714444</v>
      </c>
      <c r="P586" s="4">
        <v>12071.986390212185</v>
      </c>
      <c r="Q586" s="4">
        <v>7223.4322468023302</v>
      </c>
      <c r="R586" s="4">
        <v>20808.710892160347</v>
      </c>
      <c r="S586" s="4">
        <v>50.409026064110897</v>
      </c>
      <c r="T586" s="4">
        <v>1191.5672055305406</v>
      </c>
      <c r="U586" s="4">
        <v>13608.981084621626</v>
      </c>
      <c r="V586" s="4">
        <v>0</v>
      </c>
      <c r="W586" s="4">
        <v>7199.7298075387216</v>
      </c>
      <c r="X586" s="4">
        <v>0</v>
      </c>
      <c r="Y586" s="4">
        <v>13608.981084621626</v>
      </c>
      <c r="Z586" s="4">
        <v>7199.7298075387216</v>
      </c>
      <c r="AA586" s="4">
        <v>239404.15300287463</v>
      </c>
      <c r="AB586" s="4">
        <v>164874.56341873479</v>
      </c>
      <c r="AC586" s="4">
        <v>74529.589584139845</v>
      </c>
      <c r="AD586" s="4">
        <v>11515.466100166628</v>
      </c>
      <c r="AE586" s="4">
        <v>4.5005472612667941</v>
      </c>
      <c r="AF586" s="4">
        <v>1024.9510906967132</v>
      </c>
      <c r="AG586" s="4">
        <v>11515.466100166628</v>
      </c>
      <c r="AH586" s="4">
        <v>0</v>
      </c>
      <c r="AI586" s="4">
        <v>8518.1846443691138</v>
      </c>
      <c r="AJ586" s="4">
        <v>227.62991170247395</v>
      </c>
      <c r="AK586" s="4">
        <v>2753.0093477697428</v>
      </c>
      <c r="AL586" s="4">
        <v>5765.175296599371</v>
      </c>
      <c r="AM586" s="4">
        <v>815.72485493200577</v>
      </c>
      <c r="AN586" s="4">
        <v>500.80068127901774</v>
      </c>
      <c r="AO586" s="4">
        <v>314.92417365298803</v>
      </c>
      <c r="AP586" s="4">
        <v>65759.52734375</v>
      </c>
      <c r="AQ586" s="4">
        <v>107845.62484374999</v>
      </c>
      <c r="AR586" s="4">
        <v>47957.12890625</v>
      </c>
      <c r="AS586" s="4">
        <v>17802.3984375</v>
      </c>
      <c r="AT586" s="4">
        <v>408.04390914351853</v>
      </c>
      <c r="AU586" s="4">
        <v>600</v>
      </c>
      <c r="AV586" s="4">
        <v>216.08781828703704</v>
      </c>
      <c r="AW586" s="4">
        <v>4.8190056606465133</v>
      </c>
      <c r="AX586" s="4">
        <v>2.5256652466391567</v>
      </c>
      <c r="AY586" s="4">
        <v>5.0513304932783134</v>
      </c>
      <c r="AZ586" s="4">
        <v>31.336700204085286</v>
      </c>
      <c r="BA586" s="4">
        <v>1.5073118171299886</v>
      </c>
      <c r="BB586" s="4">
        <v>1.1149839931157444</v>
      </c>
      <c r="BC586" s="4">
        <v>0.10677394233724212</v>
      </c>
      <c r="BD586" s="4">
        <v>14.116405131912085</v>
      </c>
      <c r="BE586" s="4">
        <v>4.3360000848770142</v>
      </c>
      <c r="BF586" s="4">
        <v>1.5889999866485596</v>
      </c>
      <c r="BG586" s="4">
        <v>7.0830001831054688</v>
      </c>
      <c r="BH586" s="4">
        <v>93.335002899169922</v>
      </c>
      <c r="BI586" s="4">
        <v>83.994003295898438</v>
      </c>
      <c r="BJ586" s="4">
        <v>9.3409996032714844</v>
      </c>
      <c r="BK586" s="4">
        <v>1.8205000162124634</v>
      </c>
      <c r="BL586" s="4">
        <v>1.7990000247955322</v>
      </c>
      <c r="BM586" s="4">
        <v>1.8420000076293945</v>
      </c>
      <c r="BN586" s="4">
        <v>0.50850000977516174</v>
      </c>
      <c r="BO586" s="4">
        <v>0.49099999666213989</v>
      </c>
      <c r="BP586" s="4">
        <v>0.52600002288818359</v>
      </c>
      <c r="BQ586" s="4">
        <v>48</v>
      </c>
      <c r="BR586" s="4">
        <v>58</v>
      </c>
      <c r="BS586" s="4">
        <v>38</v>
      </c>
      <c r="BT586" s="10">
        <v>39.370806896352718</v>
      </c>
      <c r="BU586" s="10">
        <v>118.85088063232973</v>
      </c>
      <c r="BV586" s="4">
        <v>12.866510504597315</v>
      </c>
      <c r="BW586" s="10">
        <v>17.572530850757051</v>
      </c>
      <c r="BX586" s="10">
        <v>8.1604901584375789</v>
      </c>
      <c r="BY586" s="4">
        <v>0.73181235647160281</v>
      </c>
      <c r="BZ586" s="4">
        <v>0.52964921676374621</v>
      </c>
      <c r="CA586" s="4">
        <v>0.9339754961794593</v>
      </c>
      <c r="CB586" s="4">
        <v>8.2756234757069507</v>
      </c>
      <c r="CD586" s="10">
        <v>4707.0254254610763</v>
      </c>
      <c r="CE586" s="10">
        <v>7.9236304794568531</v>
      </c>
      <c r="CF586" s="10"/>
      <c r="CH586" s="10">
        <v>2710.9513928826827</v>
      </c>
      <c r="CI586" s="10">
        <v>8.8867889828729218</v>
      </c>
      <c r="CJ586" s="10"/>
      <c r="CK586" s="4">
        <v>7.4305307894912138</v>
      </c>
      <c r="CM586" s="10">
        <v>4474.0195462092643</v>
      </c>
      <c r="CN586" s="10">
        <v>7.4781596727417847</v>
      </c>
      <c r="CQ586" s="10">
        <v>3302.8106205406707</v>
      </c>
      <c r="CR586" s="10">
        <v>7.3660122387447933</v>
      </c>
      <c r="CT586" s="4">
        <v>2.761979160209497</v>
      </c>
      <c r="CU586" s="4">
        <v>1.4270833289871612</v>
      </c>
      <c r="CV586" s="4">
        <v>1.3348958312223356</v>
      </c>
      <c r="CW586" s="4">
        <v>1.9812499888551731</v>
      </c>
      <c r="CX586" s="4">
        <v>1.3708333273728688</v>
      </c>
      <c r="CY586" s="4">
        <v>0.61041666148230433</v>
      </c>
      <c r="CZ586" s="4">
        <v>3.5427083315638206</v>
      </c>
      <c r="DA586" s="4">
        <v>1.4833333306014538</v>
      </c>
      <c r="DB586" s="4">
        <v>2.0593750009623668</v>
      </c>
    </row>
    <row r="587" spans="1:106" x14ac:dyDescent="0.25">
      <c r="A587" s="1">
        <f t="shared" si="9"/>
        <v>45510</v>
      </c>
      <c r="B587" s="8" t="s">
        <v>110</v>
      </c>
      <c r="C587" s="4">
        <v>7249.2673955078126</v>
      </c>
      <c r="D587" s="4">
        <v>6847.8620000000001</v>
      </c>
      <c r="E587" s="4">
        <v>401.4053955078125</v>
      </c>
      <c r="F587" s="4">
        <v>4177.723</v>
      </c>
      <c r="H587" s="4">
        <v>2670.1390000000001</v>
      </c>
      <c r="J587" s="4">
        <v>42227.298238301686</v>
      </c>
      <c r="K587" s="4">
        <v>243.73464820766503</v>
      </c>
      <c r="L587" s="4">
        <v>30458.095755788836</v>
      </c>
      <c r="M587" s="4">
        <v>11769.20248251285</v>
      </c>
      <c r="N587" s="4">
        <v>20064.172109797059</v>
      </c>
      <c r="O587" s="4">
        <v>1783.2635539676448</v>
      </c>
      <c r="P587" s="4">
        <v>12271.280302653806</v>
      </c>
      <c r="Q587" s="4">
        <v>7792.8918071432518</v>
      </c>
      <c r="R587" s="4">
        <v>21023.553715686536</v>
      </c>
      <c r="S587" s="4">
        <v>50.400521638656869</v>
      </c>
      <c r="T587" s="4">
        <v>1191.2280203674829</v>
      </c>
      <c r="U587" s="4">
        <v>13403.705432985786</v>
      </c>
      <c r="V587" s="4">
        <v>0</v>
      </c>
      <c r="W587" s="4">
        <v>7619.8482827007501</v>
      </c>
      <c r="X587" s="4">
        <v>0</v>
      </c>
      <c r="Y587" s="4">
        <v>13403.705432985786</v>
      </c>
      <c r="Z587" s="4">
        <v>7619.8482827007501</v>
      </c>
      <c r="AA587" s="4">
        <v>239283.02687200921</v>
      </c>
      <c r="AB587" s="4">
        <v>155220.11361748958</v>
      </c>
      <c r="AC587" s="4">
        <v>84062.913254519619</v>
      </c>
      <c r="AD587" s="4">
        <v>11496.406171533697</v>
      </c>
      <c r="AE587" s="4">
        <v>4.498551921616694</v>
      </c>
      <c r="AF587" s="4">
        <v>1025.0411050023222</v>
      </c>
      <c r="AG587" s="4">
        <v>11496.406171533697</v>
      </c>
      <c r="AH587" s="4">
        <v>0</v>
      </c>
      <c r="AI587" s="4">
        <v>10729.135144654378</v>
      </c>
      <c r="AJ587" s="4">
        <v>228.23505217702299</v>
      </c>
      <c r="AK587" s="4">
        <v>3345.4206784944026</v>
      </c>
      <c r="AL587" s="4">
        <v>7383.714466159975</v>
      </c>
      <c r="AM587" s="4">
        <v>770.86352279949267</v>
      </c>
      <c r="AN587" s="4">
        <v>477.32936023248897</v>
      </c>
      <c r="AO587" s="4">
        <v>293.5341625670037</v>
      </c>
      <c r="AP587" s="4">
        <v>73198.6328125</v>
      </c>
      <c r="AQ587" s="4">
        <v>120045.7578125</v>
      </c>
      <c r="AR587" s="4">
        <v>54754.734375</v>
      </c>
      <c r="AS587" s="4">
        <v>18443.8984375</v>
      </c>
      <c r="AT587" s="4">
        <v>400</v>
      </c>
      <c r="AU587" s="4">
        <v>600</v>
      </c>
      <c r="AV587" s="4">
        <v>200</v>
      </c>
      <c r="AW587" s="4">
        <v>5.8250435436370953</v>
      </c>
      <c r="AX587" s="4">
        <v>2.767751693395986</v>
      </c>
      <c r="AY587" s="4">
        <v>5.5355033867919721</v>
      </c>
      <c r="AZ587" s="4">
        <v>33.007890841533431</v>
      </c>
      <c r="BA587" s="4">
        <v>1.5858714466316595</v>
      </c>
      <c r="BB587" s="4">
        <v>1.48003026503105</v>
      </c>
      <c r="BC587" s="4">
        <v>0.10633674835572726</v>
      </c>
      <c r="BD587" s="4">
        <v>16.559708900638611</v>
      </c>
      <c r="BE587" s="4">
        <v>3.344499945640564</v>
      </c>
      <c r="BF587" s="4">
        <v>1.062999963760376</v>
      </c>
      <c r="BG587" s="4">
        <v>5.625999927520752</v>
      </c>
      <c r="BH587" s="4">
        <v>94.376499176025391</v>
      </c>
      <c r="BI587" s="4">
        <v>85.5364990234375</v>
      </c>
      <c r="BJ587" s="4">
        <v>8.8400001525878906</v>
      </c>
      <c r="BK587" s="4">
        <v>1.7975000143051147</v>
      </c>
      <c r="BL587" s="4">
        <v>1.7990000247955322</v>
      </c>
      <c r="BM587" s="4">
        <v>1.7960000038146973</v>
      </c>
      <c r="BN587" s="4">
        <v>0.48199999332427979</v>
      </c>
      <c r="BO587" s="4">
        <v>0.49099999666213989</v>
      </c>
      <c r="BP587" s="4">
        <v>0.47299998998641968</v>
      </c>
      <c r="BQ587" s="4">
        <v>56</v>
      </c>
      <c r="BR587" s="4">
        <v>58</v>
      </c>
      <c r="BS587" s="4">
        <v>54</v>
      </c>
      <c r="BT587" s="10">
        <v>39.264667117645303</v>
      </c>
      <c r="BU587" s="10">
        <v>117.10085007970282</v>
      </c>
      <c r="BV587" s="4">
        <v>13.503607239725966</v>
      </c>
      <c r="BW587" s="10">
        <v>16.779950156388459</v>
      </c>
      <c r="BX587" s="10">
        <v>10.227264323063471</v>
      </c>
      <c r="BY587" s="4">
        <v>2.6206224086704264</v>
      </c>
      <c r="BZ587" s="4">
        <v>0.87061485238613667</v>
      </c>
      <c r="CA587" s="4">
        <v>4.3706299649547162</v>
      </c>
      <c r="CB587" s="4">
        <v>8.2958994237673114</v>
      </c>
      <c r="CD587" s="10">
        <v>4519.8735955825632</v>
      </c>
      <c r="CE587" s="10">
        <v>7.791599707463309</v>
      </c>
      <c r="CF587" s="10"/>
      <c r="CH587" s="10">
        <v>2519.7409909349699</v>
      </c>
      <c r="CI587" s="10">
        <v>9.2005046908096446</v>
      </c>
      <c r="CJ587" s="10"/>
      <c r="CK587" s="4">
        <v>7.4121477328757051</v>
      </c>
      <c r="CM587" s="10">
        <v>4324.386923158434</v>
      </c>
      <c r="CN587" s="10">
        <v>7.5319759467305314</v>
      </c>
      <c r="CQ587" s="10">
        <v>3168.2771287777309</v>
      </c>
      <c r="CR587" s="10">
        <v>7.248593996899598</v>
      </c>
      <c r="CT587" s="4">
        <v>2.3562500043772161</v>
      </c>
      <c r="CU587" s="4">
        <v>1.8833333303531012</v>
      </c>
      <c r="CV587" s="4">
        <v>0.47291667402411497</v>
      </c>
      <c r="CW587" s="4">
        <v>2.3520833176250258</v>
      </c>
      <c r="CX587" s="4">
        <v>1.9458333104848862</v>
      </c>
      <c r="CY587" s="4">
        <v>0.40625000714013976</v>
      </c>
      <c r="CZ587" s="4">
        <v>2.3604166911294064</v>
      </c>
      <c r="DA587" s="4">
        <v>1.8208333502213161</v>
      </c>
      <c r="DB587" s="4">
        <v>0.53958334090809024</v>
      </c>
    </row>
    <row r="588" spans="1:106" x14ac:dyDescent="0.25">
      <c r="A588" s="1">
        <f t="shared" si="9"/>
        <v>45511</v>
      </c>
      <c r="B588" s="8" t="s">
        <v>110</v>
      </c>
      <c r="C588" s="4">
        <v>5798.8579038085936</v>
      </c>
      <c r="D588" s="4">
        <v>5496.7939999999999</v>
      </c>
      <c r="E588" s="4">
        <v>302.06390380859375</v>
      </c>
      <c r="F588" s="4">
        <v>2801.72</v>
      </c>
      <c r="H588" s="4">
        <v>2695.0740000000001</v>
      </c>
      <c r="J588" s="4">
        <v>39146.405836243488</v>
      </c>
      <c r="K588" s="4">
        <v>253.10112997384471</v>
      </c>
      <c r="L588" s="4">
        <v>23813.830033012648</v>
      </c>
      <c r="M588" s="4">
        <v>15332.575803230839</v>
      </c>
      <c r="N588" s="4">
        <v>18558.446337018962</v>
      </c>
      <c r="O588" s="4">
        <v>1782.1834062519169</v>
      </c>
      <c r="P588" s="4">
        <v>10223.07497104269</v>
      </c>
      <c r="Q588" s="4">
        <v>8335.3713659762743</v>
      </c>
      <c r="R588" s="4">
        <v>20773.486778733266</v>
      </c>
      <c r="S588" s="4">
        <v>50.394602296741269</v>
      </c>
      <c r="T588" s="4">
        <v>1190.815462855084</v>
      </c>
      <c r="U588" s="4">
        <v>11497.532926439921</v>
      </c>
      <c r="V588" s="4">
        <v>0</v>
      </c>
      <c r="W588" s="4">
        <v>9275.9538522933453</v>
      </c>
      <c r="X588" s="4">
        <v>0</v>
      </c>
      <c r="Y588" s="4">
        <v>11497.532926439921</v>
      </c>
      <c r="Z588" s="4">
        <v>9275.9538522933453</v>
      </c>
      <c r="AA588" s="4">
        <v>258603.3016681798</v>
      </c>
      <c r="AB588" s="4">
        <v>155386.10103172771</v>
      </c>
      <c r="AC588" s="4">
        <v>103217.20063645208</v>
      </c>
      <c r="AD588" s="4">
        <v>10775.864424440613</v>
      </c>
      <c r="AE588" s="4">
        <v>4.4999209498885921</v>
      </c>
      <c r="AF588" s="4">
        <v>1025.1020035844242</v>
      </c>
      <c r="AG588" s="4">
        <v>10775.864424440613</v>
      </c>
      <c r="AH588" s="4">
        <v>0</v>
      </c>
      <c r="AI588" s="4">
        <v>12824.89445385786</v>
      </c>
      <c r="AJ588" s="4">
        <v>228.03653408836436</v>
      </c>
      <c r="AK588" s="4">
        <v>3051.1150713429338</v>
      </c>
      <c r="AL588" s="4">
        <v>9773.7793825149256</v>
      </c>
      <c r="AM588" s="4">
        <v>842.97510370661166</v>
      </c>
      <c r="AN588" s="4">
        <v>486.83455856771661</v>
      </c>
      <c r="AO588" s="4">
        <v>356.14054513889505</v>
      </c>
      <c r="AP588" s="4">
        <v>69388.5703125</v>
      </c>
      <c r="AQ588" s="4">
        <v>113797.2553125</v>
      </c>
      <c r="AR588" s="4">
        <v>44991.8515625</v>
      </c>
      <c r="AS588" s="4">
        <v>24396.71875</v>
      </c>
      <c r="AT588" s="4">
        <v>400</v>
      </c>
      <c r="AU588" s="4">
        <v>600</v>
      </c>
      <c r="AV588" s="4">
        <v>200</v>
      </c>
      <c r="AW588" s="4">
        <v>6.7507096199982373</v>
      </c>
      <c r="AX588" s="4">
        <v>3.2003623204545302</v>
      </c>
      <c r="AY588" s="4">
        <v>6.4007246409090603</v>
      </c>
      <c r="AZ588" s="4">
        <v>44.595557600805058</v>
      </c>
      <c r="BA588" s="4">
        <v>1.8582735778649111</v>
      </c>
      <c r="BB588" s="4">
        <v>2.2116241967982493</v>
      </c>
      <c r="BC588" s="4">
        <v>0.14536916021911137</v>
      </c>
      <c r="BD588" s="4">
        <v>19.624080672464807</v>
      </c>
      <c r="BE588" s="4">
        <v>4.4639997482299805</v>
      </c>
      <c r="BF588" s="4">
        <v>0</v>
      </c>
      <c r="BG588" s="4">
        <v>8.9279994964599609</v>
      </c>
      <c r="BH588" s="4">
        <v>93.191993713378906</v>
      </c>
      <c r="BI588" s="4">
        <v>85.621994018554688</v>
      </c>
      <c r="BJ588" s="4">
        <v>7.5699996948242188</v>
      </c>
      <c r="BK588" s="4">
        <v>2.0420000553131104</v>
      </c>
      <c r="BL588" s="4">
        <v>2.3710000514984131</v>
      </c>
      <c r="BM588" s="4">
        <v>1.7130000591278076</v>
      </c>
      <c r="BN588" s="4">
        <v>0.30150000751018524</v>
      </c>
      <c r="BO588" s="4">
        <v>0.42300000786781311</v>
      </c>
      <c r="BP588" s="4">
        <v>0.18000000715255737</v>
      </c>
      <c r="BQ588" s="4">
        <v>69</v>
      </c>
      <c r="BR588" s="4">
        <v>76</v>
      </c>
      <c r="BS588" s="4">
        <v>62</v>
      </c>
      <c r="BT588" s="10">
        <v>38.727448262609776</v>
      </c>
      <c r="BU588" s="10">
        <v>116.47709855364323</v>
      </c>
      <c r="BV588" s="4">
        <v>13.436225042957123</v>
      </c>
      <c r="BW588" s="10">
        <v>16.610064427709137</v>
      </c>
      <c r="BX588" s="10">
        <v>10.262385658205108</v>
      </c>
      <c r="BY588" s="4">
        <v>3.0137337654428857</v>
      </c>
      <c r="BZ588" s="4">
        <v>0.4818758459902871</v>
      </c>
      <c r="CA588" s="4">
        <v>5.5455916848954843</v>
      </c>
      <c r="CB588" s="4">
        <v>8.5340310162971882</v>
      </c>
      <c r="CD588" s="10">
        <v>4552.5065782594911</v>
      </c>
      <c r="CE588" s="10">
        <v>8.0248138259858326</v>
      </c>
      <c r="CF588" s="10"/>
      <c r="CH588" s="10">
        <v>3039.361888114438</v>
      </c>
      <c r="CI588" s="10">
        <v>9.2967617124083528</v>
      </c>
      <c r="CJ588" s="10"/>
      <c r="CK588" s="4">
        <v>7.3161680510044729</v>
      </c>
      <c r="CM588" s="10">
        <v>4362.5010890141239</v>
      </c>
      <c r="CN588" s="10">
        <v>7.4808659176602079</v>
      </c>
      <c r="CQ588" s="10">
        <v>3682.2575887020871</v>
      </c>
      <c r="CR588" s="10">
        <v>7.121044650390556</v>
      </c>
      <c r="CT588" s="4">
        <v>2.0703124927175747</v>
      </c>
      <c r="CU588" s="4">
        <v>1.7613715138286352</v>
      </c>
      <c r="CV588" s="4">
        <v>0.30894097888893968</v>
      </c>
      <c r="CW588" s="4">
        <v>1.9187499995653829</v>
      </c>
      <c r="CX588" s="4">
        <v>1.6270833263794582</v>
      </c>
      <c r="CY588" s="4">
        <v>0.29166667318592471</v>
      </c>
      <c r="CZ588" s="4">
        <v>2.2218749858697668</v>
      </c>
      <c r="DA588" s="4">
        <v>1.8956597012778122</v>
      </c>
      <c r="DB588" s="4">
        <v>0.32621528459195459</v>
      </c>
    </row>
    <row r="589" spans="1:106" x14ac:dyDescent="0.25">
      <c r="A589" s="1">
        <f t="shared" si="9"/>
        <v>45512</v>
      </c>
      <c r="B589" s="8" t="s">
        <v>110</v>
      </c>
      <c r="C589" s="4">
        <v>7351.2890539550781</v>
      </c>
      <c r="D589" s="4">
        <v>7016.29</v>
      </c>
      <c r="E589" s="4">
        <v>334.99905395507813</v>
      </c>
      <c r="F589" s="4">
        <v>3864.3319999999999</v>
      </c>
      <c r="H589" s="4">
        <v>3151.9580000000001</v>
      </c>
      <c r="J589" s="4">
        <v>37675.10552848308</v>
      </c>
      <c r="K589" s="4">
        <v>246.89706798497397</v>
      </c>
      <c r="L589" s="4">
        <v>23968.640163679142</v>
      </c>
      <c r="M589" s="4">
        <v>13706.465364803937</v>
      </c>
      <c r="N589" s="4">
        <v>19284.840549367909</v>
      </c>
      <c r="O589" s="4">
        <v>1782.1395331955598</v>
      </c>
      <c r="P589" s="4">
        <v>12203.69543747297</v>
      </c>
      <c r="Q589" s="4">
        <v>7081.1451118949408</v>
      </c>
      <c r="R589" s="4">
        <v>22104.457549691164</v>
      </c>
      <c r="S589" s="4">
        <v>50.403181124948745</v>
      </c>
      <c r="T589" s="4">
        <v>1190.4850705920035</v>
      </c>
      <c r="U589" s="4">
        <v>13061.163322464998</v>
      </c>
      <c r="V589" s="4">
        <v>0</v>
      </c>
      <c r="W589" s="4">
        <v>9043.294227226168</v>
      </c>
      <c r="X589" s="4">
        <v>0</v>
      </c>
      <c r="Y589" s="4">
        <v>13061.163322464998</v>
      </c>
      <c r="Z589" s="4">
        <v>9043.294227226168</v>
      </c>
      <c r="AA589" s="4">
        <v>237376.41126213316</v>
      </c>
      <c r="AB589" s="4">
        <v>131011.832738018</v>
      </c>
      <c r="AC589" s="4">
        <v>106364.57852411515</v>
      </c>
      <c r="AD589" s="4">
        <v>11273.122213846225</v>
      </c>
      <c r="AE589" s="4">
        <v>4.500283384503831</v>
      </c>
      <c r="AF589" s="4">
        <v>1024.9779272283326</v>
      </c>
      <c r="AG589" s="4">
        <v>11273.122213846225</v>
      </c>
      <c r="AH589" s="4">
        <v>0</v>
      </c>
      <c r="AI589" s="4">
        <v>12635.336271639397</v>
      </c>
      <c r="AJ589" s="4">
        <v>227.8670125887129</v>
      </c>
      <c r="AK589" s="4">
        <v>3184.250216000336</v>
      </c>
      <c r="AL589" s="4">
        <v>9451.0860556390599</v>
      </c>
      <c r="AM589" s="4">
        <v>819.8497080050081</v>
      </c>
      <c r="AN589" s="4">
        <v>444.22746973176373</v>
      </c>
      <c r="AO589" s="4">
        <v>375.62223827324431</v>
      </c>
      <c r="AP589" s="4">
        <v>65913.908203125</v>
      </c>
      <c r="AQ589" s="4">
        <v>108098.809453125</v>
      </c>
      <c r="AR589" s="4">
        <v>44961.7578125</v>
      </c>
      <c r="AS589" s="4">
        <v>20952.150390625</v>
      </c>
      <c r="AT589" s="4">
        <v>398.7408130787037</v>
      </c>
      <c r="AU589" s="4">
        <v>600</v>
      </c>
      <c r="AV589" s="4">
        <v>197.48162615740742</v>
      </c>
      <c r="AW589" s="4">
        <v>5.1249658735991943</v>
      </c>
      <c r="AX589" s="4">
        <v>2.6233277467157197</v>
      </c>
      <c r="AY589" s="4">
        <v>5.2466554934314393</v>
      </c>
      <c r="AZ589" s="4">
        <v>32.290447229036914</v>
      </c>
      <c r="BA589" s="4">
        <v>1.5334891787150113</v>
      </c>
      <c r="BB589" s="4">
        <v>1.7187919260012556</v>
      </c>
      <c r="BC589" s="4">
        <v>0.11152461860602794</v>
      </c>
      <c r="BD589" s="4">
        <v>14.704742074448371</v>
      </c>
      <c r="BE589" s="4">
        <v>3.5520000755786896</v>
      </c>
      <c r="BF589" s="4">
        <v>0.63899999856948853</v>
      </c>
      <c r="BG589" s="4">
        <v>6.4650001525878906</v>
      </c>
      <c r="BH589" s="4">
        <v>93.692497253417969</v>
      </c>
      <c r="BI589" s="4">
        <v>85.824996948242188</v>
      </c>
      <c r="BJ589" s="4">
        <v>7.8675003051757813</v>
      </c>
      <c r="BK589" s="4">
        <v>2.2640000581741333</v>
      </c>
      <c r="BL589" s="4">
        <v>2.3710000514984131</v>
      </c>
      <c r="BM589" s="4">
        <v>2.1570000648498535</v>
      </c>
      <c r="BN589" s="4">
        <v>0.49100001156330109</v>
      </c>
      <c r="BO589" s="4">
        <v>0.42300000786781311</v>
      </c>
      <c r="BP589" s="4">
        <v>0.55900001525878906</v>
      </c>
      <c r="BQ589" s="4">
        <v>72</v>
      </c>
      <c r="BR589" s="4">
        <v>76</v>
      </c>
      <c r="BS589" s="4">
        <v>68</v>
      </c>
      <c r="BT589" s="10">
        <v>38.880527143285086</v>
      </c>
      <c r="BU589" s="10">
        <v>117.32754408726814</v>
      </c>
      <c r="BV589" s="4">
        <v>12.14683700743235</v>
      </c>
      <c r="BW589" s="10">
        <v>15.994683569173018</v>
      </c>
      <c r="BX589" s="10">
        <v>8.298990445691679</v>
      </c>
      <c r="BY589" s="4">
        <v>0.62269352806560363</v>
      </c>
      <c r="BZ589" s="4">
        <v>0.43566501988976297</v>
      </c>
      <c r="CA589" s="4">
        <v>0.80972203624144423</v>
      </c>
      <c r="CB589" s="4">
        <v>8.8330936648480094</v>
      </c>
      <c r="CD589" s="10">
        <v>4151.3965853035024</v>
      </c>
      <c r="CE589" s="10">
        <v>8.3529823992100862</v>
      </c>
      <c r="CF589" s="10"/>
      <c r="CH589" s="10">
        <v>3294.0908729280573</v>
      </c>
      <c r="CI589" s="10">
        <v>9.4381565928671609</v>
      </c>
      <c r="CJ589" s="10"/>
      <c r="CK589" s="4">
        <v>7.506605059237903</v>
      </c>
      <c r="CM589" s="10">
        <v>3902.5398689377398</v>
      </c>
      <c r="CN589" s="10">
        <v>7.8589042198295944</v>
      </c>
      <c r="CQ589" s="10">
        <v>3910.4597603080979</v>
      </c>
      <c r="CR589" s="10">
        <v>7.1550194134891676</v>
      </c>
      <c r="CT589" s="4">
        <v>2.2239583416376263</v>
      </c>
      <c r="CU589" s="4">
        <v>1.9593750039736428</v>
      </c>
      <c r="CV589" s="4">
        <v>0.26458333766398329</v>
      </c>
      <c r="CW589" s="4">
        <v>2.1249999968955913</v>
      </c>
      <c r="CX589" s="4">
        <v>1.8395833273728688</v>
      </c>
      <c r="CY589" s="4">
        <v>0.28541666952272254</v>
      </c>
      <c r="CZ589" s="4">
        <v>2.3229166863796613</v>
      </c>
      <c r="DA589" s="4">
        <v>2.0791666805744171</v>
      </c>
      <c r="DB589" s="4">
        <v>0.24375000580524406</v>
      </c>
    </row>
    <row r="590" spans="1:106" x14ac:dyDescent="0.25">
      <c r="A590" s="1">
        <f t="shared" si="9"/>
        <v>45513</v>
      </c>
      <c r="B590" s="8" t="s">
        <v>110</v>
      </c>
      <c r="C590" s="4">
        <v>7384.7926763916021</v>
      </c>
      <c r="D590" s="4">
        <v>7162.8150000000005</v>
      </c>
      <c r="E590" s="4">
        <v>221.97767639160156</v>
      </c>
      <c r="F590" s="4">
        <v>3940.7060000000001</v>
      </c>
      <c r="H590" s="4">
        <v>3222.1089999999999</v>
      </c>
      <c r="J590" s="4">
        <v>33950.684755556424</v>
      </c>
      <c r="K590" s="4">
        <v>234.17817718386439</v>
      </c>
      <c r="L590" s="4">
        <v>21541.104743439184</v>
      </c>
      <c r="M590" s="4">
        <v>12409.58001211724</v>
      </c>
      <c r="N590" s="4">
        <v>18953.992026251435</v>
      </c>
      <c r="O590" s="4">
        <v>1784.3703165259992</v>
      </c>
      <c r="P590" s="4">
        <v>11970.464199918624</v>
      </c>
      <c r="Q590" s="4">
        <v>6983.5278263328119</v>
      </c>
      <c r="R590" s="4">
        <v>20701.911622068488</v>
      </c>
      <c r="S590" s="4">
        <v>50.431639176451149</v>
      </c>
      <c r="T590" s="4">
        <v>1190.8430586403845</v>
      </c>
      <c r="U590" s="4">
        <v>11740.608568710932</v>
      </c>
      <c r="V590" s="4">
        <v>0</v>
      </c>
      <c r="W590" s="4">
        <v>8961.3030533575566</v>
      </c>
      <c r="X590" s="4">
        <v>0</v>
      </c>
      <c r="Y590" s="4">
        <v>11740.608568710932</v>
      </c>
      <c r="Z590" s="4">
        <v>8961.3030533575566</v>
      </c>
      <c r="AA590" s="4">
        <v>267482.33529233397</v>
      </c>
      <c r="AB590" s="4">
        <v>147177.96680657892</v>
      </c>
      <c r="AC590" s="4">
        <v>120304.36848575503</v>
      </c>
      <c r="AD590" s="4">
        <v>10753.20509091888</v>
      </c>
      <c r="AE590" s="4">
        <v>4.4882856378104874</v>
      </c>
      <c r="AF590" s="4">
        <v>1024.9172174017156</v>
      </c>
      <c r="AG590" s="4">
        <v>10753.20509091888</v>
      </c>
      <c r="AH590" s="4">
        <v>0</v>
      </c>
      <c r="AI590" s="4">
        <v>10691.206484945264</v>
      </c>
      <c r="AJ590" s="4">
        <v>228.08392625128781</v>
      </c>
      <c r="AK590" s="4">
        <v>2932.3577473328774</v>
      </c>
      <c r="AL590" s="4">
        <v>7758.8487376123867</v>
      </c>
      <c r="AM590" s="4">
        <v>822.8525604550357</v>
      </c>
      <c r="AN590" s="4">
        <v>439.44782849965918</v>
      </c>
      <c r="AO590" s="4">
        <v>383.40473195537652</v>
      </c>
      <c r="AP590" s="4">
        <v>60718.908203125</v>
      </c>
      <c r="AQ590" s="4">
        <v>99579.009453124992</v>
      </c>
      <c r="AR590" s="4">
        <v>41665.26171875</v>
      </c>
      <c r="AS590" s="4">
        <v>19053.646484375</v>
      </c>
      <c r="AT590" s="4">
        <v>383.08919270833331</v>
      </c>
      <c r="AU590" s="4">
        <v>600</v>
      </c>
      <c r="AV590" s="4">
        <v>166.17838541666666</v>
      </c>
      <c r="AW590" s="4">
        <v>4.5973781855912028</v>
      </c>
      <c r="AX590" s="4">
        <v>2.5666248000225296</v>
      </c>
      <c r="AY590" s="4">
        <v>5.1332496000450591</v>
      </c>
      <c r="AZ590" s="4">
        <v>36.220696641551847</v>
      </c>
      <c r="BA590" s="4">
        <v>1.4561282302881347</v>
      </c>
      <c r="BB590" s="4">
        <v>1.447732787289197</v>
      </c>
      <c r="BC590" s="4">
        <v>0.1114252757678097</v>
      </c>
      <c r="BD590" s="4">
        <v>13.48433379470063</v>
      </c>
      <c r="BE590" s="4">
        <v>2.3165000081062317</v>
      </c>
      <c r="BF590" s="4">
        <v>1.2580000162124634</v>
      </c>
      <c r="BG590" s="4">
        <v>3.375</v>
      </c>
      <c r="BH590" s="4">
        <v>94.758996963500977</v>
      </c>
      <c r="BI590" s="4">
        <v>85.317497253417969</v>
      </c>
      <c r="BJ590" s="4">
        <v>9.4414997100830078</v>
      </c>
      <c r="BK590" s="4">
        <v>2.4800000190734863</v>
      </c>
      <c r="BL590" s="4">
        <v>2.6370000839233398</v>
      </c>
      <c r="BM590" s="4">
        <v>2.3229999542236328</v>
      </c>
      <c r="BN590" s="4">
        <v>0.44499999284744263</v>
      </c>
      <c r="BO590" s="4">
        <v>0.40599998831748962</v>
      </c>
      <c r="BP590" s="4">
        <v>0.48399999737739563</v>
      </c>
      <c r="BQ590" s="4">
        <v>58</v>
      </c>
      <c r="BR590" s="4">
        <v>42</v>
      </c>
      <c r="BS590" s="4">
        <v>74</v>
      </c>
      <c r="BT590" s="10">
        <v>38.917668251949095</v>
      </c>
      <c r="BU590" s="10">
        <v>116.53527705525143</v>
      </c>
      <c r="BV590" s="4">
        <v>12.878480093912394</v>
      </c>
      <c r="BW590" s="10">
        <v>16.630578923964944</v>
      </c>
      <c r="BX590" s="10">
        <v>9.1263812638598463</v>
      </c>
      <c r="BY590" s="4">
        <v>0.40570946202065145</v>
      </c>
      <c r="BZ590" s="4">
        <v>0.2504725103306592</v>
      </c>
      <c r="CA590" s="4">
        <v>0.56094641371064369</v>
      </c>
      <c r="CB590" s="4">
        <v>8.8452745706044364</v>
      </c>
      <c r="CD590" s="10">
        <v>4037.2467577963503</v>
      </c>
      <c r="CE590" s="10">
        <v>8.345765242025962</v>
      </c>
      <c r="CF590" s="10"/>
      <c r="CH590" s="10">
        <v>3347.5771312582433</v>
      </c>
      <c r="CI590" s="10">
        <v>9.447693077548438</v>
      </c>
      <c r="CJ590" s="10"/>
      <c r="CK590" s="4">
        <v>7.3917220932651153</v>
      </c>
      <c r="CM590" s="10">
        <v>3902.4113604911522</v>
      </c>
      <c r="CN590" s="10">
        <v>7.7903513225690659</v>
      </c>
      <c r="CQ590" s="10">
        <v>3873.4739666837186</v>
      </c>
      <c r="CR590" s="10">
        <v>6.9901148418831172</v>
      </c>
      <c r="CT590" s="4">
        <v>1.7843750090493509</v>
      </c>
      <c r="CU590" s="4">
        <v>1.6229166717578969</v>
      </c>
      <c r="CV590" s="4">
        <v>0.16145833729145426</v>
      </c>
      <c r="CW590" s="4">
        <v>1.2291666817230482</v>
      </c>
      <c r="CX590" s="4">
        <v>1.0979166788359482</v>
      </c>
      <c r="CY590" s="4">
        <v>0.13125000288709998</v>
      </c>
      <c r="CZ590" s="4">
        <v>2.3395833363756537</v>
      </c>
      <c r="DA590" s="4">
        <v>2.1479166646798453</v>
      </c>
      <c r="DB590" s="4">
        <v>0.19166667169580856</v>
      </c>
    </row>
    <row r="591" spans="1:106" x14ac:dyDescent="0.25">
      <c r="A591" s="1">
        <f t="shared" si="9"/>
        <v>45514</v>
      </c>
      <c r="B591" s="8" t="s">
        <v>110</v>
      </c>
      <c r="C591" s="4">
        <v>6834.7047656249997</v>
      </c>
      <c r="D591" s="4">
        <v>6545.32</v>
      </c>
      <c r="E591" s="4">
        <v>289.384765625</v>
      </c>
      <c r="F591" s="4">
        <v>3312.6759999999999</v>
      </c>
      <c r="H591" s="4">
        <v>3232.6439999999998</v>
      </c>
      <c r="J591" s="4">
        <v>32405.551436941831</v>
      </c>
      <c r="K591" s="4">
        <v>230.64222163796248</v>
      </c>
      <c r="L591" s="4">
        <v>19486.47337475817</v>
      </c>
      <c r="M591" s="4">
        <v>12919.078062183658</v>
      </c>
      <c r="N591" s="4">
        <v>17664.962733675799</v>
      </c>
      <c r="O591" s="4">
        <v>1786.9614791254457</v>
      </c>
      <c r="P591" s="4">
        <v>10441.860947284162</v>
      </c>
      <c r="Q591" s="4">
        <v>7223.1017863916377</v>
      </c>
      <c r="R591" s="4">
        <v>20409.238540558003</v>
      </c>
      <c r="S591" s="4">
        <v>50.414991258165685</v>
      </c>
      <c r="T591" s="4">
        <v>1192.4798627422249</v>
      </c>
      <c r="U591" s="4">
        <v>10610.767973324293</v>
      </c>
      <c r="V591" s="4">
        <v>0</v>
      </c>
      <c r="W591" s="4">
        <v>9798.4705672337095</v>
      </c>
      <c r="X591" s="4">
        <v>0</v>
      </c>
      <c r="Y591" s="4">
        <v>10610.767973324293</v>
      </c>
      <c r="Z591" s="4">
        <v>9798.4705672337095</v>
      </c>
      <c r="AA591" s="4">
        <v>248678.70892181125</v>
      </c>
      <c r="AB591" s="4">
        <v>138067.73658454689</v>
      </c>
      <c r="AC591" s="4">
        <v>110610.97233726435</v>
      </c>
      <c r="AD591" s="4">
        <v>9145.5946582833822</v>
      </c>
      <c r="AE591" s="4">
        <v>4.0222507962288674</v>
      </c>
      <c r="AF591" s="4">
        <v>1022.2254121714277</v>
      </c>
      <c r="AG591" s="4">
        <v>9145.5946582833822</v>
      </c>
      <c r="AH591" s="4">
        <v>0</v>
      </c>
      <c r="AI591" s="4">
        <v>10509.13371824939</v>
      </c>
      <c r="AJ591" s="4">
        <v>228.24550144416315</v>
      </c>
      <c r="AK591" s="4">
        <v>2688.1863749840281</v>
      </c>
      <c r="AL591" s="4">
        <v>7820.9473432653622</v>
      </c>
      <c r="AM591" s="4">
        <v>806.07641088196704</v>
      </c>
      <c r="AN591" s="4">
        <v>411.58669625223803</v>
      </c>
      <c r="AO591" s="4">
        <v>394.48971462972901</v>
      </c>
      <c r="AP591" s="4">
        <v>56764.994140625</v>
      </c>
      <c r="AQ591" s="4">
        <v>93094.590390624988</v>
      </c>
      <c r="AR591" s="4">
        <v>37139.1328125</v>
      </c>
      <c r="AS591" s="4">
        <v>19625.861328125</v>
      </c>
      <c r="AT591" s="4">
        <v>370.06879340277777</v>
      </c>
      <c r="AU591" s="4">
        <v>600</v>
      </c>
      <c r="AV591" s="4">
        <v>140.13758680555554</v>
      </c>
      <c r="AW591" s="4">
        <v>4.7413242485505522</v>
      </c>
      <c r="AX591" s="4">
        <v>2.5845977755354332</v>
      </c>
      <c r="AY591" s="4">
        <v>5.1691955510708665</v>
      </c>
      <c r="AZ591" s="4">
        <v>36.384703867903035</v>
      </c>
      <c r="BA591" s="4">
        <v>1.3381111506499817</v>
      </c>
      <c r="BB591" s="4">
        <v>1.5376134125214671</v>
      </c>
      <c r="BC591" s="4">
        <v>0.11793873159468585</v>
      </c>
      <c r="BD591" s="4">
        <v>13.620864921458235</v>
      </c>
      <c r="BE591" s="4">
        <v>2.4295001029968262</v>
      </c>
      <c r="BF591" s="4">
        <v>0</v>
      </c>
      <c r="BG591" s="4">
        <v>4.8590002059936523</v>
      </c>
      <c r="BH591" s="4">
        <v>95.119999885559082</v>
      </c>
      <c r="BI591" s="4">
        <v>86.466499328613281</v>
      </c>
      <c r="BJ591" s="4">
        <v>8.6535005569458008</v>
      </c>
      <c r="BK591" s="4">
        <v>2.1015000343322754</v>
      </c>
      <c r="BL591" s="4">
        <v>2.6370000839233398</v>
      </c>
      <c r="BM591" s="4">
        <v>1.5659999847412109</v>
      </c>
      <c r="BN591" s="4">
        <v>0.34999999403953552</v>
      </c>
      <c r="BO591" s="4">
        <v>0.40599998831748962</v>
      </c>
      <c r="BP591" s="4">
        <v>0.29399999976158142</v>
      </c>
      <c r="BQ591" s="4">
        <v>61</v>
      </c>
      <c r="BR591" s="4">
        <v>42</v>
      </c>
      <c r="BS591" s="4">
        <v>80</v>
      </c>
      <c r="BT591" s="10">
        <v>38.705431082992526</v>
      </c>
      <c r="BU591" s="10">
        <v>117.77186051808755</v>
      </c>
      <c r="BV591" s="4">
        <v>12.26755070951112</v>
      </c>
      <c r="BW591" s="10">
        <v>16.381358506889256</v>
      </c>
      <c r="BX591" s="10">
        <v>8.1537429121329836</v>
      </c>
      <c r="BY591" s="4">
        <v>0.57549299675547849</v>
      </c>
      <c r="BZ591" s="4">
        <v>0.39712240168364327</v>
      </c>
      <c r="CA591" s="4">
        <v>0.75386359182731366</v>
      </c>
      <c r="CB591" s="4">
        <v>8.6195974552912293</v>
      </c>
      <c r="CD591" s="10">
        <v>3818.7225307617914</v>
      </c>
      <c r="CE591" s="10">
        <v>8.1491883193694914</v>
      </c>
      <c r="CF591" s="10"/>
      <c r="CH591" s="10">
        <v>3490.9534445221475</v>
      </c>
      <c r="CI591" s="10">
        <v>9.1341737722109801</v>
      </c>
      <c r="CJ591" s="10"/>
      <c r="CK591" s="4">
        <v>7.1513929987357523</v>
      </c>
      <c r="CM591" s="10">
        <v>3680.8484275902642</v>
      </c>
      <c r="CN591" s="10">
        <v>7.4794769116307878</v>
      </c>
      <c r="CQ591" s="10">
        <v>4026.1696902584476</v>
      </c>
      <c r="CR591" s="10">
        <v>6.8514485731892387</v>
      </c>
      <c r="CT591" s="4">
        <v>1.5270833246565112</v>
      </c>
      <c r="CU591" s="4">
        <v>1.3218749867131312</v>
      </c>
      <c r="CV591" s="4">
        <v>0.20520833794338006</v>
      </c>
      <c r="CW591" s="4">
        <v>1.0083333378036816</v>
      </c>
      <c r="CX591" s="4">
        <v>0.84166666741172469</v>
      </c>
      <c r="CY591" s="4">
        <v>0.16666667039195696</v>
      </c>
      <c r="CZ591" s="4">
        <v>2.045833311509341</v>
      </c>
      <c r="DA591" s="4">
        <v>1.8020833060145378</v>
      </c>
      <c r="DB591" s="4">
        <v>0.24375000549480319</v>
      </c>
    </row>
    <row r="592" spans="1:106" x14ac:dyDescent="0.25">
      <c r="A592" s="1">
        <f t="shared" si="9"/>
        <v>45515</v>
      </c>
      <c r="B592" s="8" t="s">
        <v>110</v>
      </c>
      <c r="C592" s="4">
        <v>6636.6940656738279</v>
      </c>
      <c r="D592" s="4">
        <v>6314.5079999999998</v>
      </c>
      <c r="E592" s="4">
        <v>322.18606567382813</v>
      </c>
      <c r="F592" s="4">
        <v>3063.212</v>
      </c>
      <c r="H592" s="4">
        <v>3251.2959999999998</v>
      </c>
      <c r="J592" s="4">
        <v>31426.166156473024</v>
      </c>
      <c r="K592" s="4">
        <v>228.94173463600458</v>
      </c>
      <c r="L592" s="4">
        <v>18609.923451027113</v>
      </c>
      <c r="M592" s="4">
        <v>12816.242705445911</v>
      </c>
      <c r="N592" s="4">
        <v>18690.902248820868</v>
      </c>
      <c r="O592" s="4">
        <v>1787.636780107239</v>
      </c>
      <c r="P592" s="4">
        <v>10262.73402209529</v>
      </c>
      <c r="Q592" s="4">
        <v>8428.1682267255783</v>
      </c>
      <c r="R592" s="4">
        <v>19272.621852882647</v>
      </c>
      <c r="S592" s="4">
        <v>50.373984070781916</v>
      </c>
      <c r="T592" s="4">
        <v>1193.3221963263904</v>
      </c>
      <c r="U592" s="4">
        <v>9936.3604415244372</v>
      </c>
      <c r="V592" s="4">
        <v>0</v>
      </c>
      <c r="W592" s="4">
        <v>9336.2614113582094</v>
      </c>
      <c r="X592" s="4">
        <v>0</v>
      </c>
      <c r="Y592" s="4">
        <v>9936.3604415244372</v>
      </c>
      <c r="Z592" s="4">
        <v>9336.2614113582094</v>
      </c>
      <c r="AA592" s="4">
        <v>249047.66797146108</v>
      </c>
      <c r="AB592" s="4">
        <v>133609.09413309456</v>
      </c>
      <c r="AC592" s="4">
        <v>115438.57383836652</v>
      </c>
      <c r="AD592" s="4">
        <v>10063.724985532248</v>
      </c>
      <c r="AE592" s="4">
        <v>4.479187358434948</v>
      </c>
      <c r="AF592" s="4">
        <v>1024.9600909734743</v>
      </c>
      <c r="AG592" s="4">
        <v>10063.724985532248</v>
      </c>
      <c r="AH592" s="4">
        <v>0</v>
      </c>
      <c r="AI592" s="4">
        <v>10523.865697755842</v>
      </c>
      <c r="AJ592" s="4">
        <v>228.22589227941302</v>
      </c>
      <c r="AK592" s="4">
        <v>2589.5761172709995</v>
      </c>
      <c r="AL592" s="4">
        <v>7934.2895804848431</v>
      </c>
      <c r="AM592" s="4">
        <v>797.89955599231621</v>
      </c>
      <c r="AN592" s="4">
        <v>400.6635899484009</v>
      </c>
      <c r="AO592" s="4">
        <v>397.23596604391525</v>
      </c>
      <c r="AP592" s="4">
        <v>53091.1328125</v>
      </c>
      <c r="AQ592" s="4">
        <v>87069.457812499997</v>
      </c>
      <c r="AR592" s="4">
        <v>34226.8359375</v>
      </c>
      <c r="AS592" s="4">
        <v>18864.296875</v>
      </c>
      <c r="AT592" s="4">
        <v>359.46506076388891</v>
      </c>
      <c r="AU592" s="4">
        <v>600</v>
      </c>
      <c r="AV592" s="4">
        <v>118.93012152777777</v>
      </c>
      <c r="AW592" s="4">
        <v>4.7352139251099112</v>
      </c>
      <c r="AX592" s="4">
        <v>2.8162970997101655</v>
      </c>
      <c r="AY592" s="4">
        <v>5.632594199420331</v>
      </c>
      <c r="AZ592" s="4">
        <v>37.525862350591133</v>
      </c>
      <c r="BA592" s="4">
        <v>1.5163762086885455</v>
      </c>
      <c r="BB592" s="4">
        <v>1.585709028262605</v>
      </c>
      <c r="BC592" s="4">
        <v>0.12022545383238258</v>
      </c>
      <c r="BD592" s="4">
        <v>13.119402062366992</v>
      </c>
      <c r="BE592" s="4">
        <v>2.4295001029968262</v>
      </c>
      <c r="BF592" s="4">
        <v>0</v>
      </c>
      <c r="BG592" s="4">
        <v>4.8590002059936523</v>
      </c>
      <c r="BH592" s="4">
        <v>95.119999885559082</v>
      </c>
      <c r="BI592" s="4">
        <v>86.466499328613281</v>
      </c>
      <c r="BJ592" s="4">
        <v>8.6535005569458008</v>
      </c>
      <c r="BK592" s="4">
        <v>2.1015000343322754</v>
      </c>
      <c r="BL592" s="4">
        <v>2.6370000839233398</v>
      </c>
      <c r="BM592" s="4">
        <v>1.5659999847412109</v>
      </c>
      <c r="BN592" s="4">
        <v>0.34999999403953552</v>
      </c>
      <c r="BO592" s="4">
        <v>0.40599998831748962</v>
      </c>
      <c r="BP592" s="4">
        <v>0.29399999976158142</v>
      </c>
      <c r="BQ592" s="4">
        <v>61</v>
      </c>
      <c r="BR592" s="4">
        <v>42</v>
      </c>
      <c r="BS592" s="4">
        <v>80</v>
      </c>
      <c r="BT592" s="10">
        <v>39.039637677315042</v>
      </c>
      <c r="BU592" s="10">
        <v>117.34079492664365</v>
      </c>
      <c r="BV592" s="4">
        <v>12.573767336635953</v>
      </c>
      <c r="BW592" s="10">
        <v>16.565596083788961</v>
      </c>
      <c r="BX592" s="10">
        <v>8.581938589482947</v>
      </c>
      <c r="BY592" s="4">
        <v>0.44576127911784658</v>
      </c>
      <c r="BZ592" s="4">
        <v>0.38955178143853325</v>
      </c>
      <c r="CA592" s="4">
        <v>0.50197077679715985</v>
      </c>
      <c r="CB592" s="4">
        <v>8.6190050108727014</v>
      </c>
      <c r="CD592" s="10">
        <v>3682.7452657639788</v>
      </c>
      <c r="CE592" s="10">
        <v>8.1762892407630439</v>
      </c>
      <c r="CF592" s="10"/>
      <c r="CH592" s="10">
        <v>3508.716282715749</v>
      </c>
      <c r="CI592" s="10">
        <v>9.0836790611747844</v>
      </c>
      <c r="CJ592" s="10"/>
      <c r="CK592" s="4">
        <v>7.2095633636070398</v>
      </c>
      <c r="CM592" s="10">
        <v>3508.9404538373592</v>
      </c>
      <c r="CN592" s="10">
        <v>7.686579517922759</v>
      </c>
      <c r="CQ592" s="10">
        <v>4086.4038230928386</v>
      </c>
      <c r="CR592" s="10">
        <v>6.799955954874366</v>
      </c>
      <c r="CT592" s="4">
        <v>1.6864583532636364</v>
      </c>
      <c r="CU592" s="4">
        <v>1.4187500178813934</v>
      </c>
      <c r="CV592" s="4">
        <v>0.26770833538224303</v>
      </c>
      <c r="CW592" s="4">
        <v>0.9208333482965827</v>
      </c>
      <c r="CX592" s="4">
        <v>0.74583334475755692</v>
      </c>
      <c r="CY592" s="4">
        <v>0.17500000353902578</v>
      </c>
      <c r="CZ592" s="4">
        <v>2.45208335823069</v>
      </c>
      <c r="DA592" s="4">
        <v>2.0916666910052299</v>
      </c>
      <c r="DB592" s="4">
        <v>0.36041666722546023</v>
      </c>
    </row>
    <row r="593" spans="1:106" x14ac:dyDescent="0.25">
      <c r="A593" s="1">
        <f t="shared" si="9"/>
        <v>45516</v>
      </c>
      <c r="B593" s="8" t="s">
        <v>111</v>
      </c>
      <c r="C593" s="4">
        <v>6670.3733439941407</v>
      </c>
      <c r="D593" s="4">
        <v>6347.527</v>
      </c>
      <c r="E593" s="4">
        <v>322.84634399414063</v>
      </c>
      <c r="F593" s="4">
        <v>2883.7730000000001</v>
      </c>
      <c r="H593" s="4">
        <v>3463.7539999999999</v>
      </c>
      <c r="J593" s="4">
        <v>28015.216282716137</v>
      </c>
      <c r="K593" s="4">
        <v>225.25221856521756</v>
      </c>
      <c r="L593" s="4">
        <v>15512.500799742011</v>
      </c>
      <c r="M593" s="4">
        <v>12502.715482974128</v>
      </c>
      <c r="N593" s="4">
        <v>17004.549150936487</v>
      </c>
      <c r="O593" s="4">
        <v>1787.870090631855</v>
      </c>
      <c r="P593" s="4">
        <v>9110.0250970265879</v>
      </c>
      <c r="Q593" s="4">
        <v>7894.5240539099004</v>
      </c>
      <c r="R593" s="4">
        <v>17655.98349555632</v>
      </c>
      <c r="S593" s="4">
        <v>50.244294980596386</v>
      </c>
      <c r="T593" s="4">
        <v>1193.5994229251412</v>
      </c>
      <c r="U593" s="4">
        <v>8449.4287656589968</v>
      </c>
      <c r="V593" s="4">
        <v>0</v>
      </c>
      <c r="W593" s="4">
        <v>9206.5547298973252</v>
      </c>
      <c r="X593" s="4">
        <v>0</v>
      </c>
      <c r="Y593" s="4">
        <v>8449.4287656589968</v>
      </c>
      <c r="Z593" s="4">
        <v>9206.5547298973252</v>
      </c>
      <c r="AA593" s="4">
        <v>250857.96776608995</v>
      </c>
      <c r="AB593" s="4">
        <v>129430.63115444435</v>
      </c>
      <c r="AC593" s="4">
        <v>121427.33661164562</v>
      </c>
      <c r="AD593" s="4">
        <v>8802.7492925433526</v>
      </c>
      <c r="AE593" s="4">
        <v>4.5007764197070683</v>
      </c>
      <c r="AF593" s="4">
        <v>1025.0614368439901</v>
      </c>
      <c r="AG593" s="4">
        <v>8802.7492925433526</v>
      </c>
      <c r="AH593" s="4">
        <v>0</v>
      </c>
      <c r="AI593" s="4">
        <v>10079.698228557842</v>
      </c>
      <c r="AJ593" s="4">
        <v>228.25478903037529</v>
      </c>
      <c r="AK593" s="4">
        <v>2344.7282085271859</v>
      </c>
      <c r="AL593" s="4">
        <v>7734.9700200306552</v>
      </c>
      <c r="AM593" s="4">
        <v>796.34243376589848</v>
      </c>
      <c r="AN593" s="4">
        <v>382.85810278906575</v>
      </c>
      <c r="AO593" s="4">
        <v>413.48433097683272</v>
      </c>
      <c r="AP593" s="4">
        <v>49549.31640625</v>
      </c>
      <c r="AQ593" s="4">
        <v>81260.87890625</v>
      </c>
      <c r="AR593" s="4">
        <v>31458.974609375</v>
      </c>
      <c r="AS593" s="4">
        <v>18090.341796875</v>
      </c>
      <c r="AT593" s="4">
        <v>346.322265625</v>
      </c>
      <c r="AU593" s="4">
        <v>600</v>
      </c>
      <c r="AV593" s="4">
        <v>92.64453125</v>
      </c>
      <c r="AW593" s="4">
        <v>4.1999472650118497</v>
      </c>
      <c r="AX593" s="4">
        <v>2.5492649772365463</v>
      </c>
      <c r="AY593" s="4">
        <v>5.0985299544730927</v>
      </c>
      <c r="AZ593" s="4">
        <v>37.607785176216112</v>
      </c>
      <c r="BA593" s="4">
        <v>1.3196786504415314</v>
      </c>
      <c r="BB593" s="4">
        <v>1.511114552176211</v>
      </c>
      <c r="BC593" s="4">
        <v>0.11938498682130108</v>
      </c>
      <c r="BD593" s="4">
        <v>12.182358425172039</v>
      </c>
      <c r="BE593" s="4">
        <v>4.857499897480011</v>
      </c>
      <c r="BF593" s="4">
        <v>1.9420000314712524</v>
      </c>
      <c r="BG593" s="4">
        <v>7.7729997634887695</v>
      </c>
      <c r="BH593" s="4">
        <v>92.772497177124023</v>
      </c>
      <c r="BI593" s="4">
        <v>84.726997375488281</v>
      </c>
      <c r="BJ593" s="4">
        <v>8.0454998016357422</v>
      </c>
      <c r="BK593" s="4">
        <v>2.046500027179718</v>
      </c>
      <c r="BL593" s="4">
        <v>2.6370000839233398</v>
      </c>
      <c r="BM593" s="4">
        <v>1.4559999704360962</v>
      </c>
      <c r="BN593" s="4">
        <v>0.32449999451637268</v>
      </c>
      <c r="BO593" s="4">
        <v>0.40599998831748962</v>
      </c>
      <c r="BP593" s="4">
        <v>0.24300000071525574</v>
      </c>
      <c r="BQ593" s="4">
        <v>45</v>
      </c>
      <c r="BR593" s="4">
        <v>42</v>
      </c>
      <c r="BS593" s="4">
        <v>48</v>
      </c>
      <c r="BT593" s="10">
        <v>39.505295753250103</v>
      </c>
      <c r="BU593" s="10">
        <v>117.63353829580568</v>
      </c>
      <c r="BV593" s="4">
        <v>12.574527229843316</v>
      </c>
      <c r="BW593" s="10">
        <v>16.466060688352144</v>
      </c>
      <c r="BX593" s="10">
        <v>8.6829937713344894</v>
      </c>
      <c r="BY593" s="4">
        <v>0.40513930473168747</v>
      </c>
      <c r="BZ593" s="4">
        <v>0.27740191828564237</v>
      </c>
      <c r="CA593" s="4">
        <v>0.53287669117773262</v>
      </c>
      <c r="CB593" s="4">
        <v>8.4631894410398605</v>
      </c>
      <c r="CD593" s="10">
        <v>3461.0463375554336</v>
      </c>
      <c r="CE593" s="10">
        <v>7.9132608406659797</v>
      </c>
      <c r="CF593" s="10"/>
      <c r="CH593" s="10">
        <v>3673.4437400697475</v>
      </c>
      <c r="CI593" s="10">
        <v>8.9813213365905096</v>
      </c>
      <c r="CJ593" s="10"/>
      <c r="CK593" s="4">
        <v>7.0855138904358848</v>
      </c>
      <c r="CM593" s="10">
        <v>3294.0107259428551</v>
      </c>
      <c r="CN593" s="10">
        <v>7.449463504897218</v>
      </c>
      <c r="CQ593" s="10">
        <v>4254.3935095683282</v>
      </c>
      <c r="CR593" s="10">
        <v>6.8037219191379501</v>
      </c>
      <c r="CT593" s="4">
        <v>1.6187499986651042</v>
      </c>
      <c r="CU593" s="4">
        <v>1.3416666593402624</v>
      </c>
      <c r="CV593" s="4">
        <v>0.27708333932484186</v>
      </c>
      <c r="CW593" s="4">
        <v>0.87083333699653542</v>
      </c>
      <c r="CX593" s="4">
        <v>0.76250000173846877</v>
      </c>
      <c r="CY593" s="4">
        <v>0.10833333525806665</v>
      </c>
      <c r="CZ593" s="4">
        <v>2.366666660333673</v>
      </c>
      <c r="DA593" s="4">
        <v>1.9208333169420559</v>
      </c>
      <c r="DB593" s="4">
        <v>0.44583334339161712</v>
      </c>
    </row>
    <row r="594" spans="1:106" x14ac:dyDescent="0.25">
      <c r="A594" s="1">
        <f t="shared" si="9"/>
        <v>45517</v>
      </c>
      <c r="B594" s="8" t="s">
        <v>111</v>
      </c>
      <c r="C594" s="4">
        <v>6867.976118896484</v>
      </c>
      <c r="D594" s="4">
        <v>6504.8729999999996</v>
      </c>
      <c r="E594" s="4">
        <v>363.10311889648438</v>
      </c>
      <c r="F594" s="4">
        <v>2896.0410000000002</v>
      </c>
      <c r="H594" s="4">
        <v>3608.8319999999999</v>
      </c>
      <c r="J594" s="4">
        <v>29197.157732399606</v>
      </c>
      <c r="K594" s="4">
        <v>231.79015995970332</v>
      </c>
      <c r="L594" s="4">
        <v>16429.202056461916</v>
      </c>
      <c r="M594" s="4">
        <v>12767.95567593769</v>
      </c>
      <c r="N594" s="4">
        <v>17648.903858719255</v>
      </c>
      <c r="O594" s="4">
        <v>1789.0904935883802</v>
      </c>
      <c r="P594" s="4">
        <v>9364.5320622418476</v>
      </c>
      <c r="Q594" s="4">
        <v>8284.3717964774078</v>
      </c>
      <c r="R594" s="4">
        <v>19470.121310713315</v>
      </c>
      <c r="S594" s="4">
        <v>50.357515994605137</v>
      </c>
      <c r="T594" s="4">
        <v>1194.3744534926395</v>
      </c>
      <c r="U594" s="4">
        <v>9571.4262277322487</v>
      </c>
      <c r="V594" s="4">
        <v>0</v>
      </c>
      <c r="W594" s="4">
        <v>9898.6950829810648</v>
      </c>
      <c r="X594" s="4">
        <v>0</v>
      </c>
      <c r="Y594" s="4">
        <v>9571.4262277322487</v>
      </c>
      <c r="Z594" s="4">
        <v>9898.6950829810648</v>
      </c>
      <c r="AA594" s="4">
        <v>246462.95602398535</v>
      </c>
      <c r="AB594" s="4">
        <v>130763.5804805743</v>
      </c>
      <c r="AC594" s="4">
        <v>115699.37554341104</v>
      </c>
      <c r="AD594" s="4">
        <v>8692.6187645165883</v>
      </c>
      <c r="AE594" s="4">
        <v>4.4993516465534276</v>
      </c>
      <c r="AF594" s="4">
        <v>1025.1489473861207</v>
      </c>
      <c r="AG594" s="4">
        <v>8692.6187645165883</v>
      </c>
      <c r="AH594" s="4">
        <v>0</v>
      </c>
      <c r="AI594" s="4">
        <v>11293.503046273017</v>
      </c>
      <c r="AJ594" s="4">
        <v>228.4499052060975</v>
      </c>
      <c r="AK594" s="4">
        <v>2713.1276079238942</v>
      </c>
      <c r="AL594" s="4">
        <v>8580.3754383491232</v>
      </c>
      <c r="AM594" s="4">
        <v>804.99931946586321</v>
      </c>
      <c r="AN594" s="4">
        <v>395.10220642827471</v>
      </c>
      <c r="AO594" s="4">
        <v>409.89711303758844</v>
      </c>
      <c r="AP594" s="4">
        <v>51369.412109375</v>
      </c>
      <c r="AQ594" s="4">
        <v>84245.835859375002</v>
      </c>
      <c r="AR594" s="4">
        <v>32915.515625</v>
      </c>
      <c r="AS594" s="4">
        <v>18453.896484375</v>
      </c>
      <c r="AT594" s="4">
        <v>333.48271122685185</v>
      </c>
      <c r="AU594" s="4">
        <v>600</v>
      </c>
      <c r="AV594" s="4">
        <v>66.965422453703709</v>
      </c>
      <c r="AW594" s="4">
        <v>4.2512025707350416</v>
      </c>
      <c r="AX594" s="4">
        <v>2.5697386760213434</v>
      </c>
      <c r="AY594" s="4">
        <v>5.1394773520426869</v>
      </c>
      <c r="AZ594" s="4">
        <v>35.885820183018623</v>
      </c>
      <c r="BA594" s="4">
        <v>1.265673993915005</v>
      </c>
      <c r="BB594" s="4">
        <v>1.6443713330918814</v>
      </c>
      <c r="BC594" s="4">
        <v>0.11721055890846734</v>
      </c>
      <c r="BD594" s="4">
        <v>12.266471868995266</v>
      </c>
      <c r="BE594" s="4">
        <v>3.5449997782707214</v>
      </c>
      <c r="BF594" s="4">
        <v>1.0770000219345093</v>
      </c>
      <c r="BG594" s="4">
        <v>6.0129995346069336</v>
      </c>
      <c r="BH594" s="4">
        <v>94.336494445800781</v>
      </c>
      <c r="BI594" s="4">
        <v>86.149993896484375</v>
      </c>
      <c r="BJ594" s="4">
        <v>8.1865005493164063</v>
      </c>
      <c r="BK594" s="4">
        <v>1.8570000529289246</v>
      </c>
      <c r="BL594" s="4">
        <v>2.6370000839233398</v>
      </c>
      <c r="BM594" s="4">
        <v>1.0770000219345093</v>
      </c>
      <c r="BN594" s="4">
        <v>0.2629999928176403</v>
      </c>
      <c r="BO594" s="4">
        <v>0.40599998831748962</v>
      </c>
      <c r="BP594" s="4">
        <v>0.11999999731779099</v>
      </c>
      <c r="BQ594" s="4">
        <v>45</v>
      </c>
      <c r="BR594" s="4">
        <v>42</v>
      </c>
      <c r="BS594" s="4">
        <v>48</v>
      </c>
      <c r="BT594" s="10">
        <v>39.119145931666651</v>
      </c>
      <c r="BU594" s="10">
        <v>117.65751452087392</v>
      </c>
      <c r="BV594" s="4">
        <v>12.299508628950075</v>
      </c>
      <c r="BW594" s="10">
        <v>16.10525577198576</v>
      </c>
      <c r="BX594" s="10">
        <v>8.4937614859143888</v>
      </c>
      <c r="BY594" s="4">
        <v>0.36239973145275955</v>
      </c>
      <c r="BZ594" s="4">
        <v>0.23733639268374504</v>
      </c>
      <c r="CA594" s="4">
        <v>0.48746307022177404</v>
      </c>
      <c r="CB594" s="4">
        <v>8.1634009862292309</v>
      </c>
      <c r="CD594" s="10">
        <v>3635.0419108943229</v>
      </c>
      <c r="CE594" s="10">
        <v>7.6562904672353778</v>
      </c>
      <c r="CF594" s="10"/>
      <c r="CH594" s="10">
        <v>3648.3117199583453</v>
      </c>
      <c r="CI594" s="10">
        <v>8.668667019258633</v>
      </c>
      <c r="CJ594" s="10"/>
      <c r="CK594" s="4">
        <v>6.7481521338561654</v>
      </c>
      <c r="CM594" s="10">
        <v>3431.2625868900127</v>
      </c>
      <c r="CN594" s="10">
        <v>6.8708528630698265</v>
      </c>
      <c r="CQ594" s="10">
        <v>4145.9040568574183</v>
      </c>
      <c r="CR594" s="10">
        <v>6.6466016841204594</v>
      </c>
      <c r="CT594" s="4">
        <v>1.8052083224368594</v>
      </c>
      <c r="CU594" s="4">
        <v>1.5541666503995657</v>
      </c>
      <c r="CV594" s="4">
        <v>0.2510416720372935</v>
      </c>
      <c r="CW594" s="4">
        <v>0.86458333985259139</v>
      </c>
      <c r="CX594" s="4">
        <v>0.7187500037252903</v>
      </c>
      <c r="CY594" s="4">
        <v>0.14583333612730107</v>
      </c>
      <c r="CZ594" s="4">
        <v>2.7458333050211272</v>
      </c>
      <c r="DA594" s="4">
        <v>2.3895832970738411</v>
      </c>
      <c r="DB594" s="4">
        <v>0.35625000794728595</v>
      </c>
    </row>
    <row r="595" spans="1:106" x14ac:dyDescent="0.25">
      <c r="A595" s="1">
        <f t="shared" si="9"/>
        <v>45518</v>
      </c>
      <c r="B595" s="8" t="s">
        <v>111</v>
      </c>
      <c r="C595" s="4">
        <v>7495.7992534179684</v>
      </c>
      <c r="D595" s="4">
        <v>7209.8019999999997</v>
      </c>
      <c r="E595" s="4">
        <v>285.99725341796875</v>
      </c>
      <c r="F595" s="4">
        <v>3541.2069999999999</v>
      </c>
      <c r="H595" s="4">
        <v>3668.5949999999998</v>
      </c>
      <c r="J595" s="4">
        <v>37013.002021843102</v>
      </c>
      <c r="K595" s="4">
        <v>236.5865500108072</v>
      </c>
      <c r="L595" s="4">
        <v>22318.094351550739</v>
      </c>
      <c r="M595" s="4">
        <v>14694.907670292367</v>
      </c>
      <c r="N595" s="4">
        <v>22793.107808948371</v>
      </c>
      <c r="O595" s="4">
        <v>1789.5756487713686</v>
      </c>
      <c r="P595" s="4">
        <v>10192.417860531661</v>
      </c>
      <c r="Q595" s="4">
        <v>12600.689948416708</v>
      </c>
      <c r="R595" s="4">
        <v>21748.205955763478</v>
      </c>
      <c r="S595" s="4">
        <v>50.340869682622412</v>
      </c>
      <c r="T595" s="4">
        <v>1195.0294598766827</v>
      </c>
      <c r="U595" s="4">
        <v>12027.844602507139</v>
      </c>
      <c r="V595" s="4">
        <v>0</v>
      </c>
      <c r="W595" s="4">
        <v>9720.3613532563395</v>
      </c>
      <c r="X595" s="4">
        <v>0</v>
      </c>
      <c r="Y595" s="4">
        <v>12027.844602507139</v>
      </c>
      <c r="Z595" s="4">
        <v>9720.3613532563395</v>
      </c>
      <c r="AA595" s="4">
        <v>300780.81960834406</v>
      </c>
      <c r="AB595" s="4">
        <v>168054.64626502924</v>
      </c>
      <c r="AC595" s="4">
        <v>132726.17334331482</v>
      </c>
      <c r="AD595" s="4">
        <v>11285.137758147055</v>
      </c>
      <c r="AE595" s="4">
        <v>4.4941687494183622</v>
      </c>
      <c r="AF595" s="4">
        <v>1024.9606062108646</v>
      </c>
      <c r="AG595" s="4">
        <v>11285.137758147055</v>
      </c>
      <c r="AH595" s="4">
        <v>0</v>
      </c>
      <c r="AI595" s="4">
        <v>11101.539465949818</v>
      </c>
      <c r="AJ595" s="4">
        <v>228.34498255235178</v>
      </c>
      <c r="AK595" s="4">
        <v>3447.2997489641571</v>
      </c>
      <c r="AL595" s="4">
        <v>7654.2397169856604</v>
      </c>
      <c r="AM595" s="4">
        <v>852.18852072946356</v>
      </c>
      <c r="AN595" s="4">
        <v>458.90728378618138</v>
      </c>
      <c r="AO595" s="4">
        <v>393.28123694328212</v>
      </c>
      <c r="AP595" s="4">
        <v>60020.951171875</v>
      </c>
      <c r="AQ595" s="4">
        <v>98434.359921874988</v>
      </c>
      <c r="AR595" s="4">
        <v>42042.25</v>
      </c>
      <c r="AS595" s="4">
        <v>17978.701171875</v>
      </c>
      <c r="AT595" s="4">
        <v>319.84563078703707</v>
      </c>
      <c r="AU595" s="4">
        <v>600</v>
      </c>
      <c r="AV595" s="4">
        <v>39.691261574074076</v>
      </c>
      <c r="AW595" s="4">
        <v>4.9378326140425584</v>
      </c>
      <c r="AX595" s="4">
        <v>3.0407841830282565</v>
      </c>
      <c r="AY595" s="4">
        <v>6.081568366056513</v>
      </c>
      <c r="AZ595" s="4">
        <v>40.126584162615167</v>
      </c>
      <c r="BA595" s="4">
        <v>1.5055282801231913</v>
      </c>
      <c r="BB595" s="4">
        <v>1.4810347890370312</v>
      </c>
      <c r="BC595" s="4">
        <v>0.11368881314969564</v>
      </c>
      <c r="BD595" s="4">
        <v>13.131936514573871</v>
      </c>
      <c r="BE595" s="4">
        <v>5.2504999041557312</v>
      </c>
      <c r="BF595" s="4">
        <v>1.0770000219345093</v>
      </c>
      <c r="BG595" s="4">
        <v>9.4239997863769531</v>
      </c>
      <c r="BH595" s="4">
        <v>93.538000106811523</v>
      </c>
      <c r="BI595" s="4">
        <v>86.430999755859375</v>
      </c>
      <c r="BJ595" s="4">
        <v>7.1070003509521484</v>
      </c>
      <c r="BK595" s="4">
        <v>0.94750002026557922</v>
      </c>
      <c r="BL595" s="4">
        <v>0.81800001859664917</v>
      </c>
      <c r="BM595" s="4">
        <v>1.0770000219345093</v>
      </c>
      <c r="BN595" s="4">
        <v>0.26450000330805779</v>
      </c>
      <c r="BO595" s="4">
        <v>0.40900000929832458</v>
      </c>
      <c r="BP595" s="4">
        <v>0.11999999731779099</v>
      </c>
      <c r="BQ595" s="4">
        <v>103</v>
      </c>
      <c r="BR595" s="4">
        <v>106</v>
      </c>
      <c r="BS595" s="4">
        <v>100</v>
      </c>
      <c r="BT595" s="10">
        <v>38.632716736676429</v>
      </c>
      <c r="BU595" s="10">
        <v>112.90507742727054</v>
      </c>
      <c r="BV595" s="4">
        <v>13.237106132079607</v>
      </c>
      <c r="BW595" s="10">
        <v>16.552114748722978</v>
      </c>
      <c r="BX595" s="10">
        <v>9.922097515436235</v>
      </c>
      <c r="BY595" s="4">
        <v>1.2228860442744187</v>
      </c>
      <c r="BZ595" s="4">
        <v>0.34010638352794842</v>
      </c>
      <c r="CA595" s="4">
        <v>2.1056657050208889</v>
      </c>
      <c r="CB595" s="4">
        <v>8.2401191639237776</v>
      </c>
      <c r="CD595" s="10">
        <v>4365.1490103242795</v>
      </c>
      <c r="CE595" s="10">
        <v>7.9885718727590298</v>
      </c>
      <c r="CF595" s="10"/>
      <c r="CH595" s="10">
        <v>3467.4661182776599</v>
      </c>
      <c r="CI595" s="10">
        <v>8.5567888505544758</v>
      </c>
      <c r="CJ595" s="10"/>
      <c r="CK595" s="4">
        <v>6.7754179864429336</v>
      </c>
      <c r="CM595" s="10">
        <v>4164.9093528168287</v>
      </c>
      <c r="CN595" s="10">
        <v>6.9648090347125242</v>
      </c>
      <c r="CQ595" s="10">
        <v>3884.7172902439261</v>
      </c>
      <c r="CR595" s="10">
        <v>6.5723667759317381</v>
      </c>
      <c r="CT595" s="4">
        <v>1.8645833388436588</v>
      </c>
      <c r="CU595" s="4">
        <v>1.5166666662941377</v>
      </c>
      <c r="CV595" s="4">
        <v>0.34791667254952097</v>
      </c>
      <c r="CW595" s="4">
        <v>0.9708333293286463</v>
      </c>
      <c r="CX595" s="4">
        <v>0.8541666604578495</v>
      </c>
      <c r="CY595" s="4">
        <v>0.11666666887079676</v>
      </c>
      <c r="CZ595" s="4">
        <v>2.7583333483586712</v>
      </c>
      <c r="DA595" s="4">
        <v>2.1791666721304259</v>
      </c>
      <c r="DB595" s="4">
        <v>0.57916667622824514</v>
      </c>
    </row>
    <row r="596" spans="1:106" x14ac:dyDescent="0.25">
      <c r="A596" s="1">
        <f t="shared" si="9"/>
        <v>45519</v>
      </c>
      <c r="B596" s="8" t="s">
        <v>111</v>
      </c>
      <c r="C596" s="4">
        <v>6282.419426269531</v>
      </c>
      <c r="D596" s="4">
        <v>5977.07</v>
      </c>
      <c r="E596" s="4">
        <v>305.34942626953125</v>
      </c>
      <c r="F596" s="4">
        <v>3813.877</v>
      </c>
      <c r="H596" s="4">
        <v>2163.1930000000002</v>
      </c>
      <c r="J596" s="4">
        <v>32197.249831822857</v>
      </c>
      <c r="K596" s="4">
        <v>235.38357203909317</v>
      </c>
      <c r="L596" s="4">
        <v>21153.853931935719</v>
      </c>
      <c r="M596" s="4">
        <v>11043.395899887139</v>
      </c>
      <c r="N596" s="4">
        <v>16720.993797572424</v>
      </c>
      <c r="O596" s="4">
        <v>1787.2936777295299</v>
      </c>
      <c r="P596" s="4">
        <v>10392.637396916476</v>
      </c>
      <c r="Q596" s="4">
        <v>6328.3564006559491</v>
      </c>
      <c r="R596" s="4">
        <v>20012.604054238633</v>
      </c>
      <c r="S596" s="4">
        <v>50.326938578482647</v>
      </c>
      <c r="T596" s="4">
        <v>1194.8054257320107</v>
      </c>
      <c r="U596" s="4">
        <v>12149.105075547703</v>
      </c>
      <c r="V596" s="4">
        <v>0</v>
      </c>
      <c r="W596" s="4">
        <v>7863.4989786909318</v>
      </c>
      <c r="X596" s="4">
        <v>0</v>
      </c>
      <c r="Y596" s="4">
        <v>12149.105075547703</v>
      </c>
      <c r="Z596" s="4">
        <v>7863.4989786909318</v>
      </c>
      <c r="AA596" s="4">
        <v>296718.43103274639</v>
      </c>
      <c r="AB596" s="4">
        <v>180357.82196978969</v>
      </c>
      <c r="AC596" s="4">
        <v>116360.60906295672</v>
      </c>
      <c r="AD596" s="4">
        <v>11850.771411155514</v>
      </c>
      <c r="AE596" s="4">
        <v>4.5004615995299231</v>
      </c>
      <c r="AF596" s="4">
        <v>1025.0077231554624</v>
      </c>
      <c r="AG596" s="4">
        <v>11850.771411155514</v>
      </c>
      <c r="AH596" s="4">
        <v>0</v>
      </c>
      <c r="AI596" s="4">
        <v>11566.008162922397</v>
      </c>
      <c r="AJ596" s="4">
        <v>228.37493786670544</v>
      </c>
      <c r="AK596" s="4">
        <v>3081.7596554616766</v>
      </c>
      <c r="AL596" s="4">
        <v>8484.2485074607212</v>
      </c>
      <c r="AM596" s="4">
        <v>824.91644592613704</v>
      </c>
      <c r="AN596" s="4">
        <v>489.25063612046972</v>
      </c>
      <c r="AO596" s="4">
        <v>335.66580980566732</v>
      </c>
      <c r="AP596" s="4">
        <v>57477.53515625</v>
      </c>
      <c r="AQ596" s="4">
        <v>94263.157656249998</v>
      </c>
      <c r="AR596" s="4">
        <v>41585.1484375</v>
      </c>
      <c r="AS596" s="4">
        <v>15892.38671875</v>
      </c>
      <c r="AT596" s="4">
        <v>300</v>
      </c>
      <c r="AU596" s="4">
        <v>600</v>
      </c>
      <c r="AV596" s="4">
        <v>0</v>
      </c>
      <c r="AW596" s="4">
        <v>5.124976167174089</v>
      </c>
      <c r="AX596" s="4">
        <v>2.6615532429520177</v>
      </c>
      <c r="AY596" s="4">
        <v>5.3231064859040353</v>
      </c>
      <c r="AZ596" s="4">
        <v>47.229962041699643</v>
      </c>
      <c r="BA596" s="4">
        <v>1.8863387824127564</v>
      </c>
      <c r="BB596" s="4">
        <v>1.841011778767887</v>
      </c>
      <c r="BC596" s="4">
        <v>0.13130553532876238</v>
      </c>
      <c r="BD596" s="4">
        <v>15.004276419701412</v>
      </c>
      <c r="BE596" s="4">
        <v>4.2309998273849487</v>
      </c>
      <c r="BF596" s="4">
        <v>2.8259999752044678</v>
      </c>
      <c r="BG596" s="4">
        <v>5.6359996795654297</v>
      </c>
      <c r="BH596" s="4">
        <v>94.362500667572021</v>
      </c>
      <c r="BI596" s="4">
        <v>90.269500732421875</v>
      </c>
      <c r="BJ596" s="4">
        <v>4.0929999351501465</v>
      </c>
      <c r="BK596" s="4">
        <v>1.1795000433921814</v>
      </c>
      <c r="BL596" s="4">
        <v>1.0110000371932983</v>
      </c>
      <c r="BM596" s="4">
        <v>1.3480000495910645</v>
      </c>
      <c r="BN596" s="4">
        <v>0.22700000554323196</v>
      </c>
      <c r="BO596" s="4">
        <v>0.18400000035762787</v>
      </c>
      <c r="BP596" s="4">
        <v>0.27000001072883606</v>
      </c>
      <c r="BQ596" s="4">
        <v>56</v>
      </c>
      <c r="BR596" s="4">
        <v>60</v>
      </c>
      <c r="BS596" s="4">
        <v>52</v>
      </c>
      <c r="BT596" s="10">
        <v>39.695494092180034</v>
      </c>
      <c r="BU596" s="10">
        <v>112.20936793205566</v>
      </c>
      <c r="BV596" s="4">
        <v>12.576661351759125</v>
      </c>
      <c r="BW596" s="10">
        <v>16.302593133019077</v>
      </c>
      <c r="BX596" s="10">
        <v>8.8507295704991726</v>
      </c>
      <c r="BY596" s="4">
        <v>0.9103885716235911</v>
      </c>
      <c r="BZ596" s="4">
        <v>0.31882726731495176</v>
      </c>
      <c r="CA596" s="4">
        <v>1.5019498759322305</v>
      </c>
      <c r="CB596" s="4">
        <v>8.1552760951585324</v>
      </c>
      <c r="CD596" s="10">
        <v>4567.5762732324574</v>
      </c>
      <c r="CE596" s="10">
        <v>7.9182726276891087</v>
      </c>
      <c r="CF596" s="10"/>
      <c r="CH596" s="10">
        <v>2922.3434054180038</v>
      </c>
      <c r="CI596" s="10">
        <v>8.5257087461194576</v>
      </c>
      <c r="CJ596" s="10"/>
      <c r="CK596" s="4">
        <v>6.8114975810013023</v>
      </c>
      <c r="CM596" s="10">
        <v>4395.4624504216508</v>
      </c>
      <c r="CN596" s="10">
        <v>6.9611503885536941</v>
      </c>
      <c r="CQ596" s="10">
        <v>3296.0175155960128</v>
      </c>
      <c r="CR596" s="10">
        <v>6.6119254327696302</v>
      </c>
      <c r="CT596" s="4">
        <v>2.5302083344819644</v>
      </c>
      <c r="CU596" s="4">
        <v>2.0750000017384691</v>
      </c>
      <c r="CV596" s="4">
        <v>0.4552083327434957</v>
      </c>
      <c r="CW596" s="4">
        <v>1.2416666805123289</v>
      </c>
      <c r="CX596" s="4">
        <v>1.0666666775941849</v>
      </c>
      <c r="CY596" s="4">
        <v>0.17500000291814408</v>
      </c>
      <c r="CZ596" s="4">
        <v>3.8187499884516001</v>
      </c>
      <c r="DA596" s="4">
        <v>3.0833333258827529</v>
      </c>
      <c r="DB596" s="4">
        <v>0.7354166625688473</v>
      </c>
    </row>
    <row r="597" spans="1:106" x14ac:dyDescent="0.25">
      <c r="A597" s="1">
        <f t="shared" si="9"/>
        <v>45520</v>
      </c>
      <c r="B597" s="8" t="s">
        <v>111</v>
      </c>
      <c r="C597" s="4">
        <v>7527.2908273925786</v>
      </c>
      <c r="D597" s="4">
        <v>7150.4490000000005</v>
      </c>
      <c r="E597" s="4">
        <v>376.84182739257813</v>
      </c>
      <c r="F597" s="4">
        <v>3943.8470000000002</v>
      </c>
      <c r="H597" s="4">
        <v>3206.6019999999999</v>
      </c>
      <c r="J597" s="4">
        <v>38482.87853140966</v>
      </c>
      <c r="K597" s="4">
        <v>232.35534730207459</v>
      </c>
      <c r="L597" s="4">
        <v>24309.120567658352</v>
      </c>
      <c r="M597" s="4">
        <v>14173.757963751304</v>
      </c>
      <c r="N597" s="4">
        <v>19382.388877161051</v>
      </c>
      <c r="O597" s="4">
        <v>1786.1049709186309</v>
      </c>
      <c r="P597" s="4">
        <v>10829.567264461308</v>
      </c>
      <c r="Q597" s="4">
        <v>8552.8216126997449</v>
      </c>
      <c r="R597" s="4">
        <v>22750.818069061868</v>
      </c>
      <c r="S597" s="4">
        <v>50.320834972906901</v>
      </c>
      <c r="T597" s="4">
        <v>1194.0325131557122</v>
      </c>
      <c r="U597" s="4">
        <v>13381.875093588971</v>
      </c>
      <c r="V597" s="4">
        <v>0</v>
      </c>
      <c r="W597" s="4">
        <v>9368.9429754728972</v>
      </c>
      <c r="X597" s="4">
        <v>0</v>
      </c>
      <c r="Y597" s="4">
        <v>13381.875093588971</v>
      </c>
      <c r="Z597" s="4">
        <v>9368.9429754728972</v>
      </c>
      <c r="AA597" s="4">
        <v>293875.78869486984</v>
      </c>
      <c r="AB597" s="4">
        <v>181804.14904205623</v>
      </c>
      <c r="AC597" s="4">
        <v>112071.63965281361</v>
      </c>
      <c r="AD597" s="4">
        <v>11625.714562200708</v>
      </c>
      <c r="AE597" s="4">
        <v>4.5034720974907962</v>
      </c>
      <c r="AF597" s="4">
        <v>1024.9952614481119</v>
      </c>
      <c r="AG597" s="4">
        <v>11625.714562200708</v>
      </c>
      <c r="AH597" s="4">
        <v>0</v>
      </c>
      <c r="AI597" s="4">
        <v>10844.795132050012</v>
      </c>
      <c r="AJ597" s="4">
        <v>228.19887492647877</v>
      </c>
      <c r="AK597" s="4">
        <v>3169.786139608716</v>
      </c>
      <c r="AL597" s="4">
        <v>7675.0089924412969</v>
      </c>
      <c r="AM597" s="4">
        <v>862.61512929854598</v>
      </c>
      <c r="AN597" s="4">
        <v>486.68688172307594</v>
      </c>
      <c r="AO597" s="4">
        <v>375.92824757547004</v>
      </c>
      <c r="AP597" s="4">
        <v>62563.0859375</v>
      </c>
      <c r="AQ597" s="4">
        <v>102603.4609375</v>
      </c>
      <c r="AR597" s="4">
        <v>44482.05859375</v>
      </c>
      <c r="AS597" s="4">
        <v>18081.02734375</v>
      </c>
      <c r="AT597" s="4">
        <v>300</v>
      </c>
      <c r="AU597" s="4">
        <v>600</v>
      </c>
      <c r="AV597" s="4">
        <v>0</v>
      </c>
      <c r="AW597" s="4">
        <v>5.1124474148609407</v>
      </c>
      <c r="AX597" s="4">
        <v>2.5749488523316466</v>
      </c>
      <c r="AY597" s="4">
        <v>5.1498977046632932</v>
      </c>
      <c r="AZ597" s="4">
        <v>39.041375633504941</v>
      </c>
      <c r="BA597" s="4">
        <v>1.5444752738785577</v>
      </c>
      <c r="BB597" s="4">
        <v>1.4407301884211379</v>
      </c>
      <c r="BC597" s="4">
        <v>0.11459835272464849</v>
      </c>
      <c r="BD597" s="4">
        <v>13.630861792149116</v>
      </c>
      <c r="BE597" s="4">
        <v>3.7559999227523804</v>
      </c>
      <c r="BF597" s="4">
        <v>2.2650001049041748</v>
      </c>
      <c r="BG597" s="4">
        <v>5.2469997406005859</v>
      </c>
      <c r="BH597" s="4">
        <v>94.621996879577637</v>
      </c>
      <c r="BI597" s="4">
        <v>90.40899658203125</v>
      </c>
      <c r="BJ597" s="4">
        <v>4.2130002975463867</v>
      </c>
      <c r="BK597" s="4">
        <v>1.3170000314712524</v>
      </c>
      <c r="BL597" s="4">
        <v>1.0110000371932983</v>
      </c>
      <c r="BM597" s="4">
        <v>1.6230000257492065</v>
      </c>
      <c r="BN597" s="4">
        <v>0.30549999326467514</v>
      </c>
      <c r="BO597" s="4">
        <v>0.18400000035762787</v>
      </c>
      <c r="BP597" s="4">
        <v>0.42699998617172241</v>
      </c>
      <c r="BQ597" s="4">
        <v>59</v>
      </c>
      <c r="BR597" s="4">
        <v>60</v>
      </c>
      <c r="BS597" s="4">
        <v>58</v>
      </c>
      <c r="BT597" s="10">
        <v>39.468432940556518</v>
      </c>
      <c r="BU597" s="10">
        <v>112.44068205069141</v>
      </c>
      <c r="BV597" s="4">
        <v>12.292319011216362</v>
      </c>
      <c r="BW597" s="10">
        <v>16.346169533365302</v>
      </c>
      <c r="BX597" s="10">
        <v>8.2384684890674222</v>
      </c>
      <c r="BY597" s="4">
        <v>0.43813255737999834</v>
      </c>
      <c r="BZ597" s="4">
        <v>0.33793355056060809</v>
      </c>
      <c r="CA597" s="4">
        <v>0.53833156419938855</v>
      </c>
      <c r="CB597" s="4">
        <v>8.0745965016875179</v>
      </c>
      <c r="CD597" s="10">
        <v>4494.2318180451712</v>
      </c>
      <c r="CE597" s="10">
        <v>7.8979896622479462</v>
      </c>
      <c r="CF597" s="10"/>
      <c r="CH597" s="10">
        <v>3239.646583842386</v>
      </c>
      <c r="CI597" s="10">
        <v>8.319596089313011</v>
      </c>
      <c r="CJ597" s="10"/>
      <c r="CK597" s="4">
        <v>6.8546638043318548</v>
      </c>
      <c r="CM597" s="10">
        <v>4340.0634700638575</v>
      </c>
      <c r="CN597" s="10">
        <v>7.1104882172838995</v>
      </c>
      <c r="CQ597" s="10">
        <v>3680.1770532919486</v>
      </c>
      <c r="CR597" s="10">
        <v>6.5529679420606257</v>
      </c>
      <c r="CT597" s="4">
        <v>2.2708333386884383</v>
      </c>
      <c r="CU597" s="4">
        <v>1.9750000002483528</v>
      </c>
      <c r="CV597" s="4">
        <v>0.29583333844008541</v>
      </c>
      <c r="CW597" s="4">
        <v>1.4354166784323752</v>
      </c>
      <c r="CX597" s="4">
        <v>1.1229166761040688</v>
      </c>
      <c r="CY597" s="4">
        <v>0.31250000232830644</v>
      </c>
      <c r="CZ597" s="4">
        <v>3.1062499989445014</v>
      </c>
      <c r="DA597" s="4">
        <v>2.8270833243926368</v>
      </c>
      <c r="DB597" s="4">
        <v>0.27916667455186445</v>
      </c>
    </row>
    <row r="598" spans="1:106" x14ac:dyDescent="0.25">
      <c r="A598" s="1">
        <f t="shared" si="9"/>
        <v>45521</v>
      </c>
      <c r="B598" s="8" t="s">
        <v>111</v>
      </c>
      <c r="C598" s="4">
        <v>7565.7877387695316</v>
      </c>
      <c r="D598" s="4">
        <v>7156.9930000000004</v>
      </c>
      <c r="E598" s="4">
        <v>408.79473876953125</v>
      </c>
      <c r="F598" s="4">
        <v>3937.5610000000001</v>
      </c>
      <c r="H598" s="4">
        <v>3219.4319999999998</v>
      </c>
      <c r="J598" s="4">
        <v>39929.16310355594</v>
      </c>
      <c r="K598" s="4">
        <v>232.3891108132083</v>
      </c>
      <c r="L598" s="4">
        <v>26969.539361987587</v>
      </c>
      <c r="M598" s="4">
        <v>12959.623741568355</v>
      </c>
      <c r="N598" s="4">
        <v>17743.487121852122</v>
      </c>
      <c r="O598" s="4">
        <v>1785.487551044323</v>
      </c>
      <c r="P598" s="4">
        <v>11126.406457659312</v>
      </c>
      <c r="Q598" s="4">
        <v>6617.0806641928111</v>
      </c>
      <c r="R598" s="4">
        <v>22755.746439257586</v>
      </c>
      <c r="S598" s="4">
        <v>50.353788952636727</v>
      </c>
      <c r="T598" s="4">
        <v>1193.1673494146073</v>
      </c>
      <c r="U598" s="4">
        <v>13058.062507339353</v>
      </c>
      <c r="V598" s="4">
        <v>0</v>
      </c>
      <c r="W598" s="4">
        <v>9697.6839319182327</v>
      </c>
      <c r="X598" s="4">
        <v>0</v>
      </c>
      <c r="Y598" s="4">
        <v>13058.062507339353</v>
      </c>
      <c r="Z598" s="4">
        <v>9697.6839319182327</v>
      </c>
      <c r="AA598" s="4">
        <v>276220.33126709674</v>
      </c>
      <c r="AB598" s="4">
        <v>180792.97120862801</v>
      </c>
      <c r="AC598" s="4">
        <v>95427.360058468723</v>
      </c>
      <c r="AD598" s="4">
        <v>10914.067680487346</v>
      </c>
      <c r="AE598" s="4">
        <v>4.498552016098234</v>
      </c>
      <c r="AF598" s="4">
        <v>1025.0145319499541</v>
      </c>
      <c r="AG598" s="4">
        <v>10914.067680487346</v>
      </c>
      <c r="AH598" s="4">
        <v>0</v>
      </c>
      <c r="AI598" s="4">
        <v>10896.24633904538</v>
      </c>
      <c r="AJ598" s="4">
        <v>228.22884614026106</v>
      </c>
      <c r="AK598" s="4">
        <v>3335.5749126995729</v>
      </c>
      <c r="AL598" s="4">
        <v>7560.671426345807</v>
      </c>
      <c r="AM598" s="4">
        <v>871.17172118971348</v>
      </c>
      <c r="AN598" s="4">
        <v>490.00580927399591</v>
      </c>
      <c r="AO598" s="4">
        <v>381.16591191571757</v>
      </c>
      <c r="AP598" s="4">
        <v>67116.08203125</v>
      </c>
      <c r="AQ598" s="4">
        <v>110070.37453125</v>
      </c>
      <c r="AR598" s="4">
        <v>49332.9296875</v>
      </c>
      <c r="AS598" s="4">
        <v>17783.15234375</v>
      </c>
      <c r="AT598" s="4">
        <v>300</v>
      </c>
      <c r="AU598" s="4">
        <v>600</v>
      </c>
      <c r="AV598" s="4">
        <v>0</v>
      </c>
      <c r="AW598" s="4">
        <v>5.2775949421559973</v>
      </c>
      <c r="AX598" s="4">
        <v>2.3452266617167679</v>
      </c>
      <c r="AY598" s="4">
        <v>4.6904533234335357</v>
      </c>
      <c r="AZ598" s="4">
        <v>36.509130417663563</v>
      </c>
      <c r="BA598" s="4">
        <v>1.4425553633444075</v>
      </c>
      <c r="BB598" s="4">
        <v>1.4401998463701944</v>
      </c>
      <c r="BC598" s="4">
        <v>0.11514620172669518</v>
      </c>
      <c r="BD598" s="4">
        <v>14.548435448064973</v>
      </c>
      <c r="BE598" s="4">
        <v>3.8315000534057617</v>
      </c>
      <c r="BF598" s="4">
        <v>1.9660000801086426</v>
      </c>
      <c r="BG598" s="4">
        <v>5.6970000267028809</v>
      </c>
      <c r="BH598" s="4">
        <v>94.396492958068848</v>
      </c>
      <c r="BI598" s="4">
        <v>89.4429931640625</v>
      </c>
      <c r="BJ598" s="4">
        <v>4.9534997940063477</v>
      </c>
      <c r="BK598" s="4">
        <v>1.4670000076293945</v>
      </c>
      <c r="BL598" s="4">
        <v>1.0570000410079956</v>
      </c>
      <c r="BM598" s="4">
        <v>1.8769999742507935</v>
      </c>
      <c r="BN598" s="4">
        <v>0.30499999970197678</v>
      </c>
      <c r="BO598" s="4">
        <v>0.16300000250339508</v>
      </c>
      <c r="BP598" s="4">
        <v>0.44699999690055847</v>
      </c>
      <c r="BQ598" s="4">
        <v>51</v>
      </c>
      <c r="BR598" s="4">
        <v>62</v>
      </c>
      <c r="BS598" s="4">
        <v>40</v>
      </c>
      <c r="BT598" s="10">
        <v>39.303024246715708</v>
      </c>
      <c r="BU598" s="10">
        <v>113.21262633077384</v>
      </c>
      <c r="BV598" s="4">
        <v>12.268326413585909</v>
      </c>
      <c r="BW598" s="10">
        <v>16.584875268903044</v>
      </c>
      <c r="BX598" s="10">
        <v>7.9517775582687724</v>
      </c>
      <c r="BY598" s="4">
        <v>0.56581854066716364</v>
      </c>
      <c r="BZ598" s="4">
        <v>0.30344054157027889</v>
      </c>
      <c r="CA598" s="4">
        <v>0.82819653976404828</v>
      </c>
      <c r="CB598" s="4">
        <v>8.092894182088477</v>
      </c>
      <c r="CD598" s="10">
        <v>4557.7180280159901</v>
      </c>
      <c r="CE598" s="10">
        <v>7.7849079142029582</v>
      </c>
      <c r="CF598" s="10"/>
      <c r="CH598" s="10">
        <v>3333.3989904949585</v>
      </c>
      <c r="CI598" s="10">
        <v>8.5140002571565443</v>
      </c>
      <c r="CJ598" s="10"/>
      <c r="CK598" s="4">
        <v>6.9259240469792465</v>
      </c>
      <c r="CM598" s="10">
        <v>4412.6319400071516</v>
      </c>
      <c r="CN598" s="10">
        <v>7.2335049265656011</v>
      </c>
      <c r="CQ598" s="10">
        <v>3744.5381054239238</v>
      </c>
      <c r="CR598" s="10">
        <v>6.5634651334400065</v>
      </c>
      <c r="CT598" s="4">
        <v>2.4270833409391344</v>
      </c>
      <c r="CU598" s="4">
        <v>2.1937500014901161</v>
      </c>
      <c r="CV598" s="4">
        <v>0.23333333944901824</v>
      </c>
      <c r="CW598" s="4">
        <v>1.8166666814746957</v>
      </c>
      <c r="CX598" s="4">
        <v>1.5937500099341075</v>
      </c>
      <c r="CY598" s="4">
        <v>0.22291667154058814</v>
      </c>
      <c r="CZ598" s="4">
        <v>3.0375000004035733</v>
      </c>
      <c r="DA598" s="4">
        <v>2.7937499930461249</v>
      </c>
      <c r="DB598" s="4">
        <v>0.24375000735744834</v>
      </c>
    </row>
    <row r="599" spans="1:106" x14ac:dyDescent="0.25">
      <c r="A599" s="1">
        <f t="shared" si="9"/>
        <v>45522</v>
      </c>
      <c r="B599" s="8" t="s">
        <v>111</v>
      </c>
      <c r="C599" s="4">
        <v>7504.9771684570314</v>
      </c>
      <c r="D599" s="4">
        <v>7150.2420000000002</v>
      </c>
      <c r="E599" s="4">
        <v>354.73516845703125</v>
      </c>
      <c r="F599" s="4">
        <v>3898.4690000000001</v>
      </c>
      <c r="H599" s="4">
        <v>3251.7730000000001</v>
      </c>
      <c r="J599" s="4">
        <v>34935.763078761353</v>
      </c>
      <c r="K599" s="4">
        <v>231.82713360250881</v>
      </c>
      <c r="L599" s="4">
        <v>23131.804685607189</v>
      </c>
      <c r="M599" s="4">
        <v>11803.958393154166</v>
      </c>
      <c r="N599" s="4">
        <v>19051.006365023037</v>
      </c>
      <c r="O599" s="4">
        <v>1784.5191219266896</v>
      </c>
      <c r="P599" s="4">
        <v>11593.439147292116</v>
      </c>
      <c r="Q599" s="4">
        <v>7457.5672177309198</v>
      </c>
      <c r="R599" s="4">
        <v>20847.015721158037</v>
      </c>
      <c r="S599" s="4">
        <v>50.381292069160111</v>
      </c>
      <c r="T599" s="4">
        <v>1192.4791814602054</v>
      </c>
      <c r="U599" s="4">
        <v>11571.392226362179</v>
      </c>
      <c r="V599" s="4">
        <v>0</v>
      </c>
      <c r="W599" s="4">
        <v>9275.6234947958565</v>
      </c>
      <c r="X599" s="4">
        <v>0</v>
      </c>
      <c r="Y599" s="4">
        <v>11571.392226362179</v>
      </c>
      <c r="Z599" s="4">
        <v>9275.6234947958565</v>
      </c>
      <c r="AA599" s="4">
        <v>275454.08539136522</v>
      </c>
      <c r="AB599" s="4">
        <v>160824.48970928072</v>
      </c>
      <c r="AC599" s="4">
        <v>114629.59568208452</v>
      </c>
      <c r="AD599" s="4">
        <v>11608.14662399211</v>
      </c>
      <c r="AE599" s="4">
        <v>4.5054553359172465</v>
      </c>
      <c r="AF599" s="4">
        <v>1025.016653268349</v>
      </c>
      <c r="AG599" s="4">
        <v>11608.14662399211</v>
      </c>
      <c r="AH599" s="4">
        <v>0</v>
      </c>
      <c r="AI599" s="4">
        <v>10839.754305383003</v>
      </c>
      <c r="AJ599" s="4">
        <v>228.15190359645419</v>
      </c>
      <c r="AK599" s="4">
        <v>3086.304980884212</v>
      </c>
      <c r="AL599" s="4">
        <v>7753.4493244987907</v>
      </c>
      <c r="AM599" s="4">
        <v>858.600165418188</v>
      </c>
      <c r="AN599" s="4">
        <v>455.09770556900344</v>
      </c>
      <c r="AO599" s="4">
        <v>403.50245984918462</v>
      </c>
      <c r="AP599" s="4">
        <v>57969.751953125</v>
      </c>
      <c r="AQ599" s="4">
        <v>95070.393203125001</v>
      </c>
      <c r="AR599" s="4">
        <v>41340.63671875</v>
      </c>
      <c r="AS599" s="4">
        <v>16629.115234375</v>
      </c>
      <c r="AT599" s="4">
        <v>300</v>
      </c>
      <c r="AU599" s="4">
        <v>600</v>
      </c>
      <c r="AV599" s="4">
        <v>0</v>
      </c>
      <c r="AW599" s="4">
        <v>4.6550125729355001</v>
      </c>
      <c r="AX599" s="4">
        <v>2.5384496098260327</v>
      </c>
      <c r="AY599" s="4">
        <v>5.0768992196520655</v>
      </c>
      <c r="AZ599" s="4">
        <v>36.702854546857544</v>
      </c>
      <c r="BA599" s="4">
        <v>1.5467264407919126</v>
      </c>
      <c r="BB599" s="4">
        <v>1.4443420762080184</v>
      </c>
      <c r="BC599" s="4">
        <v>0.11440410092476136</v>
      </c>
      <c r="BD599" s="4">
        <v>12.667645892741707</v>
      </c>
      <c r="BE599" s="4">
        <v>3.4185000658035278</v>
      </c>
      <c r="BF599" s="4">
        <v>1.3650000095367432</v>
      </c>
      <c r="BG599" s="4">
        <v>5.4720001220703125</v>
      </c>
      <c r="BH599" s="4">
        <v>94.604492664337158</v>
      </c>
      <c r="BI599" s="4">
        <v>87.339492797851563</v>
      </c>
      <c r="BJ599" s="4">
        <v>7.2649998664855957</v>
      </c>
      <c r="BK599" s="4">
        <v>1.6595000624656677</v>
      </c>
      <c r="BL599" s="4">
        <v>1.0570000410079956</v>
      </c>
      <c r="BM599" s="4">
        <v>2.2620000839233398</v>
      </c>
      <c r="BN599" s="4">
        <v>0.31699999421834946</v>
      </c>
      <c r="BO599" s="4">
        <v>0.16300000250339508</v>
      </c>
      <c r="BP599" s="4">
        <v>0.47099998593330383</v>
      </c>
      <c r="BQ599" s="4">
        <v>51</v>
      </c>
      <c r="BR599" s="4">
        <v>62</v>
      </c>
      <c r="BS599" s="4">
        <v>40</v>
      </c>
      <c r="BT599" s="10">
        <v>39.853235950565889</v>
      </c>
      <c r="BU599" s="10">
        <v>117.91284906933298</v>
      </c>
      <c r="BV599" s="4">
        <v>12.658316703644338</v>
      </c>
      <c r="BW599" s="10">
        <v>16.396872197102617</v>
      </c>
      <c r="BX599" s="10">
        <v>8.9197612101860617</v>
      </c>
      <c r="BY599" s="4">
        <v>0.48846302252419166</v>
      </c>
      <c r="BZ599" s="4">
        <v>0.42753240279553462</v>
      </c>
      <c r="CA599" s="4">
        <v>0.5493936422528487</v>
      </c>
      <c r="CB599" s="4">
        <v>8.1633356343213066</v>
      </c>
      <c r="CD599" s="10">
        <v>4175.9080988241349</v>
      </c>
      <c r="CE599" s="10">
        <v>8.0088330227671722</v>
      </c>
      <c r="CF599" s="10"/>
      <c r="CH599" s="10">
        <v>3565.099054365161</v>
      </c>
      <c r="CI599" s="10">
        <v>8.3443092053328627</v>
      </c>
      <c r="CJ599" s="10"/>
      <c r="CK599" s="4">
        <v>6.7635317204368963</v>
      </c>
      <c r="CM599" s="10">
        <v>4068.0175949581762</v>
      </c>
      <c r="CN599" s="10">
        <v>7.0189586700894075</v>
      </c>
      <c r="CQ599" s="10">
        <v>4032.0438681067008</v>
      </c>
      <c r="CR599" s="10">
        <v>6.5058258622164535</v>
      </c>
      <c r="CT599" s="4">
        <v>2.4770833194876709</v>
      </c>
      <c r="CU599" s="4">
        <v>2.1322916485369205</v>
      </c>
      <c r="CV599" s="4">
        <v>0.34479167095075053</v>
      </c>
      <c r="CW599" s="4">
        <v>1.9833333186494808</v>
      </c>
      <c r="CX599" s="4">
        <v>1.5895833149552345</v>
      </c>
      <c r="CY599" s="4">
        <v>0.39375000369424623</v>
      </c>
      <c r="CZ599" s="4">
        <v>2.9708333203258612</v>
      </c>
      <c r="DA599" s="4">
        <v>2.6749999821186066</v>
      </c>
      <c r="DB599" s="4">
        <v>0.29583333820725483</v>
      </c>
    </row>
    <row r="600" spans="1:106" x14ac:dyDescent="0.25">
      <c r="A600" s="1">
        <f t="shared" si="9"/>
        <v>45523</v>
      </c>
      <c r="B600" s="8" t="s">
        <v>112</v>
      </c>
      <c r="C600" s="4">
        <v>7577.0135280761715</v>
      </c>
      <c r="D600" s="4">
        <v>7235.7659999999996</v>
      </c>
      <c r="E600" s="4">
        <v>341.24752807617188</v>
      </c>
      <c r="F600" s="4">
        <v>3747.9169999999999</v>
      </c>
      <c r="H600" s="4">
        <v>3487.8490000000002</v>
      </c>
      <c r="J600" s="4">
        <v>37124.422640630684</v>
      </c>
      <c r="K600" s="4">
        <v>226.79636539653572</v>
      </c>
      <c r="L600" s="4">
        <v>23246.836831032335</v>
      </c>
      <c r="M600" s="4">
        <v>13877.585809598349</v>
      </c>
      <c r="N600" s="4">
        <v>21177.645549287296</v>
      </c>
      <c r="O600" s="4">
        <v>1783.3080147209473</v>
      </c>
      <c r="P600" s="4">
        <v>10960.559152129839</v>
      </c>
      <c r="Q600" s="4">
        <v>10217.086397157456</v>
      </c>
      <c r="R600" s="4">
        <v>21093.838337949092</v>
      </c>
      <c r="S600" s="4">
        <v>50.4006110672048</v>
      </c>
      <c r="T600" s="4">
        <v>1191.8081153002563</v>
      </c>
      <c r="U600" s="4">
        <v>11128.763465528502</v>
      </c>
      <c r="V600" s="4">
        <v>0</v>
      </c>
      <c r="W600" s="4">
        <v>9965.0748724205878</v>
      </c>
      <c r="X600" s="4">
        <v>0</v>
      </c>
      <c r="Y600" s="4">
        <v>11128.763465528502</v>
      </c>
      <c r="Z600" s="4">
        <v>9965.0748724205878</v>
      </c>
      <c r="AA600" s="4">
        <v>299932.33960181032</v>
      </c>
      <c r="AB600" s="4">
        <v>179712.7225158888</v>
      </c>
      <c r="AC600" s="4">
        <v>120219.61708592155</v>
      </c>
      <c r="AD600" s="4">
        <v>10951.773967923556</v>
      </c>
      <c r="AE600" s="4">
        <v>4.5007743257464927</v>
      </c>
      <c r="AF600" s="4">
        <v>1025.1133966649375</v>
      </c>
      <c r="AG600" s="4">
        <v>10951.773967923556</v>
      </c>
      <c r="AH600" s="4">
        <v>0</v>
      </c>
      <c r="AI600" s="4">
        <v>10996.526800986256</v>
      </c>
      <c r="AJ600" s="4">
        <v>228.09226029078167</v>
      </c>
      <c r="AK600" s="4">
        <v>2996.7238207952551</v>
      </c>
      <c r="AL600" s="4">
        <v>7999.8029801910006</v>
      </c>
      <c r="AM600" s="4">
        <v>874.00292089500954</v>
      </c>
      <c r="AN600" s="4">
        <v>473.80164969905894</v>
      </c>
      <c r="AO600" s="4">
        <v>400.20127119595054</v>
      </c>
      <c r="AP600" s="4">
        <v>63197.88671875</v>
      </c>
      <c r="AQ600" s="4">
        <v>103644.53421874999</v>
      </c>
      <c r="AR600" s="4">
        <v>44301.51171875</v>
      </c>
      <c r="AS600" s="4">
        <v>18896.375</v>
      </c>
      <c r="AT600" s="4">
        <v>300</v>
      </c>
      <c r="AU600" s="4">
        <v>600</v>
      </c>
      <c r="AV600" s="4">
        <v>0</v>
      </c>
      <c r="AW600" s="4">
        <v>4.8996115030108305</v>
      </c>
      <c r="AX600" s="4">
        <v>2.7949858438043953</v>
      </c>
      <c r="AY600" s="4">
        <v>5.5899716876087906</v>
      </c>
      <c r="AZ600" s="4">
        <v>39.584506282116159</v>
      </c>
      <c r="BA600" s="4">
        <v>1.4453945380118975</v>
      </c>
      <c r="BB600" s="4">
        <v>1.451300932780347</v>
      </c>
      <c r="BC600" s="4">
        <v>0.11534926229924809</v>
      </c>
      <c r="BD600" s="4">
        <v>13.678810765574241</v>
      </c>
      <c r="BE600" s="4">
        <v>4.5430002212524414</v>
      </c>
      <c r="BF600" s="4">
        <v>2.9650001525878906</v>
      </c>
      <c r="BG600" s="4">
        <v>6.1210002899169922</v>
      </c>
      <c r="BH600" s="4">
        <v>93.638992786407471</v>
      </c>
      <c r="BI600" s="4">
        <v>88.089492797851563</v>
      </c>
      <c r="BJ600" s="4">
        <v>5.5494999885559082</v>
      </c>
      <c r="BK600" s="4">
        <v>1.387499988079071</v>
      </c>
      <c r="BL600" s="4">
        <v>1.7239999771118164</v>
      </c>
      <c r="BM600" s="4">
        <v>1.0509999990463257</v>
      </c>
      <c r="BN600" s="4">
        <v>0.43000000715255737</v>
      </c>
      <c r="BO600" s="4">
        <v>0.28700000047683716</v>
      </c>
      <c r="BP600" s="4">
        <v>0.57300001382827759</v>
      </c>
      <c r="BQ600" s="4">
        <v>66</v>
      </c>
      <c r="BR600" s="4">
        <v>52</v>
      </c>
      <c r="BS600" s="4">
        <v>80</v>
      </c>
      <c r="BT600" s="10">
        <v>40.454139739082336</v>
      </c>
      <c r="BU600" s="10">
        <v>116.53953042924113</v>
      </c>
      <c r="BV600" s="4">
        <v>12.651072916181551</v>
      </c>
      <c r="BW600" s="10">
        <v>16.901200227284875</v>
      </c>
      <c r="BX600" s="10">
        <v>8.4009456050782294</v>
      </c>
      <c r="BY600" s="4">
        <v>0.43861573297087519</v>
      </c>
      <c r="BZ600" s="4">
        <v>0.3880205341533105</v>
      </c>
      <c r="CA600" s="4">
        <v>0.48921093178843983</v>
      </c>
      <c r="CB600" s="4">
        <v>8.1192441565136946</v>
      </c>
      <c r="CD600" s="10">
        <v>4417.0429283688427</v>
      </c>
      <c r="CE600" s="10">
        <v>8.0156497002931761</v>
      </c>
      <c r="CF600" s="10"/>
      <c r="CH600" s="10">
        <v>3561.7878636903793</v>
      </c>
      <c r="CI600" s="10">
        <v>8.2477136717624067</v>
      </c>
      <c r="CJ600" s="10"/>
      <c r="CK600" s="4">
        <v>6.8573147816773314</v>
      </c>
      <c r="CM600" s="10">
        <v>4197.3548073125767</v>
      </c>
      <c r="CN600" s="10">
        <v>7.3016266417065738</v>
      </c>
      <c r="CQ600" s="10">
        <v>3992.6444712420803</v>
      </c>
      <c r="CR600" s="10">
        <v>6.3902222230805537</v>
      </c>
      <c r="CT600" s="4">
        <v>2.5489583447730788</v>
      </c>
      <c r="CU600" s="4">
        <v>2.2020833380520344</v>
      </c>
      <c r="CV600" s="4">
        <v>0.34687500672104454</v>
      </c>
      <c r="CW600" s="4">
        <v>1.8895833391385772</v>
      </c>
      <c r="CX600" s="4">
        <v>1.5437500004967053</v>
      </c>
      <c r="CY600" s="4">
        <v>0.34583333864187199</v>
      </c>
      <c r="CZ600" s="4">
        <v>3.2083333504075804</v>
      </c>
      <c r="DA600" s="4">
        <v>2.8604166756073632</v>
      </c>
      <c r="DB600" s="4">
        <v>0.34791667480021715</v>
      </c>
    </row>
    <row r="601" spans="1:106" x14ac:dyDescent="0.25">
      <c r="A601" s="1">
        <f t="shared" si="9"/>
        <v>45524</v>
      </c>
      <c r="B601" s="8" t="s">
        <v>112</v>
      </c>
      <c r="C601" s="4">
        <v>7236.3208205566407</v>
      </c>
      <c r="D601" s="4">
        <v>6867.1610000000001</v>
      </c>
      <c r="E601" s="4">
        <v>369.15982055664063</v>
      </c>
      <c r="F601" s="4">
        <v>3563.951</v>
      </c>
      <c r="H601" s="4">
        <v>3303.21</v>
      </c>
      <c r="J601" s="4">
        <v>35918.520521340266</v>
      </c>
      <c r="K601" s="4">
        <v>239.09842736296511</v>
      </c>
      <c r="L601" s="4">
        <v>23256.633220668922</v>
      </c>
      <c r="M601" s="4">
        <v>12661.887300671347</v>
      </c>
      <c r="N601" s="4">
        <v>18538.681055290854</v>
      </c>
      <c r="O601" s="4">
        <v>1782.4529288723868</v>
      </c>
      <c r="P601" s="4">
        <v>10504.750911694431</v>
      </c>
      <c r="Q601" s="4">
        <v>8033.9301435964217</v>
      </c>
      <c r="R601" s="4">
        <v>20570.777887500077</v>
      </c>
      <c r="S601" s="4">
        <v>50.419910147580104</v>
      </c>
      <c r="T601" s="4">
        <v>1191.3102715772166</v>
      </c>
      <c r="U601" s="4">
        <v>11104.579221967324</v>
      </c>
      <c r="V601" s="4">
        <v>0</v>
      </c>
      <c r="W601" s="4">
        <v>9466.1986655327528</v>
      </c>
      <c r="X601" s="4">
        <v>0</v>
      </c>
      <c r="Y601" s="4">
        <v>11104.579221967324</v>
      </c>
      <c r="Z601" s="4">
        <v>9466.1986655327528</v>
      </c>
      <c r="AA601" s="4">
        <v>279121.79856667609</v>
      </c>
      <c r="AB601" s="4">
        <v>158460.78955123402</v>
      </c>
      <c r="AC601" s="4">
        <v>120661.00901544208</v>
      </c>
      <c r="AD601" s="4">
        <v>10992.877073437716</v>
      </c>
      <c r="AE601" s="4">
        <v>4.4999542607562226</v>
      </c>
      <c r="AF601" s="4">
        <v>1025.1581515662319</v>
      </c>
      <c r="AG601" s="4">
        <v>10992.877073437716</v>
      </c>
      <c r="AH601" s="4">
        <v>0</v>
      </c>
      <c r="AI601" s="4">
        <v>10939.353973775513</v>
      </c>
      <c r="AJ601" s="4">
        <v>228.11869424775796</v>
      </c>
      <c r="AK601" s="4">
        <v>2937.1912504300053</v>
      </c>
      <c r="AL601" s="4">
        <v>8002.1627233455074</v>
      </c>
      <c r="AM601" s="4">
        <v>831.25661725841621</v>
      </c>
      <c r="AN601" s="4">
        <v>440.34186462432518</v>
      </c>
      <c r="AO601" s="4">
        <v>390.91475263409103</v>
      </c>
      <c r="AP601" s="4">
        <v>61364.892578125</v>
      </c>
      <c r="AQ601" s="4">
        <v>100638.423828125</v>
      </c>
      <c r="AR601" s="4">
        <v>44189.2421875</v>
      </c>
      <c r="AS601" s="4">
        <v>17175.650390625</v>
      </c>
      <c r="AT601" s="4">
        <v>333.73582175925924</v>
      </c>
      <c r="AU601" s="4">
        <v>667.47164351851848</v>
      </c>
      <c r="AV601" s="4">
        <v>0</v>
      </c>
      <c r="AW601" s="4">
        <v>4.9636440135855251</v>
      </c>
      <c r="AX601" s="4">
        <v>2.5618931933790079</v>
      </c>
      <c r="AY601" s="4">
        <v>5.1237863867580158</v>
      </c>
      <c r="AZ601" s="4">
        <v>38.572336065277597</v>
      </c>
      <c r="BA601" s="4">
        <v>1.5191251667849781</v>
      </c>
      <c r="BB601" s="4">
        <v>1.5117287147771903</v>
      </c>
      <c r="BC601" s="4">
        <v>0.11487282527565898</v>
      </c>
      <c r="BD601" s="4">
        <v>13.907402162468465</v>
      </c>
      <c r="BE601" s="4">
        <v>3.1734999418258667</v>
      </c>
      <c r="BF601" s="4">
        <v>1.628000020980835</v>
      </c>
      <c r="BG601" s="4">
        <v>4.7189998626708984</v>
      </c>
      <c r="BH601" s="4">
        <v>94.897998809814453</v>
      </c>
      <c r="BI601" s="4">
        <v>89.384498596191406</v>
      </c>
      <c r="BJ601" s="4">
        <v>5.5135002136230469</v>
      </c>
      <c r="BK601" s="4">
        <v>1.5649999976158142</v>
      </c>
      <c r="BL601" s="4">
        <v>1.7239999771118164</v>
      </c>
      <c r="BM601" s="4">
        <v>1.406000018119812</v>
      </c>
      <c r="BN601" s="4">
        <v>0.36300000548362732</v>
      </c>
      <c r="BO601" s="4">
        <v>0.28700000047683716</v>
      </c>
      <c r="BP601" s="4">
        <v>0.43900001049041748</v>
      </c>
      <c r="BQ601" s="4">
        <v>39</v>
      </c>
      <c r="BR601" s="4">
        <v>52</v>
      </c>
      <c r="BS601" s="4">
        <v>26</v>
      </c>
      <c r="BT601" s="10">
        <v>40.02955118024542</v>
      </c>
      <c r="BU601" s="10">
        <v>115.33766309998015</v>
      </c>
      <c r="BV601" s="4">
        <v>12.416202586174563</v>
      </c>
      <c r="BW601" s="10">
        <v>16.374806966605011</v>
      </c>
      <c r="BX601" s="10">
        <v>8.4575982057441159</v>
      </c>
      <c r="BY601" s="4">
        <v>0.61802142285275918</v>
      </c>
      <c r="BZ601" s="4">
        <v>0.6006014193174537</v>
      </c>
      <c r="CA601" s="4">
        <v>0.63544142638806456</v>
      </c>
      <c r="CB601" s="4">
        <v>8.1966673882892547</v>
      </c>
      <c r="CD601" s="10">
        <v>4044.8810213686029</v>
      </c>
      <c r="CE601" s="10">
        <v>8.113382444836807</v>
      </c>
      <c r="CF601" s="10"/>
      <c r="CH601" s="10">
        <v>3558.8376977537719</v>
      </c>
      <c r="CI601" s="10">
        <v>8.2913268574044636</v>
      </c>
      <c r="CJ601" s="10"/>
      <c r="CK601" s="4">
        <v>6.9371500390274035</v>
      </c>
      <c r="CM601" s="10">
        <v>3944.0433983272978</v>
      </c>
      <c r="CN601" s="10">
        <v>7.4930386619661835</v>
      </c>
      <c r="CQ601" s="10">
        <v>3989.7892778131595</v>
      </c>
      <c r="CR601" s="10">
        <v>6.3876350895289553</v>
      </c>
      <c r="CT601" s="4">
        <v>3.1291666566394269</v>
      </c>
      <c r="CU601" s="4">
        <v>2.8947916502753896</v>
      </c>
      <c r="CV601" s="4">
        <v>0.23437500636403757</v>
      </c>
      <c r="CW601" s="4">
        <v>2.6666666409000754</v>
      </c>
      <c r="CX601" s="4">
        <v>2.4395833015441895</v>
      </c>
      <c r="CY601" s="4">
        <v>0.22708333935588598</v>
      </c>
      <c r="CZ601" s="4">
        <v>3.5916666723787785</v>
      </c>
      <c r="DA601" s="4">
        <v>3.3499999990065894</v>
      </c>
      <c r="DB601" s="4">
        <v>0.24166667337218919</v>
      </c>
    </row>
    <row r="602" spans="1:106" x14ac:dyDescent="0.25">
      <c r="A602" s="1">
        <f t="shared" si="9"/>
        <v>45525</v>
      </c>
      <c r="B602" s="8" t="s">
        <v>112</v>
      </c>
      <c r="C602" s="4">
        <v>6375.5820134277346</v>
      </c>
      <c r="D602" s="4">
        <v>6057.4120000000003</v>
      </c>
      <c r="E602" s="4">
        <v>318.17001342773438</v>
      </c>
      <c r="F602" s="4">
        <v>3016.8130000000001</v>
      </c>
      <c r="H602" s="4">
        <v>3040.5990000000002</v>
      </c>
      <c r="J602" s="4">
        <v>28883.619771050893</v>
      </c>
      <c r="K602" s="4">
        <v>250.14499697510831</v>
      </c>
      <c r="L602" s="4">
        <v>17249.882162750357</v>
      </c>
      <c r="M602" s="4">
        <v>11633.737608300538</v>
      </c>
      <c r="N602" s="4">
        <v>16944.05223064778</v>
      </c>
      <c r="O602" s="4">
        <v>1782.4714244729719</v>
      </c>
      <c r="P602" s="4">
        <v>10225.229423157534</v>
      </c>
      <c r="Q602" s="4">
        <v>6718.8228074902445</v>
      </c>
      <c r="R602" s="4">
        <v>18602.122483831306</v>
      </c>
      <c r="S602" s="4">
        <v>50.440685776345006</v>
      </c>
      <c r="T602" s="4">
        <v>1190.9156917216126</v>
      </c>
      <c r="U602" s="4">
        <v>9133.9038886727139</v>
      </c>
      <c r="V602" s="4">
        <v>0</v>
      </c>
      <c r="W602" s="4">
        <v>9468.2185951585925</v>
      </c>
      <c r="X602" s="4">
        <v>0</v>
      </c>
      <c r="Y602" s="4">
        <v>9133.9038886727139</v>
      </c>
      <c r="Z602" s="4">
        <v>9468.2185951585925</v>
      </c>
      <c r="AA602" s="4">
        <v>243497.61061067574</v>
      </c>
      <c r="AB602" s="4">
        <v>134738.25946639993</v>
      </c>
      <c r="AC602" s="4">
        <v>108759.3511442758</v>
      </c>
      <c r="AD602" s="4">
        <v>9421.8039195869987</v>
      </c>
      <c r="AE602" s="4">
        <v>4.5021931745797081</v>
      </c>
      <c r="AF602" s="4">
        <v>1025.1895323493293</v>
      </c>
      <c r="AG602" s="4">
        <v>9421.8039195869987</v>
      </c>
      <c r="AH602" s="4">
        <v>0</v>
      </c>
      <c r="AI602" s="4">
        <v>9996.7048232193974</v>
      </c>
      <c r="AJ602" s="4">
        <v>227.88958864618232</v>
      </c>
      <c r="AK602" s="4">
        <v>2434.9753063933035</v>
      </c>
      <c r="AL602" s="4">
        <v>7561.7295168260944</v>
      </c>
      <c r="AM602" s="4">
        <v>769.82282426868676</v>
      </c>
      <c r="AN602" s="4">
        <v>397.68468898391501</v>
      </c>
      <c r="AO602" s="4">
        <v>372.13813528477175</v>
      </c>
      <c r="AP602" s="4">
        <v>47766.3671875</v>
      </c>
      <c r="AQ602" s="4">
        <v>78336.842187499991</v>
      </c>
      <c r="AR602" s="4">
        <v>31830.951171875</v>
      </c>
      <c r="AS602" s="4">
        <v>15935.416015625</v>
      </c>
      <c r="AT602" s="4">
        <v>316.74565972222223</v>
      </c>
      <c r="AU602" s="4">
        <v>633.49131944444446</v>
      </c>
      <c r="AV602" s="4">
        <v>0</v>
      </c>
      <c r="AW602" s="4">
        <v>4.5303502817811063</v>
      </c>
      <c r="AX602" s="4">
        <v>2.6576479127649191</v>
      </c>
      <c r="AY602" s="4">
        <v>5.3152958255298381</v>
      </c>
      <c r="AZ602" s="4">
        <v>38.192216820023766</v>
      </c>
      <c r="BA602" s="4">
        <v>1.4777951094886017</v>
      </c>
      <c r="BB602" s="4">
        <v>1.5679674110010893</v>
      </c>
      <c r="BC602" s="4">
        <v>0.12074549784589834</v>
      </c>
      <c r="BD602" s="4">
        <v>12.287010350194425</v>
      </c>
      <c r="BE602" s="4">
        <v>4.1880000829696655</v>
      </c>
      <c r="BF602" s="4">
        <v>2.5169999599456787</v>
      </c>
      <c r="BG602" s="4">
        <v>5.8590002059936523</v>
      </c>
      <c r="BH602" s="4">
        <v>93.253999710083008</v>
      </c>
      <c r="BI602" s="4">
        <v>86.507499694824219</v>
      </c>
      <c r="BJ602" s="4">
        <v>6.7465000152587891</v>
      </c>
      <c r="BK602" s="4">
        <v>1.9449999332427979</v>
      </c>
      <c r="BL602" s="4">
        <v>2.3399999141693115</v>
      </c>
      <c r="BM602" s="4">
        <v>1.5499999523162842</v>
      </c>
      <c r="BN602" s="4">
        <v>0.61299999058246613</v>
      </c>
      <c r="BO602" s="4">
        <v>0.89999997615814209</v>
      </c>
      <c r="BP602" s="4">
        <v>0.32600000500679016</v>
      </c>
      <c r="BQ602" s="4">
        <v>58</v>
      </c>
      <c r="BR602" s="4">
        <v>64</v>
      </c>
      <c r="BS602" s="4">
        <v>52</v>
      </c>
      <c r="BT602" s="10">
        <v>39.654217470357864</v>
      </c>
      <c r="BU602" s="10">
        <v>112.62083571140637</v>
      </c>
      <c r="BV602" s="4">
        <v>12.153200436642877</v>
      </c>
      <c r="BW602" s="10">
        <v>15.941179602720119</v>
      </c>
      <c r="BX602" s="10">
        <v>8.3652212705656339</v>
      </c>
      <c r="BY602" s="4">
        <v>0.49807098628436386</v>
      </c>
      <c r="BZ602" s="4">
        <v>0.40481926988375899</v>
      </c>
      <c r="CA602" s="4">
        <v>0.59132270268496867</v>
      </c>
      <c r="CB602" s="4">
        <v>8.2918363229485799</v>
      </c>
      <c r="CD602" s="10">
        <v>3572.9453931283192</v>
      </c>
      <c r="CE602" s="10">
        <v>8.2924859611070829</v>
      </c>
      <c r="CF602" s="10"/>
      <c r="CH602" s="10">
        <v>3262.3639559279736</v>
      </c>
      <c r="CI602" s="10">
        <v>8.2911248383634817</v>
      </c>
      <c r="CJ602" s="10"/>
      <c r="CK602" s="4">
        <v>6.9011740641258745</v>
      </c>
      <c r="CM602" s="10">
        <v>3508.6294156759755</v>
      </c>
      <c r="CN602" s="10">
        <v>7.4307490142451194</v>
      </c>
      <c r="CQ602" s="10">
        <v>3675.6933597594239</v>
      </c>
      <c r="CR602" s="10">
        <v>6.3956688258121064</v>
      </c>
      <c r="CT602" s="4">
        <v>2.3989583427707357</v>
      </c>
      <c r="CU602" s="4">
        <v>2.1197916716337204</v>
      </c>
      <c r="CV602" s="4">
        <v>0.27916667113701499</v>
      </c>
      <c r="CW602" s="4">
        <v>2.1437500075747571</v>
      </c>
      <c r="CX602" s="4">
        <v>1.8687500059604645</v>
      </c>
      <c r="CY602" s="4">
        <v>0.27500000161429244</v>
      </c>
      <c r="CZ602" s="4">
        <v>2.6541666779667139</v>
      </c>
      <c r="DA602" s="4">
        <v>2.3708333373069763</v>
      </c>
      <c r="DB602" s="4">
        <v>0.28333334065973759</v>
      </c>
    </row>
    <row r="603" spans="1:106" x14ac:dyDescent="0.25">
      <c r="A603" s="1">
        <f t="shared" si="9"/>
        <v>45526</v>
      </c>
      <c r="B603" s="8" t="s">
        <v>112</v>
      </c>
      <c r="C603" s="4">
        <v>6743.5339528808599</v>
      </c>
      <c r="D603" s="4">
        <v>6336.8510000000006</v>
      </c>
      <c r="E603" s="4">
        <v>406.68295288085938</v>
      </c>
      <c r="F603" s="4">
        <v>3406.2339999999999</v>
      </c>
      <c r="H603" s="4">
        <v>2930.6170000000002</v>
      </c>
      <c r="J603" s="4">
        <v>30200.577071804357</v>
      </c>
      <c r="K603" s="4">
        <v>247.49636092421559</v>
      </c>
      <c r="L603" s="4">
        <v>20038.45701319991</v>
      </c>
      <c r="M603" s="4">
        <v>10162.120058604447</v>
      </c>
      <c r="N603" s="4">
        <v>18140.861696097596</v>
      </c>
      <c r="O603" s="4">
        <v>1781.6968624012848</v>
      </c>
      <c r="P603" s="4">
        <v>11976.64106424021</v>
      </c>
      <c r="Q603" s="4">
        <v>6164.2206318573863</v>
      </c>
      <c r="R603" s="4">
        <v>19058.103702179709</v>
      </c>
      <c r="S603" s="4">
        <v>50.437175826888584</v>
      </c>
      <c r="T603" s="4">
        <v>1190.4477664273097</v>
      </c>
      <c r="U603" s="4">
        <v>10461.105695819539</v>
      </c>
      <c r="V603" s="4">
        <v>0</v>
      </c>
      <c r="W603" s="4">
        <v>8596.9980063601706</v>
      </c>
      <c r="X603" s="4">
        <v>0</v>
      </c>
      <c r="Y603" s="4">
        <v>10461.105695819539</v>
      </c>
      <c r="Z603" s="4">
        <v>8596.9980063601706</v>
      </c>
      <c r="AA603" s="4">
        <v>268376.58079640399</v>
      </c>
      <c r="AB603" s="4">
        <v>158104.52387393027</v>
      </c>
      <c r="AC603" s="4">
        <v>110272.0569224737</v>
      </c>
      <c r="AD603" s="4">
        <v>10270.219043581908</v>
      </c>
      <c r="AE603" s="4">
        <v>4.4977497010854064</v>
      </c>
      <c r="AF603" s="4">
        <v>1025.0735243019092</v>
      </c>
      <c r="AG603" s="4">
        <v>10270.219043581908</v>
      </c>
      <c r="AH603" s="4">
        <v>0</v>
      </c>
      <c r="AI603" s="4">
        <v>10532.293905408869</v>
      </c>
      <c r="AJ603" s="4">
        <v>228.44190458138783</v>
      </c>
      <c r="AK603" s="4">
        <v>2895.325909239144</v>
      </c>
      <c r="AL603" s="4">
        <v>7636.9679961697257</v>
      </c>
      <c r="AM603" s="4">
        <v>811.09973028521847</v>
      </c>
      <c r="AN603" s="4">
        <v>446.28119256703599</v>
      </c>
      <c r="AO603" s="4">
        <v>364.81853771818248</v>
      </c>
      <c r="AP603" s="4">
        <v>53964.4814453125</v>
      </c>
      <c r="AQ603" s="4">
        <v>88501.749570312488</v>
      </c>
      <c r="AR603" s="4">
        <v>39459.609375</v>
      </c>
      <c r="AS603" s="4">
        <v>14504.8720703125</v>
      </c>
      <c r="AT603" s="4">
        <v>300</v>
      </c>
      <c r="AU603" s="4">
        <v>600</v>
      </c>
      <c r="AV603" s="4">
        <v>0</v>
      </c>
      <c r="AW603" s="4">
        <v>4.47844962045495</v>
      </c>
      <c r="AX603" s="4">
        <v>2.6901120129079739</v>
      </c>
      <c r="AY603" s="4">
        <v>5.3802240258159477</v>
      </c>
      <c r="AZ603" s="4">
        <v>39.797616898147687</v>
      </c>
      <c r="BA603" s="4">
        <v>1.522972838179963</v>
      </c>
      <c r="BB603" s="4">
        <v>1.5618359719104609</v>
      </c>
      <c r="BC603" s="4">
        <v>0.12027814139479701</v>
      </c>
      <c r="BD603" s="4">
        <v>13.123942162774201</v>
      </c>
      <c r="BE603" s="4">
        <v>4.0159998536109924</v>
      </c>
      <c r="BF603" s="4">
        <v>1.6200000047683716</v>
      </c>
      <c r="BG603" s="4">
        <v>6.4119997024536133</v>
      </c>
      <c r="BH603" s="4">
        <v>93.18799877166748</v>
      </c>
      <c r="BI603" s="4">
        <v>88.08599853515625</v>
      </c>
      <c r="BJ603" s="4">
        <v>5.1020002365112305</v>
      </c>
      <c r="BK603" s="4">
        <v>2.1429999470710754</v>
      </c>
      <c r="BL603" s="4">
        <v>2.3399999141693115</v>
      </c>
      <c r="BM603" s="4">
        <v>1.9459999799728394</v>
      </c>
      <c r="BN603" s="4">
        <v>0.65299998223781586</v>
      </c>
      <c r="BO603" s="4">
        <v>0.89999997615814209</v>
      </c>
      <c r="BP603" s="4">
        <v>0.40599998831748962</v>
      </c>
      <c r="BQ603" s="4">
        <v>68</v>
      </c>
      <c r="BR603" s="4">
        <v>64</v>
      </c>
      <c r="BS603" s="4">
        <v>72</v>
      </c>
      <c r="BT603" s="10">
        <v>39.71542619068655</v>
      </c>
      <c r="BU603" s="10">
        <v>114.95656801876511</v>
      </c>
      <c r="BV603" s="4">
        <v>12.473961780406533</v>
      </c>
      <c r="BW603" s="10">
        <v>16.260117903440086</v>
      </c>
      <c r="BX603" s="10">
        <v>8.6878056573729818</v>
      </c>
      <c r="BY603" s="4">
        <v>0.57108210828156336</v>
      </c>
      <c r="BZ603" s="4">
        <v>0.48731314511402962</v>
      </c>
      <c r="CA603" s="4">
        <v>0.65485107144909704</v>
      </c>
      <c r="CB603" s="4">
        <v>8.3518763141929</v>
      </c>
      <c r="CD603" s="10">
        <v>4122.931471036477</v>
      </c>
      <c r="CE603" s="10">
        <v>8.377618468603389</v>
      </c>
      <c r="CF603" s="10"/>
      <c r="CH603" s="10">
        <v>3178.8554372848062</v>
      </c>
      <c r="CI603" s="10">
        <v>8.3184890964835141</v>
      </c>
      <c r="CJ603" s="10"/>
      <c r="CK603" s="4">
        <v>7.0659562518281946</v>
      </c>
      <c r="CM603" s="10">
        <v>3896.9796578781693</v>
      </c>
      <c r="CN603" s="10">
        <v>7.6892700281049118</v>
      </c>
      <c r="CQ603" s="10">
        <v>3594.7020968823113</v>
      </c>
      <c r="CR603" s="10">
        <v>6.3902281828089844</v>
      </c>
      <c r="CT603" s="4">
        <v>2.4427083372914544</v>
      </c>
      <c r="CU603" s="4">
        <v>2.2531250019868216</v>
      </c>
      <c r="CV603" s="4">
        <v>0.18958333530463278</v>
      </c>
      <c r="CW603" s="4">
        <v>1.7687499971749883</v>
      </c>
      <c r="CX603" s="4">
        <v>1.6249999950329463</v>
      </c>
      <c r="CY603" s="4">
        <v>0.14375000214204192</v>
      </c>
      <c r="CZ603" s="4">
        <v>3.1166666774079204</v>
      </c>
      <c r="DA603" s="4">
        <v>2.8812500089406967</v>
      </c>
      <c r="DB603" s="4">
        <v>0.23541666846722364</v>
      </c>
    </row>
    <row r="604" spans="1:106" x14ac:dyDescent="0.25">
      <c r="A604" s="1">
        <f t="shared" si="9"/>
        <v>45527</v>
      </c>
      <c r="B604" s="8" t="s">
        <v>112</v>
      </c>
      <c r="C604" s="4">
        <v>7028.1396242675783</v>
      </c>
      <c r="D604" s="4">
        <v>6635.3310000000001</v>
      </c>
      <c r="E604" s="4">
        <v>392.80862426757813</v>
      </c>
      <c r="F604" s="4">
        <v>3793.6550000000002</v>
      </c>
      <c r="H604" s="4">
        <v>2841.6759999999999</v>
      </c>
      <c r="J604" s="4">
        <v>36504.953480999015</v>
      </c>
      <c r="K604" s="4">
        <v>258.51855166720389</v>
      </c>
      <c r="L604" s="4">
        <v>26470.072527838151</v>
      </c>
      <c r="M604" s="4">
        <v>10034.880953160862</v>
      </c>
      <c r="N604" s="4">
        <v>19361.535727154333</v>
      </c>
      <c r="O604" s="4">
        <v>1781.3714570915165</v>
      </c>
      <c r="P604" s="4">
        <v>13106.824473666173</v>
      </c>
      <c r="Q604" s="4">
        <v>6254.711253488158</v>
      </c>
      <c r="R604" s="4">
        <v>21745.087729065173</v>
      </c>
      <c r="S604" s="4">
        <v>50.437093586150318</v>
      </c>
      <c r="T604" s="4">
        <v>1190.0170856312254</v>
      </c>
      <c r="U604" s="4">
        <v>13256.868720889192</v>
      </c>
      <c r="V604" s="4">
        <v>0</v>
      </c>
      <c r="W604" s="4">
        <v>8488.2190081759818</v>
      </c>
      <c r="X604" s="4">
        <v>0</v>
      </c>
      <c r="Y604" s="4">
        <v>13256.868720889192</v>
      </c>
      <c r="Z604" s="4">
        <v>8488.2190081759818</v>
      </c>
      <c r="AA604" s="4">
        <v>297289.98864450195</v>
      </c>
      <c r="AB604" s="4">
        <v>182939.01919197253</v>
      </c>
      <c r="AC604" s="4">
        <v>114350.9694525294</v>
      </c>
      <c r="AD604" s="4">
        <v>11645.805456083535</v>
      </c>
      <c r="AE604" s="4">
        <v>4.5010528103949889</v>
      </c>
      <c r="AF604" s="4">
        <v>1025.0707457847282</v>
      </c>
      <c r="AG604" s="4">
        <v>11645.805456083535</v>
      </c>
      <c r="AH604" s="4">
        <v>0</v>
      </c>
      <c r="AI604" s="4">
        <v>10653.8455083179</v>
      </c>
      <c r="AJ604" s="4">
        <v>227.4291874187081</v>
      </c>
      <c r="AK604" s="4">
        <v>3399.8155672882153</v>
      </c>
      <c r="AL604" s="4">
        <v>7254.0299410296848</v>
      </c>
      <c r="AM604" s="4">
        <v>872.15351255165547</v>
      </c>
      <c r="AN604" s="4">
        <v>502.25776782458473</v>
      </c>
      <c r="AO604" s="4">
        <v>369.89574472707068</v>
      </c>
      <c r="AP604" s="4">
        <v>68376.4013671875</v>
      </c>
      <c r="AQ604" s="4">
        <v>112137.29824218749</v>
      </c>
      <c r="AR604" s="4">
        <v>54130.5</v>
      </c>
      <c r="AS604" s="4">
        <v>14245.9013671875</v>
      </c>
      <c r="AT604" s="4">
        <v>300</v>
      </c>
      <c r="AU604" s="4">
        <v>600</v>
      </c>
      <c r="AV604" s="4">
        <v>0</v>
      </c>
      <c r="AW604" s="4">
        <v>5.1941132977709294</v>
      </c>
      <c r="AX604" s="4">
        <v>2.7548592888366317</v>
      </c>
      <c r="AY604" s="4">
        <v>5.5097185776732633</v>
      </c>
      <c r="AZ604" s="4">
        <v>42.299954829864859</v>
      </c>
      <c r="BA604" s="4">
        <v>1.6570253407988003</v>
      </c>
      <c r="BB604" s="4">
        <v>1.5158841568159891</v>
      </c>
      <c r="BC604" s="4">
        <v>0.12409450568400525</v>
      </c>
      <c r="BD604" s="4">
        <v>15.955473886003457</v>
      </c>
      <c r="BE604" s="4">
        <v>4.7934998273849487</v>
      </c>
      <c r="BF604" s="4">
        <v>3.2660000324249268</v>
      </c>
      <c r="BG604" s="4">
        <v>6.3209996223449707</v>
      </c>
      <c r="BH604" s="4">
        <v>93.333498954772949</v>
      </c>
      <c r="BI604" s="4">
        <v>88.570999145507813</v>
      </c>
      <c r="BJ604" s="4">
        <v>4.7624998092651367</v>
      </c>
      <c r="BK604" s="4">
        <v>1.3515000343322754</v>
      </c>
      <c r="BL604" s="4">
        <v>1.4600000381469727</v>
      </c>
      <c r="BM604" s="4">
        <v>1.2430000305175781</v>
      </c>
      <c r="BN604" s="4">
        <v>0.52100000530481339</v>
      </c>
      <c r="BO604" s="4">
        <v>0.15399999916553497</v>
      </c>
      <c r="BP604" s="4">
        <v>0.8880000114440918</v>
      </c>
      <c r="BQ604" s="4">
        <v>65</v>
      </c>
      <c r="BR604" s="4">
        <v>46</v>
      </c>
      <c r="BS604" s="4">
        <v>84</v>
      </c>
      <c r="BT604" s="10">
        <v>40.070168410585474</v>
      </c>
      <c r="BU604" s="10">
        <v>117.61612328241672</v>
      </c>
      <c r="BV604" s="4">
        <v>12.5548697919026</v>
      </c>
      <c r="BW604" s="10">
        <v>16.729546006509551</v>
      </c>
      <c r="BX604" s="10">
        <v>8.3801935772956515</v>
      </c>
      <c r="BY604" s="4">
        <v>0.57379851382539093</v>
      </c>
      <c r="BZ604" s="4">
        <v>0.63337743109157807</v>
      </c>
      <c r="CA604" s="4">
        <v>0.51421959655920368</v>
      </c>
      <c r="CB604" s="4">
        <v>8.0904224473341806</v>
      </c>
      <c r="CD604" s="10">
        <v>4739.1425864227831</v>
      </c>
      <c r="CE604" s="10">
        <v>7.8852304469340098</v>
      </c>
      <c r="CF604" s="10"/>
      <c r="CH604" s="10">
        <v>3243.0627639154827</v>
      </c>
      <c r="CI604" s="10">
        <v>8.3902729954979982</v>
      </c>
      <c r="CJ604" s="10"/>
      <c r="CK604" s="4">
        <v>6.9943136432235056</v>
      </c>
      <c r="CM604" s="10">
        <v>4525.1566689554847</v>
      </c>
      <c r="CN604" s="10">
        <v>7.4811961690382267</v>
      </c>
      <c r="CQ604" s="10">
        <v>3613.1398823403979</v>
      </c>
      <c r="CR604" s="10">
        <v>6.3845338449220774</v>
      </c>
      <c r="CT604" s="4">
        <v>1.9947916752814006</v>
      </c>
      <c r="CU604" s="4">
        <v>1.6989583373069763</v>
      </c>
      <c r="CV604" s="4">
        <v>0.29583333797442418</v>
      </c>
      <c r="CW604" s="4">
        <v>1.2812500041909516</v>
      </c>
      <c r="CX604" s="4">
        <v>1.1041666666666667</v>
      </c>
      <c r="CY604" s="4">
        <v>0.17708333752428493</v>
      </c>
      <c r="CZ604" s="4">
        <v>2.7083333463718495</v>
      </c>
      <c r="DA604" s="4">
        <v>2.2937500079472861</v>
      </c>
      <c r="DB604" s="4">
        <v>0.41458333842456341</v>
      </c>
    </row>
    <row r="605" spans="1:106" x14ac:dyDescent="0.25">
      <c r="A605" s="1">
        <f t="shared" si="9"/>
        <v>45528</v>
      </c>
      <c r="B605" s="8" t="s">
        <v>112</v>
      </c>
      <c r="C605" s="4">
        <v>6660.9059916992192</v>
      </c>
      <c r="D605" s="4">
        <v>6226.3770000000004</v>
      </c>
      <c r="E605" s="4">
        <v>434.52899169921875</v>
      </c>
      <c r="F605" s="4">
        <v>3121.1469999999999</v>
      </c>
      <c r="H605" s="4">
        <v>3105.23</v>
      </c>
      <c r="J605" s="4">
        <v>32889.798642024056</v>
      </c>
      <c r="K605" s="4">
        <v>274.1056593137364</v>
      </c>
      <c r="L605" s="4">
        <v>21610.521085525772</v>
      </c>
      <c r="M605" s="4">
        <v>11279.277556498286</v>
      </c>
      <c r="N605" s="4">
        <v>18051.519394560186</v>
      </c>
      <c r="O605" s="4">
        <v>1783.2829806610775</v>
      </c>
      <c r="P605" s="4">
        <v>10574.592902953133</v>
      </c>
      <c r="Q605" s="4">
        <v>7476.9264916070533</v>
      </c>
      <c r="R605" s="4">
        <v>19918.618134766039</v>
      </c>
      <c r="S605" s="4">
        <v>50.479305139936464</v>
      </c>
      <c r="T605" s="4">
        <v>1190.1567888204588</v>
      </c>
      <c r="U605" s="4">
        <v>10960.759924675576</v>
      </c>
      <c r="V605" s="4">
        <v>0</v>
      </c>
      <c r="W605" s="4">
        <v>8957.8582100904605</v>
      </c>
      <c r="X605" s="4">
        <v>0</v>
      </c>
      <c r="Y605" s="4">
        <v>10960.759924675576</v>
      </c>
      <c r="Z605" s="4">
        <v>8957.8582100904605</v>
      </c>
      <c r="AA605" s="4">
        <v>286153.4187875191</v>
      </c>
      <c r="AB605" s="4">
        <v>166350.01814658442</v>
      </c>
      <c r="AC605" s="4">
        <v>119803.40064093468</v>
      </c>
      <c r="AD605" s="4">
        <v>10255.978149145481</v>
      </c>
      <c r="AE605" s="4">
        <v>4.499122613226664</v>
      </c>
      <c r="AF605" s="4">
        <v>1025.13318248316</v>
      </c>
      <c r="AG605" s="4">
        <v>10255.978149145481</v>
      </c>
      <c r="AH605" s="4">
        <v>0</v>
      </c>
      <c r="AI605" s="4">
        <v>10575.950026791485</v>
      </c>
      <c r="AJ605" s="4">
        <v>228.05244187824704</v>
      </c>
      <c r="AK605" s="4">
        <v>2942.7657583946248</v>
      </c>
      <c r="AL605" s="4">
        <v>7633.1842683968607</v>
      </c>
      <c r="AM605" s="4">
        <v>853.37170154451815</v>
      </c>
      <c r="AN605" s="4">
        <v>466.90558998033549</v>
      </c>
      <c r="AO605" s="4">
        <v>386.4661115641826</v>
      </c>
      <c r="AP605" s="4">
        <v>58525.2373046875</v>
      </c>
      <c r="AQ605" s="4">
        <v>95981.389179687496</v>
      </c>
      <c r="AR605" s="4">
        <v>43534.83203125</v>
      </c>
      <c r="AS605" s="4">
        <v>14990.4052734375</v>
      </c>
      <c r="AT605" s="4">
        <v>269.76128472222223</v>
      </c>
      <c r="AU605" s="4">
        <v>539.52256944444446</v>
      </c>
      <c r="AV605" s="4">
        <v>0</v>
      </c>
      <c r="AW605" s="4">
        <v>4.9377365005618037</v>
      </c>
      <c r="AX605" s="4">
        <v>2.7100696837721294</v>
      </c>
      <c r="AY605" s="4">
        <v>5.4201393675442588</v>
      </c>
      <c r="AZ605" s="4">
        <v>42.960134724033303</v>
      </c>
      <c r="BA605" s="4">
        <v>1.5397272025646991</v>
      </c>
      <c r="BB605" s="4">
        <v>1.5877644932943311</v>
      </c>
      <c r="BC605" s="4">
        <v>0.12811646082499661</v>
      </c>
      <c r="BD605" s="4">
        <v>14.409659781912389</v>
      </c>
      <c r="BE605" s="4">
        <v>3.7280001640319824</v>
      </c>
      <c r="BF605" s="4">
        <v>2.7610001564025879</v>
      </c>
      <c r="BG605" s="4">
        <v>4.695000171661377</v>
      </c>
      <c r="BH605" s="4">
        <v>94.25800085067749</v>
      </c>
      <c r="BI605" s="4">
        <v>89.387001037597656</v>
      </c>
      <c r="BJ605" s="4">
        <v>4.870999813079834</v>
      </c>
      <c r="BK605" s="4">
        <v>1.6044999957084656</v>
      </c>
      <c r="BL605" s="4">
        <v>1.4600000381469727</v>
      </c>
      <c r="BM605" s="4">
        <v>1.7489999532699585</v>
      </c>
      <c r="BN605" s="4">
        <v>0.41000000387430191</v>
      </c>
      <c r="BO605" s="4">
        <v>0.15399999916553497</v>
      </c>
      <c r="BP605" s="4">
        <v>0.66600000858306885</v>
      </c>
      <c r="BQ605" s="4">
        <v>71</v>
      </c>
      <c r="BR605" s="4">
        <v>46</v>
      </c>
      <c r="BS605" s="4">
        <v>96</v>
      </c>
      <c r="BT605" s="10">
        <v>39.997917575276105</v>
      </c>
      <c r="BU605" s="10">
        <v>118.68859351346433</v>
      </c>
      <c r="BV605" s="4">
        <v>12.328166526564294</v>
      </c>
      <c r="BW605" s="10">
        <v>16.274432300936294</v>
      </c>
      <c r="BX605" s="10">
        <v>8.3819007521922941</v>
      </c>
      <c r="BY605" s="4">
        <v>0.52531749179778153</v>
      </c>
      <c r="BZ605" s="4">
        <v>0.54500992135854187</v>
      </c>
      <c r="CA605" s="4">
        <v>0.50562506223702119</v>
      </c>
      <c r="CB605" s="4">
        <v>8.0845410691302853</v>
      </c>
      <c r="CD605" s="10">
        <v>4403.6853891075116</v>
      </c>
      <c r="CE605" s="10">
        <v>7.8522261109976501</v>
      </c>
      <c r="CF605" s="10"/>
      <c r="CH605" s="10">
        <v>3421.4925729953256</v>
      </c>
      <c r="CI605" s="10">
        <v>8.3835456599554483</v>
      </c>
      <c r="CJ605" s="10"/>
      <c r="CK605" s="4">
        <v>6.9298886499776939</v>
      </c>
      <c r="CM605" s="10">
        <v>4189.1988087138425</v>
      </c>
      <c r="CN605" s="10">
        <v>7.4255520454640811</v>
      </c>
      <c r="CQ605" s="10">
        <v>3803.28868747966</v>
      </c>
      <c r="CR605" s="10">
        <v>6.3839315385098727</v>
      </c>
      <c r="CT605" s="4">
        <v>2.1135416686690101</v>
      </c>
      <c r="CU605" s="4">
        <v>1.8385416666666665</v>
      </c>
      <c r="CV605" s="4">
        <v>0.27500000200234354</v>
      </c>
      <c r="CW605" s="4">
        <v>1.6083333521770933</v>
      </c>
      <c r="CX605" s="4">
        <v>1.4270833482344945</v>
      </c>
      <c r="CY605" s="4">
        <v>0.18125000394259891</v>
      </c>
      <c r="CZ605" s="4">
        <v>2.6187499851609268</v>
      </c>
      <c r="DA605" s="4">
        <v>2.2499999850988388</v>
      </c>
      <c r="DB605" s="4">
        <v>0.36875000006208819</v>
      </c>
    </row>
    <row r="606" spans="1:106" x14ac:dyDescent="0.25">
      <c r="A606" s="1">
        <f t="shared" si="9"/>
        <v>45529</v>
      </c>
      <c r="B606" s="8" t="s">
        <v>112</v>
      </c>
      <c r="C606" s="4">
        <v>7450.745375732422</v>
      </c>
      <c r="D606" s="4">
        <v>7082.6790000000001</v>
      </c>
      <c r="E606" s="4">
        <v>368.06637573242188</v>
      </c>
      <c r="F606" s="4">
        <v>3933.23</v>
      </c>
      <c r="H606" s="4">
        <v>3149.4490000000001</v>
      </c>
      <c r="J606" s="4">
        <v>34862.156525485545</v>
      </c>
      <c r="K606" s="4">
        <v>248.50571463289907</v>
      </c>
      <c r="L606" s="4">
        <v>23218.548463913656</v>
      </c>
      <c r="M606" s="4">
        <v>11643.608061571889</v>
      </c>
      <c r="N606" s="4">
        <v>19534.919681306572</v>
      </c>
      <c r="O606" s="4">
        <v>1785.4948454872533</v>
      </c>
      <c r="P606" s="4">
        <v>11373.537341963285</v>
      </c>
      <c r="Q606" s="4">
        <v>8161.3823393432885</v>
      </c>
      <c r="R606" s="4">
        <v>21476.871905054824</v>
      </c>
      <c r="S606" s="4">
        <v>50.481553529438365</v>
      </c>
      <c r="T606" s="4">
        <v>1191.2946663181228</v>
      </c>
      <c r="U606" s="4">
        <v>12289.78074209875</v>
      </c>
      <c r="V606" s="4">
        <v>0</v>
      </c>
      <c r="W606" s="4">
        <v>9187.091162956076</v>
      </c>
      <c r="X606" s="4">
        <v>0</v>
      </c>
      <c r="Y606" s="4">
        <v>12289.78074209875</v>
      </c>
      <c r="Z606" s="4">
        <v>9187.091162956076</v>
      </c>
      <c r="AA606" s="4">
        <v>282465.26410628844</v>
      </c>
      <c r="AB606" s="4">
        <v>164290.75935938369</v>
      </c>
      <c r="AC606" s="4">
        <v>118174.50474690471</v>
      </c>
      <c r="AD606" s="4">
        <v>9649.1613117790512</v>
      </c>
      <c r="AE606" s="4">
        <v>4.5018922660271672</v>
      </c>
      <c r="AF606" s="4">
        <v>1024.8744734400996</v>
      </c>
      <c r="AG606" s="4">
        <v>9649.1613117790512</v>
      </c>
      <c r="AH606" s="4">
        <v>0</v>
      </c>
      <c r="AI606" s="4">
        <v>10316.120842212958</v>
      </c>
      <c r="AJ606" s="4">
        <v>228.13932944536208</v>
      </c>
      <c r="AK606" s="4">
        <v>2989.0500503376043</v>
      </c>
      <c r="AL606" s="4">
        <v>7327.0707918753542</v>
      </c>
      <c r="AM606" s="4">
        <v>846.36082116707507</v>
      </c>
      <c r="AN606" s="4">
        <v>462.1197007907744</v>
      </c>
      <c r="AO606" s="4">
        <v>384.24112037630073</v>
      </c>
      <c r="AP606" s="4">
        <v>58015.3095703125</v>
      </c>
      <c r="AQ606" s="4">
        <v>95145.107695312501</v>
      </c>
      <c r="AR606" s="4">
        <v>42474.1796875</v>
      </c>
      <c r="AS606" s="4">
        <v>15541.1298828125</v>
      </c>
      <c r="AT606" s="4">
        <v>215.32725694444446</v>
      </c>
      <c r="AU606" s="4">
        <v>430.65451388888891</v>
      </c>
      <c r="AV606" s="4">
        <v>0</v>
      </c>
      <c r="AW606" s="4">
        <v>4.6790159598036904</v>
      </c>
      <c r="AX606" s="4">
        <v>2.6218745502876954</v>
      </c>
      <c r="AY606" s="4">
        <v>5.2437491005753909</v>
      </c>
      <c r="AZ606" s="4">
        <v>37.911007538426524</v>
      </c>
      <c r="BA606" s="4">
        <v>1.2950598665211426</v>
      </c>
      <c r="BB606" s="4">
        <v>1.384575679610963</v>
      </c>
      <c r="BC606" s="4">
        <v>0.11359411421087198</v>
      </c>
      <c r="BD606" s="4">
        <v>12.769877763533097</v>
      </c>
      <c r="BE606" s="4">
        <v>5.1570003032684326</v>
      </c>
      <c r="BF606" s="4">
        <v>2.8600001335144043</v>
      </c>
      <c r="BG606" s="4">
        <v>7.4540004730224609</v>
      </c>
      <c r="BH606" s="4">
        <v>92.74300479888916</v>
      </c>
      <c r="BI606" s="4">
        <v>86.845504760742188</v>
      </c>
      <c r="BJ606" s="4">
        <v>5.8975000381469727</v>
      </c>
      <c r="BK606" s="4">
        <v>1.7639999985694885</v>
      </c>
      <c r="BL606" s="4">
        <v>1.7940000295639038</v>
      </c>
      <c r="BM606" s="4">
        <v>1.7339999675750732</v>
      </c>
      <c r="BN606" s="4">
        <v>0.33600000292062759</v>
      </c>
      <c r="BO606" s="4">
        <v>9.3999996781349182E-2</v>
      </c>
      <c r="BP606" s="4">
        <v>0.57800000905990601</v>
      </c>
      <c r="BQ606" s="4">
        <v>69</v>
      </c>
      <c r="BR606" s="4">
        <v>62</v>
      </c>
      <c r="BS606" s="4">
        <v>76</v>
      </c>
      <c r="BT606" s="10">
        <v>39.829444163266267</v>
      </c>
      <c r="BU606" s="10">
        <v>116.38830212275977</v>
      </c>
      <c r="BV606" s="4">
        <v>12.564199515801889</v>
      </c>
      <c r="BW606" s="10">
        <v>16.60767478554337</v>
      </c>
      <c r="BX606" s="10">
        <v>8.5207242460604071</v>
      </c>
      <c r="BY606" s="4">
        <v>0.43798317284248245</v>
      </c>
      <c r="BZ606" s="4">
        <v>0.41300388899184654</v>
      </c>
      <c r="CA606" s="4">
        <v>0.46296245669311836</v>
      </c>
      <c r="CB606" s="4">
        <v>8.052524339184453</v>
      </c>
      <c r="CD606" s="10">
        <v>4370.7052181759973</v>
      </c>
      <c r="CE606" s="10">
        <v>7.8024566391995016</v>
      </c>
      <c r="CF606" s="10"/>
      <c r="CH606" s="10">
        <v>3395.7217355543539</v>
      </c>
      <c r="CI606" s="10">
        <v>8.3743917612931931</v>
      </c>
      <c r="CJ606" s="10"/>
      <c r="CK606" s="4">
        <v>6.889108476955986</v>
      </c>
      <c r="CM606" s="10">
        <v>4050.2065477950487</v>
      </c>
      <c r="CN606" s="10">
        <v>7.361106811046259</v>
      </c>
      <c r="CQ606" s="10">
        <v>3788.7863703677058</v>
      </c>
      <c r="CR606" s="10">
        <v>6.3845430155110723</v>
      </c>
      <c r="CT606" s="4">
        <v>2.0947916875593364</v>
      </c>
      <c r="CU606" s="4">
        <v>1.8312500144044557</v>
      </c>
      <c r="CV606" s="4">
        <v>0.26354167315488058</v>
      </c>
      <c r="CW606" s="4">
        <v>1.1625000080093741</v>
      </c>
      <c r="CX606" s="4">
        <v>1.0000000049670537</v>
      </c>
      <c r="CY606" s="4">
        <v>0.1625000030423204</v>
      </c>
      <c r="CZ606" s="4">
        <v>3.0270833671092987</v>
      </c>
      <c r="DA606" s="4">
        <v>2.6625000238418579</v>
      </c>
      <c r="DB606" s="4">
        <v>0.3645833432674408</v>
      </c>
    </row>
    <row r="607" spans="1:106" x14ac:dyDescent="0.25">
      <c r="A607" s="1">
        <f t="shared" si="9"/>
        <v>45530</v>
      </c>
      <c r="B607" s="8" t="s">
        <v>113</v>
      </c>
      <c r="C607" s="4">
        <v>7385.8638334960942</v>
      </c>
      <c r="D607" s="4">
        <v>6983.7970000000005</v>
      </c>
      <c r="E607" s="4">
        <v>402.06683349609375</v>
      </c>
      <c r="F607" s="4">
        <v>3900.9409999999998</v>
      </c>
      <c r="H607" s="4">
        <v>3082.8560000000002</v>
      </c>
      <c r="J607" s="4">
        <v>37382.258374283439</v>
      </c>
      <c r="K607" s="4">
        <v>231.56062352798469</v>
      </c>
      <c r="L607" s="4">
        <v>25455.747335295753</v>
      </c>
      <c r="M607" s="4">
        <v>11926.51103898769</v>
      </c>
      <c r="N607" s="4">
        <v>18318.269878261206</v>
      </c>
      <c r="O607" s="4">
        <v>1786.8293205048333</v>
      </c>
      <c r="P607" s="4">
        <v>11387.679967464483</v>
      </c>
      <c r="Q607" s="4">
        <v>6930.5899107967243</v>
      </c>
      <c r="R607" s="4">
        <v>22059.509120170071</v>
      </c>
      <c r="S607" s="4">
        <v>50.443631682708464</v>
      </c>
      <c r="T607" s="4">
        <v>1192.6100375252556</v>
      </c>
      <c r="U607" s="4">
        <v>12710.561143841571</v>
      </c>
      <c r="V607" s="4">
        <v>0</v>
      </c>
      <c r="W607" s="4">
        <v>9348.947976328498</v>
      </c>
      <c r="X607" s="4">
        <v>0</v>
      </c>
      <c r="Y607" s="4">
        <v>12710.561143841571</v>
      </c>
      <c r="Z607" s="4">
        <v>9348.947976328498</v>
      </c>
      <c r="AA607" s="4">
        <v>271130.64265912742</v>
      </c>
      <c r="AB607" s="4">
        <v>165254.96982976756</v>
      </c>
      <c r="AC607" s="4">
        <v>105875.67282935984</v>
      </c>
      <c r="AD607" s="4">
        <v>10541.16371913062</v>
      </c>
      <c r="AE607" s="4">
        <v>4.4997441526296953</v>
      </c>
      <c r="AF607" s="4">
        <v>1024.9817711087462</v>
      </c>
      <c r="AG607" s="4">
        <v>10541.16371913062</v>
      </c>
      <c r="AH607" s="4">
        <v>0</v>
      </c>
      <c r="AI607" s="4">
        <v>10618.1791515649</v>
      </c>
      <c r="AJ607" s="4">
        <v>228.18215974940193</v>
      </c>
      <c r="AK607" s="4">
        <v>3212.4109063181254</v>
      </c>
      <c r="AL607" s="4">
        <v>7405.7682452467752</v>
      </c>
      <c r="AM607" s="4">
        <v>842.32634421431624</v>
      </c>
      <c r="AN607" s="4">
        <v>470.02784378955926</v>
      </c>
      <c r="AO607" s="4">
        <v>372.29850042475698</v>
      </c>
      <c r="AP607" s="4">
        <v>60792.2958984375</v>
      </c>
      <c r="AQ607" s="4">
        <v>99699.365273437492</v>
      </c>
      <c r="AR607" s="4">
        <v>45325.84375</v>
      </c>
      <c r="AS607" s="4">
        <v>15466.4521484375</v>
      </c>
      <c r="AT607" s="4">
        <v>190.13686342592592</v>
      </c>
      <c r="AU607" s="4">
        <v>380.27372685185185</v>
      </c>
      <c r="AV607" s="4">
        <v>0</v>
      </c>
      <c r="AW607" s="4">
        <v>5.0613251499098606</v>
      </c>
      <c r="AX607" s="4">
        <v>2.4801797448776233</v>
      </c>
      <c r="AY607" s="4">
        <v>4.9603594897552465</v>
      </c>
      <c r="AZ607" s="4">
        <v>36.709401739781043</v>
      </c>
      <c r="BA607" s="4">
        <v>1.427207968731393</v>
      </c>
      <c r="BB607" s="4">
        <v>1.4376353790073586</v>
      </c>
      <c r="BC607" s="4">
        <v>0.11404574511572083</v>
      </c>
      <c r="BD607" s="4">
        <v>13.498673617740508</v>
      </c>
      <c r="BE607" s="4">
        <v>3.7724999189376831</v>
      </c>
      <c r="BF607" s="4">
        <v>3.0690000057220459</v>
      </c>
      <c r="BG607" s="4">
        <v>4.4759998321533203</v>
      </c>
      <c r="BH607" s="4">
        <v>94.089503288269043</v>
      </c>
      <c r="BI607" s="4">
        <v>87.452003479003906</v>
      </c>
      <c r="BJ607" s="4">
        <v>6.6374998092651367</v>
      </c>
      <c r="BK607" s="4">
        <v>1.8314999938011169</v>
      </c>
      <c r="BL607" s="4">
        <v>1.7940000295639038</v>
      </c>
      <c r="BM607" s="4">
        <v>1.8689999580383301</v>
      </c>
      <c r="BN607" s="4">
        <v>0.30649999529123306</v>
      </c>
      <c r="BO607" s="4">
        <v>9.3999996781349182E-2</v>
      </c>
      <c r="BP607" s="4">
        <v>0.51899999380111694</v>
      </c>
      <c r="BQ607" s="4">
        <v>79</v>
      </c>
      <c r="BR607" s="4">
        <v>62</v>
      </c>
      <c r="BS607" s="4">
        <v>96</v>
      </c>
      <c r="BT607" s="10">
        <v>39.723246295879115</v>
      </c>
      <c r="BU607" s="10">
        <v>117.58530749753747</v>
      </c>
      <c r="BV607" s="4">
        <v>12.260117652399671</v>
      </c>
      <c r="BW607" s="10">
        <v>16.351404584182632</v>
      </c>
      <c r="BX607" s="10">
        <v>8.168830720616711</v>
      </c>
      <c r="BY607" s="4">
        <v>0.36241158211841051</v>
      </c>
      <c r="BZ607" s="4">
        <v>0.34037418356797955</v>
      </c>
      <c r="CA607" s="4">
        <v>0.38444898066884142</v>
      </c>
      <c r="CB607" s="4">
        <v>8.0651959341102977</v>
      </c>
      <c r="CD607" s="10">
        <v>4376.6514853836497</v>
      </c>
      <c r="CE607" s="10">
        <v>7.9405554569962469</v>
      </c>
      <c r="CF607" s="10"/>
      <c r="CH607" s="10">
        <v>3266.5969339984745</v>
      </c>
      <c r="CI607" s="10">
        <v>8.2321917221803016</v>
      </c>
      <c r="CJ607" s="10"/>
      <c r="CK607" s="4">
        <v>6.8862005860583855</v>
      </c>
      <c r="CM607" s="10">
        <v>4164.8471016890917</v>
      </c>
      <c r="CN607" s="10">
        <v>7.3179042407415134</v>
      </c>
      <c r="CQ607" s="10">
        <v>3643.4856147374494</v>
      </c>
      <c r="CR607" s="10">
        <v>6.3927226626865989</v>
      </c>
      <c r="CT607" s="4">
        <v>2.178125006767611</v>
      </c>
      <c r="CU607" s="4">
        <v>1.8135416681567826</v>
      </c>
      <c r="CV607" s="4">
        <v>0.36458333861082792</v>
      </c>
      <c r="CW607" s="4">
        <v>1.5812500072643161</v>
      </c>
      <c r="CX607" s="4">
        <v>1.3145833363135655</v>
      </c>
      <c r="CY607" s="4">
        <v>0.26666667095075053</v>
      </c>
      <c r="CZ607" s="4">
        <v>2.7750000062709055</v>
      </c>
      <c r="DA607" s="4">
        <v>2.3125</v>
      </c>
      <c r="DB607" s="4">
        <v>0.46250000627090532</v>
      </c>
    </row>
    <row r="608" spans="1:106" x14ac:dyDescent="0.25">
      <c r="A608" s="1">
        <f t="shared" si="9"/>
        <v>45531</v>
      </c>
      <c r="B608" s="8" t="str">
        <f t="shared" ref="B608" si="10">WEEKNUM(A608, 2)&amp;" "</f>
        <v xml:space="preserve">35 </v>
      </c>
      <c r="C608" s="10" t="e">
        <f t="shared" ref="C608" ca="1" si="11">D608+E608</f>
        <v>#NAME?</v>
      </c>
      <c r="D608" s="4" t="e">
        <f t="shared" ref="D608" ca="1" si="12">F608+H608</f>
        <v>#NAME?</v>
      </c>
      <c r="E608" s="4" t="e">
        <f ca="1">IF(ISTEXT(_xll.PIExpVal(DATABASE!E$2,DATABASE!$A608+0.99999,0,"")), 0, _xll.PIExpVal(DATABASE!E$2,DATABASE!$A608+0.99999,0,""))</f>
        <v>#NAME?</v>
      </c>
      <c r="F608" s="4" t="e">
        <f ca="1">IF(ISTEXT(_xll.PIExpVal(DATABASE!F$2,DATABASE!$A608+0.99999,0,"")), 0, _xll.PIExpVal(DATABASE!F$2,DATABASE!$A608+0.99999,0,""))/1000</f>
        <v>#NAME?</v>
      </c>
      <c r="H608" s="4" t="e">
        <f ca="1">IF(ISTEXT(_xll.PIExpVal(DATABASE!H$2,DATABASE!$A608+0.99999,0,"")), 0, _xll.PIExpVal(DATABASE!H$2,DATABASE!$A608+0.99999,0,""))/1000</f>
        <v>#NAME?</v>
      </c>
      <c r="J608" s="4" t="e">
        <f t="shared" ref="J608" ca="1" si="13">L608+M608</f>
        <v>#NAME?</v>
      </c>
      <c r="K608" s="4" t="e">
        <f ca="1">_xll.PIAdvCalcExpVal(DATABASE!K$2,DATABASE!$A608,DATABASE!$A608+1,"average (time-weighted)","time-weighted","compressed","10m",0,1,0,"")</f>
        <v>#NAME?</v>
      </c>
      <c r="L608" s="4" t="e">
        <f ca="1">_xll.PIAdvCalcExpVal(DATABASE!L$2,DATABASE!$A608,DATABASE!$A608+1,"average (time-weighted)","time-weighted","compressed","10m",0,1,0,"")*24*$K608</f>
        <v>#NAME?</v>
      </c>
      <c r="M608" s="4" t="e">
        <f ca="1">_xll.PIAdvCalcExpVal(DATABASE!M$2,DATABASE!$A608,DATABASE!$A608+1,"average (time-weighted)","time-weighted","compressed","10m",0,1,0,"")*24*$K608</f>
        <v>#NAME?</v>
      </c>
      <c r="N608" s="4" t="e">
        <f t="shared" ref="N608" ca="1" si="14">P608+Q608</f>
        <v>#NAME?</v>
      </c>
      <c r="O608" s="4" t="e">
        <f ca="1">_xll.PIAdvCalcExpVal(DATABASE!$O$2,DATABASE!$A608,DATABASE!$A608+1,"average (time-weighted)","time-weighted","compressed","10m",0,1,0,"")</f>
        <v>#NAME?</v>
      </c>
      <c r="P608" s="4" t="e">
        <f ca="1">_xll.PIAdvCalcExpVal(DATABASE!$P$2,DATABASE!$A608,DATABASE!$A608+1,"average (time-weighted)","time-weighted","compressed","10m",0,1,0,"")*24*$O608</f>
        <v>#NAME?</v>
      </c>
      <c r="Q608" s="4" t="e">
        <f ca="1">_xll.PIAdvCalcExpVal(DATABASE!Q$2,DATABASE!$A608,DATABASE!$A608+1,"average (time-weighted)","time-weighted","compressed","10m",0,1,0,"")*24*$O608</f>
        <v>#NAME?</v>
      </c>
      <c r="R608" s="4" t="e">
        <f t="shared" ref="R608" ca="1" si="15">Y608+Z608</f>
        <v>#NAME?</v>
      </c>
      <c r="S608" s="4" t="e">
        <f ca="1">_xll.PIAdvCalcExpVal(DATABASE!S$2,DATABASE!$A608,DATABASE!$A608+1,"average (time-weighted)","time-weighted","compressed","10m",0,1,0,"")</f>
        <v>#NAME?</v>
      </c>
      <c r="T608" s="4" t="e">
        <f ca="1">_xll.PIAdvCalcExpVal(DATABASE!T$2,DATABASE!$A608,DATABASE!$A608+1,"average (time-weighted)","time-weighted","compressed","10m",0,1,0,"")</f>
        <v>#NAME?</v>
      </c>
      <c r="U608" s="4" t="e">
        <f ca="1">_xll.PIAdvCalcExpVal(DATABASE!U$2,DATABASE!$A608,DATABASE!$A608+1,"average (time-weighted)","time-weighted","compressed","10m",0,1,0,"")*24*$T608*$S608/100</f>
        <v>#NAME?</v>
      </c>
      <c r="V608" s="4" t="e">
        <f ca="1">_xll.PIAdvCalcExpVal(DATABASE!V$2,DATABASE!$A608,DATABASE!$A608+1,"average (time-weighted)","time-weighted","compressed","10m",0,1,0,"")*24*$T608*$S608/100</f>
        <v>#NAME?</v>
      </c>
      <c r="W608" s="4" t="e">
        <f ca="1">_xll.PIAdvCalcExpVal(DATABASE!W$2,DATABASE!$A608,DATABASE!$A608+1,"average (time-weighted)","time-weighted","compressed","10m",0,1,0,"")*24*$T608*$S608/100</f>
        <v>#NAME?</v>
      </c>
      <c r="X608" s="4" t="e">
        <f ca="1">_xll.PIAdvCalcExpVal(DATABASE!X$2,DATABASE!$A608,DATABASE!$A608+1,"average (time-weighted)","time-weighted","compressed","10m",0,1,0,"")*24*$T608*$S608/100</f>
        <v>#NAME?</v>
      </c>
      <c r="Y608" s="4" t="e">
        <f t="shared" ref="Y608" ca="1" si="16">U608+V608</f>
        <v>#NAME?</v>
      </c>
      <c r="Z608" s="4" t="e">
        <f t="shared" ref="Z608" ca="1" si="17">W608+X608</f>
        <v>#NAME?</v>
      </c>
      <c r="AA608" s="10" t="e">
        <f t="shared" ref="AA608" ca="1" si="18">AB608+AC608</f>
        <v>#NAME?</v>
      </c>
      <c r="AB608" s="4" t="e">
        <f ca="1">_xll.PIAdvCalcExpVal(DATABASE!AB$2,DATABASE!$A608,DATABASE!$A608+1,"average (time-weighted)","time-weighted","compressed","10m",0,1,0,"")*24*1000</f>
        <v>#NAME?</v>
      </c>
      <c r="AC608" s="4" t="e">
        <f ca="1">_xll.PIAdvCalcExpVal(DATABASE!AC$2,DATABASE!$A608,DATABASE!$A608+1,"average (time-weighted)","time-weighted","compressed","10m",0,1,0,"")*24*1000</f>
        <v>#NAME?</v>
      </c>
      <c r="AD608" s="10" t="e">
        <f t="shared" ref="AD608" ca="1" si="19">AG608+AH608</f>
        <v>#NAME?</v>
      </c>
      <c r="AE608" s="4" t="e">
        <f ca="1">_xll.PIAdvCalcExpVal(DATABASE!AE$2,DATABASE!$A608,DATABASE!$A608+1,"average (time-weighted)","time-weighted","compressed","10m",0,1,0,"")</f>
        <v>#NAME?</v>
      </c>
      <c r="AF608" s="4" t="e">
        <f ca="1">_xll.PIAdvCalcExpVal(DATABASE!AF$2,DATABASE!$A608,DATABASE!$A608+1,"average (time-weighted)","time-weighted","compressed","10m",0,1,0,"")</f>
        <v>#NAME?</v>
      </c>
      <c r="AG608" s="4" t="e">
        <f ca="1">IF(_xll.PIAdvCalcExpVal(DATABASE!AG$2,DATABASE!$A608,DATABASE!$A608+1,"average (time-weighted)","time-weighted","compressed","10m",0,1,0,"")*24*$AF608*$AE608/100&lt;1, 0, _xll.PIAdvCalcExpVal(DATABASE!AG$2,DATABASE!$A608,DATABASE!$A608+1,"average (time-weighted)","time-weighted","compressed","10m",0,1,0,"")*24*$AF608*$AE608/100)</f>
        <v>#NAME?</v>
      </c>
      <c r="AH608" s="4" t="e">
        <f ca="1">IF(_xll.PIAdvCalcExpVal(DATABASE!AH$2,DATABASE!$A608,DATABASE!$A608+1,"average (time-weighted)","time-weighted","compressed","10m",0,1,0,"")*24*$AF608*$AE608/100&lt;1, 0, _xll.PIAdvCalcExpVal(DATABASE!AH$2,DATABASE!$A608,DATABASE!$A608+1,"average (time-weighted)","time-weighted","compressed","10m",0,1,0,"")*24*$AF608*$AE608/100)</f>
        <v>#NAME?</v>
      </c>
      <c r="AI608" s="4" t="e">
        <f t="shared" ref="AI608" ca="1" si="20">AK608+AL608</f>
        <v>#NAME?</v>
      </c>
      <c r="AJ608" s="4" t="e">
        <f ca="1">_xll.PIAdvCalcExpVal(DATABASE!AJ$2,DATABASE!$A608,DATABASE!$A608+1,"average (time-weighted)","time-weighted","compressed","10m",0,1,0,"")</f>
        <v>#NAME?</v>
      </c>
      <c r="AK608" s="4" t="e">
        <f ca="1">_xll.PIAdvCalcExpVal(DATABASE!AK$2,DATABASE!$A608,DATABASE!$A608+1,"average (time-weighted)","time-weighted","compressed","10m",0,1,0,"")*0.06*24*$AJ608/0.4</f>
        <v>#NAME?</v>
      </c>
      <c r="AL608" s="4" t="e">
        <f ca="1">_xll.PIAdvCalcExpVal(DATABASE!AL$2,DATABASE!$A608,DATABASE!$A608+1,"average (time-weighted)","time-weighted","compressed","10m",0,1,0,"")*0.06*24*$AJ608/0.4</f>
        <v>#NAME?</v>
      </c>
      <c r="AM608" s="4" t="e">
        <f t="shared" ref="AM608" ca="1" si="21">AN608+AO608</f>
        <v>#NAME?</v>
      </c>
      <c r="AN608" s="4" t="e">
        <f ca="1">_xll.PIAdvCalcExpVal(DATABASE!AN$2,DATABASE!$A608,DATABASE!$A608+1,"average (time-weighted)","time-weighted","compressed","10m",0,1,0,"")*24*0.06</f>
        <v>#NAME?</v>
      </c>
      <c r="AO608" s="4" t="e">
        <f ca="1">_xll.PIAdvCalcExpVal(DATABASE!AO$2,DATABASE!$A608,DATABASE!$A608+1,"average (time-weighted)","time-weighted","compressed","10m",0,1,0,"")*24*0.06</f>
        <v>#NAME?</v>
      </c>
      <c r="AP608" s="4" t="e">
        <f t="shared" ref="AP608" ca="1" si="22">AR608+AS608</f>
        <v>#NAME?</v>
      </c>
      <c r="AQ608" s="4" t="e">
        <f t="shared" ref="AQ608" ca="1" si="23">AP608*1.64</f>
        <v>#NAME?</v>
      </c>
      <c r="AR608" s="4" t="e">
        <f ca="1">_xll.PIExpVal(DATABASE!AR$2,DATABASE!$A608+1.05,0,"")</f>
        <v>#NAME?</v>
      </c>
      <c r="AS608" s="4" t="e">
        <f ca="1">_xll.PIExpVal(DATABASE!AS$2,DATABASE!$A608+1.05,0,"")</f>
        <v>#NAME?</v>
      </c>
      <c r="AT608" s="4" t="e">
        <f t="shared" ref="AT608" ca="1" si="24">AVERAGE(AU608:AV608)</f>
        <v>#NAME?</v>
      </c>
      <c r="AU608" s="4" t="e">
        <f ca="1">_xll.PIAdvCalcExpVal(DATABASE!AU$2,DATABASE!$A608,DATABASE!$A608+1,"average (time-weighted)","time-weighted","compressed","10m",0,1,0,"")</f>
        <v>#NAME?</v>
      </c>
      <c r="AV608" s="4" t="e">
        <f ca="1">_xll.PIAdvCalcExpVal(DATABASE!AV$2,DATABASE!$A608,DATABASE!$A608+1,"average (time-weighted)","time-weighted","compressed","10m",0,1,0,"")</f>
        <v>#NAME?</v>
      </c>
      <c r="AW608" s="4" t="e">
        <f t="shared" ref="AW608" ca="1" si="25">J608/$C608</f>
        <v>#NAME?</v>
      </c>
      <c r="AX608" s="4" t="e">
        <f t="shared" ref="AX608" ca="1" si="26">N608/$C608</f>
        <v>#NAME?</v>
      </c>
      <c r="AY608" s="4" t="e">
        <f t="shared" ref="AY608" ca="1" si="27">N608/$C608*2</f>
        <v>#NAME?</v>
      </c>
      <c r="AZ608" s="4" t="e">
        <f t="shared" ref="AZ608" ca="1" si="28">AA608/$C608</f>
        <v>#NAME?</v>
      </c>
      <c r="BA608" s="4" t="e">
        <f t="shared" ref="BA608" ca="1" si="29">AD608/$C608</f>
        <v>#NAME?</v>
      </c>
      <c r="BB608" s="4" t="e">
        <f t="shared" ref="BB608" ca="1" si="30">AI608/$C608</f>
        <v>#NAME?</v>
      </c>
      <c r="BC608" s="4" t="e">
        <f t="shared" ref="BC608" ca="1" si="31">AM608/$C608</f>
        <v>#NAME?</v>
      </c>
      <c r="BD608" s="4" t="e">
        <f t="shared" ref="BD608" ca="1" si="32">AQ608/$C608</f>
        <v>#NAME?</v>
      </c>
      <c r="BE608" s="4" t="e">
        <f t="shared" ref="BE608" ca="1" si="33">AVERAGE(BF608:BG608)</f>
        <v>#NAME?</v>
      </c>
      <c r="BF608" s="4" t="e">
        <f ca="1">_xll.PIExpVal(DATABASE!BF$2,DATABASE!$A608,0,"")</f>
        <v>#NAME?</v>
      </c>
      <c r="BG608" s="4" t="e">
        <f ca="1">_xll.PIExpVal(DATABASE!BG$2,DATABASE!$A608,0,"")</f>
        <v>#NAME?</v>
      </c>
      <c r="BH608" s="4" t="e">
        <f t="shared" ref="BH608" ca="1" si="34">BI608+BJ608</f>
        <v>#NAME?</v>
      </c>
      <c r="BI608" s="4" t="e">
        <f ca="1">_xll.PIExpVal(DATABASE!BI$2,DATABASE!$A608,0,"")/2</f>
        <v>#NAME?</v>
      </c>
      <c r="BJ608" s="4" t="e">
        <f ca="1">_xll.PIExpVal(DATABASE!BJ$2,DATABASE!$A608,0,"")/2</f>
        <v>#NAME?</v>
      </c>
      <c r="BK608" s="4" t="e">
        <f t="shared" ref="BK608" ca="1" si="35">AVERAGE(BL608:BM608)</f>
        <v>#NAME?</v>
      </c>
      <c r="BL608" s="4" t="e">
        <f ca="1">_xll.PIExpVal(DATABASE!BL$2,DATABASE!$A608,0,"")</f>
        <v>#NAME?</v>
      </c>
      <c r="BM608" s="4" t="e">
        <f ca="1">_xll.PIExpVal(DATABASE!BM$2,DATABASE!$A608,0,"")</f>
        <v>#NAME?</v>
      </c>
      <c r="BN608" s="4" t="e">
        <f t="shared" ref="BN608" ca="1" si="36">AVERAGE(BO608:BP608)</f>
        <v>#NAME?</v>
      </c>
      <c r="BO608" s="4" t="e">
        <f ca="1">_xll.PIExpVal(DATABASE!BO$2,DATABASE!$A608,0,"")</f>
        <v>#NAME?</v>
      </c>
      <c r="BP608" s="4" t="e">
        <f ca="1">_xll.PIExpVal(DATABASE!BP$2,DATABASE!$A608,0,"")</f>
        <v>#NAME?</v>
      </c>
      <c r="BQ608" s="4" t="e">
        <f t="shared" ref="BQ608" ca="1" si="37">AVERAGE(BR608:BS608)</f>
        <v>#NAME?</v>
      </c>
      <c r="BR608" s="4" t="e">
        <f ca="1">_xll.PIExpVal(DATABASE!BR$2,DATABASE!$A608,0,"")</f>
        <v>#NAME?</v>
      </c>
      <c r="BS608" s="4" t="e">
        <f ca="1">_xll.PIExpVal(DATABASE!BS$2,DATABASE!$A608,0,"")</f>
        <v>#NAME?</v>
      </c>
      <c r="BT608" s="10" t="e">
        <f ca="1">_xll.PIAdvCalcExpVal(DATABASE!BT$2,DATABASE!$A608,DATABASE!$A608+1,"average (time-weighted)","time-weighted","compressed","10m",0,1,0,"")</f>
        <v>#NAME?</v>
      </c>
      <c r="BU608" s="10" t="e">
        <f ca="1">_xll.PIAdvCalcExpVal(DATABASE!BU$2,DATABASE!$A608,DATABASE!$A608+1,"average (time-weighted)","time-weighted","compressed","10m",0,1,0,"")</f>
        <v>#NAME?</v>
      </c>
      <c r="BV608" s="4" t="e">
        <f t="shared" ref="BV608" ca="1" si="38">AVERAGE(BW608:BX608)</f>
        <v>#NAME?</v>
      </c>
      <c r="BW608" s="10" t="e">
        <f ca="1">_xll.PIAdvCalcExpVal(DATABASE!BW$2,DATABASE!$A608,DATABASE!$A608+1,"average (time-weighted)","time-weighted","compressed","10m",0,1,0,"")</f>
        <v>#NAME?</v>
      </c>
      <c r="BX608" s="10" t="e">
        <f ca="1">_xll.PIAdvCalcExpVal(DATABASE!BX$2,DATABASE!$A608,DATABASE!$A608+1,"average (time-weighted)","time-weighted","compressed","10m",0,1,0,"")</f>
        <v>#NAME?</v>
      </c>
      <c r="BY608" s="4" t="e">
        <f t="shared" ref="BY608" ca="1" si="39">AVERAGE(BZ608:CA608)</f>
        <v>#NAME?</v>
      </c>
      <c r="BZ608" s="4" t="e">
        <f ca="1">_xll.PIAdvCalcExpVal(DATABASE!BZ$2,DATABASE!$A608,DATABASE!$A608+1,"stdev","time-weighted","compressed","10m",0,1,0,"")</f>
        <v>#NAME?</v>
      </c>
      <c r="CA608" s="4" t="e">
        <f ca="1">_xll.PIAdvCalcExpVal(DATABASE!CA$2,DATABASE!$A608,DATABASE!$A608+1,"stdev","time-weighted","compressed","10m",0,1,0,"")</f>
        <v>#NAME?</v>
      </c>
      <c r="CB608" s="4" t="e">
        <f t="shared" ref="CB608" ca="1" si="40">(CD608*CE608+CH608*CI608)/(CD608+CH608)</f>
        <v>#NAME?</v>
      </c>
      <c r="CD608" s="10" t="e">
        <f ca="1">_xll.PIAdvCalcExpVal(DATABASE!CD$2,DATABASE!$A608,DATABASE!$A608+1,"average (time-weighted)","time-weighted","compressed","10m",0,1,0,"")</f>
        <v>#NAME?</v>
      </c>
      <c r="CE608" s="10" t="e">
        <f ca="1">_xll.PIAdvCalcExpVal(DATABASE!CE$2,DATABASE!$A608,DATABASE!$A608+1,"average (time-weighted)","time-weighted","compressed","10m",0,1,0,"")*24/CD608</f>
        <v>#NAME?</v>
      </c>
      <c r="CF608" s="10"/>
      <c r="CH608" s="10" t="e">
        <f ca="1">_xll.PIAdvCalcExpVal(DATABASE!CH$2,DATABASE!$A608,DATABASE!$A608+1,"average (time-weighted)","time-weighted","compressed","10m",0,1,0,"")</f>
        <v>#NAME?</v>
      </c>
      <c r="CI608" s="10" t="e">
        <f ca="1">_xll.PIAdvCalcExpVal(DATABASE!CI$2,DATABASE!$A608,DATABASE!$A608+1,"average (time-weighted)","time-weighted","compressed","10m",0,1,0,"")*24/CH608</f>
        <v>#NAME?</v>
      </c>
      <c r="CJ608" s="10"/>
      <c r="CK608" s="4" t="e">
        <f t="shared" ref="CK608" ca="1" si="41">(CM608*CN608+CQ608*CR608)/(CM608+CQ608)</f>
        <v>#NAME?</v>
      </c>
      <c r="CM608" s="10" t="e">
        <f ca="1">_xll.PIAdvCalcExpVal(DATABASE!CM$2,DATABASE!$A608,DATABASE!$A608+1,"average (time-weighted)","time-weighted","compressed","10m",0,1,0,"")</f>
        <v>#NAME?</v>
      </c>
      <c r="CN608" s="10" t="e">
        <f ca="1">_xll.PIAdvCalcExpVal(DATABASE!CN$2,DATABASE!$A608,DATABASE!$A608+1,"average (time-weighted)","time-weighted","compressed","10m",0,1,0,"")*24/CM608</f>
        <v>#NAME?</v>
      </c>
      <c r="CQ608" s="10" t="e">
        <f ca="1">_xll.PIAdvCalcExpVal(DATABASE!CQ$2,DATABASE!$A608,DATABASE!$A608+1,"average (time-weighted)","time-weighted","compressed","10m",0,1,0,"")</f>
        <v>#NAME?</v>
      </c>
      <c r="CR608" s="10" t="e">
        <f ca="1">_xll.PIAdvCalcExpVal(DATABASE!CR$2,DATABASE!$A608,DATABASE!$A608+1,"average (time-weighted)","time-weighted","compressed","10m",0,1,0,"")*24/CQ608</f>
        <v>#NAME?</v>
      </c>
      <c r="CT608" s="4" t="e">
        <f t="shared" ref="CT608" ca="1" si="42">AVERAGE(CW608, CZ608)</f>
        <v>#NAME?</v>
      </c>
      <c r="CU608" s="4" t="e">
        <f t="shared" ref="CU608" ca="1" si="43">AVERAGE(CX608, DA608)</f>
        <v>#NAME?</v>
      </c>
      <c r="CV608" s="4" t="e">
        <f t="shared" ref="CV608" ca="1" si="44">AVERAGE(CY608, DB608)</f>
        <v>#NAME?</v>
      </c>
      <c r="CW608" s="4" t="e">
        <f t="shared" ref="CW608" ca="1" si="45">CX608+CY608</f>
        <v>#NAME?</v>
      </c>
      <c r="CX608" s="4" t="e">
        <f ca="1">_xll.PIAdvCalcExpVal(DATABASE!CX$2,DATABASE!$A608,DATABASE!$A608+1,"average (time-weighted)","time-weighted","compressed","10m",0,1,0,"")</f>
        <v>#NAME?</v>
      </c>
      <c r="CY608" s="4" t="e">
        <f ca="1">_xll.PIAdvCalcExpVal(DATABASE!CY$2,DATABASE!$A608,DATABASE!$A608+1,"average (time-weighted)","time-weighted","compressed","10m",0,1,0,"")</f>
        <v>#NAME?</v>
      </c>
      <c r="CZ608" s="4" t="e">
        <f t="shared" ref="CZ608" ca="1" si="46">DA608+DB608</f>
        <v>#NAME?</v>
      </c>
      <c r="DA608" s="4" t="e">
        <f ca="1">_xll.PIAdvCalcExpVal(DATABASE!DA$2,DATABASE!$A608,DATABASE!$A608+1,"average (time-weighted)","time-weighted","compressed","10m",0,1,0,"")</f>
        <v>#NAME?</v>
      </c>
      <c r="DB608" s="4" t="e">
        <f ca="1">_xll.PIAdvCalcExpVal(DATABASE!DB$2,DATABASE!$A608,DATABASE!$A608+1,"average (time-weighted)","time-weighted","compressed","10m",0,1,0,"")</f>
        <v>#NAME?</v>
      </c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</sheetData>
  <autoFilter ref="A3:CV608" xr:uid="{DF2CE84E-56FF-4CC8-92EB-058ED4DF1850}"/>
  <pageMargins left="0.7" right="0.7" top="0.75" bottom="0.75" header="0.3" footer="0.3"/>
  <pageSetup orientation="portrait" r:id="rId1"/>
  <ignoredErrors>
    <ignoredError sqref="B3:B60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4E96-6B5D-46CD-B861-A461FA0A3A55}">
  <dimension ref="L16:T311"/>
  <sheetViews>
    <sheetView topLeftCell="A61" zoomScaleNormal="100" workbookViewId="0">
      <selection activeCell="U64" sqref="U64"/>
    </sheetView>
  </sheetViews>
  <sheetFormatPr defaultRowHeight="15" x14ac:dyDescent="0.25"/>
  <sheetData>
    <row r="16" spans="18:18" x14ac:dyDescent="0.25">
      <c r="R16" s="2"/>
    </row>
    <row r="153" spans="12:12" x14ac:dyDescent="0.25">
      <c r="L153" s="2"/>
    </row>
    <row r="162" spans="15:15" x14ac:dyDescent="0.25">
      <c r="O162" s="2"/>
    </row>
    <row r="179" spans="15:15" x14ac:dyDescent="0.25">
      <c r="O179" s="2"/>
    </row>
    <row r="210" spans="15:15" x14ac:dyDescent="0.25">
      <c r="O210" s="2"/>
    </row>
    <row r="282" spans="18:18" x14ac:dyDescent="0.25">
      <c r="R282" s="2"/>
    </row>
    <row r="289" spans="12:12" x14ac:dyDescent="0.25">
      <c r="L289" s="2"/>
    </row>
    <row r="311" spans="20:20" x14ac:dyDescent="0.25">
      <c r="T31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9A21-3F8A-4BD4-8A3E-79DA01AF2EE3}">
  <dimension ref="A41:S231"/>
  <sheetViews>
    <sheetView topLeftCell="A229" workbookViewId="0">
      <selection activeCell="B224" sqref="B224"/>
    </sheetView>
  </sheetViews>
  <sheetFormatPr defaultRowHeight="15" x14ac:dyDescent="0.25"/>
  <cols>
    <col min="1" max="1" width="9.5703125" bestFit="1" customWidth="1"/>
    <col min="2" max="2" width="10" bestFit="1" customWidth="1"/>
    <col min="4" max="4" width="18" bestFit="1" customWidth="1"/>
    <col min="5" max="5" width="13.140625" bestFit="1" customWidth="1"/>
    <col min="6" max="6" width="11.5703125" bestFit="1" customWidth="1"/>
  </cols>
  <sheetData>
    <row r="41" spans="1:7" x14ac:dyDescent="0.25">
      <c r="A41" s="21" t="s">
        <v>201</v>
      </c>
    </row>
    <row r="42" spans="1:7" x14ac:dyDescent="0.25">
      <c r="D42" t="s">
        <v>202</v>
      </c>
      <c r="E42" t="s">
        <v>203</v>
      </c>
      <c r="F42" t="s">
        <v>204</v>
      </c>
    </row>
    <row r="43" spans="1:7" ht="17.25" x14ac:dyDescent="0.4">
      <c r="A43" t="s">
        <v>207</v>
      </c>
      <c r="B43" s="23">
        <v>17.2</v>
      </c>
      <c r="C43" s="19" t="s">
        <v>200</v>
      </c>
      <c r="D43" s="22">
        <f>-1*(-5.66 + 0.00082*$B$44 + 1.401*B43 - 0.0378*B43^2 - 0.000048*$B$44*B43)+($B$46*2)</f>
        <v>8.2137119999999975</v>
      </c>
      <c r="E43" s="24">
        <v>13</v>
      </c>
      <c r="F43" s="32">
        <f>(D43-((100-E43)/E43)*0.9)*(1+E47)</f>
        <v>2.4745413828923057</v>
      </c>
    </row>
    <row r="44" spans="1:7" x14ac:dyDescent="0.25">
      <c r="A44" t="s">
        <v>208</v>
      </c>
      <c r="B44" s="31">
        <f>PPT!B39</f>
        <v>8600</v>
      </c>
      <c r="C44" s="29"/>
      <c r="D44" s="28"/>
      <c r="F44" s="28"/>
    </row>
    <row r="46" spans="1:7" x14ac:dyDescent="0.25">
      <c r="A46" s="4">
        <v>15</v>
      </c>
      <c r="B46" s="30">
        <f t="shared" ref="B46:B52" si="0">-5.66 + 0.00082*$B$44 + 1.401*A46 - 0.0378*A46^2 - 0.000048*$B$44*A46</f>
        <v>7.7099999999999991</v>
      </c>
      <c r="C46" s="28">
        <f>-1*B46+($B$46*2)</f>
        <v>7.7099999999999991</v>
      </c>
      <c r="D46" s="4"/>
      <c r="G46" s="30"/>
    </row>
    <row r="47" spans="1:7" x14ac:dyDescent="0.25">
      <c r="A47" s="4">
        <v>15.5</v>
      </c>
      <c r="B47" s="30">
        <f t="shared" si="0"/>
        <v>7.6276499999999983</v>
      </c>
      <c r="C47" s="28">
        <f t="shared" ref="C47:C52" si="1">-1*B47+($B$46*2)</f>
        <v>7.7923499999999999</v>
      </c>
      <c r="D47" s="28">
        <f>B46-B47</f>
        <v>8.2350000000000811E-2</v>
      </c>
      <c r="E47" s="4">
        <f>ABS(MEDIAN(D47:D52))</f>
        <v>0.12960000000000038</v>
      </c>
      <c r="G47" s="30"/>
    </row>
    <row r="48" spans="1:7" x14ac:dyDescent="0.25">
      <c r="A48" s="4">
        <v>16</v>
      </c>
      <c r="B48" s="30">
        <f t="shared" si="0"/>
        <v>7.5263999999999998</v>
      </c>
      <c r="C48" s="28">
        <f t="shared" si="1"/>
        <v>7.8935999999999984</v>
      </c>
      <c r="D48" s="28">
        <f t="shared" ref="D48:D52" si="2">B47-B48</f>
        <v>0.10124999999999851</v>
      </c>
      <c r="G48" s="30"/>
    </row>
    <row r="49" spans="1:7" x14ac:dyDescent="0.25">
      <c r="A49" s="4">
        <v>16.5</v>
      </c>
      <c r="B49" s="30">
        <f t="shared" si="0"/>
        <v>7.4062500000000009</v>
      </c>
      <c r="C49" s="28">
        <f t="shared" si="1"/>
        <v>8.0137499999999982</v>
      </c>
      <c r="D49" s="28">
        <f t="shared" si="2"/>
        <v>0.12014999999999887</v>
      </c>
      <c r="G49" s="30"/>
    </row>
    <row r="50" spans="1:7" x14ac:dyDescent="0.25">
      <c r="A50" s="4">
        <v>17</v>
      </c>
      <c r="B50" s="30">
        <f t="shared" si="0"/>
        <v>7.267199999999999</v>
      </c>
      <c r="C50" s="28">
        <f t="shared" si="1"/>
        <v>8.1527999999999992</v>
      </c>
      <c r="D50" s="28">
        <f t="shared" si="2"/>
        <v>0.13905000000000189</v>
      </c>
      <c r="G50" s="30"/>
    </row>
    <row r="51" spans="1:7" x14ac:dyDescent="0.25">
      <c r="A51" s="4">
        <v>17.5</v>
      </c>
      <c r="B51" s="30">
        <f t="shared" si="0"/>
        <v>7.1092500000000012</v>
      </c>
      <c r="C51" s="28">
        <f t="shared" si="1"/>
        <v>8.310749999999997</v>
      </c>
      <c r="D51" s="28">
        <f t="shared" si="2"/>
        <v>0.15794999999999781</v>
      </c>
      <c r="G51" s="30"/>
    </row>
    <row r="52" spans="1:7" x14ac:dyDescent="0.25">
      <c r="A52" s="4">
        <v>18</v>
      </c>
      <c r="B52" s="30">
        <f t="shared" si="0"/>
        <v>6.9324000000000003</v>
      </c>
      <c r="C52" s="28">
        <f t="shared" si="1"/>
        <v>8.4875999999999969</v>
      </c>
      <c r="D52" s="28">
        <f t="shared" si="2"/>
        <v>0.17685000000000084</v>
      </c>
      <c r="G52" s="30"/>
    </row>
    <row r="54" spans="1:7" x14ac:dyDescent="0.25">
      <c r="A54" s="4"/>
      <c r="B54" s="4"/>
      <c r="C54" s="4"/>
    </row>
    <row r="60" spans="1:7" x14ac:dyDescent="0.25">
      <c r="G60" s="28"/>
    </row>
    <row r="70" spans="1:6" x14ac:dyDescent="0.25">
      <c r="D70">
        <f>8800/8600</f>
        <v>1.0232558139534884</v>
      </c>
      <c r="E70">
        <f>D70*D71</f>
        <v>1.0113574905354248</v>
      </c>
    </row>
    <row r="71" spans="1:6" x14ac:dyDescent="0.25">
      <c r="A71" s="21" t="s">
        <v>205</v>
      </c>
      <c r="D71">
        <f>17/17.2</f>
        <v>0.9883720930232559</v>
      </c>
    </row>
    <row r="72" spans="1:6" x14ac:dyDescent="0.25">
      <c r="A72" t="s">
        <v>207</v>
      </c>
      <c r="B72" s="23">
        <f>PPT!B38</f>
        <v>17.2</v>
      </c>
    </row>
    <row r="73" spans="1:6" x14ac:dyDescent="0.25">
      <c r="A73" t="s">
        <v>208</v>
      </c>
      <c r="B73" s="31">
        <f>PPT!B39</f>
        <v>8600</v>
      </c>
    </row>
    <row r="74" spans="1:6" x14ac:dyDescent="0.25">
      <c r="B74" s="25"/>
      <c r="D74" t="s">
        <v>121</v>
      </c>
      <c r="E74" t="s">
        <v>206</v>
      </c>
    </row>
    <row r="75" spans="1:6" ht="17.25" x14ac:dyDescent="0.4">
      <c r="C75" s="19" t="s">
        <v>200</v>
      </c>
      <c r="D75" s="20">
        <f>(0.2392*$B$72 + 13.176)*($E$81/$E$80)*($B$73/8600)</f>
        <v>17.413591429457657</v>
      </c>
      <c r="E75" s="26">
        <f>D75/1.64</f>
        <v>10.618043554547352</v>
      </c>
    </row>
    <row r="76" spans="1:6" x14ac:dyDescent="0.25">
      <c r="D76" s="28"/>
      <c r="E76" s="28"/>
    </row>
    <row r="80" spans="1:6" x14ac:dyDescent="0.25">
      <c r="A80" s="4">
        <v>15</v>
      </c>
      <c r="B80" s="28">
        <f t="shared" ref="B80:B86" si="3">21.07-0.2392*A80</f>
        <v>17.481999999999999</v>
      </c>
      <c r="C80" s="28">
        <f>21.07-0.2392*16.5</f>
        <v>17.123200000000001</v>
      </c>
      <c r="D80" s="28">
        <f>2*(C80-B80)</f>
        <v>-0.71759999999999735</v>
      </c>
      <c r="E80" s="28">
        <f t="shared" ref="E80:E86" si="4">B80+D80</f>
        <v>16.764400000000002</v>
      </c>
      <c r="F80" s="28">
        <f>E80/1.64</f>
        <v>10.222195121951222</v>
      </c>
    </row>
    <row r="81" spans="1:7" x14ac:dyDescent="0.25">
      <c r="A81" s="4">
        <v>15.5</v>
      </c>
      <c r="B81" s="28">
        <f t="shared" si="3"/>
        <v>17.362400000000001</v>
      </c>
      <c r="C81" s="28">
        <f t="shared" ref="C81:C86" si="5">21.07-0.2392*16.5</f>
        <v>17.123200000000001</v>
      </c>
      <c r="D81" s="28">
        <f t="shared" ref="D81:D86" si="6">2*(C81-B81)</f>
        <v>-0.4784000000000006</v>
      </c>
      <c r="E81" s="28">
        <f t="shared" si="4"/>
        <v>16.884</v>
      </c>
      <c r="F81" s="28">
        <f t="shared" ref="F81:F86" si="7">E81/1.64</f>
        <v>10.295121951219514</v>
      </c>
      <c r="G81" s="28"/>
    </row>
    <row r="82" spans="1:7" x14ac:dyDescent="0.25">
      <c r="A82" s="4">
        <v>16</v>
      </c>
      <c r="B82" s="28">
        <f t="shared" si="3"/>
        <v>17.242799999999999</v>
      </c>
      <c r="C82" s="28">
        <f t="shared" si="5"/>
        <v>17.123200000000001</v>
      </c>
      <c r="D82" s="28">
        <f t="shared" si="6"/>
        <v>-0.23919999999999675</v>
      </c>
      <c r="E82" s="28">
        <f t="shared" si="4"/>
        <v>17.003600000000002</v>
      </c>
      <c r="F82" s="28">
        <f t="shared" si="7"/>
        <v>10.368048780487808</v>
      </c>
      <c r="G82" s="28"/>
    </row>
    <row r="83" spans="1:7" x14ac:dyDescent="0.25">
      <c r="A83" s="4">
        <v>16.5</v>
      </c>
      <c r="B83" s="28">
        <f t="shared" si="3"/>
        <v>17.123200000000001</v>
      </c>
      <c r="C83" s="28">
        <f t="shared" si="5"/>
        <v>17.123200000000001</v>
      </c>
      <c r="D83" s="28">
        <f t="shared" si="6"/>
        <v>0</v>
      </c>
      <c r="E83" s="28">
        <f t="shared" si="4"/>
        <v>17.123200000000001</v>
      </c>
      <c r="F83" s="28">
        <f t="shared" si="7"/>
        <v>10.440975609756098</v>
      </c>
      <c r="G83" s="28"/>
    </row>
    <row r="84" spans="1:7" x14ac:dyDescent="0.25">
      <c r="A84" s="4">
        <v>17</v>
      </c>
      <c r="B84" s="28">
        <f t="shared" si="3"/>
        <v>17.003599999999999</v>
      </c>
      <c r="C84" s="28">
        <f t="shared" si="5"/>
        <v>17.123200000000001</v>
      </c>
      <c r="D84" s="28">
        <f t="shared" si="6"/>
        <v>0.23920000000000385</v>
      </c>
      <c r="E84" s="28">
        <f t="shared" si="4"/>
        <v>17.242800000000003</v>
      </c>
      <c r="F84" s="28">
        <f t="shared" si="7"/>
        <v>10.513902439024392</v>
      </c>
      <c r="G84" s="28"/>
    </row>
    <row r="85" spans="1:7" x14ac:dyDescent="0.25">
      <c r="A85" s="4">
        <v>17.5</v>
      </c>
      <c r="B85" s="28">
        <f t="shared" si="3"/>
        <v>16.884</v>
      </c>
      <c r="C85" s="28">
        <f t="shared" si="5"/>
        <v>17.123200000000001</v>
      </c>
      <c r="D85" s="28">
        <f t="shared" si="6"/>
        <v>0.4784000000000006</v>
      </c>
      <c r="E85" s="28">
        <f t="shared" si="4"/>
        <v>17.362400000000001</v>
      </c>
      <c r="F85" s="28">
        <f t="shared" si="7"/>
        <v>10.586829268292684</v>
      </c>
      <c r="G85" s="28"/>
    </row>
    <row r="86" spans="1:7" x14ac:dyDescent="0.25">
      <c r="A86" s="4">
        <v>18</v>
      </c>
      <c r="B86" s="28">
        <f t="shared" si="3"/>
        <v>16.764400000000002</v>
      </c>
      <c r="C86" s="28">
        <f t="shared" si="5"/>
        <v>17.123200000000001</v>
      </c>
      <c r="D86" s="28">
        <f t="shared" si="6"/>
        <v>0.71759999999999735</v>
      </c>
      <c r="E86" s="28">
        <f t="shared" si="4"/>
        <v>17.481999999999999</v>
      </c>
      <c r="F86" s="28">
        <f t="shared" si="7"/>
        <v>10.659756097560976</v>
      </c>
      <c r="G86" s="28"/>
    </row>
    <row r="88" spans="1:7" x14ac:dyDescent="0.25">
      <c r="A88" s="4"/>
      <c r="B88" s="33"/>
      <c r="C88" s="33"/>
      <c r="D88" s="28"/>
      <c r="E88" s="28"/>
    </row>
    <row r="89" spans="1:7" x14ac:dyDescent="0.25">
      <c r="A89" s="4"/>
      <c r="B89" s="33"/>
      <c r="C89" s="33"/>
      <c r="D89" s="28"/>
      <c r="E89" s="28"/>
    </row>
    <row r="90" spans="1:7" x14ac:dyDescent="0.25">
      <c r="A90" s="4"/>
      <c r="B90" s="33"/>
      <c r="C90" s="33"/>
      <c r="D90" s="28"/>
      <c r="E90" s="28"/>
    </row>
    <row r="91" spans="1:7" x14ac:dyDescent="0.25">
      <c r="A91" s="4"/>
      <c r="B91" s="33"/>
      <c r="C91" s="33"/>
      <c r="D91" s="28"/>
      <c r="E91" s="28"/>
    </row>
    <row r="92" spans="1:7" x14ac:dyDescent="0.25">
      <c r="A92" s="4"/>
      <c r="B92" s="33"/>
      <c r="C92" s="33"/>
      <c r="D92" s="28"/>
      <c r="E92" s="28"/>
    </row>
    <row r="93" spans="1:7" x14ac:dyDescent="0.25">
      <c r="A93" s="4"/>
      <c r="B93" s="33"/>
      <c r="C93" s="33"/>
      <c r="D93" s="28"/>
      <c r="E93" s="28"/>
    </row>
    <row r="94" spans="1:7" x14ac:dyDescent="0.25">
      <c r="A94" s="4"/>
      <c r="B94" s="33"/>
      <c r="C94" s="33"/>
      <c r="D94" s="28"/>
      <c r="E94" s="28"/>
    </row>
    <row r="95" spans="1:7" x14ac:dyDescent="0.25">
      <c r="A95" s="28"/>
      <c r="B95" s="28"/>
      <c r="C95" s="28"/>
    </row>
    <row r="96" spans="1:7" x14ac:dyDescent="0.25">
      <c r="A96" s="28"/>
      <c r="B96" s="28"/>
      <c r="C96" s="28"/>
    </row>
    <row r="97" spans="1:9" x14ac:dyDescent="0.25">
      <c r="A97" s="28"/>
      <c r="B97" s="28"/>
      <c r="C97" s="28"/>
    </row>
    <row r="98" spans="1:9" x14ac:dyDescent="0.25">
      <c r="A98" s="28"/>
      <c r="B98" s="28"/>
      <c r="C98" s="28"/>
    </row>
    <row r="104" spans="1:9" x14ac:dyDescent="0.25">
      <c r="A104" s="21" t="s">
        <v>209</v>
      </c>
    </row>
    <row r="105" spans="1:9" x14ac:dyDescent="0.25">
      <c r="A105" t="s">
        <v>207</v>
      </c>
      <c r="B105" s="34">
        <f>PPT!B38</f>
        <v>17.2</v>
      </c>
      <c r="D105" t="s">
        <v>209</v>
      </c>
      <c r="F105" t="s">
        <v>210</v>
      </c>
    </row>
    <row r="106" spans="1:9" ht="17.25" x14ac:dyDescent="0.4">
      <c r="A106" t="s">
        <v>208</v>
      </c>
      <c r="B106" s="35">
        <f>PPT!B39</f>
        <v>8600</v>
      </c>
      <c r="D106" s="36">
        <f>(0.2819*$B$105 + 0.7073)*($E$109/$E$108)*($B$106/8600)</f>
        <v>5.7146402741196969</v>
      </c>
      <c r="F106" s="38">
        <f>D106/2</f>
        <v>2.8573201370598484</v>
      </c>
      <c r="I106" s="39"/>
    </row>
    <row r="107" spans="1:9" x14ac:dyDescent="0.25">
      <c r="G107" s="28"/>
      <c r="H107" s="28"/>
    </row>
    <row r="108" spans="1:9" x14ac:dyDescent="0.25">
      <c r="A108" s="4">
        <v>15</v>
      </c>
      <c r="B108" s="36">
        <f>10.01-0.2819*A108</f>
        <v>5.7815000000000003</v>
      </c>
      <c r="C108" s="36">
        <f>10.01-0.2819*16.5</f>
        <v>5.3586499999999999</v>
      </c>
      <c r="D108" s="36">
        <f>C108-B108</f>
        <v>-0.42285000000000039</v>
      </c>
      <c r="E108" s="20">
        <f>B108+2*D108</f>
        <v>4.9357999999999995</v>
      </c>
      <c r="F108" s="37">
        <f>E108/2</f>
        <v>2.4678999999999998</v>
      </c>
      <c r="G108" s="37"/>
      <c r="H108" s="37"/>
    </row>
    <row r="109" spans="1:9" x14ac:dyDescent="0.25">
      <c r="A109" s="4">
        <v>15.5</v>
      </c>
      <c r="B109" s="36">
        <f t="shared" ref="B109:B114" si="8">10.01-0.2819*A109</f>
        <v>5.6405500000000002</v>
      </c>
      <c r="C109" s="36">
        <f t="shared" ref="C109:C114" si="9">10.01-0.2819*16.5</f>
        <v>5.3586499999999999</v>
      </c>
      <c r="D109" s="36">
        <f t="shared" ref="D109:D114" si="10">C109-B109</f>
        <v>-0.28190000000000026</v>
      </c>
      <c r="E109" s="20">
        <f t="shared" ref="E109:E114" si="11">B109+2*D109</f>
        <v>5.0767499999999997</v>
      </c>
      <c r="F109" s="37">
        <f t="shared" ref="F109:F114" si="12">E109/2</f>
        <v>2.5383749999999998</v>
      </c>
      <c r="G109" s="37"/>
    </row>
    <row r="110" spans="1:9" x14ac:dyDescent="0.25">
      <c r="A110" s="4">
        <v>16</v>
      </c>
      <c r="B110" s="36">
        <f t="shared" si="8"/>
        <v>5.4996</v>
      </c>
      <c r="C110" s="36">
        <f t="shared" si="9"/>
        <v>5.3586499999999999</v>
      </c>
      <c r="D110" s="36">
        <f t="shared" si="10"/>
        <v>-0.14095000000000013</v>
      </c>
      <c r="E110" s="20">
        <f t="shared" si="11"/>
        <v>5.2176999999999998</v>
      </c>
      <c r="F110" s="37">
        <f t="shared" si="12"/>
        <v>2.6088499999999999</v>
      </c>
      <c r="G110" s="37"/>
    </row>
    <row r="111" spans="1:9" x14ac:dyDescent="0.25">
      <c r="A111" s="4">
        <v>16.5</v>
      </c>
      <c r="B111" s="36">
        <f t="shared" si="8"/>
        <v>5.3586499999999999</v>
      </c>
      <c r="C111" s="36">
        <f t="shared" si="9"/>
        <v>5.3586499999999999</v>
      </c>
      <c r="D111" s="36">
        <f t="shared" si="10"/>
        <v>0</v>
      </c>
      <c r="E111" s="20">
        <f t="shared" si="11"/>
        <v>5.3586499999999999</v>
      </c>
      <c r="F111" s="37">
        <f t="shared" si="12"/>
        <v>2.679325</v>
      </c>
      <c r="G111" s="37"/>
    </row>
    <row r="112" spans="1:9" x14ac:dyDescent="0.25">
      <c r="A112" s="4">
        <v>17</v>
      </c>
      <c r="B112" s="36">
        <f t="shared" si="8"/>
        <v>5.2176999999999998</v>
      </c>
      <c r="C112" s="36">
        <f t="shared" si="9"/>
        <v>5.3586499999999999</v>
      </c>
      <c r="D112" s="36">
        <f t="shared" si="10"/>
        <v>0.14095000000000013</v>
      </c>
      <c r="E112" s="20">
        <f t="shared" si="11"/>
        <v>5.4996</v>
      </c>
      <c r="F112" s="37">
        <f t="shared" si="12"/>
        <v>2.7498</v>
      </c>
      <c r="G112" s="37"/>
    </row>
    <row r="113" spans="1:9" x14ac:dyDescent="0.25">
      <c r="A113" s="4">
        <v>17.5</v>
      </c>
      <c r="B113" s="36">
        <f t="shared" si="8"/>
        <v>5.0767499999999997</v>
      </c>
      <c r="C113" s="36">
        <f t="shared" si="9"/>
        <v>5.3586499999999999</v>
      </c>
      <c r="D113" s="36">
        <f t="shared" si="10"/>
        <v>0.28190000000000026</v>
      </c>
      <c r="E113" s="20">
        <f t="shared" si="11"/>
        <v>5.6405500000000002</v>
      </c>
      <c r="F113" s="37">
        <f t="shared" si="12"/>
        <v>2.8202750000000001</v>
      </c>
      <c r="G113" s="37"/>
    </row>
    <row r="114" spans="1:9" x14ac:dyDescent="0.25">
      <c r="A114" s="4">
        <v>18</v>
      </c>
      <c r="B114" s="36">
        <f t="shared" si="8"/>
        <v>4.9358000000000004</v>
      </c>
      <c r="C114" s="36">
        <f t="shared" si="9"/>
        <v>5.3586499999999999</v>
      </c>
      <c r="D114" s="36">
        <f t="shared" si="10"/>
        <v>0.4228499999999995</v>
      </c>
      <c r="E114" s="20">
        <f t="shared" si="11"/>
        <v>5.7814999999999994</v>
      </c>
      <c r="F114" s="37">
        <f t="shared" si="12"/>
        <v>2.8907499999999997</v>
      </c>
      <c r="G114" s="37"/>
    </row>
    <row r="115" spans="1:9" x14ac:dyDescent="0.25">
      <c r="E115" s="37"/>
      <c r="F115" s="37"/>
      <c r="G115" s="37"/>
    </row>
    <row r="116" spans="1:9" x14ac:dyDescent="0.25">
      <c r="A116" s="4"/>
      <c r="B116" s="36"/>
      <c r="C116" s="36"/>
      <c r="D116" s="36"/>
      <c r="E116" s="36"/>
      <c r="F116" s="28"/>
      <c r="G116" s="28"/>
      <c r="H116" s="28"/>
      <c r="I116" s="28"/>
    </row>
    <row r="117" spans="1:9" x14ac:dyDescent="0.25">
      <c r="A117" s="4"/>
      <c r="B117" s="36"/>
      <c r="C117" s="36"/>
      <c r="D117" s="36"/>
      <c r="E117" s="36"/>
      <c r="F117" s="28"/>
      <c r="G117" s="28"/>
      <c r="H117" s="28"/>
      <c r="I117" s="28"/>
    </row>
    <row r="118" spans="1:9" x14ac:dyDescent="0.25">
      <c r="A118" s="4"/>
      <c r="B118" s="36"/>
      <c r="C118" s="36"/>
      <c r="D118" s="36"/>
      <c r="E118" s="36"/>
      <c r="F118" s="28"/>
      <c r="G118" s="28"/>
      <c r="H118" s="28"/>
      <c r="I118" s="28"/>
    </row>
    <row r="119" spans="1:9" x14ac:dyDescent="0.25">
      <c r="A119" s="4"/>
      <c r="B119" s="36"/>
      <c r="C119" s="36"/>
      <c r="D119" s="36"/>
      <c r="E119" s="36"/>
      <c r="F119" s="28"/>
      <c r="G119" s="28"/>
      <c r="H119" s="28"/>
      <c r="I119" s="28"/>
    </row>
    <row r="120" spans="1:9" x14ac:dyDescent="0.25">
      <c r="A120" s="4"/>
      <c r="B120" s="36"/>
      <c r="C120" s="36"/>
      <c r="D120" s="36"/>
      <c r="E120" s="36"/>
      <c r="F120" s="28"/>
      <c r="G120" s="28"/>
      <c r="H120" s="28"/>
      <c r="I120" s="28"/>
    </row>
    <row r="121" spans="1:9" x14ac:dyDescent="0.25">
      <c r="A121" s="4"/>
      <c r="B121" s="36"/>
      <c r="C121" s="36"/>
      <c r="D121" s="36"/>
      <c r="E121" s="36"/>
      <c r="F121" s="28"/>
      <c r="G121" s="28"/>
      <c r="H121" s="28"/>
      <c r="I121" s="28"/>
    </row>
    <row r="122" spans="1:9" x14ac:dyDescent="0.25">
      <c r="A122" s="4"/>
      <c r="B122" s="36"/>
      <c r="C122" s="36"/>
      <c r="D122" s="36"/>
      <c r="E122" s="36"/>
      <c r="F122" s="28"/>
      <c r="G122" s="28"/>
      <c r="H122" s="28"/>
      <c r="I122" s="28"/>
    </row>
    <row r="125" spans="1:9" x14ac:dyDescent="0.25">
      <c r="A125" s="4"/>
    </row>
    <row r="126" spans="1:9" x14ac:dyDescent="0.25">
      <c r="A126" s="4"/>
    </row>
    <row r="127" spans="1:9" x14ac:dyDescent="0.25">
      <c r="A127" s="4"/>
    </row>
    <row r="128" spans="1:9" x14ac:dyDescent="0.25">
      <c r="A128" s="4"/>
    </row>
    <row r="129" spans="1:6" x14ac:dyDescent="0.25">
      <c r="A129" s="4"/>
    </row>
    <row r="130" spans="1:6" x14ac:dyDescent="0.25">
      <c r="A130" s="4"/>
    </row>
    <row r="131" spans="1:6" x14ac:dyDescent="0.25">
      <c r="A131" s="4"/>
    </row>
    <row r="132" spans="1:6" x14ac:dyDescent="0.25">
      <c r="A132" s="4"/>
    </row>
    <row r="133" spans="1:6" x14ac:dyDescent="0.25">
      <c r="A133" s="21" t="s">
        <v>211</v>
      </c>
    </row>
    <row r="134" spans="1:6" x14ac:dyDescent="0.25">
      <c r="A134" t="s">
        <v>207</v>
      </c>
      <c r="B134" s="34">
        <f>PPT!B38</f>
        <v>17.2</v>
      </c>
      <c r="F134" t="s">
        <v>213</v>
      </c>
    </row>
    <row r="135" spans="1:6" ht="17.25" x14ac:dyDescent="0.4">
      <c r="A135" t="s">
        <v>208</v>
      </c>
      <c r="B135" s="35">
        <f>PPT!B39</f>
        <v>8600</v>
      </c>
      <c r="D135" s="36">
        <f>(-19.71-0.00116*B135+0.63*B136+2.326*B134)*(B135/8600)</f>
        <v>36.151200000000003</v>
      </c>
      <c r="F135" s="38">
        <f>D135</f>
        <v>36.151200000000003</v>
      </c>
    </row>
    <row r="136" spans="1:6" x14ac:dyDescent="0.25">
      <c r="A136" t="s">
        <v>212</v>
      </c>
      <c r="B136" s="34">
        <f>PPT!B40</f>
        <v>41</v>
      </c>
    </row>
    <row r="138" spans="1:6" x14ac:dyDescent="0.25">
      <c r="A138" s="4"/>
    </row>
    <row r="139" spans="1:6" x14ac:dyDescent="0.25">
      <c r="A139" s="4"/>
    </row>
    <row r="140" spans="1:6" x14ac:dyDescent="0.25">
      <c r="A140" s="4"/>
    </row>
    <row r="141" spans="1:6" x14ac:dyDescent="0.25">
      <c r="A141" s="4"/>
    </row>
    <row r="142" spans="1:6" x14ac:dyDescent="0.25">
      <c r="A142" s="4"/>
    </row>
    <row r="143" spans="1:6" x14ac:dyDescent="0.25">
      <c r="A143" s="4"/>
    </row>
    <row r="144" spans="1:6" x14ac:dyDescent="0.25">
      <c r="A144" s="4"/>
    </row>
    <row r="163" spans="1:6" x14ac:dyDescent="0.25">
      <c r="A163" s="21" t="s">
        <v>214</v>
      </c>
    </row>
    <row r="164" spans="1:6" x14ac:dyDescent="0.25">
      <c r="A164" t="s">
        <v>207</v>
      </c>
      <c r="B164" s="34">
        <f>PPT!B38</f>
        <v>17.2</v>
      </c>
      <c r="D164" s="36"/>
      <c r="F164" t="s">
        <v>215</v>
      </c>
    </row>
    <row r="165" spans="1:6" ht="17.25" x14ac:dyDescent="0.4">
      <c r="A165" t="s">
        <v>208</v>
      </c>
      <c r="B165" s="35">
        <f>PPT!B39</f>
        <v>8600</v>
      </c>
      <c r="D165" s="36">
        <f>(0.0519*B164 + 5.5946)*(B165/8600)</f>
        <v>6.4872800000000002</v>
      </c>
      <c r="F165" s="38">
        <f>D165</f>
        <v>6.4872800000000002</v>
      </c>
    </row>
    <row r="167" spans="1:6" x14ac:dyDescent="0.25">
      <c r="A167" s="4">
        <v>15</v>
      </c>
      <c r="B167" s="28">
        <f t="shared" ref="B167:B173" si="13">7.306-0.05186*A167</f>
        <v>6.5281000000000002</v>
      </c>
      <c r="C167">
        <f>7.306-0.05186*16.5</f>
        <v>6.45031</v>
      </c>
      <c r="D167" s="28">
        <f>C167-B167</f>
        <v>-7.7790000000000248E-2</v>
      </c>
      <c r="E167" s="28">
        <f>B167+2*D167</f>
        <v>6.3725199999999997</v>
      </c>
    </row>
    <row r="168" spans="1:6" x14ac:dyDescent="0.25">
      <c r="A168" s="4">
        <v>15.5</v>
      </c>
      <c r="B168" s="28">
        <f t="shared" si="13"/>
        <v>6.5021699999999996</v>
      </c>
      <c r="C168">
        <f t="shared" ref="C168:C173" si="14">7.306-0.05186*16.5</f>
        <v>6.45031</v>
      </c>
      <c r="D168" s="28">
        <f t="shared" ref="D168:D173" si="15">C168-B168</f>
        <v>-5.1859999999999573E-2</v>
      </c>
      <c r="E168" s="28">
        <f t="shared" ref="E168:E173" si="16">B168+2*D168</f>
        <v>6.3984500000000004</v>
      </c>
    </row>
    <row r="169" spans="1:6" x14ac:dyDescent="0.25">
      <c r="A169" s="4">
        <v>16</v>
      </c>
      <c r="B169" s="28">
        <f t="shared" si="13"/>
        <v>6.4762399999999998</v>
      </c>
      <c r="C169">
        <f t="shared" si="14"/>
        <v>6.45031</v>
      </c>
      <c r="D169" s="28">
        <f t="shared" si="15"/>
        <v>-2.5929999999999787E-2</v>
      </c>
      <c r="E169" s="28">
        <f t="shared" si="16"/>
        <v>6.4243800000000002</v>
      </c>
    </row>
    <row r="170" spans="1:6" x14ac:dyDescent="0.25">
      <c r="A170" s="4">
        <v>16.5</v>
      </c>
      <c r="B170" s="28">
        <f t="shared" si="13"/>
        <v>6.45031</v>
      </c>
      <c r="C170">
        <f t="shared" si="14"/>
        <v>6.45031</v>
      </c>
      <c r="D170" s="28">
        <f t="shared" si="15"/>
        <v>0</v>
      </c>
      <c r="E170" s="28">
        <f t="shared" si="16"/>
        <v>6.45031</v>
      </c>
    </row>
    <row r="171" spans="1:6" x14ac:dyDescent="0.25">
      <c r="A171" s="4">
        <v>17</v>
      </c>
      <c r="B171" s="28">
        <f t="shared" si="13"/>
        <v>6.4243800000000002</v>
      </c>
      <c r="C171">
        <f t="shared" si="14"/>
        <v>6.45031</v>
      </c>
      <c r="D171" s="28">
        <f t="shared" si="15"/>
        <v>2.5929999999999787E-2</v>
      </c>
      <c r="E171" s="28">
        <f t="shared" si="16"/>
        <v>6.4762399999999998</v>
      </c>
    </row>
    <row r="172" spans="1:6" x14ac:dyDescent="0.25">
      <c r="A172" s="4">
        <v>17.5</v>
      </c>
      <c r="B172" s="28">
        <f t="shared" si="13"/>
        <v>6.3984500000000004</v>
      </c>
      <c r="C172">
        <f t="shared" si="14"/>
        <v>6.45031</v>
      </c>
      <c r="D172" s="28">
        <f t="shared" si="15"/>
        <v>5.1859999999999573E-2</v>
      </c>
      <c r="E172" s="28">
        <f t="shared" si="16"/>
        <v>6.5021699999999996</v>
      </c>
    </row>
    <row r="173" spans="1:6" x14ac:dyDescent="0.25">
      <c r="A173" s="4">
        <v>18</v>
      </c>
      <c r="B173" s="28">
        <f t="shared" si="13"/>
        <v>6.3725199999999997</v>
      </c>
      <c r="C173">
        <f t="shared" si="14"/>
        <v>6.45031</v>
      </c>
      <c r="D173" s="28">
        <f t="shared" si="15"/>
        <v>7.7790000000000248E-2</v>
      </c>
      <c r="E173" s="28">
        <f t="shared" si="16"/>
        <v>6.5281000000000002</v>
      </c>
    </row>
    <row r="192" spans="1:1" x14ac:dyDescent="0.25">
      <c r="A192" s="21" t="s">
        <v>217</v>
      </c>
    </row>
    <row r="193" spans="1:6" x14ac:dyDescent="0.25">
      <c r="A193" t="s">
        <v>207</v>
      </c>
      <c r="B193" s="34">
        <f>PPT!B38</f>
        <v>17.2</v>
      </c>
      <c r="D193" s="40"/>
      <c r="F193" t="s">
        <v>216</v>
      </c>
    </row>
    <row r="194" spans="1:6" ht="17.25" x14ac:dyDescent="0.4">
      <c r="A194" t="s">
        <v>208</v>
      </c>
      <c r="B194" s="35">
        <f>PPT!B39</f>
        <v>8600</v>
      </c>
      <c r="D194" s="36">
        <f>(0.1414*B193 + 0.3488)*(B194/8600)*0.952935761341734</f>
        <v>2.6500000000000008</v>
      </c>
      <c r="F194" s="38">
        <f>D194</f>
        <v>2.6500000000000008</v>
      </c>
    </row>
    <row r="196" spans="1:6" x14ac:dyDescent="0.25">
      <c r="A196" s="4">
        <v>15</v>
      </c>
      <c r="B196" s="28">
        <f>5.015-0.1414*A196</f>
        <v>2.8939999999999997</v>
      </c>
      <c r="C196">
        <f>5.015-0.1414*16.5</f>
        <v>2.6818999999999997</v>
      </c>
      <c r="D196" s="28">
        <f>C196-B196</f>
        <v>-0.21209999999999996</v>
      </c>
      <c r="E196" s="28">
        <f>B196+2*D196</f>
        <v>2.4697999999999998</v>
      </c>
    </row>
    <row r="197" spans="1:6" x14ac:dyDescent="0.25">
      <c r="A197" s="4">
        <v>15.5</v>
      </c>
      <c r="B197" s="28">
        <f t="shared" ref="B197:B202" si="17">5.015-0.1414*A197</f>
        <v>2.8232999999999997</v>
      </c>
      <c r="C197">
        <f t="shared" ref="C197:C202" si="18">5.015-0.1414*16.5</f>
        <v>2.6818999999999997</v>
      </c>
      <c r="D197" s="28">
        <f t="shared" ref="D197:D202" si="19">C197-B197</f>
        <v>-0.14139999999999997</v>
      </c>
      <c r="E197" s="28">
        <f t="shared" ref="E197:E202" si="20">B197+2*D197</f>
        <v>2.5404999999999998</v>
      </c>
    </row>
    <row r="198" spans="1:6" x14ac:dyDescent="0.25">
      <c r="A198" s="4">
        <v>16</v>
      </c>
      <c r="B198" s="28">
        <f t="shared" si="17"/>
        <v>2.7525999999999997</v>
      </c>
      <c r="C198">
        <f t="shared" si="18"/>
        <v>2.6818999999999997</v>
      </c>
      <c r="D198" s="28">
        <f t="shared" si="19"/>
        <v>-7.0699999999999985E-2</v>
      </c>
      <c r="E198" s="28">
        <f t="shared" si="20"/>
        <v>2.6111999999999997</v>
      </c>
    </row>
    <row r="199" spans="1:6" x14ac:dyDescent="0.25">
      <c r="A199" s="4">
        <v>16.5</v>
      </c>
      <c r="B199" s="28">
        <f t="shared" si="17"/>
        <v>2.6818999999999997</v>
      </c>
      <c r="C199">
        <f t="shared" si="18"/>
        <v>2.6818999999999997</v>
      </c>
      <c r="D199" s="28">
        <f t="shared" si="19"/>
        <v>0</v>
      </c>
      <c r="E199" s="28">
        <f t="shared" si="20"/>
        <v>2.6818999999999997</v>
      </c>
    </row>
    <row r="200" spans="1:6" x14ac:dyDescent="0.25">
      <c r="A200" s="4">
        <v>17</v>
      </c>
      <c r="B200" s="28">
        <f t="shared" si="17"/>
        <v>2.6111999999999997</v>
      </c>
      <c r="C200">
        <f t="shared" si="18"/>
        <v>2.6818999999999997</v>
      </c>
      <c r="D200" s="28">
        <f t="shared" si="19"/>
        <v>7.0699999999999985E-2</v>
      </c>
      <c r="E200" s="28">
        <f t="shared" si="20"/>
        <v>2.7525999999999997</v>
      </c>
    </row>
    <row r="201" spans="1:6" x14ac:dyDescent="0.25">
      <c r="A201" s="4">
        <v>17.5</v>
      </c>
      <c r="B201" s="28">
        <f t="shared" si="17"/>
        <v>2.5404999999999998</v>
      </c>
      <c r="C201">
        <f t="shared" si="18"/>
        <v>2.6818999999999997</v>
      </c>
      <c r="D201" s="28">
        <f t="shared" si="19"/>
        <v>0.14139999999999997</v>
      </c>
      <c r="E201" s="28">
        <f t="shared" si="20"/>
        <v>2.8232999999999997</v>
      </c>
    </row>
    <row r="202" spans="1:6" x14ac:dyDescent="0.25">
      <c r="A202" s="4">
        <v>18</v>
      </c>
      <c r="B202" s="28">
        <f t="shared" si="17"/>
        <v>2.4697999999999998</v>
      </c>
      <c r="C202">
        <f t="shared" si="18"/>
        <v>2.6818999999999997</v>
      </c>
      <c r="D202" s="28">
        <f t="shared" si="19"/>
        <v>0.21209999999999996</v>
      </c>
      <c r="E202" s="28">
        <f t="shared" si="20"/>
        <v>2.8939999999999997</v>
      </c>
    </row>
    <row r="221" spans="1:6" x14ac:dyDescent="0.25">
      <c r="A221" s="21" t="s">
        <v>220</v>
      </c>
    </row>
    <row r="222" spans="1:6" x14ac:dyDescent="0.25">
      <c r="A222" t="s">
        <v>207</v>
      </c>
      <c r="B222" s="34">
        <f>PPT!B38</f>
        <v>17.2</v>
      </c>
      <c r="F222" t="s">
        <v>233</v>
      </c>
    </row>
    <row r="223" spans="1:6" ht="17.25" x14ac:dyDescent="0.4">
      <c r="A223" t="s">
        <v>208</v>
      </c>
      <c r="B223" s="35">
        <f>PPT!B39</f>
        <v>8600</v>
      </c>
      <c r="F223" s="38">
        <f>(0.3717*B222 - 3.6881)*(B223/8600)</f>
        <v>2.7051399999999997</v>
      </c>
    </row>
    <row r="225" spans="1:19" x14ac:dyDescent="0.25">
      <c r="A225" s="4">
        <v>15</v>
      </c>
      <c r="B225" s="36">
        <f>8.578-0.3717*A225</f>
        <v>3.0024999999999995</v>
      </c>
      <c r="C225">
        <f>8.578-0.3717*16.5</f>
        <v>2.4449499999999995</v>
      </c>
      <c r="D225" s="36">
        <f>C225-B225</f>
        <v>-0.55754999999999999</v>
      </c>
      <c r="E225" s="36">
        <f>B225+2*D225</f>
        <v>1.8873999999999995</v>
      </c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</row>
    <row r="226" spans="1:19" x14ac:dyDescent="0.25">
      <c r="A226" s="4">
        <v>15.5</v>
      </c>
      <c r="B226" s="36">
        <f t="shared" ref="B226:B231" si="21">8.578-0.3717*A226</f>
        <v>2.8166500000000001</v>
      </c>
      <c r="C226">
        <f t="shared" ref="C226:C231" si="22">8.578-0.3717*16.5</f>
        <v>2.4449499999999995</v>
      </c>
      <c r="D226" s="36">
        <f t="shared" ref="D226:D231" si="23">C226-B226</f>
        <v>-0.37170000000000059</v>
      </c>
      <c r="E226" s="36">
        <f t="shared" ref="E226:E231" si="24">B226+2*D226</f>
        <v>2.0732499999999989</v>
      </c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</row>
    <row r="227" spans="1:19" x14ac:dyDescent="0.25">
      <c r="A227" s="4">
        <v>16</v>
      </c>
      <c r="B227" s="36">
        <f t="shared" si="21"/>
        <v>2.6307999999999998</v>
      </c>
      <c r="C227">
        <f t="shared" si="22"/>
        <v>2.4449499999999995</v>
      </c>
      <c r="D227" s="36">
        <f t="shared" si="23"/>
        <v>-0.18585000000000029</v>
      </c>
      <c r="E227" s="36">
        <f t="shared" si="24"/>
        <v>2.2590999999999992</v>
      </c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</row>
    <row r="228" spans="1:19" x14ac:dyDescent="0.25">
      <c r="A228" s="4">
        <v>16.5</v>
      </c>
      <c r="B228" s="36">
        <f t="shared" si="21"/>
        <v>2.4449499999999995</v>
      </c>
      <c r="C228">
        <f t="shared" si="22"/>
        <v>2.4449499999999995</v>
      </c>
      <c r="D228" s="36">
        <f t="shared" si="23"/>
        <v>0</v>
      </c>
      <c r="E228" s="36">
        <f t="shared" si="24"/>
        <v>2.4449499999999995</v>
      </c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</row>
    <row r="229" spans="1:19" x14ac:dyDescent="0.25">
      <c r="A229" s="4">
        <v>17</v>
      </c>
      <c r="B229" s="36">
        <f t="shared" si="21"/>
        <v>2.2591000000000001</v>
      </c>
      <c r="C229">
        <f t="shared" si="22"/>
        <v>2.4449499999999995</v>
      </c>
      <c r="D229" s="36">
        <f t="shared" si="23"/>
        <v>0.1858499999999994</v>
      </c>
      <c r="E229" s="36">
        <f t="shared" si="24"/>
        <v>2.6307999999999989</v>
      </c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</row>
    <row r="230" spans="1:19" x14ac:dyDescent="0.25">
      <c r="A230" s="4">
        <v>17.5</v>
      </c>
      <c r="B230" s="36">
        <f t="shared" si="21"/>
        <v>2.0732499999999998</v>
      </c>
      <c r="C230">
        <f t="shared" si="22"/>
        <v>2.4449499999999995</v>
      </c>
      <c r="D230" s="36">
        <f t="shared" si="23"/>
        <v>0.3716999999999997</v>
      </c>
      <c r="E230" s="36">
        <f t="shared" si="24"/>
        <v>2.8166499999999992</v>
      </c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</row>
    <row r="231" spans="1:19" x14ac:dyDescent="0.25">
      <c r="A231" s="4">
        <v>18</v>
      </c>
      <c r="B231" s="36">
        <f t="shared" si="21"/>
        <v>1.8873999999999995</v>
      </c>
      <c r="C231">
        <f t="shared" si="22"/>
        <v>2.4449499999999995</v>
      </c>
      <c r="D231" s="36">
        <f t="shared" si="23"/>
        <v>0.55754999999999999</v>
      </c>
      <c r="E231" s="36">
        <f t="shared" si="24"/>
        <v>3.0024999999999995</v>
      </c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5C7E-1401-4F03-8AD1-E3C15726EB32}">
  <dimension ref="A1:Z192"/>
  <sheetViews>
    <sheetView showGridLines="0" tabSelected="1" topLeftCell="A37" zoomScale="130" zoomScaleNormal="130" workbookViewId="0">
      <selection activeCell="K45" sqref="K45"/>
    </sheetView>
  </sheetViews>
  <sheetFormatPr defaultRowHeight="15" x14ac:dyDescent="0.25"/>
  <cols>
    <col min="4" max="4" width="19.42578125" bestFit="1" customWidth="1"/>
  </cols>
  <sheetData>
    <row r="1" spans="23:26" x14ac:dyDescent="0.25">
      <c r="X1" s="27"/>
    </row>
    <row r="2" spans="23:26" x14ac:dyDescent="0.25">
      <c r="X2" s="27"/>
    </row>
    <row r="3" spans="23:26" x14ac:dyDescent="0.25">
      <c r="X3" s="27"/>
    </row>
    <row r="4" spans="23:26" x14ac:dyDescent="0.25">
      <c r="X4" s="27"/>
    </row>
    <row r="5" spans="23:26" x14ac:dyDescent="0.25">
      <c r="X5" s="27"/>
    </row>
    <row r="6" spans="23:26" x14ac:dyDescent="0.25">
      <c r="X6" s="27"/>
    </row>
    <row r="7" spans="23:26" x14ac:dyDescent="0.25">
      <c r="X7" s="27"/>
      <c r="Z7" s="2"/>
    </row>
    <row r="8" spans="23:26" x14ac:dyDescent="0.25">
      <c r="X8" s="27"/>
    </row>
    <row r="9" spans="23:26" x14ac:dyDescent="0.25">
      <c r="X9" s="27"/>
    </row>
    <row r="10" spans="23:26" x14ac:dyDescent="0.25">
      <c r="X10" s="27"/>
    </row>
    <row r="11" spans="23:26" x14ac:dyDescent="0.25">
      <c r="X11" s="27"/>
    </row>
    <row r="12" spans="23:26" x14ac:dyDescent="0.25">
      <c r="X12" s="27"/>
    </row>
    <row r="13" spans="23:26" x14ac:dyDescent="0.25">
      <c r="X13" s="27"/>
    </row>
    <row r="14" spans="23:26" x14ac:dyDescent="0.25">
      <c r="X14" s="27"/>
    </row>
    <row r="15" spans="23:26" x14ac:dyDescent="0.25">
      <c r="W15" s="2"/>
      <c r="X15" s="27"/>
    </row>
    <row r="16" spans="23:26" x14ac:dyDescent="0.25">
      <c r="X16" s="27"/>
    </row>
    <row r="17" spans="24:24" x14ac:dyDescent="0.25">
      <c r="X17" s="27"/>
    </row>
    <row r="18" spans="24:24" x14ac:dyDescent="0.25">
      <c r="X18" s="27"/>
    </row>
    <row r="19" spans="24:24" x14ac:dyDescent="0.25">
      <c r="X19" s="27"/>
    </row>
    <row r="20" spans="24:24" x14ac:dyDescent="0.25">
      <c r="X20" s="27"/>
    </row>
    <row r="21" spans="24:24" x14ac:dyDescent="0.25">
      <c r="X21" s="27"/>
    </row>
    <row r="22" spans="24:24" x14ac:dyDescent="0.25">
      <c r="X22" s="27"/>
    </row>
    <row r="23" spans="24:24" x14ac:dyDescent="0.25">
      <c r="X23" s="27"/>
    </row>
    <row r="24" spans="24:24" x14ac:dyDescent="0.25">
      <c r="X24" s="27"/>
    </row>
    <row r="25" spans="24:24" x14ac:dyDescent="0.25">
      <c r="X25" s="27"/>
    </row>
    <row r="26" spans="24:24" x14ac:dyDescent="0.25">
      <c r="X26" s="27"/>
    </row>
    <row r="27" spans="24:24" x14ac:dyDescent="0.25">
      <c r="X27" s="27"/>
    </row>
    <row r="28" spans="24:24" x14ac:dyDescent="0.25">
      <c r="X28" s="27"/>
    </row>
    <row r="29" spans="24:24" x14ac:dyDescent="0.25">
      <c r="X29" s="27"/>
    </row>
    <row r="30" spans="24:24" x14ac:dyDescent="0.25">
      <c r="X30" s="27"/>
    </row>
    <row r="31" spans="24:24" x14ac:dyDescent="0.25">
      <c r="X31" s="27"/>
    </row>
    <row r="32" spans="24:24" x14ac:dyDescent="0.25">
      <c r="X32" s="27"/>
    </row>
    <row r="33" spans="1:24" x14ac:dyDescent="0.25">
      <c r="X33" s="27"/>
    </row>
    <row r="34" spans="1:24" x14ac:dyDescent="0.25">
      <c r="X34" s="27"/>
    </row>
    <row r="35" spans="1:24" x14ac:dyDescent="0.25">
      <c r="X35" s="27"/>
    </row>
    <row r="36" spans="1:24" x14ac:dyDescent="0.25">
      <c r="X36" s="27"/>
    </row>
    <row r="37" spans="1:24" x14ac:dyDescent="0.25">
      <c r="X37" s="27"/>
    </row>
    <row r="38" spans="1:24" x14ac:dyDescent="0.25">
      <c r="A38" s="41" t="s">
        <v>207</v>
      </c>
      <c r="B38" s="51">
        <v>17.2</v>
      </c>
      <c r="X38" s="27"/>
    </row>
    <row r="39" spans="1:24" x14ac:dyDescent="0.25">
      <c r="A39" s="41" t="s">
        <v>208</v>
      </c>
      <c r="B39" s="52">
        <v>8600</v>
      </c>
      <c r="X39" s="27"/>
    </row>
    <row r="40" spans="1:24" x14ac:dyDescent="0.25">
      <c r="A40" s="41" t="s">
        <v>212</v>
      </c>
      <c r="B40" s="51">
        <v>41</v>
      </c>
      <c r="X40" s="27"/>
    </row>
    <row r="41" spans="1:24" ht="15.75" thickBot="1" x14ac:dyDescent="0.3">
      <c r="X41" s="27"/>
    </row>
    <row r="42" spans="1:24" ht="15.75" thickTop="1" x14ac:dyDescent="0.25">
      <c r="D42" s="42" t="s">
        <v>228</v>
      </c>
      <c r="E42" s="42" t="s">
        <v>225</v>
      </c>
      <c r="F42" s="42" t="s">
        <v>226</v>
      </c>
      <c r="G42" s="53" t="s">
        <v>227</v>
      </c>
      <c r="H42" s="55" t="s">
        <v>229</v>
      </c>
      <c r="X42" s="27"/>
    </row>
    <row r="43" spans="1:24" x14ac:dyDescent="0.25">
      <c r="C43" s="43" t="s">
        <v>230</v>
      </c>
      <c r="D43" s="41" t="s">
        <v>218</v>
      </c>
      <c r="E43" s="49">
        <v>6.06</v>
      </c>
      <c r="F43" s="49">
        <v>6.36</v>
      </c>
      <c r="G43" s="54">
        <v>6.49</v>
      </c>
      <c r="H43" s="56">
        <f>CORREL!F165</f>
        <v>6.4872800000000002</v>
      </c>
      <c r="X43" s="27"/>
    </row>
    <row r="44" spans="1:24" x14ac:dyDescent="0.25">
      <c r="C44" s="44"/>
      <c r="D44" s="41" t="s">
        <v>219</v>
      </c>
      <c r="E44" s="49">
        <v>2.6</v>
      </c>
      <c r="F44" s="49">
        <v>2.65</v>
      </c>
      <c r="G44" s="54">
        <v>2.6</v>
      </c>
      <c r="H44" s="56">
        <f>CORREL!F194</f>
        <v>2.6500000000000008</v>
      </c>
      <c r="X44" s="27"/>
    </row>
    <row r="45" spans="1:24" x14ac:dyDescent="0.25">
      <c r="C45" s="44"/>
      <c r="D45" s="41" t="s">
        <v>209</v>
      </c>
      <c r="E45" s="49">
        <v>6.21</v>
      </c>
      <c r="F45" s="49">
        <v>5.93</v>
      </c>
      <c r="G45" s="54">
        <v>5.98</v>
      </c>
      <c r="H45" s="56">
        <f>CORREL!D106</f>
        <v>5.7146402741196969</v>
      </c>
      <c r="X45" s="27"/>
    </row>
    <row r="46" spans="1:24" x14ac:dyDescent="0.25">
      <c r="C46" s="44"/>
      <c r="D46" s="41" t="s">
        <v>211</v>
      </c>
      <c r="E46" s="49">
        <f>28.4+2.13</f>
        <v>30.529999999999998</v>
      </c>
      <c r="F46" s="49">
        <f>4.34+29.22</f>
        <v>33.56</v>
      </c>
      <c r="G46" s="54">
        <v>33</v>
      </c>
      <c r="H46" s="56">
        <f>CORREL!F135</f>
        <v>36.151200000000003</v>
      </c>
      <c r="X46" s="27"/>
    </row>
    <row r="47" spans="1:24" x14ac:dyDescent="0.25">
      <c r="C47" s="44"/>
      <c r="D47" s="41" t="s">
        <v>220</v>
      </c>
      <c r="E47" s="49">
        <v>1.69</v>
      </c>
      <c r="F47" s="49">
        <v>2.2400000000000002</v>
      </c>
      <c r="G47" s="54">
        <v>2.58</v>
      </c>
      <c r="H47" s="56">
        <f>CORREL!F223</f>
        <v>2.7051399999999997</v>
      </c>
      <c r="X47" s="27"/>
    </row>
    <row r="48" spans="1:24" x14ac:dyDescent="0.25">
      <c r="C48" s="44"/>
      <c r="D48" s="41" t="s">
        <v>232</v>
      </c>
      <c r="E48" s="49">
        <v>0.93</v>
      </c>
      <c r="F48" s="49">
        <v>0.91</v>
      </c>
      <c r="G48" s="54">
        <v>0.81</v>
      </c>
      <c r="H48" s="56">
        <v>0.81</v>
      </c>
      <c r="X48" s="27"/>
    </row>
    <row r="49" spans="3:24" x14ac:dyDescent="0.25">
      <c r="C49" s="44"/>
      <c r="D49" s="41" t="s">
        <v>221</v>
      </c>
      <c r="E49" s="49">
        <v>0.13</v>
      </c>
      <c r="F49" s="49">
        <v>0.11</v>
      </c>
      <c r="G49" s="54">
        <v>0.11</v>
      </c>
      <c r="H49" s="56">
        <v>0.11</v>
      </c>
      <c r="X49" s="27"/>
    </row>
    <row r="50" spans="3:24" x14ac:dyDescent="0.25">
      <c r="C50" s="44"/>
      <c r="D50" s="41" t="s">
        <v>222</v>
      </c>
      <c r="E50" s="49">
        <v>0.57999999999999996</v>
      </c>
      <c r="F50" s="49">
        <v>0.68</v>
      </c>
      <c r="G50" s="54">
        <v>0.6</v>
      </c>
      <c r="H50" s="56">
        <v>0.6</v>
      </c>
      <c r="X50" s="27"/>
    </row>
    <row r="51" spans="3:24" x14ac:dyDescent="0.25">
      <c r="C51" s="45"/>
      <c r="D51" s="41" t="s">
        <v>223</v>
      </c>
      <c r="E51" s="49">
        <v>0</v>
      </c>
      <c r="F51" s="49">
        <v>0</v>
      </c>
      <c r="G51" s="54">
        <v>1.3</v>
      </c>
      <c r="H51" s="56">
        <v>1.3</v>
      </c>
      <c r="X51" s="27"/>
    </row>
    <row r="52" spans="3:24" x14ac:dyDescent="0.25">
      <c r="C52" s="46" t="s">
        <v>231</v>
      </c>
      <c r="D52" s="41" t="s">
        <v>205</v>
      </c>
      <c r="E52" s="49">
        <v>17.7</v>
      </c>
      <c r="F52" s="49">
        <v>17.690000000000001</v>
      </c>
      <c r="G52" s="54">
        <v>17.82</v>
      </c>
      <c r="H52" s="56">
        <f>CORREL!D75</f>
        <v>17.413591429457657</v>
      </c>
      <c r="X52" s="27"/>
    </row>
    <row r="53" spans="3:24" x14ac:dyDescent="0.25">
      <c r="C53" s="47"/>
      <c r="D53" s="41" t="s">
        <v>218</v>
      </c>
      <c r="E53" s="49">
        <v>1.1000000000000001</v>
      </c>
      <c r="F53" s="49">
        <v>1.1499999999999999</v>
      </c>
      <c r="G53" s="54">
        <v>1.0900000000000001</v>
      </c>
      <c r="H53" s="56">
        <f>G53</f>
        <v>1.0900000000000001</v>
      </c>
      <c r="X53" s="27"/>
    </row>
    <row r="54" spans="3:24" x14ac:dyDescent="0.25">
      <c r="C54" s="47"/>
      <c r="D54" s="41" t="s">
        <v>219</v>
      </c>
      <c r="E54" s="49">
        <v>9.5500000000000007</v>
      </c>
      <c r="F54" s="49">
        <v>9.5399999999999991</v>
      </c>
      <c r="G54" s="54">
        <v>9.67</v>
      </c>
      <c r="H54" s="56">
        <f t="shared" ref="H54:H55" si="0">G54</f>
        <v>9.67</v>
      </c>
      <c r="X54" s="27"/>
    </row>
    <row r="55" spans="3:24" ht="15.75" thickBot="1" x14ac:dyDescent="0.3">
      <c r="C55" s="48"/>
      <c r="D55" s="41" t="s">
        <v>224</v>
      </c>
      <c r="E55" s="49">
        <v>1.85</v>
      </c>
      <c r="F55" s="49">
        <v>1.84</v>
      </c>
      <c r="G55" s="54">
        <v>1.85</v>
      </c>
      <c r="H55" s="57">
        <f t="shared" si="0"/>
        <v>1.85</v>
      </c>
      <c r="X55" s="27"/>
    </row>
    <row r="56" spans="3:24" ht="15.75" thickTop="1" x14ac:dyDescent="0.25">
      <c r="X56" s="27"/>
    </row>
    <row r="57" spans="3:24" x14ac:dyDescent="0.25">
      <c r="X57" s="27"/>
    </row>
    <row r="58" spans="3:24" x14ac:dyDescent="0.25">
      <c r="X58" s="27"/>
    </row>
    <row r="59" spans="3:24" x14ac:dyDescent="0.25">
      <c r="X59" s="27"/>
    </row>
    <row r="60" spans="3:24" x14ac:dyDescent="0.25">
      <c r="X60" s="27"/>
    </row>
    <row r="61" spans="3:24" x14ac:dyDescent="0.25">
      <c r="X61" s="27"/>
    </row>
    <row r="62" spans="3:24" x14ac:dyDescent="0.25">
      <c r="X62" s="27"/>
    </row>
    <row r="63" spans="3:24" x14ac:dyDescent="0.25">
      <c r="X63" s="27"/>
    </row>
    <row r="64" spans="3:24" x14ac:dyDescent="0.25">
      <c r="X64" s="27"/>
    </row>
    <row r="65" spans="24:24" x14ac:dyDescent="0.25">
      <c r="X65" s="27"/>
    </row>
    <row r="66" spans="24:24" x14ac:dyDescent="0.25">
      <c r="X66" s="27"/>
    </row>
    <row r="67" spans="24:24" x14ac:dyDescent="0.25">
      <c r="X67" s="27"/>
    </row>
    <row r="68" spans="24:24" x14ac:dyDescent="0.25">
      <c r="X68" s="27"/>
    </row>
    <row r="69" spans="24:24" x14ac:dyDescent="0.25">
      <c r="X69" s="27"/>
    </row>
    <row r="70" spans="24:24" x14ac:dyDescent="0.25">
      <c r="X70" s="27"/>
    </row>
    <row r="71" spans="24:24" x14ac:dyDescent="0.25">
      <c r="X71" s="27"/>
    </row>
    <row r="72" spans="24:24" x14ac:dyDescent="0.25">
      <c r="X72" s="27"/>
    </row>
    <row r="73" spans="24:24" x14ac:dyDescent="0.25">
      <c r="X73" s="27"/>
    </row>
    <row r="74" spans="24:24" x14ac:dyDescent="0.25">
      <c r="X74" s="27"/>
    </row>
    <row r="75" spans="24:24" x14ac:dyDescent="0.25">
      <c r="X75" s="27"/>
    </row>
    <row r="76" spans="24:24" x14ac:dyDescent="0.25">
      <c r="X76" s="27"/>
    </row>
    <row r="77" spans="24:24" x14ac:dyDescent="0.25">
      <c r="X77" s="27"/>
    </row>
    <row r="78" spans="24:24" x14ac:dyDescent="0.25">
      <c r="X78" s="27"/>
    </row>
    <row r="79" spans="24:24" x14ac:dyDescent="0.25">
      <c r="X79" s="27"/>
    </row>
    <row r="80" spans="24:24" x14ac:dyDescent="0.25">
      <c r="X80" s="27"/>
    </row>
    <row r="81" spans="24:24" x14ac:dyDescent="0.25">
      <c r="X81" s="27"/>
    </row>
    <row r="82" spans="24:24" x14ac:dyDescent="0.25">
      <c r="X82" s="27"/>
    </row>
    <row r="83" spans="24:24" x14ac:dyDescent="0.25">
      <c r="X83" s="27"/>
    </row>
    <row r="84" spans="24:24" x14ac:dyDescent="0.25">
      <c r="X84" s="27"/>
    </row>
    <row r="85" spans="24:24" x14ac:dyDescent="0.25">
      <c r="X85" s="27"/>
    </row>
    <row r="86" spans="24:24" x14ac:dyDescent="0.25">
      <c r="X86" s="27"/>
    </row>
    <row r="87" spans="24:24" x14ac:dyDescent="0.25">
      <c r="X87" s="27"/>
    </row>
    <row r="88" spans="24:24" x14ac:dyDescent="0.25">
      <c r="X88" s="27"/>
    </row>
    <row r="89" spans="24:24" x14ac:dyDescent="0.25">
      <c r="X89" s="27"/>
    </row>
    <row r="90" spans="24:24" x14ac:dyDescent="0.25">
      <c r="X90" s="27"/>
    </row>
    <row r="91" spans="24:24" x14ac:dyDescent="0.25">
      <c r="X91" s="27"/>
    </row>
    <row r="92" spans="24:24" x14ac:dyDescent="0.25">
      <c r="X92" s="27"/>
    </row>
    <row r="93" spans="24:24" x14ac:dyDescent="0.25">
      <c r="X93" s="27"/>
    </row>
    <row r="94" spans="24:24" x14ac:dyDescent="0.25">
      <c r="X94" s="27"/>
    </row>
    <row r="95" spans="24:24" x14ac:dyDescent="0.25">
      <c r="X95" s="27"/>
    </row>
    <row r="96" spans="24:24" x14ac:dyDescent="0.25">
      <c r="X96" s="27"/>
    </row>
    <row r="97" spans="24:24" x14ac:dyDescent="0.25">
      <c r="X97" s="27"/>
    </row>
    <row r="98" spans="24:24" x14ac:dyDescent="0.25">
      <c r="X98" s="27"/>
    </row>
    <row r="99" spans="24:24" x14ac:dyDescent="0.25">
      <c r="X99" s="27"/>
    </row>
    <row r="100" spans="24:24" x14ac:dyDescent="0.25">
      <c r="X100" s="27"/>
    </row>
    <row r="101" spans="24:24" x14ac:dyDescent="0.25">
      <c r="X101" s="27"/>
    </row>
    <row r="102" spans="24:24" x14ac:dyDescent="0.25">
      <c r="X102" s="27"/>
    </row>
    <row r="103" spans="24:24" x14ac:dyDescent="0.25">
      <c r="X103" s="27"/>
    </row>
    <row r="104" spans="24:24" x14ac:dyDescent="0.25">
      <c r="X104" s="27"/>
    </row>
    <row r="105" spans="24:24" x14ac:dyDescent="0.25">
      <c r="X105" s="27"/>
    </row>
    <row r="106" spans="24:24" x14ac:dyDescent="0.25">
      <c r="X106" s="27"/>
    </row>
    <row r="107" spans="24:24" x14ac:dyDescent="0.25">
      <c r="X107" s="27"/>
    </row>
    <row r="108" spans="24:24" x14ac:dyDescent="0.25">
      <c r="X108" s="27"/>
    </row>
    <row r="109" spans="24:24" x14ac:dyDescent="0.25">
      <c r="X109" s="27"/>
    </row>
    <row r="110" spans="24:24" x14ac:dyDescent="0.25">
      <c r="X110" s="27"/>
    </row>
    <row r="111" spans="24:24" x14ac:dyDescent="0.25">
      <c r="X111" s="27"/>
    </row>
    <row r="112" spans="24:24" x14ac:dyDescent="0.25">
      <c r="X112" s="27"/>
    </row>
    <row r="113" spans="24:24" x14ac:dyDescent="0.25">
      <c r="X113" s="27"/>
    </row>
    <row r="114" spans="24:24" x14ac:dyDescent="0.25">
      <c r="X114" s="27"/>
    </row>
    <row r="115" spans="24:24" x14ac:dyDescent="0.25">
      <c r="X115" s="27"/>
    </row>
    <row r="116" spans="24:24" x14ac:dyDescent="0.25">
      <c r="X116" s="27"/>
    </row>
    <row r="117" spans="24:24" x14ac:dyDescent="0.25">
      <c r="X117" s="27"/>
    </row>
    <row r="118" spans="24:24" x14ac:dyDescent="0.25">
      <c r="X118" s="27"/>
    </row>
    <row r="119" spans="24:24" x14ac:dyDescent="0.25">
      <c r="X119" s="27"/>
    </row>
    <row r="120" spans="24:24" x14ac:dyDescent="0.25">
      <c r="X120" s="27"/>
    </row>
    <row r="121" spans="24:24" x14ac:dyDescent="0.25">
      <c r="X121" s="27"/>
    </row>
    <row r="122" spans="24:24" x14ac:dyDescent="0.25">
      <c r="X122" s="27"/>
    </row>
    <row r="123" spans="24:24" x14ac:dyDescent="0.25">
      <c r="X123" s="27"/>
    </row>
    <row r="124" spans="24:24" x14ac:dyDescent="0.25">
      <c r="X124" s="27"/>
    </row>
    <row r="125" spans="24:24" x14ac:dyDescent="0.25">
      <c r="X125" s="27"/>
    </row>
    <row r="126" spans="24:24" x14ac:dyDescent="0.25">
      <c r="X126" s="27"/>
    </row>
    <row r="127" spans="24:24" x14ac:dyDescent="0.25">
      <c r="X127" s="27"/>
    </row>
    <row r="128" spans="24:24" x14ac:dyDescent="0.25">
      <c r="X128" s="27"/>
    </row>
    <row r="129" spans="24:24" x14ac:dyDescent="0.25">
      <c r="X129" s="27"/>
    </row>
    <row r="130" spans="24:24" x14ac:dyDescent="0.25">
      <c r="X130" s="27"/>
    </row>
    <row r="131" spans="24:24" x14ac:dyDescent="0.25">
      <c r="X131" s="27"/>
    </row>
    <row r="132" spans="24:24" x14ac:dyDescent="0.25">
      <c r="X132" s="27"/>
    </row>
    <row r="133" spans="24:24" x14ac:dyDescent="0.25">
      <c r="X133" s="27"/>
    </row>
    <row r="134" spans="24:24" x14ac:dyDescent="0.25">
      <c r="X134" s="27"/>
    </row>
    <row r="135" spans="24:24" x14ac:dyDescent="0.25">
      <c r="X135" s="27"/>
    </row>
    <row r="136" spans="24:24" x14ac:dyDescent="0.25">
      <c r="X136" s="27"/>
    </row>
    <row r="137" spans="24:24" x14ac:dyDescent="0.25">
      <c r="X137" s="27"/>
    </row>
    <row r="138" spans="24:24" x14ac:dyDescent="0.25">
      <c r="X138" s="27"/>
    </row>
    <row r="139" spans="24:24" x14ac:dyDescent="0.25">
      <c r="X139" s="27"/>
    </row>
    <row r="140" spans="24:24" x14ac:dyDescent="0.25">
      <c r="X140" s="27"/>
    </row>
    <row r="141" spans="24:24" x14ac:dyDescent="0.25">
      <c r="X141" s="27"/>
    </row>
    <row r="142" spans="24:24" x14ac:dyDescent="0.25">
      <c r="X142" s="27"/>
    </row>
    <row r="143" spans="24:24" x14ac:dyDescent="0.25">
      <c r="X143" s="27"/>
    </row>
    <row r="144" spans="24:24" x14ac:dyDescent="0.25">
      <c r="X144" s="27"/>
    </row>
    <row r="145" spans="24:24" x14ac:dyDescent="0.25">
      <c r="X145" s="27"/>
    </row>
    <row r="146" spans="24:24" x14ac:dyDescent="0.25">
      <c r="X146" s="27"/>
    </row>
    <row r="147" spans="24:24" x14ac:dyDescent="0.25">
      <c r="X147" s="27"/>
    </row>
    <row r="148" spans="24:24" x14ac:dyDescent="0.25">
      <c r="X148" s="27"/>
    </row>
    <row r="149" spans="24:24" x14ac:dyDescent="0.25">
      <c r="X149" s="27"/>
    </row>
    <row r="150" spans="24:24" x14ac:dyDescent="0.25">
      <c r="X150" s="27"/>
    </row>
    <row r="151" spans="24:24" x14ac:dyDescent="0.25">
      <c r="X151" s="27"/>
    </row>
    <row r="152" spans="24:24" x14ac:dyDescent="0.25">
      <c r="X152" s="27"/>
    </row>
    <row r="153" spans="24:24" x14ac:dyDescent="0.25">
      <c r="X153" s="27"/>
    </row>
    <row r="154" spans="24:24" x14ac:dyDescent="0.25">
      <c r="X154" s="27"/>
    </row>
    <row r="155" spans="24:24" x14ac:dyDescent="0.25">
      <c r="X155" s="27"/>
    </row>
    <row r="156" spans="24:24" x14ac:dyDescent="0.25">
      <c r="X156" s="27"/>
    </row>
    <row r="157" spans="24:24" x14ac:dyDescent="0.25">
      <c r="X157" s="27"/>
    </row>
    <row r="158" spans="24:24" x14ac:dyDescent="0.25">
      <c r="X158" s="27"/>
    </row>
    <row r="159" spans="24:24" x14ac:dyDescent="0.25">
      <c r="X159" s="27"/>
    </row>
    <row r="160" spans="24:24" x14ac:dyDescent="0.25">
      <c r="X160" s="27"/>
    </row>
    <row r="161" spans="24:24" x14ac:dyDescent="0.25">
      <c r="X161" s="27"/>
    </row>
    <row r="162" spans="24:24" x14ac:dyDescent="0.25">
      <c r="X162" s="27"/>
    </row>
    <row r="163" spans="24:24" x14ac:dyDescent="0.25">
      <c r="X163" s="27"/>
    </row>
    <row r="164" spans="24:24" x14ac:dyDescent="0.25">
      <c r="X164" s="27"/>
    </row>
    <row r="165" spans="24:24" x14ac:dyDescent="0.25">
      <c r="X165" s="27"/>
    </row>
    <row r="166" spans="24:24" x14ac:dyDescent="0.25">
      <c r="X166" s="27"/>
    </row>
    <row r="167" spans="24:24" x14ac:dyDescent="0.25">
      <c r="X167" s="27"/>
    </row>
    <row r="168" spans="24:24" x14ac:dyDescent="0.25">
      <c r="X168" s="27"/>
    </row>
    <row r="169" spans="24:24" x14ac:dyDescent="0.25">
      <c r="X169" s="27"/>
    </row>
    <row r="170" spans="24:24" x14ac:dyDescent="0.25">
      <c r="X170" s="27"/>
    </row>
    <row r="171" spans="24:24" x14ac:dyDescent="0.25">
      <c r="X171" s="27"/>
    </row>
    <row r="172" spans="24:24" x14ac:dyDescent="0.25">
      <c r="X172" s="27"/>
    </row>
    <row r="173" spans="24:24" x14ac:dyDescent="0.25">
      <c r="X173" s="27"/>
    </row>
    <row r="174" spans="24:24" x14ac:dyDescent="0.25">
      <c r="X174" s="27"/>
    </row>
    <row r="175" spans="24:24" x14ac:dyDescent="0.25">
      <c r="X175" s="27"/>
    </row>
    <row r="176" spans="24:24" x14ac:dyDescent="0.25">
      <c r="X176" s="27"/>
    </row>
    <row r="177" spans="24:24" x14ac:dyDescent="0.25">
      <c r="X177" s="27"/>
    </row>
    <row r="178" spans="24:24" x14ac:dyDescent="0.25">
      <c r="X178" s="27"/>
    </row>
    <row r="179" spans="24:24" x14ac:dyDescent="0.25">
      <c r="X179" s="27"/>
    </row>
    <row r="180" spans="24:24" x14ac:dyDescent="0.25">
      <c r="X180" s="27"/>
    </row>
    <row r="181" spans="24:24" x14ac:dyDescent="0.25">
      <c r="X181" s="27"/>
    </row>
    <row r="182" spans="24:24" x14ac:dyDescent="0.25">
      <c r="X182" s="27"/>
    </row>
    <row r="183" spans="24:24" x14ac:dyDescent="0.25">
      <c r="X183" s="27"/>
    </row>
    <row r="184" spans="24:24" x14ac:dyDescent="0.25">
      <c r="X184" s="27"/>
    </row>
    <row r="185" spans="24:24" x14ac:dyDescent="0.25">
      <c r="X185" s="27"/>
    </row>
    <row r="186" spans="24:24" x14ac:dyDescent="0.25">
      <c r="X186" s="27"/>
    </row>
    <row r="187" spans="24:24" x14ac:dyDescent="0.25">
      <c r="X187" s="27"/>
    </row>
    <row r="188" spans="24:24" x14ac:dyDescent="0.25">
      <c r="X188" s="27"/>
    </row>
    <row r="189" spans="24:24" x14ac:dyDescent="0.25">
      <c r="X189" s="27"/>
    </row>
    <row r="190" spans="24:24" x14ac:dyDescent="0.25">
      <c r="X190" s="27"/>
    </row>
    <row r="191" spans="24:24" x14ac:dyDescent="0.25">
      <c r="X191" s="27"/>
    </row>
    <row r="192" spans="24:24" x14ac:dyDescent="0.25">
      <c r="X192" s="27"/>
    </row>
  </sheetData>
  <mergeCells count="2">
    <mergeCell ref="C43:C51"/>
    <mergeCell ref="C52:C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DATABASE</vt:lpstr>
      <vt:lpstr>GRAPHS</vt:lpstr>
      <vt:lpstr>CORREL</vt:lpstr>
      <vt:lpstr>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Silva Sanchez</dc:creator>
  <cp:lastModifiedBy>Leandro Silva Sanchez</cp:lastModifiedBy>
  <dcterms:created xsi:type="dcterms:W3CDTF">2015-06-05T18:17:20Z</dcterms:created>
  <dcterms:modified xsi:type="dcterms:W3CDTF">2024-09-12T18:19:21Z</dcterms:modified>
</cp:coreProperties>
</file>