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<sst xmlns="http://schemas.openxmlformats.org/spreadsheetml/2006/main" count="72" uniqueCount="72">
  <si>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图片</t>
  </si>
  <si>
    <t>sku</t>
  </si>
  <si>
    <t>工厂货号</t>
  </si>
  <si>
    <t>件数</t>
  </si>
  <si>
    <t>装箱</t>
  </si>
  <si>
    <t>总数量</t>
  </si>
  <si>
    <r>
      <rPr>
        <sz val="11"/>
        <rFont val="宋体"/>
        <charset val="134"/>
      </rPr>
      <t>体积</t>
    </r>
    <r>
      <rPr>
        <sz val="11"/>
        <rFont val="Arial"/>
        <charset val="134"/>
      </rPr>
      <t xml:space="preserve">            </t>
    </r>
    <r>
      <rPr>
        <sz val="11"/>
        <rFont val="宋体"/>
        <charset val="134"/>
      </rPr>
      <t>（</t>
    </r>
    <r>
      <rPr>
        <sz val="11"/>
        <rFont val="Arial"/>
        <charset val="134"/>
      </rPr>
      <t>CBM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</si>
  <si>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净重</t>
    </r>
    <r>
      <rPr>
        <sz val="11"/>
        <rFont val="Arial"/>
        <charset val="134"/>
      </rPr>
      <t>kg</t>
    </r>
    <r>
      <rPr>
        <sz val="11"/>
        <rFont val="宋体"/>
        <charset val="134"/>
      </rPr>
      <t>（</t>
    </r>
    <r>
      <rPr>
        <sz val="11"/>
        <rFont val="Arial"/>
        <charset val="134"/>
      </rPr>
      <t>N.W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</si>
  <si>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毛重</t>
    </r>
    <r>
      <rPr>
        <sz val="11"/>
        <rFont val="Arial"/>
        <charset val="134"/>
      </rPr>
      <t xml:space="preserve"> kg</t>
    </r>
    <r>
      <rPr>
        <sz val="11"/>
        <rFont val="宋体"/>
        <charset val="134"/>
      </rPr>
      <t>（</t>
    </r>
    <r>
      <rPr>
        <sz val="11"/>
        <rFont val="Arial"/>
        <charset val="134"/>
      </rPr>
      <t>G.W)</t>
    </r>
  </si>
  <si>
    <t>外箱长</t>
  </si>
  <si>
    <t>外箱宽</t>
  </si>
  <si>
    <t>外箱高</t>
  </si>
  <si>
    <t>净重
总重量</t>
  </si>
  <si>
    <t>毛重
总重量</t>
  </si>
  <si>
    <t>总立方</t>
  </si>
  <si>
    <t>HS</t>
  </si>
  <si>
    <t>英文品名</t>
  </si>
  <si>
    <t>NCM</t>
  </si>
  <si>
    <t>SDV9-016</t>
  </si>
  <si>
    <t>电子血压计</t>
  </si>
  <si>
    <t>blood pressure measuring device</t>
  </si>
  <si>
    <t>SDV9-015</t>
  </si>
  <si>
    <t>I006-110V</t>
  </si>
  <si>
    <t>晒背灯</t>
  </si>
  <si>
    <t>electric luminaire</t>
  </si>
  <si>
    <t>AMV1-320PRO-Preto</t>
  </si>
  <si>
    <t>投影仪</t>
  </si>
  <si>
    <t>projetor de imagem</t>
  </si>
  <si>
    <t>AMV1-038-Branco</t>
  </si>
  <si>
    <t>睡眠仪</t>
  </si>
  <si>
    <t>sleep aid device</t>
  </si>
  <si>
    <t>A181</t>
  </si>
  <si>
    <t>小夜灯</t>
  </si>
  <si>
    <t>Night light</t>
  </si>
  <si>
    <t>B011-20M</t>
  </si>
  <si>
    <t>网线</t>
  </si>
  <si>
    <t>Network cable</t>
  </si>
  <si>
    <t>按摩枪</t>
  </si>
  <si>
    <t>massage gun</t>
  </si>
  <si>
    <t>吉他效果器</t>
  </si>
  <si>
    <t>Electric Guitar Effect Device</t>
  </si>
  <si>
    <t>钩挂</t>
  </si>
  <si>
    <t>Hook hanging</t>
  </si>
  <si>
    <t>电器面板</t>
  </si>
  <si>
    <t>Vehicle Power Panel</t>
  </si>
  <si>
    <t>太阳能收音机</t>
  </si>
  <si>
    <t>Solar-powered radio</t>
  </si>
  <si>
    <t>头盔对讲机</t>
  </si>
  <si>
    <t>Helmet Bluetooth Intercom Headset</t>
  </si>
  <si>
    <t>充电控制器</t>
  </si>
  <si>
    <t>Battery Voltage Regulator</t>
  </si>
  <si>
    <t>CLRBY-001</t>
  </si>
  <si>
    <t>除臭膏</t>
  </si>
  <si>
    <t>Deodorizing cream</t>
  </si>
  <si>
    <t>AUXOM-A017</t>
  </si>
  <si>
    <t>喷笔枪</t>
  </si>
  <si>
    <t>Fountain gun</t>
  </si>
  <si>
    <t>B005-Black</t>
  </si>
  <si>
    <t>头盔下巴绑带支架</t>
  </si>
  <si>
    <t>Helmet chin strap bracket</t>
  </si>
  <si>
    <t>B019-Branco</t>
  </si>
  <si>
    <t>游戏掌机</t>
  </si>
  <si>
    <t>Gaming handheld</t>
  </si>
  <si>
    <t>I007</t>
  </si>
  <si>
    <t>鸟笼</t>
  </si>
  <si>
    <t>birdcage</t>
  </si>
  <si>
    <t>B010-Black</t>
  </si>
  <si>
    <t>手机外置镜头</t>
  </si>
  <si>
    <t>External camera of the phone</t>
  </si>
  <si>
    <t>I004-Black-Blue</t>
  </si>
  <si>
    <t>宠物止吠器</t>
  </si>
  <si>
    <t>Pet Bark Stopper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</si>
</sst>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_);[Red]\(0\)"/>
    <numFmt numFmtId="179" formatCode="0.000_ "/>
  </numFmts>
  <fonts count="35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1"/>
      <color rgb="FF000000"/>
      <name val="Arial"/>
      <charset val="134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sz val="14"/>
      <color rgb="FF000000"/>
      <name val="宋体"/>
      <charset val="134"/>
    </font>
    <font>
      <sz val="12"/>
      <color rgb="FF000000"/>
      <name val="等线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191135</xdr:colOff>
      <xdr:row>7</xdr:row>
      <xdr:rowOff>121920</xdr:rowOff>
    </xdr:from>
    <xdr:to>
      <xdr:col>0</xdr:col>
      <xdr:colOff>1188085</xdr:colOff>
      <xdr:row>7</xdr:row>
      <xdr:rowOff>1178560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135" y="9250680"/>
          <a:ext cx="996950" cy="105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132715</xdr:colOff>
      <xdr:row>8</xdr:row>
      <xdr:rowOff>151130</xdr:rowOff>
    </xdr:from>
    <xdr:to>
      <xdr:col>0</xdr:col>
      <xdr:colOff>1184275</xdr:colOff>
      <xdr:row>8</xdr:row>
      <xdr:rowOff>1288415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2715" y="10663555"/>
          <a:ext cx="1051560" cy="1137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57150</xdr:colOff>
      <xdr:row>9</xdr:row>
      <xdr:rowOff>252730</xdr:rowOff>
    </xdr:from>
    <xdr:to>
      <xdr:col>1</xdr:col>
      <xdr:colOff>0</xdr:colOff>
      <xdr:row>9</xdr:row>
      <xdr:rowOff>1101090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7150" y="12148820"/>
          <a:ext cx="1314450" cy="848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76835</xdr:colOff>
      <xdr:row>17</xdr:row>
      <xdr:rowOff>184150</xdr:rowOff>
    </xdr:from>
    <xdr:to>
      <xdr:col>0</xdr:col>
      <xdr:colOff>1196340</xdr:colOff>
      <xdr:row>17</xdr:row>
      <xdr:rowOff>1071245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835" y="23149560"/>
          <a:ext cx="1119505" cy="887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110490</xdr:colOff>
      <xdr:row>18</xdr:row>
      <xdr:rowOff>118110</xdr:rowOff>
    </xdr:from>
    <xdr:to>
      <xdr:col>0</xdr:col>
      <xdr:colOff>1181735</xdr:colOff>
      <xdr:row>18</xdr:row>
      <xdr:rowOff>1216660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0490" y="24467185"/>
          <a:ext cx="1071245" cy="1098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278130</xdr:colOff>
      <xdr:row>19</xdr:row>
      <xdr:rowOff>106680</xdr:rowOff>
    </xdr:from>
    <xdr:to>
      <xdr:col>0</xdr:col>
      <xdr:colOff>1002030</xdr:colOff>
      <xdr:row>19</xdr:row>
      <xdr:rowOff>1256665</xdr:rowOff>
    </xdr:to>
    <xdr:pic>
      <xdr:nvPicPr>
        <xdr:cNvPr id="18" name="图片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78130" y="25839420"/>
          <a:ext cx="723900" cy="1149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121920</xdr:colOff>
      <xdr:row>20</xdr:row>
      <xdr:rowOff>139700</xdr:rowOff>
    </xdr:from>
    <xdr:to>
      <xdr:col>0</xdr:col>
      <xdr:colOff>1084580</xdr:colOff>
      <xdr:row>20</xdr:row>
      <xdr:rowOff>1169035</xdr:rowOff>
    </xdr:to>
    <xdr:pic>
      <xdr:nvPicPr>
        <xdr:cNvPr id="19" name="图片 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1920" y="27256105"/>
          <a:ext cx="962660" cy="1029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176530</xdr:colOff>
      <xdr:row>21</xdr:row>
      <xdr:rowOff>295275</xdr:rowOff>
    </xdr:from>
    <xdr:to>
      <xdr:col>0</xdr:col>
      <xdr:colOff>1151255</xdr:colOff>
      <xdr:row>21</xdr:row>
      <xdr:rowOff>1116330</xdr:rowOff>
    </xdr:to>
    <xdr:pic>
      <xdr:nvPicPr>
        <xdr:cNvPr id="20" name="图片 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6530" y="28795345"/>
          <a:ext cx="974725" cy="821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132080</xdr:colOff>
      <xdr:row>3</xdr:row>
      <xdr:rowOff>146050</xdr:rowOff>
    </xdr:from>
    <xdr:to>
      <xdr:col>0</xdr:col>
      <xdr:colOff>893445</xdr:colOff>
      <xdr:row>3</xdr:row>
      <xdr:rowOff>1199515</xdr:rowOff>
    </xdr:to>
    <xdr:pic>
      <xdr:nvPicPr>
        <xdr:cNvPr id="24" name="图片 2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2080" y="3740150"/>
          <a:ext cx="761365" cy="1053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85725</xdr:colOff>
      <xdr:row>4</xdr:row>
      <xdr:rowOff>69850</xdr:rowOff>
    </xdr:from>
    <xdr:to>
      <xdr:col>1</xdr:col>
      <xdr:colOff>4445</xdr:colOff>
      <xdr:row>4</xdr:row>
      <xdr:rowOff>1257935</xdr:rowOff>
    </xdr:to>
    <xdr:pic>
      <xdr:nvPicPr>
        <xdr:cNvPr id="25" name="图片 2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5725" y="5047615"/>
          <a:ext cx="1290320" cy="1188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121920</xdr:colOff>
      <xdr:row>5</xdr:row>
      <xdr:rowOff>151130</xdr:rowOff>
    </xdr:from>
    <xdr:to>
      <xdr:col>0</xdr:col>
      <xdr:colOff>1192530</xdr:colOff>
      <xdr:row>5</xdr:row>
      <xdr:rowOff>1124585</xdr:rowOff>
    </xdr:to>
    <xdr:pic>
      <xdr:nvPicPr>
        <xdr:cNvPr id="26" name="图片 2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21920" y="6512560"/>
          <a:ext cx="1070610" cy="973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100330</xdr:colOff>
      <xdr:row>1</xdr:row>
      <xdr:rowOff>400685</xdr:rowOff>
    </xdr:from>
    <xdr:to>
      <xdr:col>0</xdr:col>
      <xdr:colOff>1138555</xdr:colOff>
      <xdr:row>1</xdr:row>
      <xdr:rowOff>1181735</xdr:rowOff>
    </xdr:to>
    <xdr:pic>
      <xdr:nvPicPr>
        <xdr:cNvPr id="27" name="图片 2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0330" y="1227455"/>
          <a:ext cx="1038225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146050</xdr:colOff>
      <xdr:row>2</xdr:row>
      <xdr:rowOff>375285</xdr:rowOff>
    </xdr:from>
    <xdr:to>
      <xdr:col>1</xdr:col>
      <xdr:colOff>3175</xdr:colOff>
      <xdr:row>2</xdr:row>
      <xdr:rowOff>1118235</xdr:rowOff>
    </xdr:to>
    <xdr:pic>
      <xdr:nvPicPr>
        <xdr:cNvPr id="28" name="图片 2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6050" y="2585720"/>
          <a:ext cx="1228725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286385</xdr:colOff>
      <xdr:row>6</xdr:row>
      <xdr:rowOff>116840</xdr:rowOff>
    </xdr:from>
    <xdr:to>
      <xdr:col>0</xdr:col>
      <xdr:colOff>1026795</xdr:colOff>
      <xdr:row>6</xdr:row>
      <xdr:rowOff>1229995</xdr:rowOff>
    </xdr:to>
    <xdr:pic>
      <xdr:nvPicPr>
        <xdr:cNvPr id="5" name="图片 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86385" y="7861935"/>
          <a:ext cx="740410" cy="1113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107315</xdr:colOff>
      <xdr:row>15</xdr:row>
      <xdr:rowOff>105410</xdr:rowOff>
    </xdr:from>
    <xdr:to>
      <xdr:col>0</xdr:col>
      <xdr:colOff>1087755</xdr:colOff>
      <xdr:row>15</xdr:row>
      <xdr:rowOff>1332865</xdr:rowOff>
    </xdr:to>
    <xdr:pic>
      <xdr:nvPicPr>
        <xdr:cNvPr id="6" name="图片 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7315" y="20303490"/>
          <a:ext cx="980440" cy="1227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158115</xdr:colOff>
      <xdr:row>16</xdr:row>
      <xdr:rowOff>129540</xdr:rowOff>
    </xdr:from>
    <xdr:to>
      <xdr:col>1</xdr:col>
      <xdr:colOff>0</xdr:colOff>
      <xdr:row>16</xdr:row>
      <xdr:rowOff>1251585</xdr:rowOff>
    </xdr:to>
    <xdr:pic>
      <xdr:nvPicPr>
        <xdr:cNvPr id="7" name="图片 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58115" y="21711285"/>
          <a:ext cx="1213485" cy="112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323850</xdr:colOff>
      <xdr:row>14</xdr:row>
      <xdr:rowOff>307975</xdr:rowOff>
    </xdr:from>
    <xdr:to>
      <xdr:col>0</xdr:col>
      <xdr:colOff>1006475</xdr:colOff>
      <xdr:row>14</xdr:row>
      <xdr:rowOff>1202055</xdr:rowOff>
    </xdr:to>
    <xdr:pic>
      <xdr:nvPicPr>
        <xdr:cNvPr id="10" name="图片 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23850" y="19122390"/>
          <a:ext cx="682625" cy="894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66675</xdr:colOff>
      <xdr:row>11</xdr:row>
      <xdr:rowOff>88900</xdr:rowOff>
    </xdr:from>
    <xdr:to>
      <xdr:col>0</xdr:col>
      <xdr:colOff>1172210</xdr:colOff>
      <xdr:row>11</xdr:row>
      <xdr:rowOff>1146175</xdr:rowOff>
    </xdr:to>
    <xdr:pic>
      <xdr:nvPicPr>
        <xdr:cNvPr id="15" name="图片 1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6675" y="14752320"/>
          <a:ext cx="1105535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190500</xdr:colOff>
      <xdr:row>10</xdr:row>
      <xdr:rowOff>260350</xdr:rowOff>
    </xdr:from>
    <xdr:to>
      <xdr:col>0</xdr:col>
      <xdr:colOff>1095375</xdr:colOff>
      <xdr:row>10</xdr:row>
      <xdr:rowOff>1174750</xdr:rowOff>
    </xdr:to>
    <xdr:pic>
      <xdr:nvPicPr>
        <xdr:cNvPr id="21" name="图片 2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90500" y="13540105"/>
          <a:ext cx="904875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80645</xdr:colOff>
      <xdr:row>12</xdr:row>
      <xdr:rowOff>116840</xdr:rowOff>
    </xdr:from>
    <xdr:to>
      <xdr:col>0</xdr:col>
      <xdr:colOff>1183005</xdr:colOff>
      <xdr:row>12</xdr:row>
      <xdr:rowOff>1166495</xdr:rowOff>
    </xdr:to>
    <xdr:pic>
      <xdr:nvPicPr>
        <xdr:cNvPr id="30" name="图片 2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645" y="16163925"/>
          <a:ext cx="1102360" cy="1049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180975</xdr:colOff>
      <xdr:row>13</xdr:row>
      <xdr:rowOff>273050</xdr:rowOff>
    </xdr:from>
    <xdr:to>
      <xdr:col>0</xdr:col>
      <xdr:colOff>1193165</xdr:colOff>
      <xdr:row>13</xdr:row>
      <xdr:rowOff>1065530</xdr:rowOff>
    </xdr:to>
    <xdr:pic>
      <xdr:nvPicPr>
        <xdr:cNvPr id="31" name="图片 3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80975" y="17703800"/>
          <a:ext cx="1012190" cy="792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topLeftCell="A20" workbookViewId="0">
      <selection activeCell="N24" sqref="N24"/>
    </sheetView>
  </sheetViews>
  <sheetFormatPr defaultColWidth="9" defaultRowHeight="108.95" customHeight="1"/>
  <cols>
    <col min="1" max="1" width="18" style="2" customWidth="1"/>
    <col min="2" max="3" width="17.8583333333333" style="2" customWidth="1"/>
    <col min="4" max="5" width="9" style="2" customWidth="1"/>
    <col min="6" max="6" width="11.5666666666667" style="2" customWidth="1"/>
    <col min="7" max="7" width="12.5666666666667" style="2" customWidth="1"/>
    <col min="8" max="12" width="9" style="2" customWidth="1"/>
    <col min="13" max="14" width="10.7083333333333" style="2" customWidth="1"/>
    <col min="15" max="15" width="11.5666666666667" style="3" customWidth="1"/>
    <col min="16" max="16" width="13.8583333333333" style="2" customWidth="1"/>
    <col min="17" max="17" width="21.8583333333333" style="4" customWidth="1"/>
    <col min="18" max="18" width="14.2833333333333" style="2" customWidth="1"/>
    <col min="19" max="16384" width="9" style="2"/>
  </cols>
  <sheetData>
    <row r="1" ht="65.1" customHeight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</row>
    <row r="2" s="1" customFormat="1" customHeight="1" spans="1:18">
      <c r="A2" s="12"/>
      <c r="B2" s="13" t="s">
        <v>18</v>
      </c>
      <c r="C2" s="13" t="s">
        <v>19</v>
      </c>
      <c r="D2" s="14">
        <v>100</v>
      </c>
      <c r="E2" s="14">
        <v>100</v>
      </c>
      <c r="F2" s="12">
        <f>D2*E2</f>
        <v>10000</v>
      </c>
      <c r="G2" s="12">
        <f>J2*K2*L2</f>
        <v>0.0765544</v>
      </c>
      <c r="H2" s="12">
        <f>I2-0.5</f>
        <v>18.5</v>
      </c>
      <c r="I2" s="14">
        <v>19</v>
      </c>
      <c r="J2" s="15">
        <v>0.52</v>
      </c>
      <c r="K2" s="14">
        <v>0.433</v>
      </c>
      <c r="L2" s="14">
        <v>0.34</v>
      </c>
      <c r="M2" s="12">
        <f>H2*D2</f>
        <v>1850</v>
      </c>
      <c r="N2" s="12">
        <f>D2*I2</f>
        <v>1900</v>
      </c>
      <c r="O2" s="16">
        <f>J2*K2*L2*D2</f>
        <v>7.65544</v>
      </c>
      <c r="P2" s="17">
        <v>9018902090</v>
      </c>
      <c r="Q2" s="18" t="s">
        <v>20</v>
      </c>
      <c r="R2" s="19">
        <v>9018</v>
      </c>
    </row>
    <row r="3" s="1" customFormat="1" customHeight="1" spans="1:18">
      <c r="A3" s="12"/>
      <c r="B3" s="13" t="s">
        <v>21</v>
      </c>
      <c r="C3" s="13"/>
      <c r="D3" s="14">
        <v>100</v>
      </c>
      <c r="E3" s="14">
        <v>50</v>
      </c>
      <c r="F3" s="12">
        <f>D3*E3</f>
        <v>5000</v>
      </c>
      <c r="G3" s="12">
        <f>J3*K3*L3</f>
        <v>0.073458</v>
      </c>
      <c r="H3" s="12">
        <f>I3-0.5</f>
        <v>14.5</v>
      </c>
      <c r="I3" s="14">
        <v>15</v>
      </c>
      <c r="J3" s="15">
        <v>0.53</v>
      </c>
      <c r="K3" s="14">
        <v>0.42</v>
      </c>
      <c r="L3" s="14">
        <v>0.33</v>
      </c>
      <c r="M3" s="12">
        <f>H3*D3</f>
        <v>1450</v>
      </c>
      <c r="N3" s="12">
        <f>D3*I3</f>
        <v>1500</v>
      </c>
      <c r="O3" s="16">
        <f>J3*K3*L3*D3</f>
        <v>7.3458</v>
      </c>
      <c r="P3" s="17"/>
      <c r="Q3" s="18"/>
      <c r="R3" s="19"/>
    </row>
    <row r="4" s="1" customFormat="1" customHeight="1" spans="1:18">
      <c r="A4" s="12"/>
      <c r="B4" s="14" t="s">
        <v>22</v>
      </c>
      <c r="C4" s="13" t="s">
        <v>23</v>
      </c>
      <c r="D4" s="14">
        <v>88</v>
      </c>
      <c r="E4" s="14">
        <v>30</v>
      </c>
      <c r="F4" s="12">
        <f>D4*E4</f>
        <v>2640</v>
      </c>
      <c r="G4" s="12">
        <f>J4*K4*L4</f>
        <v>0.062322</v>
      </c>
      <c r="H4" s="12">
        <f>I4-0.5</f>
        <v>15.5</v>
      </c>
      <c r="I4" s="14">
        <v>16</v>
      </c>
      <c r="J4" s="14">
        <v>0.39</v>
      </c>
      <c r="K4" s="14">
        <v>0.34</v>
      </c>
      <c r="L4" s="14">
        <v>0.47</v>
      </c>
      <c r="M4" s="12">
        <f>H4*D4</f>
        <v>1364</v>
      </c>
      <c r="N4" s="12">
        <f>D4*I4</f>
        <v>1408</v>
      </c>
      <c r="O4" s="16">
        <f>J4*K4*L4*D4</f>
        <v>5.484336</v>
      </c>
      <c r="P4" s="20">
        <v>8539490000</v>
      </c>
      <c r="Q4" s="21" t="s">
        <v>24</v>
      </c>
      <c r="R4" s="22">
        <v>9405</v>
      </c>
    </row>
    <row r="5" s="1" customFormat="1" customHeight="1" spans="1:18">
      <c r="A5" s="12"/>
      <c r="B5" s="14" t="s">
        <v>25</v>
      </c>
      <c r="C5" s="14" t="s">
        <v>26</v>
      </c>
      <c r="D5" s="14">
        <v>150</v>
      </c>
      <c r="E5" s="14">
        <v>20</v>
      </c>
      <c r="F5" s="12">
        <f>D5*E5</f>
        <v>3000</v>
      </c>
      <c r="G5" s="12">
        <f>J5*K5*L5</f>
        <v>0.075516</v>
      </c>
      <c r="H5" s="12">
        <f>I5-0.5</f>
        <v>14</v>
      </c>
      <c r="I5" s="14">
        <v>14.5</v>
      </c>
      <c r="J5" s="14">
        <v>0.62</v>
      </c>
      <c r="K5" s="14">
        <v>0.29</v>
      </c>
      <c r="L5" s="14">
        <v>0.42</v>
      </c>
      <c r="M5" s="12">
        <f>H5*D5</f>
        <v>2100</v>
      </c>
      <c r="N5" s="12">
        <f>D5*I5</f>
        <v>2175</v>
      </c>
      <c r="O5" s="16">
        <f>J5*K5*L5*D5</f>
        <v>11.3274</v>
      </c>
      <c r="P5" s="17">
        <v>9010600000</v>
      </c>
      <c r="Q5" s="18" t="s">
        <v>27</v>
      </c>
      <c r="R5" s="23">
        <v>8528</v>
      </c>
    </row>
    <row r="6" s="1" customFormat="1" customHeight="1" spans="1:18">
      <c r="A6" s="12"/>
      <c r="B6" s="14" t="s">
        <v>28</v>
      </c>
      <c r="C6" s="13" t="s">
        <v>29</v>
      </c>
      <c r="D6" s="14">
        <v>49</v>
      </c>
      <c r="E6" s="14">
        <v>192</v>
      </c>
      <c r="F6" s="12">
        <f t="shared" ref="F6:F15" si="0">D6*E6</f>
        <v>9408</v>
      </c>
      <c r="G6" s="12">
        <f t="shared" ref="G6:G15" si="1">J6*K6*L6</f>
        <v>0.06119</v>
      </c>
      <c r="H6" s="12">
        <f t="shared" ref="H6:H15" si="2">I6-0.5</f>
        <v>22.5</v>
      </c>
      <c r="I6" s="14">
        <v>23</v>
      </c>
      <c r="J6" s="15">
        <v>0.5</v>
      </c>
      <c r="K6" s="14">
        <v>0.422</v>
      </c>
      <c r="L6" s="14">
        <v>0.29</v>
      </c>
      <c r="M6" s="12">
        <f t="shared" ref="M6:M15" si="3">H6*D6</f>
        <v>1102.5</v>
      </c>
      <c r="N6" s="12">
        <f t="shared" ref="N6:N15" si="4">D6*I6</f>
        <v>1127</v>
      </c>
      <c r="O6" s="16">
        <f t="shared" ref="O6:O15" si="5">J6*K6*L6*D6</f>
        <v>2.99831</v>
      </c>
      <c r="P6" s="24">
        <v>8479899990</v>
      </c>
      <c r="Q6" s="24" t="s">
        <v>30</v>
      </c>
      <c r="R6" s="25">
        <v>8519</v>
      </c>
    </row>
    <row r="7" s="1" customFormat="1" customHeight="1" spans="1:18">
      <c r="A7" s="12"/>
      <c r="B7" s="14" t="s">
        <v>31</v>
      </c>
      <c r="C7" s="14" t="s">
        <v>32</v>
      </c>
      <c r="D7" s="14">
        <v>100</v>
      </c>
      <c r="E7" s="14">
        <v>40</v>
      </c>
      <c r="F7" s="12">
        <f t="shared" si="0"/>
        <v>4000</v>
      </c>
      <c r="G7" s="12">
        <f t="shared" si="1"/>
        <v>0.0736008</v>
      </c>
      <c r="H7" s="12">
        <f t="shared" si="2"/>
        <v>10.5</v>
      </c>
      <c r="I7" s="14">
        <v>11</v>
      </c>
      <c r="J7" s="15">
        <v>0.52</v>
      </c>
      <c r="K7" s="14">
        <v>0.42</v>
      </c>
      <c r="L7" s="14">
        <v>0.337</v>
      </c>
      <c r="M7" s="12">
        <f t="shared" si="3"/>
        <v>1050</v>
      </c>
      <c r="N7" s="12">
        <f t="shared" si="4"/>
        <v>1100</v>
      </c>
      <c r="O7" s="16">
        <f t="shared" si="5"/>
        <v>7.36008</v>
      </c>
      <c r="P7" s="17">
        <v>9405500000</v>
      </c>
      <c r="Q7" s="21" t="s">
        <v>33</v>
      </c>
      <c r="R7" s="22">
        <v>9405</v>
      </c>
    </row>
    <row r="8" customHeight="1" spans="1:18">
      <c r="A8" s="26"/>
      <c r="B8" s="27" t="s">
        <v>34</v>
      </c>
      <c r="C8" s="27" t="s">
        <v>35</v>
      </c>
      <c r="D8" s="28">
        <v>1</v>
      </c>
      <c r="E8" s="29">
        <v>70</v>
      </c>
      <c r="F8" s="30">
        <f t="shared" si="0"/>
        <v>70</v>
      </c>
      <c r="G8" s="30">
        <f t="shared" si="1"/>
        <v>0.100386</v>
      </c>
      <c r="H8" s="30">
        <f t="shared" si="2"/>
        <v>34.5</v>
      </c>
      <c r="I8" s="28">
        <v>35</v>
      </c>
      <c r="J8" s="28">
        <v>0.66</v>
      </c>
      <c r="K8" s="28">
        <v>0.39</v>
      </c>
      <c r="L8" s="28">
        <v>0.39</v>
      </c>
      <c r="M8" s="30">
        <f t="shared" si="3"/>
        <v>34.5</v>
      </c>
      <c r="N8" s="30">
        <f t="shared" si="4"/>
        <v>35</v>
      </c>
      <c r="O8" s="31">
        <f t="shared" si="5"/>
        <v>0.100386</v>
      </c>
      <c r="P8" s="32">
        <v>8544421100</v>
      </c>
      <c r="Q8" s="33" t="s">
        <v>36</v>
      </c>
      <c r="R8" s="34">
        <v>8544</v>
      </c>
    </row>
    <row r="9" customHeight="1" spans="1:18">
      <c r="A9" s="26"/>
      <c r="B9" s="35">
        <v>75037372</v>
      </c>
      <c r="C9" s="36" t="s">
        <v>37</v>
      </c>
      <c r="D9" s="37">
        <v>30</v>
      </c>
      <c r="E9" s="38">
        <v>10</v>
      </c>
      <c r="F9" s="30">
        <f t="shared" si="0"/>
        <v>300</v>
      </c>
      <c r="G9" s="30">
        <f t="shared" si="1"/>
        <v>0.09</v>
      </c>
      <c r="H9" s="30">
        <f t="shared" si="2"/>
        <v>14.5</v>
      </c>
      <c r="I9" s="37">
        <v>15</v>
      </c>
      <c r="J9" s="28">
        <v>0.6</v>
      </c>
      <c r="K9" s="28">
        <v>0.5</v>
      </c>
      <c r="L9" s="28">
        <v>0.3</v>
      </c>
      <c r="M9" s="30">
        <f t="shared" si="3"/>
        <v>435</v>
      </c>
      <c r="N9" s="30">
        <f t="shared" si="4"/>
        <v>450</v>
      </c>
      <c r="O9" s="31">
        <f t="shared" si="5"/>
        <v>2.7</v>
      </c>
      <c r="P9" s="30">
        <v>9019101000</v>
      </c>
      <c r="Q9" s="39" t="s">
        <v>38</v>
      </c>
      <c r="R9" s="40">
        <v>9019</v>
      </c>
    </row>
    <row r="10" customHeight="1" spans="1:18">
      <c r="A10" s="26"/>
      <c r="B10" s="35">
        <v>78031066</v>
      </c>
      <c r="C10" s="41" t="s">
        <v>39</v>
      </c>
      <c r="D10" s="37">
        <v>21</v>
      </c>
      <c r="E10" s="38">
        <v>20</v>
      </c>
      <c r="F10" s="30">
        <f t="shared" si="0"/>
        <v>420</v>
      </c>
      <c r="G10" s="30">
        <f t="shared" si="1"/>
        <v>0.0504</v>
      </c>
      <c r="H10" s="30">
        <f t="shared" si="2"/>
        <v>16.5</v>
      </c>
      <c r="I10" s="37">
        <v>17</v>
      </c>
      <c r="J10" s="28">
        <v>0.4</v>
      </c>
      <c r="K10" s="28">
        <v>0.36</v>
      </c>
      <c r="L10" s="28">
        <v>0.35</v>
      </c>
      <c r="M10" s="30">
        <f t="shared" si="3"/>
        <v>346.5</v>
      </c>
      <c r="N10" s="30">
        <f t="shared" si="4"/>
        <v>357</v>
      </c>
      <c r="O10" s="31">
        <f t="shared" si="5"/>
        <v>1.0584</v>
      </c>
      <c r="P10" s="30">
        <v>8518290000</v>
      </c>
      <c r="Q10" s="39" t="s">
        <v>40</v>
      </c>
      <c r="R10" s="40">
        <v>9209</v>
      </c>
    </row>
    <row r="11" customFormat="1" customHeight="1" spans="1:18">
      <c r="A11" s="26"/>
      <c r="B11" s="42">
        <v>72074282</v>
      </c>
      <c r="C11" s="41" t="s">
        <v>41</v>
      </c>
      <c r="D11" s="43">
        <v>20</v>
      </c>
      <c r="E11" s="43">
        <v>32</v>
      </c>
      <c r="F11" s="30">
        <f t="shared" si="0"/>
        <v>640</v>
      </c>
      <c r="G11" s="30">
        <f t="shared" si="1"/>
        <v>0.021285</v>
      </c>
      <c r="H11" s="30">
        <f t="shared" si="2"/>
        <v>11.5</v>
      </c>
      <c r="I11" s="43">
        <v>12</v>
      </c>
      <c r="J11" s="43">
        <v>0.43</v>
      </c>
      <c r="K11" s="43">
        <v>0.225</v>
      </c>
      <c r="L11" s="43">
        <v>0.22</v>
      </c>
      <c r="M11" s="30">
        <f t="shared" si="3"/>
        <v>230</v>
      </c>
      <c r="N11" s="30">
        <f t="shared" si="4"/>
        <v>240</v>
      </c>
      <c r="O11" s="31">
        <f t="shared" si="5"/>
        <v>0.4257</v>
      </c>
      <c r="P11" s="30">
        <v>7326909000</v>
      </c>
      <c r="Q11" s="39" t="s">
        <v>42</v>
      </c>
      <c r="R11" s="34">
        <v>7318</v>
      </c>
    </row>
    <row r="12" customFormat="1" customHeight="1" spans="1:18">
      <c r="A12" s="26"/>
      <c r="B12" s="42">
        <v>52087457</v>
      </c>
      <c r="C12" s="41" t="s">
        <v>43</v>
      </c>
      <c r="D12" s="43">
        <v>11</v>
      </c>
      <c r="E12" s="43">
        <v>40</v>
      </c>
      <c r="F12" s="30">
        <f t="shared" si="0"/>
        <v>440</v>
      </c>
      <c r="G12" s="30">
        <f t="shared" si="1"/>
        <v>0.0912</v>
      </c>
      <c r="H12" s="30">
        <f t="shared" si="2"/>
        <v>16.5</v>
      </c>
      <c r="I12" s="43">
        <v>17</v>
      </c>
      <c r="J12" s="43">
        <v>0.57</v>
      </c>
      <c r="K12" s="43">
        <v>0.4</v>
      </c>
      <c r="L12" s="43">
        <v>0.4</v>
      </c>
      <c r="M12" s="30">
        <f t="shared" si="3"/>
        <v>181.5</v>
      </c>
      <c r="N12" s="30">
        <f t="shared" si="4"/>
        <v>187</v>
      </c>
      <c r="O12" s="31">
        <f t="shared" si="5"/>
        <v>1.0032</v>
      </c>
      <c r="P12" s="30">
        <v>8537109090</v>
      </c>
      <c r="Q12" s="39" t="s">
        <v>44</v>
      </c>
      <c r="R12" s="34">
        <v>8537</v>
      </c>
    </row>
    <row r="13" customFormat="1" customHeight="1" spans="1:18">
      <c r="A13" s="26"/>
      <c r="B13" s="42">
        <v>66072508</v>
      </c>
      <c r="C13" s="44" t="s">
        <v>45</v>
      </c>
      <c r="D13" s="43">
        <v>19</v>
      </c>
      <c r="E13" s="43">
        <v>24</v>
      </c>
      <c r="F13" s="30">
        <f t="shared" si="0"/>
        <v>456</v>
      </c>
      <c r="G13" s="30">
        <f t="shared" si="1"/>
        <v>0.0546</v>
      </c>
      <c r="H13" s="30">
        <f t="shared" si="2"/>
        <v>14.5</v>
      </c>
      <c r="I13" s="43">
        <v>15</v>
      </c>
      <c r="J13" s="43">
        <v>0.4</v>
      </c>
      <c r="K13" s="43">
        <v>0.39</v>
      </c>
      <c r="L13" s="43">
        <v>0.35</v>
      </c>
      <c r="M13" s="30">
        <f t="shared" si="3"/>
        <v>275.5</v>
      </c>
      <c r="N13" s="30">
        <f t="shared" si="4"/>
        <v>285</v>
      </c>
      <c r="O13" s="31">
        <f t="shared" si="5"/>
        <v>1.0374</v>
      </c>
      <c r="P13" s="30">
        <v>8527190000</v>
      </c>
      <c r="Q13" s="39" t="s">
        <v>46</v>
      </c>
      <c r="R13" s="34">
        <v>8527</v>
      </c>
    </row>
    <row r="14" customFormat="1" customHeight="1" spans="1:18">
      <c r="A14" s="26"/>
      <c r="B14" s="42">
        <v>68056196</v>
      </c>
      <c r="C14" s="44" t="s">
        <v>47</v>
      </c>
      <c r="D14" s="43">
        <v>13</v>
      </c>
      <c r="E14" s="43">
        <v>50</v>
      </c>
      <c r="F14" s="30">
        <f t="shared" si="0"/>
        <v>650</v>
      </c>
      <c r="G14" s="30">
        <f t="shared" si="1"/>
        <v>0.071875</v>
      </c>
      <c r="H14" s="30">
        <f t="shared" si="2"/>
        <v>18.5</v>
      </c>
      <c r="I14" s="43">
        <v>19</v>
      </c>
      <c r="J14" s="43">
        <v>0.575</v>
      </c>
      <c r="K14" s="43">
        <v>0.5</v>
      </c>
      <c r="L14" s="43">
        <v>0.25</v>
      </c>
      <c r="M14" s="30">
        <f t="shared" si="3"/>
        <v>240.5</v>
      </c>
      <c r="N14" s="30">
        <f t="shared" si="4"/>
        <v>247</v>
      </c>
      <c r="O14" s="31">
        <f t="shared" si="5"/>
        <v>0.934375</v>
      </c>
      <c r="P14" s="30">
        <v>8517691099</v>
      </c>
      <c r="Q14" s="39" t="s">
        <v>48</v>
      </c>
      <c r="R14" s="34">
        <v>8517</v>
      </c>
    </row>
    <row r="15" customFormat="1" customHeight="1" spans="1:18">
      <c r="A15" s="26"/>
      <c r="B15" s="42">
        <v>68056496</v>
      </c>
      <c r="C15" s="44" t="s">
        <v>49</v>
      </c>
      <c r="D15" s="43">
        <v>15</v>
      </c>
      <c r="E15" s="43">
        <v>20</v>
      </c>
      <c r="F15" s="30">
        <f t="shared" si="0"/>
        <v>300</v>
      </c>
      <c r="G15" s="30">
        <f t="shared" si="1"/>
        <v>0.07044375</v>
      </c>
      <c r="H15" s="30">
        <f t="shared" si="2"/>
        <v>16.5</v>
      </c>
      <c r="I15" s="43">
        <v>17</v>
      </c>
      <c r="J15" s="43">
        <v>0.425</v>
      </c>
      <c r="K15" s="43">
        <v>0.425</v>
      </c>
      <c r="L15" s="43">
        <v>0.39</v>
      </c>
      <c r="M15" s="30">
        <f t="shared" si="3"/>
        <v>247.5</v>
      </c>
      <c r="N15" s="30">
        <f t="shared" si="4"/>
        <v>255</v>
      </c>
      <c r="O15" s="31">
        <f t="shared" si="5"/>
        <v>1.05665625</v>
      </c>
      <c r="P15" s="30">
        <v>9032899099</v>
      </c>
      <c r="Q15" s="39" t="s">
        <v>50</v>
      </c>
      <c r="R15" s="34">
        <v>8504</v>
      </c>
    </row>
    <row r="16" customHeight="1" spans="1:18">
      <c r="A16" s="26"/>
      <c r="B16" s="27" t="s">
        <v>51</v>
      </c>
      <c r="C16" s="27" t="s">
        <v>52</v>
      </c>
      <c r="D16" s="28">
        <v>70</v>
      </c>
      <c r="E16" s="28">
        <v>144</v>
      </c>
      <c r="F16" s="30">
        <f t="shared" ref="F16:F23" si="6">D16*E16</f>
        <v>10080</v>
      </c>
      <c r="G16" s="30">
        <f t="shared" ref="G16:G23" si="7">J16*K16*L16</f>
        <v>0.02854656</v>
      </c>
      <c r="H16" s="30">
        <f t="shared" ref="H16:H23" si="8">I16-0.5</f>
        <v>9.5</v>
      </c>
      <c r="I16" s="28">
        <v>10</v>
      </c>
      <c r="J16" s="45">
        <v>0.413</v>
      </c>
      <c r="K16" s="28">
        <v>0.36</v>
      </c>
      <c r="L16" s="28">
        <v>0.192</v>
      </c>
      <c r="M16" s="30">
        <f t="shared" ref="M16:M23" si="9">H16*D16</f>
        <v>665</v>
      </c>
      <c r="N16" s="30">
        <f t="shared" ref="N16:N23" si="10">D16*I16</f>
        <v>700</v>
      </c>
      <c r="O16" s="31">
        <f t="shared" ref="O16:O23" si="11">J16*K16*L16*D16</f>
        <v>1.9982592</v>
      </c>
      <c r="P16" s="30">
        <v>3307200000</v>
      </c>
      <c r="Q16" s="39" t="s">
        <v>53</v>
      </c>
      <c r="R16" s="40">
        <v>3307</v>
      </c>
    </row>
    <row r="17" customHeight="1" spans="1:18">
      <c r="A17" s="26"/>
      <c r="B17" s="46" t="s">
        <v>54</v>
      </c>
      <c r="C17" s="27" t="s">
        <v>55</v>
      </c>
      <c r="D17" s="28">
        <v>25</v>
      </c>
      <c r="E17" s="28">
        <v>48</v>
      </c>
      <c r="F17" s="30">
        <f t="shared" si="6"/>
        <v>1200</v>
      </c>
      <c r="G17" s="30">
        <f t="shared" si="7"/>
        <v>0.097152</v>
      </c>
      <c r="H17" s="30">
        <f t="shared" si="8"/>
        <v>15.5</v>
      </c>
      <c r="I17" s="28">
        <v>16</v>
      </c>
      <c r="J17" s="28">
        <v>0.48</v>
      </c>
      <c r="K17" s="28">
        <v>0.46</v>
      </c>
      <c r="L17" s="28">
        <v>0.44</v>
      </c>
      <c r="M17" s="30">
        <f t="shared" si="9"/>
        <v>387.5</v>
      </c>
      <c r="N17" s="30">
        <f t="shared" si="10"/>
        <v>400</v>
      </c>
      <c r="O17" s="31">
        <f t="shared" si="11"/>
        <v>2.4288</v>
      </c>
      <c r="P17" s="30">
        <v>8424200000</v>
      </c>
      <c r="Q17" s="39" t="s">
        <v>56</v>
      </c>
      <c r="R17" s="40">
        <v>8424</v>
      </c>
    </row>
    <row r="18" customHeight="1" spans="1:18">
      <c r="A18" s="26"/>
      <c r="B18" s="46" t="s">
        <v>57</v>
      </c>
      <c r="C18" s="27" t="s">
        <v>58</v>
      </c>
      <c r="D18" s="28">
        <v>19</v>
      </c>
      <c r="E18" s="28">
        <v>125</v>
      </c>
      <c r="F18" s="30">
        <f t="shared" si="6"/>
        <v>2375</v>
      </c>
      <c r="G18" s="30">
        <f t="shared" si="7"/>
        <v>0.065142</v>
      </c>
      <c r="H18" s="30">
        <f t="shared" si="8"/>
        <v>15.5</v>
      </c>
      <c r="I18" s="28">
        <v>16</v>
      </c>
      <c r="J18" s="28">
        <v>0.47</v>
      </c>
      <c r="K18" s="28">
        <v>0.42</v>
      </c>
      <c r="L18" s="28">
        <v>0.33</v>
      </c>
      <c r="M18" s="30">
        <f t="shared" si="9"/>
        <v>294.5</v>
      </c>
      <c r="N18" s="30">
        <f t="shared" si="10"/>
        <v>304</v>
      </c>
      <c r="O18" s="31">
        <f t="shared" si="11"/>
        <v>1.237698</v>
      </c>
      <c r="P18" s="47">
        <v>3926901000</v>
      </c>
      <c r="Q18" s="48" t="s">
        <v>59</v>
      </c>
      <c r="R18" s="49">
        <v>8529</v>
      </c>
    </row>
    <row r="19" customHeight="1" spans="1:18">
      <c r="A19" s="26"/>
      <c r="B19" s="46" t="s">
        <v>60</v>
      </c>
      <c r="C19" s="27" t="s">
        <v>61</v>
      </c>
      <c r="D19" s="28">
        <v>30</v>
      </c>
      <c r="E19" s="28">
        <v>50</v>
      </c>
      <c r="F19" s="30">
        <f t="shared" si="6"/>
        <v>1500</v>
      </c>
      <c r="G19" s="30">
        <f t="shared" si="7"/>
        <v>0.0488865</v>
      </c>
      <c r="H19" s="30">
        <f t="shared" si="8"/>
        <v>14.5</v>
      </c>
      <c r="I19" s="28">
        <v>15</v>
      </c>
      <c r="J19" s="28">
        <v>0.545</v>
      </c>
      <c r="K19" s="28">
        <v>0.345</v>
      </c>
      <c r="L19" s="28">
        <v>0.26</v>
      </c>
      <c r="M19" s="30">
        <f t="shared" si="9"/>
        <v>435</v>
      </c>
      <c r="N19" s="30">
        <f t="shared" si="10"/>
        <v>450</v>
      </c>
      <c r="O19" s="31">
        <f t="shared" si="11"/>
        <v>1.466595</v>
      </c>
      <c r="P19" s="47">
        <v>9504901000</v>
      </c>
      <c r="Q19" s="48" t="s">
        <v>62</v>
      </c>
      <c r="R19" s="49">
        <v>9504</v>
      </c>
    </row>
    <row r="20" customHeight="1" spans="1:18">
      <c r="A20" s="26"/>
      <c r="B20" s="46" t="s">
        <v>63</v>
      </c>
      <c r="C20" s="27" t="s">
        <v>64</v>
      </c>
      <c r="D20" s="28">
        <v>130</v>
      </c>
      <c r="E20" s="28">
        <v>1</v>
      </c>
      <c r="F20" s="30">
        <f t="shared" si="6"/>
        <v>130</v>
      </c>
      <c r="G20" s="30">
        <f t="shared" si="7"/>
        <v>0.058968</v>
      </c>
      <c r="H20" s="30">
        <f t="shared" si="8"/>
        <v>10.5</v>
      </c>
      <c r="I20" s="50">
        <v>11</v>
      </c>
      <c r="J20" s="28">
        <v>0.81</v>
      </c>
      <c r="K20" s="28">
        <v>0.13</v>
      </c>
      <c r="L20" s="37">
        <v>0.56</v>
      </c>
      <c r="M20" s="30">
        <f t="shared" si="9"/>
        <v>1365</v>
      </c>
      <c r="N20" s="30">
        <f t="shared" si="10"/>
        <v>1430</v>
      </c>
      <c r="O20" s="31">
        <f t="shared" si="11"/>
        <v>7.66584</v>
      </c>
      <c r="P20" s="30">
        <v>7326209000</v>
      </c>
      <c r="Q20" s="39" t="s">
        <v>65</v>
      </c>
      <c r="R20" s="40">
        <v>7326</v>
      </c>
    </row>
    <row r="21" customHeight="1" spans="1:18">
      <c r="A21" s="26"/>
      <c r="B21" s="46" t="s">
        <v>66</v>
      </c>
      <c r="C21" s="27" t="s">
        <v>67</v>
      </c>
      <c r="D21" s="28">
        <v>27</v>
      </c>
      <c r="E21" s="28">
        <v>200</v>
      </c>
      <c r="F21" s="30">
        <f t="shared" si="6"/>
        <v>5400</v>
      </c>
      <c r="G21" s="30">
        <f t="shared" si="7"/>
        <v>0.0832</v>
      </c>
      <c r="H21" s="30">
        <f t="shared" si="8"/>
        <v>17.5</v>
      </c>
      <c r="I21" s="28">
        <v>18</v>
      </c>
      <c r="J21" s="28">
        <v>0.4</v>
      </c>
      <c r="K21" s="28">
        <v>0.4</v>
      </c>
      <c r="L21" s="28">
        <v>0.52</v>
      </c>
      <c r="M21" s="30">
        <f t="shared" si="9"/>
        <v>472.5</v>
      </c>
      <c r="N21" s="30">
        <f t="shared" si="10"/>
        <v>486</v>
      </c>
      <c r="O21" s="31">
        <f t="shared" si="11"/>
        <v>2.2464</v>
      </c>
      <c r="P21" s="47">
        <v>9002199020</v>
      </c>
      <c r="Q21" s="48" t="s">
        <v>68</v>
      </c>
      <c r="R21" s="49">
        <v>9002</v>
      </c>
    </row>
    <row r="22" customHeight="1" spans="1:18">
      <c r="A22" s="26"/>
      <c r="B22" s="46" t="s">
        <v>69</v>
      </c>
      <c r="C22" s="27" t="s">
        <v>70</v>
      </c>
      <c r="D22" s="28">
        <v>30</v>
      </c>
      <c r="E22" s="28">
        <v>100</v>
      </c>
      <c r="F22" s="30">
        <f t="shared" si="6"/>
        <v>3000</v>
      </c>
      <c r="G22" s="30">
        <f t="shared" si="7"/>
        <v>0.0351</v>
      </c>
      <c r="H22" s="31">
        <f t="shared" si="8"/>
        <v>8.966666666666</v>
      </c>
      <c r="I22" s="51">
        <v>9.466666666666</v>
      </c>
      <c r="J22" s="28">
        <v>0.39</v>
      </c>
      <c r="K22" s="28">
        <v>0.3</v>
      </c>
      <c r="L22" s="28">
        <v>0.3</v>
      </c>
      <c r="M22" s="30">
        <f t="shared" si="9"/>
        <v>268.99999999998</v>
      </c>
      <c r="N22" s="30">
        <f t="shared" si="10"/>
        <v>283.99999999998</v>
      </c>
      <c r="O22" s="31">
        <f t="shared" si="11"/>
        <v>1.053</v>
      </c>
      <c r="P22" s="48">
        <v>3926909090</v>
      </c>
      <c r="Q22" s="52" t="s">
        <v>71</v>
      </c>
      <c r="R22" s="53">
        <v>4201</v>
      </c>
    </row>
    <row r="23" ht="60" customHeight="1" spans="1:18">
      <c r="A23" s="26"/>
      <c r="B23" s="26"/>
      <c r="C23" s="26"/>
      <c r="D23" s="30">
        <f>SUM(D2:D22)</f>
        <v>1048</v>
      </c>
      <c r="E23" s="30"/>
      <c r="F23" s="30">
        <f>SUM(F2:F22)</f>
        <v>61009</v>
      </c>
      <c r="G23" s="30"/>
      <c r="H23" s="30"/>
      <c r="I23" s="30"/>
      <c r="J23" s="30"/>
      <c r="K23" s="30"/>
      <c r="L23" s="30"/>
      <c r="M23" s="31">
        <f>SUM(M2:M22)</f>
        <v>14796</v>
      </c>
      <c r="N23" s="31">
        <f>SUM(N2:N22)</f>
        <v>15320</v>
      </c>
      <c r="O23" s="31">
        <f>SUM(O2:O22)</f>
        <v>68.58407545</v>
      </c>
      <c r="P23" s="30"/>
      <c r="Q23" s="39"/>
      <c r="R23" s="30"/>
    </row>
  </sheetData>
  <mergeCells count="4">
    <mergeCell ref="C2:C3"/>
    <mergeCell ref="P2:P3"/>
    <mergeCell ref="Q2:Q3"/>
    <mergeCell ref="R2:R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 Yuan</cp:lastModifiedBy>
  <dcterms:created xsi:type="dcterms:W3CDTF">2025-05-17T01:35:00Z</dcterms:created>
  <dcterms:modified xsi:type="dcterms:W3CDTF">2025-11-14T01:06:38Z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9AA0875799EA481B99047C5130438E1D_13</vt:lpwstr>
  </property>
  <property fmtid="{D5CDD505-2E9C-101B-9397-08002B2CF9AE}" pid="3" name="KSOProductBuildVer">
    <vt:lpwstr>2052-12.1.0.23542</vt:lpwstr>
  </property>
</Properties>
</file>