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em\OneDrive\Área de Trabalho\"/>
    </mc:Choice>
  </mc:AlternateContent>
  <xr:revisionPtr revIDLastSave="0" documentId="13_ncr:1_{F7C30269-BA71-46F1-B0DD-28FCBC6C1BAF}" xr6:coauthVersionLast="47" xr6:coauthVersionMax="47" xr10:uidLastSave="{00000000-0000-0000-0000-000000000000}"/>
  <bookViews>
    <workbookView xWindow="-120" yWindow="-120" windowWidth="24240" windowHeight="13140" tabRatio="0" xr2:uid="{9FBA90EB-D303-4CFC-920F-197417DD7832}"/>
  </bookViews>
  <sheets>
    <sheet name="Simulador de Investimento" sheetId="1" r:id="rId1"/>
    <sheet name="Tabela Auxiliar" sheetId="2" r:id="rId2"/>
  </sheets>
  <definedNames>
    <definedName name="anos">'Simulador de Investimento'!$D$12</definedName>
    <definedName name="investimento">'Simulador de Investimento'!$D$11</definedName>
    <definedName name="patrimonio_mensal">'Simulador de Investimento'!$D$14</definedName>
    <definedName name="rendimento_carteira">'Simulador de Investimento'!$D$7</definedName>
    <definedName name="rendimento_mensal">'Simulador de Investimento'!$D$13</definedName>
    <definedName name="salario">'Simulador de Investimento'!$D$6</definedName>
    <definedName name="sugestao_investimento">'Simulador de Investimento'!$D$8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3" i="1" l="1"/>
  <c r="D33" i="1" s="1"/>
  <c r="C32" i="1"/>
  <c r="D32" i="1" s="1"/>
  <c r="C31" i="1"/>
  <c r="D31" i="1" s="1"/>
  <c r="C30" i="1"/>
  <c r="D30" i="1" s="1"/>
  <c r="C29" i="1"/>
  <c r="D29" i="1" s="1"/>
  <c r="C28" i="1"/>
  <c r="D28" i="1" s="1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C25" i="1"/>
  <c r="C22" i="1"/>
  <c r="C21" i="1"/>
  <c r="D21" i="1" s="1"/>
  <c r="C20" i="1"/>
  <c r="D20" i="1" s="1"/>
  <c r="C19" i="1"/>
  <c r="D19" i="1" s="1"/>
  <c r="C18" i="1"/>
  <c r="D18" i="1" s="1"/>
  <c r="D8" i="1"/>
  <c r="D14" i="1"/>
  <c r="D15" i="1" s="1"/>
  <c r="D22" i="1"/>
  <c r="D34" i="1" l="1"/>
</calcChain>
</file>

<file path=xl/sharedStrings.xml><?xml version="1.0" encoding="utf-8"?>
<sst xmlns="http://schemas.openxmlformats.org/spreadsheetml/2006/main" count="69" uniqueCount="32">
  <si>
    <t>Quanto investir por mês?</t>
  </si>
  <si>
    <t>Por Quantos anos?</t>
  </si>
  <si>
    <t>Taxa de Rendimento Mensal?</t>
  </si>
  <si>
    <t>Patrimônio mensal?</t>
  </si>
  <si>
    <t>Dividendo Mensais?</t>
  </si>
  <si>
    <t>Investimento Mensal</t>
  </si>
  <si>
    <t>Cenários</t>
  </si>
  <si>
    <t>Quanto em 2 anos?</t>
  </si>
  <si>
    <t>Quanto em 5 anos?</t>
  </si>
  <si>
    <t>Quanto em 10 anos?</t>
  </si>
  <si>
    <t>Quanto em 20 anos?</t>
  </si>
  <si>
    <t>Quanto em 30 anos?</t>
  </si>
  <si>
    <t>Dividendo</t>
  </si>
  <si>
    <t>Configurações</t>
  </si>
  <si>
    <t>Salário</t>
  </si>
  <si>
    <t>Rendimento Carteira</t>
  </si>
  <si>
    <t>Perfil</t>
  </si>
  <si>
    <t>Conservador</t>
  </si>
  <si>
    <t>Moderado</t>
  </si>
  <si>
    <t>Valor a ser Investido por mês</t>
  </si>
  <si>
    <t>Tipo FII</t>
  </si>
  <si>
    <t>Percentual Sugerido</t>
  </si>
  <si>
    <t>Valores</t>
  </si>
  <si>
    <t>Papel</t>
  </si>
  <si>
    <t>Tijolo</t>
  </si>
  <si>
    <t>Híbridos</t>
  </si>
  <si>
    <t>FOF's</t>
  </si>
  <si>
    <t>Desenvolvimento</t>
  </si>
  <si>
    <t>Hotelarias</t>
  </si>
  <si>
    <t>Agressivo</t>
  </si>
  <si>
    <t>Chave</t>
  </si>
  <si>
    <t>Sugestão de Investimento (30%)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</si>
</sst>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6" formatCode="0.0000%"/>
    <numFmt numFmtId="169" formatCode="&quot;R$&quot;\ #,##0.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249977111117893"/>
        <bgColor indexed="64"/>
      </patternFill>
    </fill>
  </fills>
  <borders count="26">
    <border>
      <left/>
      <right/>
      <top/>
      <bottom/>
      <diagonal/>
    </border>
    <border>
      <left style="thick">
        <color auto="1"/>
      </left>
      <right style="thin">
        <color theme="0" tint="-0.14996795556505021"/>
      </right>
      <top style="thick">
        <color auto="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ck">
        <color auto="1"/>
      </right>
      <top style="thick">
        <color auto="1"/>
      </top>
      <bottom style="thin">
        <color theme="0" tint="-0.14996795556505021"/>
      </bottom>
      <diagonal/>
    </border>
    <border>
      <left style="thick">
        <color auto="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ck">
        <color auto="1"/>
      </right>
      <top style="thin">
        <color theme="0" tint="-0.14996795556505021"/>
      </top>
      <bottom style="thin">
        <color theme="0" tint="-0.14996795556505021"/>
      </bottom>
      <diagonal/>
    </border>
    <border>
      <left style="thick">
        <color auto="1"/>
      </left>
      <right style="thin">
        <color theme="0" tint="-0.14996795556505021"/>
      </right>
      <top style="thin">
        <color theme="0" tint="-0.14996795556505021"/>
      </top>
      <bottom style="thick">
        <color auto="1"/>
      </bottom>
      <diagonal/>
    </border>
    <border>
      <left style="thin">
        <color theme="0" tint="-0.14996795556505021"/>
      </left>
      <right style="thick">
        <color auto="1"/>
      </right>
      <top style="thin">
        <color theme="0" tint="-0.14996795556505021"/>
      </top>
      <bottom style="thick">
        <color auto="1"/>
      </bottom>
      <diagonal/>
    </border>
    <border>
      <left style="thin">
        <color theme="0" tint="-0.14996795556505021"/>
      </left>
      <right style="thin">
        <color theme="0" tint="-0.14996795556505021"/>
      </right>
      <top style="thick">
        <color auto="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ck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auto="1"/>
      </left>
      <right/>
      <top style="thick">
        <color auto="1"/>
      </top>
      <bottom style="thin">
        <color theme="0" tint="-0.14996795556505021"/>
      </bottom>
      <diagonal/>
    </border>
    <border>
      <left style="thick">
        <color auto="1"/>
      </left>
      <right style="thin">
        <color theme="0" tint="-0.24994659260841701"/>
      </right>
      <top style="thick">
        <color auto="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ck">
        <color auto="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ck">
        <color auto="1"/>
      </right>
      <top style="thick">
        <color auto="1"/>
      </top>
      <bottom style="thin">
        <color theme="0" tint="-0.24994659260841701"/>
      </bottom>
      <diagonal/>
    </border>
    <border>
      <left style="thick">
        <color auto="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ck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 style="thick">
        <color auto="1"/>
      </left>
      <right style="thin">
        <color theme="0" tint="-0.24994659260841701"/>
      </right>
      <top style="thin">
        <color theme="0" tint="-0.24994659260841701"/>
      </top>
      <bottom style="thick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ck">
        <color auto="1"/>
      </bottom>
      <diagonal/>
    </border>
    <border>
      <left style="thin">
        <color theme="0" tint="-0.24994659260841701"/>
      </left>
      <right style="thick">
        <color auto="1"/>
      </right>
      <top style="thin">
        <color theme="0" tint="-0.24994659260841701"/>
      </top>
      <bottom style="thick">
        <color auto="1"/>
      </bottom>
      <diagonal/>
    </border>
    <border>
      <left style="thin">
        <color theme="0" tint="-0.14990691854609822"/>
      </left>
      <right style="thin">
        <color theme="0" tint="-0.14990691854609822"/>
      </right>
      <top style="thin">
        <color theme="0" tint="-0.14990691854609822"/>
      </top>
      <bottom style="thin">
        <color theme="0" tint="-0.14990691854609822"/>
      </bottom>
      <diagonal/>
    </border>
    <border>
      <left style="thin">
        <color theme="0" tint="-0.14990691854609822"/>
      </left>
      <right style="thin">
        <color theme="0" tint="-0.14990691854609822"/>
      </right>
      <top style="thin">
        <color theme="0" tint="-0.14990691854609822"/>
      </top>
      <bottom/>
      <diagonal/>
    </border>
    <border>
      <left style="thin">
        <color theme="0" tint="-0.14990691854609822"/>
      </left>
      <right style="thin">
        <color theme="0" tint="-0.14990691854609822"/>
      </right>
      <top/>
      <bottom style="thin">
        <color theme="0" tint="-0.14990691854609822"/>
      </bottom>
      <diagonal/>
    </border>
    <border>
      <left style="thin">
        <color theme="0" tint="-0.14990691854609822"/>
      </left>
      <right style="thin">
        <color theme="0" tint="-0.14990691854609822"/>
      </right>
      <top style="thick">
        <color auto="1"/>
      </top>
      <bottom style="thin">
        <color theme="0" tint="-0.14990691854609822"/>
      </bottom>
      <diagonal/>
    </border>
    <border>
      <left style="thin">
        <color theme="0" tint="-0.14990691854609822"/>
      </left>
      <right style="thin">
        <color theme="0" tint="-0.14990691854609822"/>
      </right>
      <top style="thin">
        <color theme="0" tint="-0.14990691854609822"/>
      </top>
      <bottom style="thick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5">
    <xf numFmtId="0" fontId="0" fillId="0" borderId="0" xfId="0"/>
    <xf numFmtId="0" fontId="0" fillId="0" borderId="0" xfId="0" applyAlignment="1">
      <alignment horizontal="center"/>
    </xf>
    <xf numFmtId="0" fontId="4" fillId="3" borderId="1" xfId="0" applyFont="1" applyFill="1" applyBorder="1" applyAlignment="1">
      <alignment horizontal="left" vertical="center"/>
    </xf>
    <xf numFmtId="0" fontId="0" fillId="0" borderId="4" xfId="0" applyBorder="1" applyAlignment="1">
      <alignment horizontal="center"/>
    </xf>
    <xf numFmtId="0" fontId="0" fillId="2" borderId="3" xfId="0" applyFill="1" applyBorder="1"/>
    <xf numFmtId="0" fontId="0" fillId="2" borderId="5" xfId="0" applyFill="1" applyBorder="1"/>
    <xf numFmtId="0" fontId="3" fillId="0" borderId="0" xfId="0" applyFont="1"/>
    <xf numFmtId="0" fontId="4" fillId="3" borderId="1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left" vertical="center"/>
    </xf>
    <xf numFmtId="0" fontId="5" fillId="3" borderId="2" xfId="0" applyFont="1" applyFill="1" applyBorder="1" applyAlignment="1">
      <alignment horizontal="center" vertical="center"/>
    </xf>
    <xf numFmtId="166" fontId="0" fillId="0" borderId="4" xfId="2" applyNumberFormat="1" applyFont="1" applyBorder="1" applyAlignment="1">
      <alignment horizontal="center"/>
    </xf>
    <xf numFmtId="0" fontId="4" fillId="3" borderId="2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169" fontId="0" fillId="0" borderId="4" xfId="1" applyNumberFormat="1" applyFont="1" applyBorder="1" applyAlignment="1">
      <alignment horizontal="center"/>
    </xf>
    <xf numFmtId="169" fontId="2" fillId="2" borderId="4" xfId="1" applyNumberFormat="1" applyFont="1" applyFill="1" applyBorder="1" applyAlignment="1">
      <alignment horizontal="center"/>
    </xf>
    <xf numFmtId="169" fontId="2" fillId="2" borderId="6" xfId="0" applyNumberFormat="1" applyFont="1" applyFill="1" applyBorder="1" applyAlignment="1">
      <alignment horizontal="center"/>
    </xf>
    <xf numFmtId="169" fontId="0" fillId="2" borderId="8" xfId="1" applyNumberFormat="1" applyFont="1" applyFill="1" applyBorder="1" applyAlignment="1">
      <alignment horizontal="center"/>
    </xf>
    <xf numFmtId="169" fontId="0" fillId="2" borderId="4" xfId="1" applyNumberFormat="1" applyFont="1" applyFill="1" applyBorder="1" applyAlignment="1">
      <alignment horizontal="center"/>
    </xf>
    <xf numFmtId="169" fontId="1" fillId="2" borderId="8" xfId="1" applyNumberFormat="1" applyFont="1" applyFill="1" applyBorder="1" applyAlignment="1">
      <alignment horizontal="center"/>
    </xf>
    <xf numFmtId="169" fontId="1" fillId="2" borderId="4" xfId="1" applyNumberFormat="1" applyFont="1" applyFill="1" applyBorder="1" applyAlignment="1">
      <alignment horizontal="center"/>
    </xf>
    <xf numFmtId="169" fontId="0" fillId="2" borderId="9" xfId="1" applyNumberFormat="1" applyFont="1" applyFill="1" applyBorder="1" applyAlignment="1">
      <alignment horizontal="center"/>
    </xf>
    <xf numFmtId="169" fontId="0" fillId="2" borderId="6" xfId="1" applyNumberFormat="1" applyFont="1" applyFill="1" applyBorder="1" applyAlignment="1">
      <alignment horizontal="center"/>
    </xf>
    <xf numFmtId="169" fontId="0" fillId="0" borderId="6" xfId="1" applyNumberFormat="1" applyFont="1" applyBorder="1" applyAlignment="1">
      <alignment horizontal="center"/>
    </xf>
    <xf numFmtId="0" fontId="4" fillId="3" borderId="7" xfId="0" applyFont="1" applyFill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2" borderId="3" xfId="0" applyFill="1" applyBorder="1" applyAlignment="1">
      <alignment horizontal="left"/>
    </xf>
    <xf numFmtId="0" fontId="0" fillId="2" borderId="8" xfId="0" applyFill="1" applyBorder="1" applyAlignment="1">
      <alignment horizontal="left"/>
    </xf>
    <xf numFmtId="0" fontId="0" fillId="2" borderId="5" xfId="0" applyFill="1" applyBorder="1" applyAlignment="1">
      <alignment horizontal="left"/>
    </xf>
    <xf numFmtId="0" fontId="0" fillId="2" borderId="9" xfId="0" applyFill="1" applyBorder="1" applyAlignment="1">
      <alignment horizontal="left"/>
    </xf>
    <xf numFmtId="0" fontId="6" fillId="4" borderId="7" xfId="0" applyFont="1" applyFill="1" applyBorder="1" applyAlignment="1">
      <alignment horizontal="center" vertical="center"/>
    </xf>
    <xf numFmtId="44" fontId="0" fillId="0" borderId="3" xfId="1" applyFont="1" applyBorder="1" applyAlignment="1">
      <alignment horizontal="left"/>
    </xf>
    <xf numFmtId="44" fontId="0" fillId="0" borderId="8" xfId="1" applyFont="1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2" borderId="0" xfId="0" applyFill="1" applyBorder="1"/>
    <xf numFmtId="0" fontId="7" fillId="4" borderId="11" xfId="0" applyFont="1" applyFill="1" applyBorder="1" applyAlignment="1">
      <alignment vertical="center"/>
    </xf>
    <xf numFmtId="169" fontId="0" fillId="2" borderId="0" xfId="1" applyNumberFormat="1" applyFont="1" applyFill="1" applyAlignment="1">
      <alignment horizontal="center"/>
    </xf>
    <xf numFmtId="0" fontId="8" fillId="0" borderId="10" xfId="0" applyFont="1" applyFill="1" applyBorder="1" applyAlignment="1">
      <alignment horizontal="center" vertical="center"/>
    </xf>
    <xf numFmtId="0" fontId="7" fillId="3" borderId="12" xfId="0" applyFont="1" applyFill="1" applyBorder="1" applyAlignment="1">
      <alignment horizontal="center" vertical="center"/>
    </xf>
    <xf numFmtId="0" fontId="7" fillId="3" borderId="13" xfId="0" applyFont="1" applyFill="1" applyBorder="1" applyAlignment="1">
      <alignment horizontal="center" vertical="center"/>
    </xf>
    <xf numFmtId="0" fontId="7" fillId="3" borderId="14" xfId="0" applyFont="1" applyFill="1" applyBorder="1" applyAlignment="1">
      <alignment horizontal="center" vertical="center"/>
    </xf>
    <xf numFmtId="0" fontId="0" fillId="0" borderId="15" xfId="0" applyBorder="1"/>
    <xf numFmtId="0" fontId="0" fillId="0" borderId="18" xfId="0" applyBorder="1"/>
    <xf numFmtId="9" fontId="0" fillId="0" borderId="16" xfId="2" applyFont="1" applyBorder="1" applyAlignment="1">
      <alignment horizontal="center"/>
    </xf>
    <xf numFmtId="9" fontId="0" fillId="0" borderId="19" xfId="2" applyFont="1" applyBorder="1" applyAlignment="1">
      <alignment horizontal="center"/>
    </xf>
    <xf numFmtId="169" fontId="0" fillId="0" borderId="17" xfId="1" applyNumberFormat="1" applyFont="1" applyBorder="1" applyAlignment="1">
      <alignment horizontal="center"/>
    </xf>
    <xf numFmtId="169" fontId="0" fillId="0" borderId="20" xfId="1" applyNumberFormat="1" applyFont="1" applyBorder="1" applyAlignment="1">
      <alignment horizontal="center"/>
    </xf>
    <xf numFmtId="169" fontId="7" fillId="4" borderId="11" xfId="1" applyNumberFormat="1" applyFont="1" applyFill="1" applyBorder="1" applyAlignment="1">
      <alignment horizontal="center" vertical="center"/>
    </xf>
    <xf numFmtId="0" fontId="7" fillId="3" borderId="21" xfId="0" applyFont="1" applyFill="1" applyBorder="1" applyAlignment="1">
      <alignment horizontal="center" vertical="center"/>
    </xf>
    <xf numFmtId="0" fontId="0" fillId="0" borderId="21" xfId="0" applyBorder="1"/>
    <xf numFmtId="9" fontId="0" fillId="0" borderId="21" xfId="2" applyFont="1" applyBorder="1" applyAlignment="1">
      <alignment horizontal="center"/>
    </xf>
    <xf numFmtId="0" fontId="0" fillId="0" borderId="21" xfId="0" applyFill="1" applyBorder="1"/>
    <xf numFmtId="0" fontId="0" fillId="0" borderId="22" xfId="0" applyBorder="1"/>
    <xf numFmtId="9" fontId="0" fillId="0" borderId="22" xfId="2" applyFont="1" applyBorder="1" applyAlignment="1">
      <alignment horizontal="center"/>
    </xf>
    <xf numFmtId="0" fontId="0" fillId="0" borderId="23" xfId="0" applyBorder="1"/>
    <xf numFmtId="0" fontId="0" fillId="0" borderId="23" xfId="0" applyFill="1" applyBorder="1"/>
    <xf numFmtId="9" fontId="0" fillId="0" borderId="23" xfId="2" applyFont="1" applyBorder="1" applyAlignment="1">
      <alignment horizontal="center"/>
    </xf>
    <xf numFmtId="0" fontId="0" fillId="0" borderId="24" xfId="0" applyBorder="1"/>
    <xf numFmtId="0" fontId="0" fillId="0" borderId="24" xfId="0" applyFill="1" applyBorder="1"/>
    <xf numFmtId="9" fontId="0" fillId="0" borderId="24" xfId="2" applyFont="1" applyBorder="1" applyAlignment="1">
      <alignment horizontal="center"/>
    </xf>
    <xf numFmtId="0" fontId="0" fillId="0" borderId="25" xfId="0" applyBorder="1"/>
    <xf numFmtId="0" fontId="0" fillId="0" borderId="25" xfId="0" applyFill="1" applyBorder="1"/>
    <xf numFmtId="9" fontId="0" fillId="0" borderId="25" xfId="2" applyFont="1" applyBorder="1" applyAlignment="1">
      <alignment horizontal="center"/>
    </xf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2612980480179567"/>
          <c:y val="0.11864032785375513"/>
          <c:w val="0.8113701951982043"/>
          <c:h val="0.77207606943868856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shade val="5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2-7926-4AAF-AC17-0EA6C00DDF17}"/>
              </c:ext>
            </c:extLst>
          </c:dPt>
          <c:dPt>
            <c:idx val="1"/>
            <c:bubble3D val="0"/>
            <c:spPr>
              <a:solidFill>
                <a:schemeClr val="accent1">
                  <a:shade val="7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7926-4AAF-AC17-0EA6C00DDF17}"/>
              </c:ext>
            </c:extLst>
          </c:dPt>
          <c:dPt>
            <c:idx val="2"/>
            <c:bubble3D val="0"/>
            <c:spPr>
              <a:solidFill>
                <a:schemeClr val="accent1">
                  <a:shade val="9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4-7926-4AAF-AC17-0EA6C00DDF17}"/>
              </c:ext>
            </c:extLst>
          </c:dPt>
          <c:dPt>
            <c:idx val="3"/>
            <c:bubble3D val="0"/>
            <c:spPr>
              <a:solidFill>
                <a:schemeClr val="accent1">
                  <a:tint val="9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7926-4AAF-AC17-0EA6C00DDF17}"/>
              </c:ext>
            </c:extLst>
          </c:dPt>
          <c:dPt>
            <c:idx val="4"/>
            <c:bubble3D val="0"/>
            <c:spPr>
              <a:solidFill>
                <a:schemeClr val="accent1">
                  <a:tint val="7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7926-4AAF-AC17-0EA6C00DDF17}"/>
              </c:ext>
            </c:extLst>
          </c:dPt>
          <c:dPt>
            <c:idx val="5"/>
            <c:bubble3D val="0"/>
            <c:spPr>
              <a:solidFill>
                <a:schemeClr val="accent1">
                  <a:tint val="5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6-7926-4AAF-AC17-0EA6C00DDF17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shade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7926-4AAF-AC17-0EA6C00DDF17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shade val="7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7926-4AAF-AC17-0EA6C00DDF17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shade val="9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7926-4AAF-AC17-0EA6C00DDF17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tint val="9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7926-4AAF-AC17-0EA6C00DDF17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tint val="7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927710711669988"/>
                      <c:h val="0.12823391812865498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7926-4AAF-AC17-0EA6C00DDF17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tint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7926-4AAF-AC17-0EA6C00DDF17}"/>
                </c:ext>
              </c:extLst>
            </c:dLbl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'Simulador de Investimento'!$B$28:$B$33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Híbridos</c:v>
                </c:pt>
                <c:pt idx="3">
                  <c:v>FOF's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'Simulador de Investimento'!$C$28:$C$33</c:f>
              <c:numCache>
                <c:formatCode>0%</c:formatCode>
                <c:ptCount val="6"/>
                <c:pt idx="0">
                  <c:v>0.32</c:v>
                </c:pt>
                <c:pt idx="1">
                  <c:v>0.35</c:v>
                </c:pt>
                <c:pt idx="2">
                  <c:v>0.08</c:v>
                </c:pt>
                <c:pt idx="3">
                  <c:v>0.05</c:v>
                </c:pt>
                <c:pt idx="4">
                  <c:v>0.1</c:v>
                </c:pt>
                <c:pt idx="5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26-4AAF-AC17-0EA6C00DDF17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34</xdr:row>
      <xdr:rowOff>19049</xdr:rowOff>
    </xdr:from>
    <xdr:to>
      <xdr:col>4</xdr:col>
      <xdr:colOff>28575</xdr:colOff>
      <xdr:row>48</xdr:row>
      <xdr:rowOff>66674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5F9F451-E4EF-F905-B3CF-54D6752B64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9526</xdr:colOff>
      <xdr:row>0</xdr:row>
      <xdr:rowOff>0</xdr:rowOff>
    </xdr:from>
    <xdr:to>
      <xdr:col>4</xdr:col>
      <xdr:colOff>19051</xdr:colOff>
      <xdr:row>3</xdr:row>
      <xdr:rowOff>9525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A2EB6B5F-3C74-9F99-D2C7-FC9573AD2F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776" y="0"/>
          <a:ext cx="4114800" cy="9429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161DB-2DFD-4246-81DE-3671B19F604E}">
  <dimension ref="A1:H49"/>
  <sheetViews>
    <sheetView showGridLines="0" showRowColHeaders="0" tabSelected="1" workbookViewId="0">
      <selection activeCell="C1" sqref="C1"/>
    </sheetView>
  </sheetViews>
  <sheetFormatPr defaultColWidth="0" defaultRowHeight="15" zeroHeight="1" x14ac:dyDescent="0.25"/>
  <cols>
    <col min="1" max="1" width="7.140625" customWidth="1"/>
    <col min="2" max="2" width="27.5703125" bestFit="1" customWidth="1"/>
    <col min="3" max="3" width="21.140625" style="1" bestFit="1" customWidth="1"/>
    <col min="4" max="4" width="12.85546875" bestFit="1" customWidth="1"/>
    <col min="5" max="5" width="7.140625" customWidth="1"/>
    <col min="9" max="16384" width="9.140625" hidden="1"/>
  </cols>
  <sheetData>
    <row r="1" spans="2:4" ht="24.75" customHeight="1" x14ac:dyDescent="0.25">
      <c r="C1"/>
    </row>
    <row r="2" spans="2:4" ht="24" customHeight="1" x14ac:dyDescent="0.25">
      <c r="C2"/>
    </row>
    <row r="3" spans="2:4" ht="24.75" customHeight="1" x14ac:dyDescent="0.25">
      <c r="C3"/>
    </row>
    <row r="4" spans="2:4" ht="15.75" thickBot="1" x14ac:dyDescent="0.3"/>
    <row r="5" spans="2:4" ht="24" thickTop="1" x14ac:dyDescent="0.25">
      <c r="B5" s="12" t="s">
        <v>13</v>
      </c>
      <c r="C5" s="31"/>
      <c r="D5" s="13"/>
    </row>
    <row r="6" spans="2:4" x14ac:dyDescent="0.25">
      <c r="B6" s="32" t="s">
        <v>14</v>
      </c>
      <c r="C6" s="33"/>
      <c r="D6" s="14">
        <v>5000</v>
      </c>
    </row>
    <row r="7" spans="2:4" x14ac:dyDescent="0.25">
      <c r="B7" s="25" t="s">
        <v>15</v>
      </c>
      <c r="C7" s="26"/>
      <c r="D7" s="10">
        <v>8.8999999999999999E-3</v>
      </c>
    </row>
    <row r="8" spans="2:4" ht="15.75" thickBot="1" x14ac:dyDescent="0.3">
      <c r="B8" s="34" t="s">
        <v>31</v>
      </c>
      <c r="C8" s="35"/>
      <c r="D8" s="23">
        <f>salario*0.3</f>
        <v>1500</v>
      </c>
    </row>
    <row r="9" spans="2:4" ht="16.5" thickTop="1" thickBot="1" x14ac:dyDescent="0.3"/>
    <row r="10" spans="2:4" ht="25.5" customHeight="1" thickTop="1" x14ac:dyDescent="0.25">
      <c r="B10" s="7" t="s">
        <v>5</v>
      </c>
      <c r="C10" s="24"/>
      <c r="D10" s="11"/>
    </row>
    <row r="11" spans="2:4" x14ac:dyDescent="0.25">
      <c r="B11" s="25" t="s">
        <v>0</v>
      </c>
      <c r="C11" s="26"/>
      <c r="D11" s="14">
        <v>500</v>
      </c>
    </row>
    <row r="12" spans="2:4" x14ac:dyDescent="0.25">
      <c r="B12" s="25" t="s">
        <v>1</v>
      </c>
      <c r="C12" s="26"/>
      <c r="D12" s="3">
        <v>5</v>
      </c>
    </row>
    <row r="13" spans="2:4" x14ac:dyDescent="0.25">
      <c r="B13" s="25" t="s">
        <v>2</v>
      </c>
      <c r="C13" s="26"/>
      <c r="D13" s="10">
        <v>1.0789999999999999E-2</v>
      </c>
    </row>
    <row r="14" spans="2:4" x14ac:dyDescent="0.25">
      <c r="B14" s="27" t="s">
        <v>3</v>
      </c>
      <c r="C14" s="28"/>
      <c r="D14" s="15">
        <f>FV(rendimento_mensal,anos*12,investimento*-1)</f>
        <v>41888.456999243819</v>
      </c>
    </row>
    <row r="15" spans="2:4" ht="15.75" thickBot="1" x14ac:dyDescent="0.3">
      <c r="B15" s="29" t="s">
        <v>4</v>
      </c>
      <c r="C15" s="30"/>
      <c r="D15" s="16">
        <f>patrimonio_mensal*rendimento_carteira</f>
        <v>372.80726729327</v>
      </c>
    </row>
    <row r="16" spans="2:4" ht="16.5" thickTop="1" thickBot="1" x14ac:dyDescent="0.3"/>
    <row r="17" spans="1:5" ht="27" thickTop="1" x14ac:dyDescent="0.25">
      <c r="B17" s="2" t="s">
        <v>6</v>
      </c>
      <c r="C17" s="8"/>
      <c r="D17" s="9" t="s">
        <v>12</v>
      </c>
    </row>
    <row r="18" spans="1:5" x14ac:dyDescent="0.25">
      <c r="A18" s="6">
        <v>2</v>
      </c>
      <c r="B18" s="4" t="s">
        <v>7</v>
      </c>
      <c r="C18" s="17">
        <f>FV(rendimento_mensal,$A18*12,investimento*-1)</f>
        <v>13613.813648822608</v>
      </c>
      <c r="D18" s="18">
        <f>C18*rendimento_carteira</f>
        <v>121.16294147452122</v>
      </c>
      <c r="E18" s="6"/>
    </row>
    <row r="19" spans="1:5" x14ac:dyDescent="0.25">
      <c r="A19" s="6">
        <v>5</v>
      </c>
      <c r="B19" s="4" t="s">
        <v>8</v>
      </c>
      <c r="C19" s="17">
        <f>FV(rendimento_mensal,$A19*12,investimento*-1)</f>
        <v>41888.456999243819</v>
      </c>
      <c r="D19" s="18">
        <f>C19*rendimento_carteira</f>
        <v>372.80726729327</v>
      </c>
      <c r="E19" s="6"/>
    </row>
    <row r="20" spans="1:5" x14ac:dyDescent="0.25">
      <c r="A20" s="6">
        <v>10</v>
      </c>
      <c r="B20" s="4" t="s">
        <v>9</v>
      </c>
      <c r="C20" s="17">
        <f>FV(rendimento_mensal,$A20*12,investimento*-1)</f>
        <v>121642.1062650861</v>
      </c>
      <c r="D20" s="18">
        <f>C20*rendimento_carteira</f>
        <v>1082.6147457592663</v>
      </c>
      <c r="E20" s="6"/>
    </row>
    <row r="21" spans="1:5" x14ac:dyDescent="0.25">
      <c r="A21" s="6">
        <v>20</v>
      </c>
      <c r="B21" s="4" t="s">
        <v>10</v>
      </c>
      <c r="C21" s="19">
        <f>FV(rendimento_mensal,$A21*12,investimento*-1)</f>
        <v>562599.20004854025</v>
      </c>
      <c r="D21" s="20">
        <f>C21*rendimento_carteira</f>
        <v>5007.1328804320083</v>
      </c>
      <c r="E21" s="6"/>
    </row>
    <row r="22" spans="1:5" ht="15.75" thickBot="1" x14ac:dyDescent="0.3">
      <c r="A22" s="6">
        <v>30</v>
      </c>
      <c r="B22" s="5" t="s">
        <v>11</v>
      </c>
      <c r="C22" s="21">
        <f>FV(rendimento_mensal,$A22*12,investimento*-1)</f>
        <v>2161084.8275023573</v>
      </c>
      <c r="D22" s="22">
        <f>C22*rendimento_carteira</f>
        <v>19233.65496477098</v>
      </c>
      <c r="E22" s="6"/>
    </row>
    <row r="23" spans="1:5" ht="16.5" thickTop="1" thickBot="1" x14ac:dyDescent="0.3"/>
    <row r="24" spans="1:5" ht="17.25" thickTop="1" thickBot="1" x14ac:dyDescent="0.3">
      <c r="B24" s="37" t="s">
        <v>16</v>
      </c>
      <c r="C24" s="39" t="s">
        <v>18</v>
      </c>
    </row>
    <row r="25" spans="1:5" x14ac:dyDescent="0.25">
      <c r="B25" s="36" t="s">
        <v>19</v>
      </c>
      <c r="C25" s="38">
        <f>investimento</f>
        <v>500</v>
      </c>
    </row>
    <row r="26" spans="1:5" ht="15.75" thickBot="1" x14ac:dyDescent="0.3"/>
    <row r="27" spans="1:5" ht="16.5" thickTop="1" x14ac:dyDescent="0.25">
      <c r="B27" s="40" t="s">
        <v>20</v>
      </c>
      <c r="C27" s="41" t="s">
        <v>21</v>
      </c>
      <c r="D27" s="42" t="s">
        <v>22</v>
      </c>
    </row>
    <row r="28" spans="1:5" x14ac:dyDescent="0.25">
      <c r="B28" s="43" t="s">
        <v>23</v>
      </c>
      <c r="C28" s="45">
        <f>VLOOKUP($C$24&amp;" - "&amp;$B28,'Tabela Auxiliar'!A:D,4,0)</f>
        <v>0.32</v>
      </c>
      <c r="D28" s="47">
        <f>C28*investimento</f>
        <v>160</v>
      </c>
    </row>
    <row r="29" spans="1:5" x14ac:dyDescent="0.25">
      <c r="B29" s="43" t="s">
        <v>24</v>
      </c>
      <c r="C29" s="45">
        <f>VLOOKUP($C$24&amp;" - "&amp;$B29,'Tabela Auxiliar'!A:D,4,0)</f>
        <v>0.35</v>
      </c>
      <c r="D29" s="47">
        <f>C29*investimento</f>
        <v>175</v>
      </c>
    </row>
    <row r="30" spans="1:5" x14ac:dyDescent="0.25">
      <c r="B30" s="43" t="s">
        <v>25</v>
      </c>
      <c r="C30" s="45">
        <f>VLOOKUP($C$24&amp;" - "&amp;$B30,'Tabela Auxiliar'!A:D,4,0)</f>
        <v>0.08</v>
      </c>
      <c r="D30" s="47">
        <f>C30*investimento</f>
        <v>40</v>
      </c>
    </row>
    <row r="31" spans="1:5" x14ac:dyDescent="0.25">
      <c r="B31" s="43" t="s">
        <v>26</v>
      </c>
      <c r="C31" s="45">
        <f>VLOOKUP($C$24&amp;" - "&amp;$B31,'Tabela Auxiliar'!A:D,4,0)</f>
        <v>0.05</v>
      </c>
      <c r="D31" s="47">
        <f>C31*investimento</f>
        <v>25</v>
      </c>
    </row>
    <row r="32" spans="1:5" x14ac:dyDescent="0.25">
      <c r="B32" s="43" t="s">
        <v>27</v>
      </c>
      <c r="C32" s="45">
        <f>VLOOKUP($C$24&amp;" - "&amp;$B32,'Tabela Auxiliar'!A:D,4,0)</f>
        <v>0.1</v>
      </c>
      <c r="D32" s="47">
        <f>C32*investimento</f>
        <v>50</v>
      </c>
    </row>
    <row r="33" spans="2:4" ht="15.75" thickBot="1" x14ac:dyDescent="0.3">
      <c r="B33" s="44" t="s">
        <v>28</v>
      </c>
      <c r="C33" s="46">
        <f>VLOOKUP($C$24&amp;" - "&amp;$B33,'Tabela Auxiliar'!A:D,4,0)</f>
        <v>0.1</v>
      </c>
      <c r="D33" s="48">
        <f>C33*investimento</f>
        <v>50</v>
      </c>
    </row>
    <row r="34" spans="2:4" ht="16.5" thickTop="1" x14ac:dyDescent="0.25">
      <c r="D34" s="49">
        <f>SUM(D28:D33)</f>
        <v>500</v>
      </c>
    </row>
    <row r="35" spans="2:4" x14ac:dyDescent="0.25"/>
    <row r="36" spans="2:4" x14ac:dyDescent="0.25"/>
    <row r="37" spans="2:4" x14ac:dyDescent="0.25"/>
    <row r="38" spans="2:4" x14ac:dyDescent="0.25"/>
    <row r="39" spans="2:4" x14ac:dyDescent="0.25"/>
    <row r="40" spans="2:4" x14ac:dyDescent="0.25"/>
    <row r="41" spans="2:4" x14ac:dyDescent="0.25"/>
    <row r="42" spans="2:4" x14ac:dyDescent="0.25"/>
    <row r="43" spans="2:4" x14ac:dyDescent="0.25"/>
    <row r="44" spans="2:4" x14ac:dyDescent="0.25"/>
    <row r="45" spans="2:4" x14ac:dyDescent="0.25"/>
    <row r="46" spans="2:4" x14ac:dyDescent="0.25"/>
    <row r="47" spans="2:4" x14ac:dyDescent="0.25"/>
    <row r="48" spans="2:4" x14ac:dyDescent="0.25"/>
    <row r="49" x14ac:dyDescent="0.25"/>
  </sheetData>
  <mergeCells count="11">
    <mergeCell ref="B14:C14"/>
    <mergeCell ref="B15:C15"/>
    <mergeCell ref="B10:D10"/>
    <mergeCell ref="B5:D5"/>
    <mergeCell ref="B6:C6"/>
    <mergeCell ref="B7:C7"/>
    <mergeCell ref="B8:C8"/>
    <mergeCell ref="B17:C17"/>
    <mergeCell ref="B11:C11"/>
    <mergeCell ref="B12:C12"/>
    <mergeCell ref="B13:C13"/>
  </mergeCells>
  <dataValidations disablePrompts="1" count="1">
    <dataValidation type="list" allowBlank="1" showInputMessage="1" showErrorMessage="1" sqref="C24" xr:uid="{63065E6F-DB4B-4F2B-8365-BC3C4D9C6F4A}">
      <formula1>"Conservador,Moderado, Agressivo"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C72F7-A74D-437F-8085-5540DCEE346F}">
  <dimension ref="A1:D19"/>
  <sheetViews>
    <sheetView showGridLines="0" showRowColHeaders="0" workbookViewId="0"/>
  </sheetViews>
  <sheetFormatPr defaultColWidth="0" defaultRowHeight="15" x14ac:dyDescent="0.25"/>
  <cols>
    <col min="1" max="1" width="30.140625" bestFit="1" customWidth="1"/>
    <col min="2" max="2" width="12.140625" bestFit="1" customWidth="1"/>
    <col min="3" max="3" width="16.85546875" bestFit="1" customWidth="1"/>
    <col min="4" max="4" width="21.140625" bestFit="1" customWidth="1"/>
    <col min="5" max="5" width="1" customWidth="1"/>
    <col min="6" max="16384" width="9.140625" hidden="1"/>
  </cols>
  <sheetData>
    <row r="1" spans="1:4" ht="15.75" x14ac:dyDescent="0.25">
      <c r="A1" s="50" t="s">
        <v>30</v>
      </c>
      <c r="B1" s="50" t="s">
        <v>16</v>
      </c>
      <c r="C1" s="50" t="s">
        <v>20</v>
      </c>
      <c r="D1" s="50" t="s">
        <v>21</v>
      </c>
    </row>
    <row r="2" spans="1:4" x14ac:dyDescent="0.25">
      <c r="A2" s="51" t="str">
        <f>B2&amp;" - "&amp;C2</f>
        <v>Conservador - Papel</v>
      </c>
      <c r="B2" s="51" t="s">
        <v>17</v>
      </c>
      <c r="C2" s="51" t="s">
        <v>23</v>
      </c>
      <c r="D2" s="52">
        <v>0.3</v>
      </c>
    </row>
    <row r="3" spans="1:4" x14ac:dyDescent="0.25">
      <c r="A3" s="51" t="str">
        <f t="shared" ref="A3:A19" si="0">B3&amp;" - "&amp;C3</f>
        <v>Conservador - Tijolo</v>
      </c>
      <c r="B3" s="51" t="s">
        <v>17</v>
      </c>
      <c r="C3" s="51" t="s">
        <v>24</v>
      </c>
      <c r="D3" s="52">
        <v>0.5</v>
      </c>
    </row>
    <row r="4" spans="1:4" x14ac:dyDescent="0.25">
      <c r="A4" s="51" t="str">
        <f t="shared" si="0"/>
        <v>Conservador - Híbridos</v>
      </c>
      <c r="B4" s="51" t="s">
        <v>17</v>
      </c>
      <c r="C4" s="51" t="s">
        <v>25</v>
      </c>
      <c r="D4" s="52">
        <v>0.1</v>
      </c>
    </row>
    <row r="5" spans="1:4" x14ac:dyDescent="0.25">
      <c r="A5" s="51" t="str">
        <f t="shared" si="0"/>
        <v>Conservador - FOF's</v>
      </c>
      <c r="B5" s="51" t="s">
        <v>17</v>
      </c>
      <c r="C5" s="51" t="s">
        <v>26</v>
      </c>
      <c r="D5" s="52">
        <v>0.1</v>
      </c>
    </row>
    <row r="6" spans="1:4" x14ac:dyDescent="0.25">
      <c r="A6" s="51" t="str">
        <f t="shared" si="0"/>
        <v>Conservador - Desenvolvimento</v>
      </c>
      <c r="B6" s="51" t="s">
        <v>17</v>
      </c>
      <c r="C6" s="51" t="s">
        <v>27</v>
      </c>
      <c r="D6" s="52">
        <v>0</v>
      </c>
    </row>
    <row r="7" spans="1:4" ht="15.75" thickBot="1" x14ac:dyDescent="0.3">
      <c r="A7" s="54" t="str">
        <f t="shared" si="0"/>
        <v>Conservador - Hotelarias</v>
      </c>
      <c r="B7" s="54" t="s">
        <v>17</v>
      </c>
      <c r="C7" s="54" t="s">
        <v>28</v>
      </c>
      <c r="D7" s="55">
        <v>0</v>
      </c>
    </row>
    <row r="8" spans="1:4" ht="15.75" thickTop="1" x14ac:dyDescent="0.25">
      <c r="A8" s="59" t="str">
        <f t="shared" si="0"/>
        <v>Moderado - Papel</v>
      </c>
      <c r="B8" s="60" t="s">
        <v>18</v>
      </c>
      <c r="C8" s="59" t="s">
        <v>23</v>
      </c>
      <c r="D8" s="61">
        <v>0.32</v>
      </c>
    </row>
    <row r="9" spans="1:4" x14ac:dyDescent="0.25">
      <c r="A9" s="51" t="str">
        <f t="shared" si="0"/>
        <v>Moderado - Tijolo</v>
      </c>
      <c r="B9" s="53" t="s">
        <v>18</v>
      </c>
      <c r="C9" s="51" t="s">
        <v>24</v>
      </c>
      <c r="D9" s="52">
        <v>0.35</v>
      </c>
    </row>
    <row r="10" spans="1:4" x14ac:dyDescent="0.25">
      <c r="A10" s="51" t="str">
        <f t="shared" si="0"/>
        <v>Moderado - Híbridos</v>
      </c>
      <c r="B10" s="53" t="s">
        <v>18</v>
      </c>
      <c r="C10" s="51" t="s">
        <v>25</v>
      </c>
      <c r="D10" s="52">
        <v>0.08</v>
      </c>
    </row>
    <row r="11" spans="1:4" x14ac:dyDescent="0.25">
      <c r="A11" s="51" t="str">
        <f t="shared" si="0"/>
        <v>Moderado - FOF's</v>
      </c>
      <c r="B11" s="53" t="s">
        <v>18</v>
      </c>
      <c r="C11" s="51" t="s">
        <v>26</v>
      </c>
      <c r="D11" s="52">
        <v>0.05</v>
      </c>
    </row>
    <row r="12" spans="1:4" x14ac:dyDescent="0.25">
      <c r="A12" s="51" t="str">
        <f t="shared" si="0"/>
        <v>Moderado - Desenvolvimento</v>
      </c>
      <c r="B12" s="53" t="s">
        <v>18</v>
      </c>
      <c r="C12" s="51" t="s">
        <v>27</v>
      </c>
      <c r="D12" s="52">
        <v>0.1</v>
      </c>
    </row>
    <row r="13" spans="1:4" ht="15.75" thickBot="1" x14ac:dyDescent="0.3">
      <c r="A13" s="62" t="str">
        <f t="shared" si="0"/>
        <v>Moderado - Hotelarias</v>
      </c>
      <c r="B13" s="63" t="s">
        <v>18</v>
      </c>
      <c r="C13" s="62" t="s">
        <v>28</v>
      </c>
      <c r="D13" s="64">
        <v>0.1</v>
      </c>
    </row>
    <row r="14" spans="1:4" ht="15.75" thickTop="1" x14ac:dyDescent="0.25">
      <c r="A14" s="56" t="str">
        <f t="shared" si="0"/>
        <v>Agressivo - Papel</v>
      </c>
      <c r="B14" s="57" t="s">
        <v>29</v>
      </c>
      <c r="C14" s="56" t="s">
        <v>23</v>
      </c>
      <c r="D14" s="58">
        <v>0.5</v>
      </c>
    </row>
    <row r="15" spans="1:4" x14ac:dyDescent="0.25">
      <c r="A15" s="51" t="str">
        <f t="shared" si="0"/>
        <v>Agressivo - Tijolo</v>
      </c>
      <c r="B15" s="53" t="s">
        <v>29</v>
      </c>
      <c r="C15" s="51" t="s">
        <v>24</v>
      </c>
      <c r="D15" s="52">
        <v>0.1</v>
      </c>
    </row>
    <row r="16" spans="1:4" x14ac:dyDescent="0.25">
      <c r="A16" s="51" t="str">
        <f t="shared" si="0"/>
        <v>Agressivo - Híbridos</v>
      </c>
      <c r="B16" s="53" t="s">
        <v>29</v>
      </c>
      <c r="C16" s="51" t="s">
        <v>25</v>
      </c>
      <c r="D16" s="52">
        <v>0.05</v>
      </c>
    </row>
    <row r="17" spans="1:4" x14ac:dyDescent="0.25">
      <c r="A17" s="51" t="str">
        <f t="shared" si="0"/>
        <v>Agressivo - FOF's</v>
      </c>
      <c r="B17" s="53" t="s">
        <v>29</v>
      </c>
      <c r="C17" s="51" t="s">
        <v>26</v>
      </c>
      <c r="D17" s="52">
        <v>0.05</v>
      </c>
    </row>
    <row r="18" spans="1:4" x14ac:dyDescent="0.25">
      <c r="A18" s="51" t="str">
        <f t="shared" si="0"/>
        <v>Agressivo - Desenvolvimento</v>
      </c>
      <c r="B18" s="53" t="s">
        <v>29</v>
      </c>
      <c r="C18" s="51" t="s">
        <v>27</v>
      </c>
      <c r="D18" s="52">
        <v>0.2</v>
      </c>
    </row>
    <row r="19" spans="1:4" x14ac:dyDescent="0.25">
      <c r="A19" s="51" t="str">
        <f t="shared" si="0"/>
        <v>Agressivo - Hotelarias</v>
      </c>
      <c r="B19" s="53" t="s">
        <v>29</v>
      </c>
      <c r="C19" s="51" t="s">
        <v>28</v>
      </c>
      <c r="D19" s="52">
        <v>0.1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7</vt:i4>
      </vt:variant>
    </vt:vector>
  </HeadingPairs>
  <TitlesOfParts>
    <vt:vector size="9" baseType="lpstr">
      <vt:lpstr>Simulador de Investimento</vt:lpstr>
      <vt:lpstr>Tabela Auxiliar</vt:lpstr>
      <vt:lpstr>anos</vt:lpstr>
      <vt:lpstr>investimento</vt:lpstr>
      <vt:lpstr>patrimonio_mensal</vt:lpstr>
      <vt:lpstr>rendimento_carteira</vt:lpstr>
      <vt:lpstr>rendimento_mensal</vt:lpstr>
      <vt:lpstr>salario</vt:lpstr>
      <vt:lpstr>sugestao_investimento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Leandro Caldas Jales</dc:creator>
  <cp:lastModifiedBy>Leandro Caldas Jales</cp:lastModifiedBy>
  <dcterms:created xsi:type="dcterms:W3CDTF">2025-05-24T19:08:41Z</dcterms:created>
  <dcterms:modified xsi:type="dcterms:W3CDTF">2025-05-24T22:02:09Z</dcterms:modified>
</cp:coreProperties>
</file>