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996DFCDF-7555-4307-968E-BE6A7C4E3AFD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CONTROLE GERAL" sheetId="1" r:id="rId1"/>
    <sheet name="MOVIMENTAÇÕES" sheetId="2" r:id="rId2"/>
    <sheet name="Folha1" sheetId="3" state="hidden" r:id="rId3"/>
  </sheets>
  <definedNames>
    <definedName name="_FilterDatabase" localSheetId="1" hidden="1">MOVIMENTAÇÕES!$D$1:$D$1493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1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2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2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2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2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2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2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2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2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2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2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2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2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2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2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2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2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2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2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2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2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2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2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2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2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2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2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2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2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2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2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2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2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2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2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2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2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<sst xmlns="http://schemas.openxmlformats.org/spreadsheetml/2006/main" count="12024" uniqueCount="3634">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</sst>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2">
    <cellStyle name="Moeda" xfId="1" builtinId="4"/>
    <cellStyle name="Normal" xfId="0" builtinId="0"/>
  </cellStyles>
  <dxfs count="36">
    <dxf>
      <font>
        <color rgb="FF00B05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R$ 1.084.320,42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3" totalsRowShown="0" headerRowDxfId="31" dataDxfId="30">
  <autoFilter ref="A4:Q1633" xr:uid="{00000000-0009-0000-0100-000001000000}"/>
  <tableColumns count="17">
    <tableColumn id="1" xr3:uid="{00000000-0010-0000-0000-000001000000}" name="Codigo" dataDxfId="29"/>
    <tableColumn id="2" xr3:uid="{00000000-0010-0000-0000-000002000000}" name="Maquina" dataDxfId="28"/>
    <tableColumn id="3" xr3:uid="{00000000-0010-0000-0000-000003000000}" name="Classificação" dataDxfId="27"/>
    <tableColumn id="4" xr3:uid="{00000000-0010-0000-0000-000004000000}" name="Descrição Tecnica" dataDxfId="26"/>
    <tableColumn id="5" xr3:uid="{00000000-0010-0000-0000-000005000000}" name="ENDEREÇO" dataDxfId="25"/>
    <tableColumn id="6" xr3:uid="{00000000-0010-0000-0000-000006000000}" name="Estoque" dataDxfId="24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xr3:uid="{00000000-0010-0000-0000-000007000000}" name="Mínimo" dataDxfId="23"/>
    <tableColumn id="8" xr3:uid="{00000000-0010-0000-0000-000008000000}" name="Maximo" dataDxfId="22"/>
    <tableColumn id="9" xr3:uid="{00000000-0010-0000-0000-000009000000}" name="Valor Unitario Estimado" dataDxfId="21" dataCellStyle="Moeda"/>
    <tableColumn id="10" xr3:uid="{00000000-0010-0000-0000-00000A000000}" name="Valor Total Estimado" dataDxfId="20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9"/>
    <tableColumn id="13" xr3:uid="{00000000-0010-0000-0000-00000D000000}" name="Ser. Realizado" dataDxfId="18"/>
    <tableColumn id="14" xr3:uid="{00000000-0010-0000-0000-00000E000000}" name="FAB" dataDxfId="17"/>
    <tableColumn id="15" xr3:uid="{00000000-0010-0000-0000-00000F000000}" name="Valor Ser." dataDxfId="16"/>
    <tableColumn id="16" xr3:uid="{00000000-0010-0000-0000-000010000000}" name="Status Nivel Estoque " dataDxfId="15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4"/>
    <tableColumn id="12" xr3:uid="{00000000-0010-0000-0000-00000C000000}" name="Estoque Inicial" dataDxfId="13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5" totalsRowShown="0" headerRowDxfId="12" dataDxfId="11">
  <autoFilter ref="B4:F5" xr:uid="{00000000-0009-0000-0100-000002000000}"/>
  <tableColumns count="5">
    <tableColumn id="1" xr3:uid="{00000000-0010-0000-0100-000001000000}" name="Data" dataDxfId="10"/>
    <tableColumn id="2" xr3:uid="{00000000-0010-0000-0100-000002000000}" name="Codigo" dataDxfId="9"/>
    <tableColumn id="3" xr3:uid="{00000000-0010-0000-0100-000003000000}" name="Descrição Tecnica" dataDxfId="8">
      <calculatedColumnFormula>IFERROR(VLOOKUP(C5,Tabela1[],4,0),"Nenhum Item com esse Código Encontrado")</calculatedColumnFormula>
    </tableColumn>
    <tableColumn id="4" xr3:uid="{00000000-0010-0000-0100-000004000000}" name="Tipo" dataDxfId="7"/>
    <tableColumn id="5" xr3:uid="{00000000-0010-0000-0100-000005000000}" name="Quantidade" dataDxfId="6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3"/>
  <sheetViews>
    <sheetView showGridLines="0" showRowColHeaders="0" zoomScale="70" zoomScaleNormal="70" workbookViewId="0">
      <pane ySplit="4" topLeftCell="A5" activePane="bottomLeft" state="frozen"/>
      <selection pane="bottomLeft" activeCell="D15" sqref="D15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26" t="s">
        <v>0</v>
      </c>
      <c r="C1" s="26"/>
      <c r="D1" s="26"/>
      <c r="E1" s="26"/>
      <c r="F1" s="26"/>
      <c r="G1" s="9" t="s">
        <v>1</v>
      </c>
      <c r="I1" s="10"/>
      <c r="J1" s="10"/>
      <c r="O1" s="18"/>
    </row>
    <row r="2" spans="1:17" ht="28.5" x14ac:dyDescent="0.45">
      <c r="B2" s="25" t="s">
        <v>2</v>
      </c>
      <c r="C2" s="25"/>
      <c r="D2" s="25"/>
      <c r="E2" s="25"/>
      <c r="F2" s="25"/>
    </row>
    <row r="3" spans="1:17" ht="21" customHeight="1" x14ac:dyDescent="0.2">
      <c r="I3" s="11" t="s">
        <v>27</v>
      </c>
      <c r="J3" s="12">
        <f>SUM(J5:J10062)</f>
        <v>1084320.4165800624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I5" s="7">
        <v>200</v>
      </c>
      <c r="J5" s="7">
        <f>Tabela1[[#This Row],[Estoque]]*Tabela1[[#This Row],[Valor Unitario Estimado]]</f>
        <v>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6" s="20"/>
      <c r="H6" s="20"/>
      <c r="I6" s="21">
        <v>26.39</v>
      </c>
      <c r="J6" s="21">
        <f>Tabela1[[#This Row],[Estoque]]*Tabela1[[#This Row],[Valor Unitario Estimado]]</f>
        <v>422.24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28</v>
      </c>
      <c r="G7" s="20"/>
      <c r="H7" s="20"/>
      <c r="I7" s="21">
        <v>23.9</v>
      </c>
      <c r="J7" s="21">
        <f>Tabela1[[#This Row],[Estoque]]*Tabela1[[#This Row],[Valor Unitario Estimado]]</f>
        <v>669.19999999999993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" s="20"/>
      <c r="H8" s="20"/>
      <c r="I8" s="21">
        <v>16.440000000000001</v>
      </c>
      <c r="J8" s="21">
        <f>Tabela1[[#This Row],[Estoque]]*Tabela1[[#This Row],[Valor Unitario Estimado]]</f>
        <v>65.760000000000005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" s="20"/>
      <c r="H9" s="20"/>
      <c r="I9" s="21">
        <v>12</v>
      </c>
      <c r="J9" s="21">
        <f>Tabela1[[#This Row],[Estoque]]*Tabela1[[#This Row],[Valor Unitario Estimado]]</f>
        <v>24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" s="20"/>
      <c r="H10" s="20"/>
      <c r="I10" s="21">
        <v>12.3</v>
      </c>
      <c r="J10" s="21">
        <f>Tabela1[[#This Row],[Estoque]]*Tabela1[[#This Row],[Valor Unitario Estimado]]</f>
        <v>147.60000000000002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" s="20"/>
      <c r="H11" s="20"/>
      <c r="I11" s="21">
        <v>10.5</v>
      </c>
      <c r="J11" s="21">
        <f>Tabela1[[#This Row],[Estoque]]*Tabela1[[#This Row],[Valor Unitario Estimado]]</f>
        <v>52.5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2" s="20"/>
      <c r="H12" s="20"/>
      <c r="I12" s="21">
        <v>15</v>
      </c>
      <c r="J12" s="21">
        <f>Tabela1[[#This Row],[Estoque]]*Tabela1[[#This Row],[Valor Unitario Estimado]]</f>
        <v>1050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" s="20"/>
      <c r="H14" s="20"/>
      <c r="I14" s="21">
        <v>0.15</v>
      </c>
      <c r="J14" s="21">
        <f>Tabela1[[#This Row],[Estoque]]*Tabela1[[#This Row],[Valor Unitario Estimado]]</f>
        <v>0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" s="20"/>
      <c r="H15" s="20"/>
      <c r="I15" s="21">
        <v>0.15</v>
      </c>
      <c r="J15" s="21">
        <f>Tabela1[[#This Row],[Estoque]]*Tabela1[[#This Row],[Valor Unitario Estimado]]</f>
        <v>0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42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16" s="20"/>
      <c r="H16" s="20"/>
      <c r="I16" s="21">
        <v>0.15</v>
      </c>
      <c r="J16" s="21">
        <f>Tabela1[[#This Row],[Estoque]]*Tabela1[[#This Row],[Valor Unitario Estimado]]</f>
        <v>3.3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" s="20"/>
      <c r="H17" s="20"/>
      <c r="I17" s="21">
        <v>0.15</v>
      </c>
      <c r="J17" s="21">
        <f>Tabela1[[#This Row],[Estoque]]*Tabela1[[#This Row],[Valor Unitario Estimado]]</f>
        <v>0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" s="20"/>
      <c r="H18" s="20"/>
      <c r="I18" s="21">
        <v>3.6</v>
      </c>
      <c r="J18" s="21">
        <f>Tabela1[[#This Row],[Estoque]]*Tabela1[[#This Row],[Valor Unitario Estimado]]</f>
        <v>3.6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" s="20"/>
      <c r="H19" s="20"/>
      <c r="I19" s="21">
        <v>3.6</v>
      </c>
      <c r="J19" s="21">
        <f>Tabela1[[#This Row],[Estoque]]*Tabela1[[#This Row],[Valor Unitario Estimado]]</f>
        <v>32.4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0" s="20"/>
      <c r="H20" s="20"/>
      <c r="I20" s="21">
        <v>3.6</v>
      </c>
      <c r="J20" s="21">
        <f>Tabela1[[#This Row],[Estoque]]*Tabela1[[#This Row],[Valor Unitario Estimado]]</f>
        <v>3.6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264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4" s="20"/>
      <c r="H24" s="20"/>
      <c r="I24" s="21">
        <v>89</v>
      </c>
      <c r="J24" s="21">
        <f>Tabela1[[#This Row],[Estoque]]*Tabela1[[#This Row],[Valor Unitario Estimado]]</f>
        <v>267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" s="20"/>
      <c r="H25" s="20"/>
      <c r="I25" s="21">
        <v>107</v>
      </c>
      <c r="J25" s="21">
        <f>Tabela1[[#This Row],[Estoque]]*Tabela1[[#This Row],[Valor Unitario Estimado]]</f>
        <v>321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" s="20"/>
      <c r="H39" s="20"/>
      <c r="I39" s="21">
        <v>152.11000000000001</v>
      </c>
      <c r="J39" s="21">
        <f>Tabela1[[#This Row],[Estoque]]*Tabela1[[#This Row],[Valor Unitario Estimado]]</f>
        <v>608.44000000000005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6" s="20"/>
      <c r="H46" s="20"/>
      <c r="I46" s="21">
        <v>148.30000000000001</v>
      </c>
      <c r="J46" s="21">
        <f>Tabela1[[#This Row],[Estoque]]*Tabela1[[#This Row],[Valor Unitario Estimado]]</f>
        <v>741.5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" s="20"/>
      <c r="H57" s="20"/>
      <c r="I57" s="21">
        <v>85.75</v>
      </c>
      <c r="J57" s="21">
        <f>Tabela1[[#This Row],[Estoque]]*Tabela1[[#This Row],[Valor Unitario Estimado]]</f>
        <v>171.5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" s="20"/>
      <c r="H59" s="20"/>
      <c r="I59" s="21">
        <v>150</v>
      </c>
      <c r="J59" s="21">
        <f>Tabela1[[#This Row],[Estoque]]*Tabela1[[#This Row],[Valor Unitario Estimado]]</f>
        <v>450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61" s="20"/>
      <c r="H61" s="20"/>
      <c r="I61" s="21">
        <v>41</v>
      </c>
      <c r="J61" s="21">
        <f>Tabela1[[#This Row],[Estoque]]*Tabela1[[#This Row],[Valor Unitario Estimado]]</f>
        <v>451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14802.320000000002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5" priority="4" stopIfTrue="1">
      <formula>$C5="A"</formula>
    </cfRule>
  </conditionalFormatting>
  <conditionalFormatting sqref="O5:O1633">
    <cfRule type="expression" dxfId="4" priority="1" stopIfTrue="1">
      <formula>$O5="Estoque em Nível Mínimo"</formula>
    </cfRule>
    <cfRule type="expression" dxfId="3" priority="2" stopIfTrue="1">
      <formula>$O5="Estoque Não Conforme"</formula>
    </cfRule>
    <cfRule type="expression" dxfId="2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5"/>
  <sheetViews>
    <sheetView showGridLines="0" showRowColHeaders="0" tabSelected="1" workbookViewId="0">
      <pane ySplit="4" topLeftCell="A5" activePane="bottomLeft" state="frozen"/>
      <selection pane="bottomLeft" activeCell="D15" sqref="D15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27" t="s">
        <v>0</v>
      </c>
      <c r="C1" s="27"/>
      <c r="D1" s="27"/>
      <c r="E1" s="27"/>
      <c r="F1" s="27"/>
      <c r="G1" s="3" t="s">
        <v>1</v>
      </c>
      <c r="I1" s="6"/>
      <c r="J1" s="6"/>
    </row>
    <row r="2" spans="2:10" s="2" customFormat="1" ht="21" x14ac:dyDescent="0.2">
      <c r="B2" s="28" t="s">
        <v>28</v>
      </c>
      <c r="C2" s="28"/>
      <c r="D2" s="28"/>
      <c r="E2" s="28"/>
      <c r="F2" s="28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</sheetData>
  <mergeCells count="2">
    <mergeCell ref="B1:F1"/>
    <mergeCell ref="B2:F2"/>
  </mergeCells>
  <phoneticPr fontId="13" type="noConversion"/>
  <conditionalFormatting sqref="E5">
    <cfRule type="expression" dxfId="1" priority="1" stopIfTrue="1">
      <formula>$E5="Saída"</formula>
    </cfRule>
    <cfRule type="expression" dxfId="0" priority="2" stopIfTrue="1">
      <formula>$E5="Entrada"</formula>
    </cfRule>
  </conditionalFormatting>
  <dataValidations count="2">
    <dataValidation type="list" allowBlank="1" showInputMessage="1" showErrorMessage="1" sqref="E5" xr:uid="{00000000-0002-0000-0100-000000000000}">
      <formula1>"Entrada,Saída"</formula1>
    </dataValidation>
    <dataValidation type="custom" allowBlank="1" showInputMessage="1" showErrorMessage="1" sqref="F5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 GERAL</vt:lpstr>
      <vt:lpstr>MOVIMENTAÇÕES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2022-10-22T01:36:56Z</dcterms:modified>
</cp:coreProperties>
</file>