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eLivro"/>
  <mc:AlternateContent xmlns:mc="http://schemas.openxmlformats.org/markup-compatibility/2006">
    <mc:Choice Requires="x15">
      <x15ac:absPath xmlns:x15ac="http://schemas.microsoft.com/office/spreadsheetml/2010/11/ac" url="D:\1-Projetos Aprendiz\Development\warehouseSystem\database\src\"/>
    </mc:Choice>
  </mc:AlternateContent>
  <bookViews>
    <workbookView xWindow="0" yWindow="0" windowWidth="16815" windowHeight="9045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2" hidden="1">BD_matriculas!$A$1:$B$310</definedName>
    <definedName name="_FilterDatabase" localSheetId="1" hidden="1">MOVIMENTAÇÕES!$D$1:$D$1471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0" i="2" l="1"/>
  <c r="D49" i="2"/>
  <c r="D48" i="2"/>
  <c r="D47" i="2"/>
  <c r="D46" i="2" l="1"/>
  <c r="D45" i="2"/>
  <c r="D44" i="2" l="1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>
  <authors>
    <author>David Allan Neves da Silva</author>
  </authors>
  <commentList>
    <comment ref="D12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David Allan Neves da Silva</author>
  </authors>
  <commentList>
    <comment ref="D12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<sst xmlns="http://schemas.openxmlformats.org/spreadsheetml/2006/main" count="12584" uniqueCount="3999">
  <si>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</si>
  <si>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</si>
  <si>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</si>
  <si>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</si>
  <si>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</si>
  <si>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</si>
  <si>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</si>
  <si>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</si>
  <si>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</si>
  <si>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</si>
  <si>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</si>
  <si>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</si>
  <si>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</si>
  <si>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</si>
  <si>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</si>
  <si>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</si>
  <si>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</si>
  <si>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</si>
  <si>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</si>
  <si>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</si>
  <si>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</si>
  <si>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</si>
  <si>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</si>
  <si>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</si>
  <si>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</si>
  <si>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</si>
  <si>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</si>
  <si>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</si>
  <si>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</si>
  <si>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</si>
  <si>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</si>
  <si>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</si>
  <si>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</si>
  <si>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</si>
  <si>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</si>
  <si>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</si>
  <si>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</si>
  <si>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</si>
  <si>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</si>
  <si>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</si>
  <si>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</si>
  <si>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</si>
  <si>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</si>
  <si>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</si>
  <si>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</si>
  <si>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</si>
  <si>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</si>
  <si>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</si>
  <si>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</si>
  <si>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</si>
  <si>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</si>
  <si>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</si>
  <si>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</si>
  <si>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</si>
  <si>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</si>
  <si>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</si>
  <si>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</si>
  <si>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</si>
  <si>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</si>
  <si>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</si>
  <si>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</si>
  <si>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</si>
  <si>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</si>
  <si>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</si>
  <si>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</si>
  <si>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</si>
  <si>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</si>
  <si>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</si>
  <si>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</si>
  <si>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</si>
  <si>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</si>
  <si>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</si>
  <si>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</si>
  <si>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</si>
  <si>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</si>
  <si>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</si>
  <si>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</si>
  <si>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</si>
  <si>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</si>
  <si>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</si>
  <si>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</si>
  <si>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</si>
  <si>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</si>
  <si>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</si>
  <si>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</si>
  <si>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</si>
  <si>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</si>
  <si>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</si>
  <si>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</si>
  <si>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</si>
  <si>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</si>
  <si>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</si>
  <si>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</si>
  <si>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</si>
  <si>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</si>
  <si>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</si>
  <si>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</si>
  <si>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</si>
  <si>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</si>
  <si>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</si>
  <si>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</si>
  <si>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</si>
  <si>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</si>
  <si>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</si>
  <si>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</si>
  <si>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</si>
  <si>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</si>
  <si>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</si>
  <si>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</si>
  <si>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</si>
  <si>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</si>
  <si>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</si>
  <si>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</si>
  <si>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</si>
  <si>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</si>
  <si>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</si>
  <si>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</si>
  <si>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</si>
  <si>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</si>
  <si>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</si>
  <si>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</si>
  <si>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</si>
  <si>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</si>
  <si>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</si>
  <si>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</si>
  <si>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</si>
  <si>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</si>
  <si>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</si>
  <si>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</si>
  <si>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</si>
  <si>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</si>
  <si>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</si>
  <si>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</si>
  <si>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</si>
  <si>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</si>
  <si>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</si>
  <si>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</si>
  <si>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</si>
  <si>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</si>
  <si>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</si>
  <si>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</si>
  <si>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</si>
  <si>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</si>
  <si>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</si>
  <si>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</si>
  <si>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</si>
  <si>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</si>
  <si>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</si>
  <si>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</si>
  <si>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</si>
  <si>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</si>
  <si>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</si>
  <si>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</si>
  <si>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</si>
  <si>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</si>
  <si>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</si>
  <si>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</si>
  <si>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</si>
  <si>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</si>
  <si>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</si>
  <si>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</si>
  <si>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</si>
  <si>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</si>
  <si>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</si>
  <si>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</si>
  <si>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</si>
  <si>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</si>
  <si>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</si>
  <si>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</si>
  <si>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</si>
  <si>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</si>
  <si>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</si>
  <si>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</si>
  <si>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</si>
  <si>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</si>
  <si>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</si>
  <si>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</si>
  <si>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</si>
  <si>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</si>
  <si>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</si>
  <si>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</si>
  <si>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</si>
  <si>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</si>
  <si>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</si>
  <si>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</si>
  <si>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</si>
  <si>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</si>
  <si>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</si>
  <si>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</si>
  <si>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</si>
  <si>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</si>
  <si>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</si>
  <si>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</si>
  <si>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</si>
  <si>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</si>
  <si>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</si>
  <si>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</si>
  <si>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</si>
  <si>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</si>
  <si>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</si>
  <si>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</si>
  <si>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</si>
  <si>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</si>
  <si>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</si>
  <si>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</si>
  <si>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</si>
  <si>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</si>
  <si>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</si>
  <si>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</si>
  <si>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</si>
  <si>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</si>
  <si>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</si>
  <si>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</si>
  <si>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</si>
  <si>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</si>
  <si>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</si>
  <si>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</si>
  <si>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</si>
  <si>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</si>
  <si>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</si>
  <si>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</si>
  <si>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</si>
  <si>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</si>
  <si>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</si>
  <si>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</si>
  <si>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</si>
  <si>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</si>
  <si>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</si>
  <si>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</si>
  <si>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</si>
  <si>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</si>
  <si>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</si>
  <si>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</si>
  <si>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</si>
  <si>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</si>
  <si>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</si>
  <si>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</si>
  <si>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</si>
  <si>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</si>
  <si>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</si>
  <si>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</si>
  <si>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</si>
  <si>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</si>
  <si>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</si>
  <si>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</si>
  <si>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</si>
  <si>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</si>
  <si>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</si>
  <si>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</si>
  <si>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</si>
  <si>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</si>
  <si>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</si>
  <si>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</si>
  <si>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</si>
  <si>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</si>
  <si>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</si>
  <si>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</si>
  <si>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</si>
  <si>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</si>
  <si>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</si>
  <si>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</si>
  <si>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</si>
  <si>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</si>
  <si>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</si>
  <si>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</si>
  <si>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</si>
  <si>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</si>
  <si>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</si>
  <si>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</si>
  <si>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</si>
  <si>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</si>
  <si>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</si>
  <si>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</si>
  <si>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</si>
  <si>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</si>
  <si>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</si>
  <si>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</si>
  <si>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</si>
  <si>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</si>
  <si>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</si>
  <si>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</si>
  <si>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</si>
  <si>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</si>
  <si>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</si>
  <si>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</si>
  <si>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</si>
  <si>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</si>
  <si>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</si>
  <si>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</si>
  <si>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</si>
  <si>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</si>
  <si>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</si>
  <si>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</si>
  <si>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</si>
  <si>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</si>
  <si>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</si>
  <si>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</si>
  <si>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</si>
  <si>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</si>
  <si>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</si>
  <si>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</si>
  <si>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</si>
  <si>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</si>
  <si>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</si>
  <si>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</si>
  <si>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</si>
  <si>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</si>
  <si>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</si>
  <si>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</si>
  <si>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</si>
  <si>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</si>
  <si>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</si>
  <si>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</si>
  <si>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</si>
  <si>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</si>
  <si>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</si>
  <si>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</si>
  <si>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</si>
  <si>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</si>
  <si>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</si>
  <si>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</si>
  <si>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</si>
  <si>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</si>
  <si>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</si>
  <si>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</si>
  <si>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</si>
  <si>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</si>
  <si>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</si>
  <si>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</si>
  <si>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</si>
  <si>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</si>
  <si>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</si>
  <si>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</si>
  <si>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</si>
  <si>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</si>
  <si>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</si>
  <si>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</si>
  <si>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</si>
  <si>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</si>
  <si>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</si>
  <si>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</si>
  <si>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</si>
  <si>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</si>
  <si>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</si>
  <si>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</si>
  <si>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</si>
  <si>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</si>
  <si>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</si>
  <si>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</si>
  <si>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</si>
  <si>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</si>
  <si>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</si>
  <si>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</si>
  <si>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</si>
  <si>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</si>
  <si>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</si>
  <si>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</si>
  <si>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</si>
  <si>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</si>
  <si>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</si>
  <si>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</si>
  <si>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</si>
  <si>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</si>
  <si>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</si>
  <si>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</si>
  <si>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</si>
  <si>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</si>
  <si>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</si>
  <si>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</si>
  <si>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</si>
  <si>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</si>
  <si>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</si>
  <si>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</si>
  <si>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</si>
  <si>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</si>
  <si>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</si>
  <si>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</si>
  <si>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</si>
  <si>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</si>
  <si>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</si>
  <si>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</si>
  <si>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</si>
  <si>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</si>
  <si>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</si>
  <si>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</si>
  <si>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</si>
  <si>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</si>
  <si>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</si>
  <si>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</si>
  <si>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</si>
  <si>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</si>
  <si>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</si>
  <si>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</si>
  <si>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</si>
  <si>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</si>
  <si>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</si>
  <si>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</si>
  <si>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</si>
  <si>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</si>
  <si>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</si>
  <si>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</si>
  <si>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</si>
  <si>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</si>
  <si>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</si>
  <si>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</si>
  <si>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</si>
  <si>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</si>
  <si>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</si>
  <si>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</si>
  <si>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</si>
  <si>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</si>
  <si>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</si>
  <si>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</si>
  <si>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</si>
  <si>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</si>
  <si>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</si>
  <si>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</si>
  <si>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</si>
  <si>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</si>
  <si>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</si>
  <si>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</si>
  <si>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</si>
  <si>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</si>
  <si>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</si>
  <si>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</si>
  <si>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</si>
  <si>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</si>
  <si>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</si>
  <si>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</si>
  <si>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</si>
  <si>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</si>
  <si>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</si>
  <si>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</si>
  <si>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</si>
  <si>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</si>
  <si>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</si>
  <si>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</si>
  <si>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</si>
  <si>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</si>
  <si>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</si>
  <si>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</si>
  <si>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</si>
  <si>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</si>
  <si>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</si>
  <si>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</si>
  <si>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</si>
  <si>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</si>
  <si>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</si>
  <si>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</si>
  <si>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</si>
  <si>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</si>
  <si>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</si>
  <si>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</si>
  <si>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</si>
  <si>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</si>
  <si>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</si>
  <si>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</si>
  <si>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</si>
  <si>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</si>
  <si>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</si>
  <si>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</si>
  <si>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</si>
  <si>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</si>
  <si>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</si>
  <si>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</si>
  <si>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</si>
  <si>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</si>
  <si>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</si>
  <si>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</si>
  <si>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</si>
  <si>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</si>
  <si>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</si>
  <si>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</si>
  <si>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</si>
  <si>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</si>
  <si>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</si>
  <si>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</si>
  <si>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</si>
  <si>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</si>
  <si>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</si>
  <si>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</si>
  <si>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</si>
  <si>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</si>
  <si>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</si>
  <si>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</si>
  <si>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</si>
  <si>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</si>
  <si>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</si>
  <si>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</si>
  <si>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</si>
  <si>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</si>
  <si>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</si>
  <si>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</si>
  <si>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</si>
  <si>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</si>
  <si>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</si>
  <si>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</si>
  <si>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</si>
  <si>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</si>
  <si>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</si>
  <si>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</si>
  <si>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</si>
  <si>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</si>
  <si>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</si>
  <si>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</si>
  <si>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</si>
  <si>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</si>
  <si>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</si>
  <si>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</si>
  <si>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</si>
  <si>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</si>
  <si>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</si>
  <si>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</si>
  <si>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</si>
  <si>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</si>
  <si>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</si>
  <si>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</si>
  <si>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</si>
  <si>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</si>
  <si>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</si>
  <si>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</si>
  <si>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</si>
  <si>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</si>
  <si>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</si>
  <si>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</si>
  <si>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</si>
  <si>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</si>
  <si>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</si>
  <si>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</si>
  <si>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</si>
  <si>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</si>
  <si>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</si>
  <si>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</si>
  <si>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</si>
  <si>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</si>
  <si>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</si>
  <si>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</si>
  <si>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</si>
  <si>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</si>
  <si>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</si>
  <si>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</si>
  <si>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</si>
  <si>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</si>
  <si>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</si>
  <si>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</si>
  <si>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</si>
  <si>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</si>
  <si>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</si>
  <si>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</si>
  <si>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</si>
  <si>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</si>
  <si>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</si>
  <si>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</si>
  <si>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</si>
  <si>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</si>
  <si>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</si>
  <si>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</si>
  <si>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</si>
  <si>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</si>
  <si>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</si>
  <si>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</si>
  <si>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</si>
  <si>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</si>
  <si>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</si>
  <si>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</si>
  <si>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</si>
  <si>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</si>
  <si>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</si>
  <si>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</si>
  <si>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</si>
  <si>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</si>
  <si>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</si>
  <si>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</si>
  <si>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</si>
  <si>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</si>
  <si>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</si>
  <si>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</si>
  <si>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</si>
  <si>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</si>
  <si>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</si>
  <si>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</si>
  <si>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</si>
  <si>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</si>
  <si>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</si>
  <si>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</si>
  <si>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</si>
  <si>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</si>
  <si>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</si>
  <si>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</si>
  <si>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</si>
  <si>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</si>
  <si>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</si>
  <si>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</si>
  <si>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</si>
  <si>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</si>
  <si>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</si>
  <si>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</si>
  <si>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</si>
  <si>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</si>
  <si>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</si>
  <si>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</si>
  <si>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</si>
  <si>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</si>
  <si>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</si>
  <si>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</si>
  <si>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</si>
  <si>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</si>
  <si>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</si>
  <si>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</si>
  <si>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</si>
  <si>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</si>
  <si>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</si>
  <si>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</si>
  <si>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</si>
  <si>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</si>
  <si>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</si>
  <si>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</si>
  <si>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</si>
  <si>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</si>
  <si>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</si>
  <si>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</si>
  <si>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</si>
  <si>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</si>
  <si>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</si>
  <si>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</si>
  <si>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</si>
  <si>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</si>
  <si>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</si>
  <si>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</si>
  <si>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</si>
  <si>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</si>
  <si>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</si>
  <si>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</si>
  <si>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</si>
  <si>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</si>
  <si>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</si>
  <si>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</si>
  <si>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</si>
  <si>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</si>
  <si>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</si>
  <si>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</si>
  <si>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</si>
  <si>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</si>
  <si>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</si>
  <si>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</si>
  <si>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</si>
  <si>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</si>
  <si>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</si>
  <si>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</si>
  <si>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</si>
  <si>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</si>
  <si>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</si>
  <si>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</si>
  <si>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</si>
  <si>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</si>
  <si>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</si>
  <si>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</si>
  <si>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</si>
  <si>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</si>
  <si>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</si>
  <si>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</si>
  <si>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</si>
  <si>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</si>
  <si>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</si>
  <si>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</si>
  <si>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</si>
  <si>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</si>
  <si>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</si>
  <si>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</si>
  <si>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</si>
  <si>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</si>
  <si>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</si>
  <si>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</si>
  <si>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</si>
  <si>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</si>
  <si>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</si>
  <si>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</si>
  <si>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</si>
  <si>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</si>
  <si>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</si>
  <si>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</si>
  <si>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</si>
  <si>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</si>
  <si>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</si>
  <si>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</si>
  <si>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</si>
  <si>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</si>
  <si>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</si>
  <si>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</si>
  <si>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</si>
  <si>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</si>
  <si>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</si>
  <si>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</si>
  <si>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</si>
  <si>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</si>
  <si>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</si>
  <si>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</si>
  <si>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</si>
  <si>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</si>
  <si>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</si>
  <si>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</si>
  <si>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</si>
  <si>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</si>
  <si>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</si>
  <si>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</si>
  <si>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</si>
  <si>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</si>
  <si>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</si>
  <si>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</si>
  <si>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</si>
  <si>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</si>
  <si>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</si>
  <si>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</si>
  <si>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</si>
  <si>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</si>
  <si>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</si>
  <si>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</si>
  <si>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</si>
  <si>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</si>
  <si>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</si>
  <si>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</si>
  <si>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</si>
  <si>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</si>
  <si>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</si>
  <si>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</si>
  <si>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</si>
  <si>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</si>
  <si>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</si>
  <si>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</si>
  <si>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</si>
  <si>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</si>
  <si>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</si>
  <si>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</si>
  <si>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</si>
  <si>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</si>
  <si>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</si>
  <si>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</si>
  <si>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</si>
  <si>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</si>
  <si>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</si>
  <si>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</si>
  <si>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</si>
  <si>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</si>
  <si>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</si>
  <si>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</si>
  <si>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</si>
  <si>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</si>
  <si>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</si>
  <si>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</si>
  <si>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</si>
  <si>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</si>
  <si>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</si>
  <si>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</si>
  <si>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</si>
  <si>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</si>
  <si>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</si>
  <si>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</si>
  <si>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</si>
  <si>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</si>
  <si>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</si>
  <si>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</si>
  <si>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</si>
  <si>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</si>
  <si>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</si>
  <si>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</si>
  <si>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</si>
  <si>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</si>
  <si>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</si>
  <si>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</si>
  <si>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</si>
  <si>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</si>
  <si>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</si>
  <si>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</si>
  <si>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</si>
  <si>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</si>
  <si>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</si>
  <si>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</si>
  <si>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</si>
  <si>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</si>
  <si>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</si>
  <si>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</si>
  <si>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</si>
  <si>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</si>
  <si>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</si>
  <si>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</si>
  <si>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</si>
  <si>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</si>
  <si>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</si>
  <si>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</si>
  <si>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</si>
  <si>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</si>
  <si>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</si>
  <si>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</si>
  <si>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</si>
  <si>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</si>
  <si>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</si>
  <si>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</si>
  <si>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</si>
  <si>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</si>
  <si>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</si>
  <si>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</si>
  <si>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</si>
  <si>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</si>
  <si>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</si>
  <si>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</si>
  <si>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</si>
  <si>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</si>
  <si>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</si>
  <si>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</si>
  <si>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</si>
  <si>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</si>
  <si>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</si>
  <si>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</si>
  <si>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</si>
  <si>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</si>
  <si>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</si>
  <si>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</si>
  <si>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</si>
  <si>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</si>
  <si>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</si>
  <si>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</si>
  <si>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</si>
  <si>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</si>
  <si>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</si>
  <si>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</si>
  <si>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</si>
  <si>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</si>
  <si>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</si>
  <si>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</si>
  <si>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</si>
  <si>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</si>
  <si>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</si>
  <si>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</si>
  <si>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</si>
  <si>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</si>
  <si>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</si>
  <si>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</si>
  <si>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</si>
  <si>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</si>
  <si>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</si>
  <si>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</si>
  <si>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</si>
  <si>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</si>
  <si>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</si>
  <si>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</si>
  <si>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</si>
  <si>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</si>
  <si>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</si>
  <si>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</si>
  <si>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</si>
  <si>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</si>
  <si>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</si>
  <si>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</si>
  <si>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</si>
  <si>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</si>
  <si>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</si>
  <si>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</si>
  <si>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</si>
  <si>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</si>
  <si>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</si>
  <si>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</si>
  <si>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</si>
  <si>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</si>
  <si>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</si>
  <si>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</si>
  <si>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</si>
  <si>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</si>
  <si>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</si>
  <si>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</si>
  <si>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</si>
  <si>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</si>
  <si>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</si>
  <si>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</si>
  <si>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</si>
  <si>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</si>
  <si>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</si>
  <si>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</si>
  <si>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</si>
  <si>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</si>
  <si>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</si>
  <si>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</si>
  <si>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</si>
  <si>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</si>
  <si>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</si>
  <si>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</si>
  <si>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</si>
  <si>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</si>
  <si>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</si>
  <si>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</si>
  <si>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</si>
  <si>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</si>
  <si>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</si>
  <si>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</si>
  <si>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</si>
  <si>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</si>
  <si>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</si>
  <si>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</si>
  <si>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</si>
  <si>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</si>
  <si>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</si>
  <si>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</si>
  <si>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</si>
  <si>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</si>
  <si>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</si>
  <si>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</si>
  <si>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</si>
  <si>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</si>
  <si>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</si>
  <si>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</si>
  <si>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</si>
  <si>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</si>
  <si>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</si>
  <si>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</si>
  <si>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</si>
  <si>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</si>
  <si>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</si>
  <si>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</si>
  <si>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</si>
  <si>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</si>
  <si>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</si>
  <si>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</si>
  <si>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</si>
  <si>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</si>
  <si>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</si>
  <si>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</si>
  <si>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</si>
  <si>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</si>
  <si>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</si>
  <si>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</si>
  <si>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</si>
  <si>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</si>
  <si>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</si>
  <si>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</si>
  <si>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</si>
  <si>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</si>
  <si>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</si>
  <si>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</si>
  <si>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</si>
  <si>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</si>
  <si>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</si>
  <si>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</si>
  <si>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</si>
  <si>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</si>
  <si>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</si>
  <si>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</si>
  <si>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</si>
  <si>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</si>
  <si>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</si>
  <si>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</si>
  <si>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</si>
  <si>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</si>
  <si>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</si>
  <si>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</si>
  <si>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</si>
  <si>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</si>
  <si>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</si>
  <si>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</si>
  <si>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</si>
  <si>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</si>
  <si>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</si>
  <si>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</si>
  <si>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</si>
  <si>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</si>
  <si>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</si>
  <si>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</si>
  <si>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</si>
  <si>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</si>
  <si>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</si>
  <si>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</si>
  <si>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</si>
  <si>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</si>
  <si>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</si>
  <si>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</si>
  <si>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</si>
  <si>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</si>
  <si>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</si>
  <si>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</si>
  <si>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</si>
  <si>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</si>
  <si>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</si>
  <si>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</si>
  <si>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</si>
  <si>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</si>
  <si>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</si>
  <si>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</si>
  <si>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</si>
  <si>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</si>
  <si>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</si>
  <si>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</si>
  <si>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</si>
  <si>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</si>
  <si>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</si>
  <si>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</si>
  <si>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</si>
  <si>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</si>
  <si>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</si>
  <si>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</si>
  <si>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</si>
  <si>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</si>
  <si>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</si>
  <si>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</si>
  <si>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</si>
  <si>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</si>
  <si>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</si>
  <si>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</si>
  <si>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</si>
  <si>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</si>
  <si>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</si>
  <si>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</si>
  <si>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</si>
  <si>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</si>
  <si>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</si>
  <si>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</si>
  <si>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</si>
  <si>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</si>
  <si>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</si>
  <si>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</si>
  <si>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</si>
  <si>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</si>
  <si>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</si>
  <si>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</si>
  <si>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</si>
  <si>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</si>
  <si>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</si>
  <si>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</si>
  <si>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</si>
  <si>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</si>
  <si>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</si>
  <si>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</si>
  <si>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</si>
  <si>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</si>
  <si>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</si>
  <si>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</si>
  <si>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</si>
  <si>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</si>
  <si>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</si>
  <si>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</si>
  <si>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</si>
  <si>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</si>
  <si>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</si>
  <si>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</si>
  <si>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</si>
  <si>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</si>
  <si>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</si>
  <si>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</si>
  <si>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</si>
  <si>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</si>
  <si>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</si>
  <si>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</si>
  <si>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</si>
  <si>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</si>
  <si>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</si>
  <si>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</si>
  <si>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</si>
  <si>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</si>
  <si>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</si>
  <si>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</si>
  <si>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</si>
  <si>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</si>
  <si>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</si>
  <si>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</si>
  <si>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</si>
  <si>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</si>
  <si>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</si>
  <si>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</si>
  <si>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</si>
  <si>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</si>
  <si>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</si>
  <si>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</si>
  <si>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</si>
  <si>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</si>
  <si>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</si>
  <si>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</si>
  <si>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</si>
  <si>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</si>
  <si>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</si>
  <si>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</si>
  <si>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</si>
  <si>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</si>
  <si>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</si>
  <si>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</si>
  <si>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</si>
  <si>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</si>
  <si>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</si>
  <si>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</si>
  <si>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</si>
  <si>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</si>
  <si>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</si>
  <si>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</si>
  <si>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</si>
  <si>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</si>
  <si>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</si>
  <si>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</si>
  <si>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</si>
  <si>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</si>
  <si>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</si>
  <si>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</si>
  <si>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</si>
  <si>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</si>
  <si>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</si>
  <si>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</si>
  <si>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</si>
  <si>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</si>
  <si>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</si>
  <si>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</si>
  <si>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</si>
  <si>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</si>
  <si>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</si>
  <si>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</si>
  <si>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</si>
  <si>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</si>
  <si>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</si>
  <si>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</si>
  <si>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</si>
  <si>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</si>
  <si>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</si>
  <si>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</si>
  <si>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</si>
  <si>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</si>
  <si>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</si>
  <si>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</si>
  <si>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</si>
  <si>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</si>
  <si>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</si>
  <si>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</si>
  <si>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</si>
  <si>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</si>
  <si>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</si>
  <si>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</si>
  <si>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</si>
  <si>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</si>
  <si>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</si>
  <si>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</si>
  <si>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</si>
  <si>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</si>
  <si>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</si>
  <si>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</si>
  <si>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</si>
  <si>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</si>
  <si>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</si>
  <si>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</si>
  <si>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</si>
  <si>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</si>
  <si>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</si>
  <si>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</si>
  <si>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</si>
  <si>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</si>
  <si>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</si>
  <si>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</si>
  <si>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</si>
  <si>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</si>
  <si>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</si>
  <si>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</si>
  <si>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</si>
  <si>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</si>
  <si>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</si>
  <si>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</si>
  <si>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</si>
  <si>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</si>
  <si>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</si>
  <si>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</si>
  <si>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</si>
  <si>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</si>
  <si>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</si>
  <si>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</si>
  <si>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</si>
  <si>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</si>
  <si>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</si>
  <si>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</si>
  <si>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</si>
  <si>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</si>
  <si>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</si>
  <si>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</si>
  <si>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</si>
  <si>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</si>
  <si>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</si>
  <si>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</si>
  <si>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</si>
  <si>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</si>
  <si>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</si>
  <si>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</si>
  <si>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</si>
  <si>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</si>
  <si>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</si>
  <si>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</si>
  <si>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</si>
  <si>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</si>
  <si>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</si>
  <si>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</si>
  <si>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</si>
  <si>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</si>
  <si>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</si>
  <si>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</si>
  <si>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</si>
  <si>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</si>
  <si>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</si>
  <si>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</si>
  <si>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</si>
  <si>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</si>
  <si>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</si>
  <si>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</si>
  <si>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</si>
  <si>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</si>
  <si>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</si>
  <si>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</si>
  <si>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</si>
  <si>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</si>
  <si>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</si>
  <si>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</si>
  <si>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</si>
  <si>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</si>
  <si>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</si>
  <si>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</si>
  <si>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</si>
  <si>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</si>
  <si>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</si>
  <si>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</si>
  <si>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</si>
  <si>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</si>
  <si>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</si>
  <si>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</si>
  <si>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</si>
  <si>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</si>
  <si>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</si>
  <si>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</si>
  <si>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</si>
  <si>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</si>
  <si>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</si>
  <si>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</si>
  <si>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</si>
  <si>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</si>
  <si>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</si>
  <si>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</si>
  <si>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</si>
  <si>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</si>
  <si>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</si>
  <si>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</si>
  <si>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</si>
  <si>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</si>
  <si>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</si>
  <si>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</si>
  <si>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</si>
  <si>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</si>
  <si>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</si>
  <si>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</si>
  <si>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</si>
  <si>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</si>
  <si>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</si>
  <si>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</si>
  <si>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</si>
  <si>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</si>
  <si>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</si>
  <si>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</si>
  <si>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</si>
  <si>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</si>
  <si>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</si>
  <si>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</si>
  <si>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</si>
  <si>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</si>
  <si>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</si>
  <si>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</si>
  <si>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</si>
  <si>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</si>
  <si>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</si>
  <si>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</si>
  <si>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</si>
  <si>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</si>
  <si>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</si>
  <si>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</si>
  <si>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</si>
  <si>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</si>
  <si>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</si>
  <si>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</si>
  <si>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</si>
  <si>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</si>
  <si>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</si>
  <si>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</si>
  <si>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</si>
  <si>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</si>
  <si>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</si>
  <si>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</si>
  <si>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</si>
  <si>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</si>
  <si>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</si>
  <si>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</si>
  <si>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</si>
  <si>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</si>
  <si>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</si>
  <si>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</si>
  <si>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</si>
  <si>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</si>
  <si>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</si>
  <si>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</si>
  <si>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</si>
  <si>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</si>
  <si>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</si>
  <si>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</si>
  <si>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</si>
  <si>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</si>
  <si>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</si>
  <si>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</si>
  <si>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</si>
  <si>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</si>
  <si>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</si>
  <si>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</si>
  <si>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</si>
  <si>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</si>
  <si>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</si>
  <si>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</si>
  <si>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</si>
  <si>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</si>
  <si>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</si>
  <si>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</si>
  <si>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</si>
  <si>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</si>
  <si>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</si>
  <si>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</si>
  <si>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</si>
  <si>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</si>
  <si>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</si>
  <si>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</si>
  <si>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</si>
  <si>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</si>
  <si>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</si>
  <si>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</si>
  <si>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</si>
  <si>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</si>
  <si>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</si>
  <si>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</si>
  <si>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</si>
  <si>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</si>
  <si>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</si>
  <si>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</si>
  <si>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</si>
  <si>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</si>
  <si>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</si>
  <si>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</si>
  <si>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</si>
  <si>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</si>
  <si>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</si>
  <si>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</si>
  <si>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</si>
  <si>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</si>
  <si>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</si>
  <si>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</si>
  <si>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</si>
  <si>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</si>
  <si>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</si>
  <si>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</si>
  <si>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</si>
  <si>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</si>
  <si>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</si>
  <si>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</si>
  <si>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</si>
  <si>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</si>
  <si>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</si>
  <si>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</si>
  <si>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</si>
  <si>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</si>
  <si>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</si>
  <si>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</si>
  <si>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</si>
  <si>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</si>
  <si>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</si>
  <si>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</si>
  <si>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</si>
  <si>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</si>
  <si>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</si>
  <si>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</si>
  <si>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</si>
  <si>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</si>
  <si>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</si>
  <si>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</si>
  <si>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</si>
  <si>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</si>
  <si>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</si>
  <si>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</si>
  <si>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</si>
  <si>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</si>
  <si>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</si>
  <si>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</si>
  <si>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</si>
  <si>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</si>
  <si>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</si>
  <si>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</si>
  <si>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</si>
  <si>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</si>
  <si>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</si>
  <si>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</si>
  <si>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</si>
  <si>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</si>
  <si>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</si>
  <si>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</si>
  <si>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</si>
  <si>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</si>
  <si>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</si>
  <si>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</si>
  <si>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</si>
  <si>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</si>
  <si>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</si>
  <si>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</si>
  <si>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</si>
  <si>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</si>
  <si>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</si>
  <si>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</si>
  <si>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</si>
  <si>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</si>
  <si>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</si>
  <si>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</si>
  <si>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</si>
  <si>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</si>
  <si>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</si>
  <si>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</si>
  <si>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</si>
  <si>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</si>
  <si>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</si>
  <si>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</si>
  <si>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</si>
  <si>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</si>
  <si>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</si>
  <si>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</si>
  <si>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</si>
  <si>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</si>
  <si>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</si>
  <si>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</si>
  <si>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</si>
  <si>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</si>
  <si>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</si>
  <si>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</si>
  <si>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</si>
  <si>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</si>
  <si>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</si>
  <si>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</si>
  <si>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</si>
  <si>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</si>
  <si>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</si>
  <si>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</si>
  <si>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</si>
  <si>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</si>
  <si>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</si>
  <si>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</si>
  <si>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</si>
  <si>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</si>
  <si>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</si>
  <si>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</si>
  <si>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</si>
  <si>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</si>
  <si>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</si>
  <si>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</si>
  <si>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</si>
  <si>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</si>
  <si>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</si>
  <si>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</si>
  <si>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</si>
  <si>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</si>
  <si>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</si>
  <si>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</si>
  <si>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</si>
  <si>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</si>
  <si>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</si>
  <si>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</si>
  <si>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</si>
  <si>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</si>
  <si>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</si>
  <si>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</si>
  <si>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</si>
  <si>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</si>
  <si>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</si>
  <si>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</si>
  <si>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</si>
  <si>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</si>
  <si>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</si>
  <si>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</si>
  <si>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</si>
  <si>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</si>
  <si>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</si>
  <si>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</si>
  <si>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</si>
  <si>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</si>
  <si>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</si>
  <si>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</si>
  <si>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</si>
  <si>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</si>
  <si>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</si>
  <si>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</si>
  <si>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</si>
  <si>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</si>
  <si>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</si>
  <si>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</si>
  <si>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</si>
  <si>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</si>
  <si>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</si>
  <si>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</si>
  <si>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</si>
  <si>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</si>
  <si>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</si>
  <si>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</si>
  <si>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</si>
  <si>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</si>
  <si>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</si>
  <si>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</si>
  <si>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</si>
  <si>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</si>
  <si>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</si>
  <si>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</si>
  <si>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</si>
  <si>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</si>
  <si>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</si>
  <si>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</si>
  <si>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</si>
  <si>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</si>
  <si>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</si>
  <si>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</si>
  <si>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</si>
  <si>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</si>
  <si>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</si>
  <si>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</si>
  <si>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</si>
  <si>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</si>
  <si>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</si>
  <si>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</si>
  <si>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</si>
  <si>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</si>
  <si>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</si>
  <si>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</si>
  <si>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</si>
  <si>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</si>
  <si>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</si>
  <si>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</si>
  <si>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</si>
  <si>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</si>
  <si>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</si>
  <si>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</si>
  <si>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</si>
  <si>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</si>
  <si>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</si>
  <si>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</si>
  <si>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</si>
  <si>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</si>
  <si>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</si>
  <si>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</si>
  <si>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</si>
  <si>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</si>
  <si>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</si>
  <si>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</si>
  <si>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</si>
  <si>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</si>
  <si>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</si>
  <si>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</si>
  <si>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</si>
  <si>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</si>
  <si>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</si>
  <si>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</si>
  <si>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</si>
  <si>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</si>
  <si>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</si>
  <si>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</si>
  <si>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</si>
  <si>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</si>
  <si>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</si>
  <si>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</si>
  <si>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</si>
  <si>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</si>
  <si>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</si>
  <si>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</si>
  <si>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</si>
  <si>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</si>
  <si>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</si>
  <si>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</si>
  <si>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</si>
  <si>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</si>
  <si>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</si>
  <si>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</si>
  <si>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</si>
  <si>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</si>
  <si>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</si>
  <si>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</si>
  <si>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</si>
  <si>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</si>
  <si>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</si>
  <si>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</si>
  <si>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</si>
  <si>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</si>
  <si>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</si>
  <si>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</si>
  <si>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</si>
  <si>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</si>
  <si>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</si>
  <si>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</si>
  <si>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</si>
  <si>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</si>
  <si>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</si>
  <si>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</si>
  <si>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</si>
  <si>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</si>
  <si>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</si>
  <si>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</si>
  <si>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</si>
  <si>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</si>
  <si>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</si>
  <si>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</si>
  <si>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</si>
  <si>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</si>
  <si>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</si>
  <si>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</si>
  <si>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</si>
  <si>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</si>
  <si>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</si>
  <si>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</si>
  <si>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</si>
  <si>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</si>
  <si>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</si>
  <si>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</si>
  <si>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</si>
  <si>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</si>
  <si>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</si>
  <si>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</si>
  <si>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</si>
  <si>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</si>
  <si>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</si>
  <si>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</si>
  <si>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</si>
  <si>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</si>
  <si>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</si>
  <si>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</si>
  <si>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</si>
  <si>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</si>
  <si>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</si>
  <si>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</si>
  <si>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</si>
  <si>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</si>
  <si>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</si>
  <si>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</si>
  <si>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</si>
  <si>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</si>
  <si>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</si>
  <si>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</si>
  <si>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</si>
  <si>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</si>
  <si>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</si>
  <si>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</si>
  <si>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</si>
  <si>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</si>
  <si>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</si>
  <si>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</si>
  <si>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</si>
  <si>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</si>
  <si>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</si>
  <si>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</si>
  <si>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</si>
  <si>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</si>
  <si>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</si>
  <si>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</si>
  <si>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</si>
  <si>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</si>
  <si>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</si>
  <si>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</si>
  <si>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</si>
  <si>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</si>
  <si>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</si>
  <si>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</si>
  <si>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</si>
  <si>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</si>
  <si>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</si>
  <si>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</si>
  <si>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</si>
  <si>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</si>
  <si>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</si>
  <si>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</si>
  <si>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</si>
  <si>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</si>
  <si>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</si>
  <si>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</si>
  <si>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</si>
  <si>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</si>
  <si>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</si>
  <si>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</si>
  <si>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</si>
  <si>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</si>
  <si>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</si>
  <si>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</si>
  <si>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</si>
  <si>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</si>
  <si>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</si>
  <si>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</si>
  <si>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</si>
  <si>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</si>
  <si>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</si>
  <si>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</si>
  <si>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</si>
  <si>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</si>
  <si>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</si>
  <si>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</si>
  <si>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</si>
  <si>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</si>
  <si>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</si>
  <si>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</si>
  <si>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</si>
  <si>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</si>
  <si>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</si>
  <si>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</si>
  <si>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</si>
  <si>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</si>
  <si>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</si>
  <si>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</si>
  <si>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</si>
  <si>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</si>
  <si>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</si>
  <si>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</si>
  <si>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</si>
  <si>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</si>
  <si>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</si>
  <si>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</si>
  <si>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</si>
  <si>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</si>
  <si>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</si>
  <si>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</si>
  <si>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</si>
  <si>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</si>
  <si>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</si>
  <si>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</si>
  <si>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</si>
  <si>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</si>
  <si>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</si>
  <si>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</si>
  <si>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</si>
  <si>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</si>
  <si>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</si>
  <si>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</si>
  <si>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</si>
  <si>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</si>
  <si>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</si>
  <si>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</si>
  <si>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</si>
  <si>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</si>
  <si>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</si>
  <si>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</si>
  <si>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</si>
  <si>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</si>
  <si>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</si>
  <si>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</si>
  <si>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</si>
  <si>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</si>
  <si>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</si>
  <si>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</si>
  <si>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</si>
  <si>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</si>
  <si>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</si>
  <si>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</si>
  <si>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</si>
  <si>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</si>
  <si>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</si>
  <si>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</si>
  <si>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</si>
  <si>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</si>
  <si>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</si>
  <si>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</si>
  <si>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</si>
  <si>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</si>
  <si>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</si>
  <si>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</si>
  <si>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</si>
  <si>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</si>
  <si>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</si>
  <si>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</si>
  <si>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</si>
  <si>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</si>
  <si>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</si>
  <si>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</si>
  <si>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</si>
  <si>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</si>
  <si>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</si>
  <si>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</si>
  <si>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</si>
  <si>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</si>
  <si>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</si>
  <si>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</si>
  <si>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</si>
  <si>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</si>
  <si>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</si>
  <si>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</si>
  <si>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</si>
  <si>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</si>
  <si>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</si>
  <si>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</si>
  <si>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</si>
  <si>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</si>
  <si>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</si>
  <si>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</si>
  <si>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</si>
  <si>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</si>
  <si>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</si>
  <si>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</si>
  <si>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</si>
  <si>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</si>
  <si>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</si>
  <si>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</si>
  <si>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</si>
  <si>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</si>
  <si>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</si>
  <si>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</si>
  <si>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</si>
  <si>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</si>
  <si>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</si>
  <si>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</si>
  <si>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</si>
  <si>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</si>
  <si>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</si>
  <si>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</si>
  <si>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</si>
  <si>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</si>
  <si>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</si>
  <si>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</si>
  <si>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</si>
  <si>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</si>
  <si>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</si>
  <si>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</si>
  <si>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</si>
  <si>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</si>
  <si>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</si>
  <si>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</si>
  <si>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</si>
  <si>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</si>
  <si>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</si>
  <si>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</si>
  <si>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</si>
  <si>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</si>
  <si>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</si>
  <si>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</si>
  <si>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</si>
  <si>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</si>
  <si>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</si>
  <si>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</si>
  <si>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</si>
  <si>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</si>
  <si>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</si>
  <si>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</si>
  <si>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</si>
  <si>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</si>
  <si>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</si>
  <si>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</si>
  <si>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</si>
  <si>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</si>
  <si>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</si>
  <si>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</si>
  <si>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</si>
  <si>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</si>
  <si>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</si>
  <si>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</si>
  <si>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</si>
  <si>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</si>
  <si>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</si>
  <si>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</si>
  <si>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</si>
  <si>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</si>
  <si>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</si>
  <si>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</si>
  <si>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</si>
  <si>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</si>
  <si>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</si>
  <si>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</si>
  <si>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</si>
  <si>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</si>
  <si>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</si>
  <si>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</si>
  <si>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</si>
  <si>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</si>
  <si>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</si>
  <si>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</si>
  <si>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</si>
  <si>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</si>
  <si>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</si>
  <si>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</si>
  <si>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</si>
  <si>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</si>
  <si>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</si>
  <si>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</si>
  <si>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</si>
  <si>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</si>
  <si>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</si>
  <si>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</si>
  <si>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</si>
  <si>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</si>
  <si>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</si>
  <si>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</si>
  <si>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</si>
  <si>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</si>
  <si>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</si>
  <si>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</si>
  <si>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</si>
  <si>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</si>
  <si>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</si>
  <si>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</si>
  <si>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</si>
  <si>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</si>
  <si>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</si>
  <si>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</si>
  <si>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</si>
  <si>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</si>
  <si>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</si>
  <si>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</si>
  <si>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</si>
  <si>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</si>
  <si>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</si>
  <si>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</si>
  <si>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</si>
  <si>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</si>
  <si>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</si>
  <si>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</si>
  <si>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</si>
  <si>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</si>
  <si>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</si>
  <si>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</si>
  <si>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</si>
  <si>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</si>
  <si>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</si>
  <si>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</si>
  <si>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</si>
  <si>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</si>
  <si>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</si>
  <si>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</si>
  <si>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</si>
  <si>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</si>
  <si>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</si>
  <si>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</si>
  <si>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</si>
  <si>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</si>
  <si>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</si>
  <si>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</si>
  <si>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</si>
  <si>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</si>
  <si>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</si>
  <si>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</si>
  <si>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</si>
  <si>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</si>
  <si>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</si>
  <si>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</si>
  <si>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</si>
  <si>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</si>
  <si>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</si>
  <si>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</si>
  <si>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</si>
  <si>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</si>
  <si>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</si>
  <si>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</si>
  <si>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</si>
  <si>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</si>
  <si>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</si>
  <si>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</si>
  <si>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</si>
  <si>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</si>
  <si>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</si>
  <si>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</si>
  <si>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</si>
  <si>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</si>
  <si>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</si>
  <si>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</si>
  <si>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</si>
  <si>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</si>
  <si>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</si>
  <si>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</si>
  <si>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</si>
  <si>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</si>
  <si>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</si>
  <si>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</si>
  <si>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</si>
  <si>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</si>
  <si>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</si>
  <si>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</si>
  <si>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</si>
  <si>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</si>
  <si>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</si>
  <si>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</si>
  <si>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</si>
  <si>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</si>
  <si>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</si>
  <si>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</si>
  <si>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</si>
  <si>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</si>
  <si>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</si>
  <si>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</si>
  <si>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</si>
  <si>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</si>
  <si>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</si>
  <si>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</si>
  <si>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</si>
  <si>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</si>
  <si>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</si>
  <si>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</si>
  <si>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</si>
  <si>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</si>
  <si>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</si>
  <si>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</si>
  <si>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</si>
  <si>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</si>
  <si>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</si>
  <si>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</si>
  <si>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</si>
  <si>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</si>
  <si>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</si>
  <si>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</si>
  <si>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</si>
  <si>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</si>
  <si>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</si>
  <si>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</si>
  <si>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</si>
  <si>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</si>
  <si>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</si>
  <si>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</si>
  <si>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</si>
  <si>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</si>
  <si>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</si>
  <si>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</si>
  <si>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</si>
  <si>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</si>
  <si>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</si>
  <si>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</si>
  <si>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</si>
  <si>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</si>
  <si>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</si>
  <si>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</si>
  <si>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</si>
  <si>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</si>
  <si>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</si>
  <si>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</si>
  <si>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</si>
  <si>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</si>
  <si>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</si>
  <si>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</si>
  <si>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</si>
  <si>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</si>
  <si>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</si>
  <si>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</si>
  <si>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</si>
  <si>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</si>
  <si>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</si>
  <si>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</si>
  <si>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</si>
  <si>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</si>
  <si>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</si>
  <si>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</si>
  <si>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</si>
  <si>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</si>
  <si>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</si>
  <si>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</si>
  <si>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</si>
  <si>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</si>
  <si>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</si>
  <si>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</si>
  <si>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</si>
  <si>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</si>
  <si>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</si>
  <si>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</si>
  <si>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</si>
  <si>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</si>
  <si>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</si>
  <si>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</si>
  <si>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</si>
  <si>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</si>
  <si>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</si>
  <si>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</si>
  <si>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</si>
  <si>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</si>
  <si>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</si>
  <si>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</si>
  <si>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</si>
  <si>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</si>
  <si>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</si>
  <si>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</si>
  <si>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</si>
  <si>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</si>
  <si>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</si>
  <si>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</si>
  <si>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</si>
  <si>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</si>
  <si>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</si>
  <si>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</si>
  <si>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</si>
  <si>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</si>
  <si>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</si>
  <si>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</si>
  <si>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</si>
  <si>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</si>
  <si>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</si>
  <si>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</si>
  <si>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</si>
  <si>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</si>
  <si>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</si>
  <si>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</si>
  <si>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</si>
  <si>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</si>
  <si>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</si>
  <si>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</si>
  <si>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</si>
  <si>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</si>
  <si>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</si>
  <si>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</si>
  <si>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</si>
  <si>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</si>
  <si>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</si>
  <si>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</si>
  <si>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</si>
  <si>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</si>
  <si>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</si>
  <si>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</si>
  <si>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</si>
  <si>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</si>
  <si>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</si>
  <si>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</si>
  <si>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</si>
  <si>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</si>
  <si>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</si>
  <si>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</si>
  <si>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</si>
  <si>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</si>
  <si>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</si>
  <si>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</si>
  <si>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</si>
  <si>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</si>
  <si>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</si>
  <si>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</si>
  <si>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</si>
  <si>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</si>
  <si>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</si>
  <si>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</si>
  <si>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</si>
  <si>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</si>
  <si>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</si>
  <si>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</si>
  <si>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</si>
  <si>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</si>
  <si>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</si>
  <si>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</si>
  <si>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</si>
  <si>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</si>
  <si>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</si>
  <si>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</si>
  <si>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</si>
  <si>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</si>
  <si>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</si>
  <si>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</si>
  <si>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</si>
  <si>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</si>
  <si>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</si>
  <si>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</si>
  <si>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</si>
  <si>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</si>
  <si>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</si>
  <si>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</si>
  <si>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</si>
  <si>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</si>
  <si>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</si>
  <si>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</si>
  <si>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</si>
  <si>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</si>
  <si>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</si>
  <si>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</si>
  <si>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</si>
  <si>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</si>
  <si>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</si>
  <si>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</si>
  <si>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</si>
  <si>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</si>
  <si>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</si>
  <si>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</si>
  <si>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</si>
  <si>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</si>
  <si>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</si>
  <si>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</si>
  <si>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</si>
  <si>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</si>
  <si>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</si>
  <si>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</si>
  <si>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</si>
  <si>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</si>
  <si>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</si>
  <si>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</si>
  <si>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</si>
  <si>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</si>
  <si>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</si>
  <si>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</si>
  <si>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</si>
  <si>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</si>
  <si>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</si>
  <si>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</si>
  <si>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</si>
  <si>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</si>
  <si>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</si>
  <si>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</si>
  <si>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</si>
  <si>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</si>
  <si>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</si>
  <si>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</si>
  <si>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</si>
  <si>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</si>
  <si>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</si>
  <si>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</si>
  <si>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</si>
  <si>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</si>
  <si>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</si>
  <si>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</si>
  <si>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</si>
  <si>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</si>
  <si>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</si>
  <si>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</si>
  <si>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</si>
  <si>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</si>
  <si>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</si>
  <si>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</si>
  <si>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</si>
  <si>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</si>
  <si>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</si>
  <si>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</si>
  <si>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</si>
  <si>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</si>
  <si>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</si>
  <si>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</si>
  <si>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</si>
  <si>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</si>
  <si>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</si>
  <si>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</si>
  <si>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</si>
  <si>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</si>
  <si>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</si>
  <si>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</si>
  <si>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</si>
  <si>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</si>
  <si>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</si>
  <si>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</si>
  <si>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</si>
  <si>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</si>
  <si>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</si>
  <si>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</si>
  <si>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</si>
  <si>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</si>
  <si>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</si>
  <si>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</si>
  <si>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</si>
  <si>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</si>
  <si>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</si>
  <si>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</si>
  <si>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</si>
  <si>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</si>
  <si>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</si>
  <si>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</si>
  <si>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</si>
  <si>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</si>
  <si>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</si>
  <si>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</si>
  <si>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</si>
  <si>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</si>
  <si>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</si>
  <si>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</si>
  <si>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</si>
  <si>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</si>
  <si>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</si>
  <si>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</si>
  <si>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</si>
  <si>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</si>
  <si>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</si>
  <si>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</si>
  <si>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</si>
  <si>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</si>
  <si>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</si>
  <si>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</si>
  <si>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</si>
  <si>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</si>
  <si>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</si>
  <si>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</si>
  <si>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</si>
  <si>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</si>
  <si>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</si>
  <si>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</si>
  <si>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</si>
  <si>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</si>
  <si>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</si>
  <si>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</si>
  <si>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</si>
  <si>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</si>
  <si>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</si>
  <si>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</si>
  <si>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</si>
  <si>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</si>
  <si>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</si>
  <si>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</si>
  <si>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</si>
  <si>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</si>
  <si>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</si>
  <si>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</si>
  <si>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</si>
  <si>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</si>
  <si>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</si>
  <si>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</si>
  <si>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</si>
  <si>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</si>
  <si>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</si>
  <si>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</si>
  <si>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</si>
  <si>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</si>
  <si>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</si>
  <si>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</si>
  <si>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</si>
  <si>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</si>
  <si>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</si>
  <si>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</si>
  <si>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</si>
  <si>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</si>
  <si>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</si>
  <si>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</si>
  <si>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</si>
  <si>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</si>
  <si>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</si>
  <si>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</si>
  <si>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</si>
  <si>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</si>
  <si>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</si>
  <si>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</si>
  <si>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</si>
  <si>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</si>
  <si>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</si>
  <si>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</si>
  <si>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</si>
  <si>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</si>
  <si>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</si>
  <si>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</si>
  <si>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</si>
  <si>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</si>
  <si>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</si>
  <si>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</si>
  <si>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</si>
  <si>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</si>
  <si>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</si>
  <si>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</si>
  <si>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</si>
  <si>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</si>
  <si>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</si>
  <si>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</si>
  <si>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</si>
  <si>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</si>
  <si>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</si>
  <si>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</si>
  <si>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</si>
  <si>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</si>
  <si>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</si>
  <si>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</si>
  <si>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</si>
  <si>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</si>
  <si>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</si>
  <si>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</si>
  <si>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</si>
  <si>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</si>
  <si>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</si>
  <si>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</si>
  <si>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</si>
  <si>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</si>
  <si>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</si>
  <si>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</si>
  <si>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</si>
  <si>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</si>
  <si>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</si>
  <si>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</si>
  <si>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</si>
  <si>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</si>
  <si>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</si>
  <si>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</si>
  <si>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</si>
  <si>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</si>
  <si>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</si>
  <si>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</si>
  <si>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</si>
  <si>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</si>
  <si>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</si>
  <si>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</si>
  <si>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</si>
  <si>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</si>
  <si>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</si>
  <si>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</si>
  <si>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</si>
  <si>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</si>
  <si>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</si>
  <si>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</si>
  <si>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</si>
  <si>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</si>
  <si>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</si>
  <si>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</si>
  <si>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</si>
  <si>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</si>
  <si>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</si>
  <si>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</si>
  <si>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</si>
  <si>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</si>
  <si>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</si>
  <si>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</si>
  <si>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</si>
  <si>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</si>
  <si>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</si>
  <si>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</si>
  <si>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</si>
  <si>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</si>
  <si>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</si>
  <si>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</si>
  <si>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</si>
  <si>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</si>
  <si>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</si>
  <si>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</si>
  <si>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</si>
  <si>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</si>
  <si>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</si>
  <si>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</si>
  <si>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</si>
  <si>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</si>
  <si>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</si>
  <si>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</si>
  <si>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</si>
  <si>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</si>
  <si>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</si>
  <si>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</si>
  <si>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</si>
  <si>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</si>
  <si>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</si>
  <si>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</si>
  <si>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</si>
  <si>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</si>
  <si>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</si>
  <si>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</si>
  <si>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</si>
  <si>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</si>
  <si>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</si>
  <si>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</si>
  <si>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</si>
  <si>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</si>
  <si>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</si>
  <si>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</si>
  <si>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</si>
  <si>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</si>
  <si>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</si>
  <si>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</si>
  <si>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</si>
  <si>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</si>
  <si>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</si>
  <si>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</si>
  <si>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</si>
  <si>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</si>
  <si>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</si>
  <si>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</si>
  <si>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</si>
  <si>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</si>
  <si>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</si>
  <si>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</si>
  <si>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</si>
  <si>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</si>
  <si>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</si>
  <si>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</si>
  <si>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</si>
  <si>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</si>
  <si>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</si>
  <si>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</si>
  <si>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</si>
  <si>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</si>
  <si>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</si>
  <si>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</si>
  <si>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</si>
  <si>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</si>
  <si>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</si>
  <si>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</si>
  <si>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</si>
  <si>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</si>
  <si>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</si>
  <si>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</si>
  <si>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</si>
  <si>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</si>
  <si>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</si>
  <si>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</si>
  <si>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</si>
  <si>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</si>
  <si>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</si>
  <si>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</si>
  <si>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</si>
  <si>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</si>
  <si>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</si>
  <si>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</si>
  <si>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</si>
  <si>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</si>
  <si>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</si>
  <si>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</si>
  <si>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</si>
  <si>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</si>
  <si>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</si>
  <si>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</si>
  <si>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</si>
  <si>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</si>
  <si>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</si>
  <si>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</si>
  <si>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</si>
  <si>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</si>
  <si>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</si>
  <si>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</si>
  <si>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</si>
  <si>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</si>
  <si>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</si>
  <si>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</si>
  <si>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</si>
  <si>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</si>
  <si>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</si>
  <si>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</si>
  <si>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</si>
  <si>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</si>
  <si>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</si>
  <si>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</si>
  <si>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</si>
  <si>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</si>
  <si>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</si>
  <si>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</si>
  <si>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</si>
  <si>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</si>
  <si>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</si>
  <si>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</si>
  <si>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</si>
  <si>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</si>
  <si>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</si>
  <si>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</si>
  <si>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</si>
  <si>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</si>
  <si>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</si>
  <si>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</si>
  <si>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</si>
  <si>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</si>
  <si>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</si>
  <si>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</si>
  <si>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</si>
  <si>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</si>
  <si>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</si>
  <si>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</si>
  <si>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</si>
  <si>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</si>
  <si>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</si>
  <si>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</si>
  <si>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</si>
  <si>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</si>
  <si>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</si>
  <si>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</si>
  <si>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</si>
  <si>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</si>
  <si>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</si>
  <si>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</si>
  <si>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</si>
  <si>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</si>
  <si>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</si>
  <si>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</si>
  <si>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</si>
  <si>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</si>
  <si>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</si>
  <si>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</si>
  <si>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</si>
  <si>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</si>
  <si>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</si>
  <si>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</si>
  <si>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</si>
  <si>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</si>
  <si>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</si>
  <si>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</si>
  <si>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</si>
  <si>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</si>
  <si>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</si>
  <si>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</si>
  <si>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</si>
  <si>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</si>
  <si>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</si>
  <si>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</si>
  <si>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</si>
  <si>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</si>
  <si>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</si>
  <si>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</si>
  <si>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</si>
  <si>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</si>
  <si>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</si>
  <si>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</si>
  <si>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</si>
  <si>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</si>
  <si>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</si>
  <si>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</si>
  <si>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</si>
  <si>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</si>
  <si>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</si>
  <si>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</si>
  <si>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</si>
  <si>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</si>
  <si>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</si>
  <si>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</si>
  <si>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</si>
  <si>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</si>
  <si>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</si>
  <si>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</si>
  <si>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</si>
  <si>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</si>
  <si>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</si>
  <si>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</si>
  <si>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</si>
  <si>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</si>
  <si>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</si>
  <si>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</si>
  <si>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</si>
  <si>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</si>
  <si>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</si>
  <si>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</si>
  <si>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</si>
  <si>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</si>
  <si>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</si>
  <si>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</si>
  <si>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</si>
  <si>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</si>
  <si>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</si>
  <si>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</si>
  <si>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</si>
  <si>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</si>
  <si>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</si>
  <si>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</si>
  <si>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</si>
  <si>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</si>
  <si>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</si>
  <si>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</si>
  <si>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</si>
  <si>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</si>
  <si>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</si>
  <si>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</si>
  <si>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</si>
  <si>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</si>
  <si>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</si>
  <si>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</si>
  <si>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</si>
  <si>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</si>
  <si>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</si>
  <si>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</si>
  <si>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</si>
  <si>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</si>
  <si>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</si>
  <si>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</si>
  <si>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</si>
  <si>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</si>
  <si>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</si>
  <si>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</si>
  <si>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</si>
  <si>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</si>
  <si>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</si>
  <si>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</si>
  <si>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</si>
  <si>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</si>
  <si>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</si>
  <si>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</si>
  <si>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</si>
  <si>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</si>
  <si>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</si>
  <si>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</si>
  <si>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</si>
  <si>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</si>
  <si>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</si>
  <si>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</si>
  <si>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</si>
  <si>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</si>
  <si>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</si>
  <si>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</si>
  <si>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</si>
  <si>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</si>
  <si>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</si>
  <si>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</si>
  <si>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</si>
  <si>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</si>
  <si>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</si>
  <si>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</si>
  <si>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</si>
  <si>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</si>
  <si>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</si>
  <si>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</si>
  <si>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</si>
  <si>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</si>
  <si>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</si>
  <si>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</si>
  <si>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</si>
  <si>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</si>
  <si>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</si>
  <si>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</si>
  <si>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</si>
  <si>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</si>
  <si>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</si>
  <si>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</si>
  <si>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</si>
  <si>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</si>
  <si>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</si>
  <si>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</si>
  <si>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</si>
  <si>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</si>
  <si>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</si>
  <si>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</si>
  <si>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</si>
  <si>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</si>
  <si>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</si>
  <si>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</si>
  <si>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</si>
  <si>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</si>
  <si>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</si>
  <si>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</si>
  <si>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</si>
  <si>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</si>
  <si>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</si>
  <si>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</si>
  <si>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</si>
  <si>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</si>
  <si>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</si>
  <si>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</si>
  <si>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</si>
  <si>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</si>
  <si>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</si>
  <si>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</si>
  <si>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</si>
  <si>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</si>
  <si>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</si>
  <si>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</si>
  <si>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</si>
  <si>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</si>
  <si>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</si>
  <si>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</si>
  <si>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</si>
  <si>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</si>
  <si>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</si>
  <si>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</si>
  <si>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</si>
  <si>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</si>
  <si>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</si>
  <si>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</si>
  <si>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</si>
  <si>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</si>
  <si>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</si>
  <si>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</si>
  <si>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</si>
  <si>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</si>
  <si>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</si>
  <si>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</si>
  <si>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</si>
  <si>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</si>
  <si>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</si>
  <si>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</si>
  <si>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</si>
  <si>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</si>
  <si>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</si>
  <si>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</si>
  <si>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</si>
  <si>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</si>
  <si>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</si>
  <si>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</si>
  <si>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</si>
  <si>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</si>
  <si>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</si>
  <si>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</si>
  <si>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</si>
  <si>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</si>
  <si>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</si>
  <si>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</si>
  <si>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</si>
  <si>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</si>
  <si>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</si>
  <si>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</si>
  <si>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</si>
  <si>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</si>
  <si>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</si>
  <si>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</si>
  <si>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</si>
  <si>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</si>
  <si>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</si>
  <si>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</si>
  <si>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</si>
  <si>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</si>
  <si>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</si>
  <si>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</si>
  <si>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</si>
  <si>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</si>
  <si>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</si>
  <si>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</si>
  <si>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</si>
  <si>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</si>
  <si>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</si>
  <si>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</si>
  <si>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</si>
  <si>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</si>
  <si>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</si>
  <si>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</si>
  <si>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</si>
  <si>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</si>
  <si>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</si>
  <si>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</si>
  <si>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</si>
  <si>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</si>
  <si>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</si>
  <si>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</si>
  <si>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</si>
  <si>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</si>
  <si>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</si>
  <si>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</si>
  <si>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</si>
  <si>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</si>
  <si>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</si>
  <si>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</si>
  <si>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</si>
  <si>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</si>
  <si>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</si>
  <si>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</si>
  <si>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</si>
  <si>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</si>
  <si>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</si>
  <si>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</si>
  <si>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</si>
  <si>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</si>
  <si>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</si>
  <si>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</si>
  <si>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</si>
  <si>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</si>
  <si>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</si>
  <si>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</si>
  <si>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</si>
  <si>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</si>
  <si>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</si>
  <si>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</si>
  <si>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</si>
  <si>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</si>
  <si>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</si>
  <si>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</si>
  <si>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</si>
  <si>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</si>
  <si>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</si>
  <si>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</si>
  <si>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</si>
  <si>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</si>
  <si>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</si>
  <si>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</si>
  <si>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</si>
  <si>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</si>
  <si>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</si>
  <si>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</si>
  <si>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</si>
  <si>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</si>
  <si>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</si>
  <si>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</si>
  <si>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</si>
  <si>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</si>
  <si>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</si>
  <si>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</si>
  <si>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</si>
  <si>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</si>
  <si>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</si>
  <si>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</si>
  <si>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</si>
  <si>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</si>
  <si>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</si>
  <si>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</si>
  <si>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</si>
  <si>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</si>
  <si>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</si>
  <si>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</si>
  <si>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</si>
  <si>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</si>
  <si>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</si>
  <si>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</si>
  <si>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</si>
  <si>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</si>
  <si>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</si>
  <si>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</si>
  <si>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</si>
  <si>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</si>
  <si>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</si>
  <si>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</si>
  <si>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</si>
  <si>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</si>
  <si>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</si>
  <si>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</si>
  <si>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</si>
  <si>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</si>
  <si>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</si>
  <si>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</si>
  <si>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</si>
  <si>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</si>
  <si>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</si>
  <si>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</si>
  <si>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</si>
  <si>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</si>
  <si>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</si>
  <si>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</si>
  <si>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</si>
  <si>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</si>
  <si>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</si>
  <si>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</si>
  <si>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</si>
  <si>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</si>
  <si>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</si>
  <si>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</si>
  <si>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</si>
  <si>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</si>
  <si>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</si>
  <si>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</si>
  <si>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</si>
  <si>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</si>
  <si>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</si>
  <si>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</si>
  <si>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</si>
  <si>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</si>
  <si>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</si>
  <si>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</si>
  <si>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</si>
  <si>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</si>
  <si>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</si>
  <si>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</si>
  <si>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</si>
  <si>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</si>
  <si>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</si>
  <si>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</si>
  <si>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</si>
  <si>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</si>
  <si>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</si>
  <si>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</si>
  <si>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</si>
  <si>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</si>
  <si>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</si>
  <si>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</si>
  <si>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</si>
  <si>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</si>
  <si>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</si>
  <si>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</si>
  <si>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</si>
  <si>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</si>
  <si>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</si>
  <si>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</si>
  <si>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</si>
  <si>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</si>
  <si>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</si>
  <si>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</si>
  <si>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</si>
  <si>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</si>
  <si>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</si>
  <si>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</si>
  <si>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</si>
  <si>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</si>
  <si>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</si>
  <si>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</si>
  <si>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</si>
  <si>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</si>
  <si>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</si>
  <si>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</si>
  <si>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</si>
  <si>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</si>
  <si>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</si>
  <si>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</si>
  <si>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</si>
  <si>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</si>
  <si>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</si>
  <si>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</si>
  <si>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</si>
  <si>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</si>
  <si>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</si>
  <si>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</si>
  <si>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</si>
  <si>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</si>
  <si>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</si>
  <si>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</si>
  <si>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</si>
  <si>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</si>
  <si>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</si>
  <si>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</si>
  <si>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</si>
  <si>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</si>
  <si>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</si>
  <si>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</si>
  <si>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</si>
  <si>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</si>
  <si>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</si>
  <si>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</si>
  <si>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</si>
  <si>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</si>
  <si>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</si>
  <si>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</si>
  <si>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</si>
  <si>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</si>
  <si>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</si>
  <si>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</si>
  <si>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</si>
  <si>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</si>
  <si>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</si>
  <si>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</si>
  <si>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</si>
  <si>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</si>
  <si>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</si>
  <si>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</si>
  <si>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</si>
  <si>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</si>
  <si>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</si>
  <si>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</si>
  <si>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</si>
  <si>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</si>
  <si>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</si>
  <si>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</si>
  <si>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</si>
  <si>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</si>
  <si>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</si>
  <si>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</si>
  <si>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</si>
  <si>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</si>
  <si>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</si>
  <si>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</si>
  <si>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</si>
  <si>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</si>
  <si>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</si>
  <si>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</si>
  <si>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</si>
  <si>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</si>
  <si>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</si>
  <si>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</si>
  <si>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</si>
  <si>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</si>
  <si>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</si>
  <si>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</si>
  <si>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</si>
  <si>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</si>
  <si>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</si>
  <si>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</si>
  <si>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</si>
  <si>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</si>
  <si>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</si>
  <si>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</si>
  <si>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</si>
  <si>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</si>
  <si>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</si>
  <si>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</si>
  <si>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</si>
  <si>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</si>
  <si>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</si>
  <si>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</si>
  <si>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</si>
  <si>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</si>
  <si>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</si>
  <si>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</si>
  <si>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</si>
  <si>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</si>
  <si>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</si>
  <si>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</si>
  <si>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</si>
  <si>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</si>
  <si>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</si>
  <si>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</si>
  <si>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</si>
  <si>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</si>
  <si>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</si>
  <si>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</si>
  <si>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</si>
  <si>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</si>
  <si>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</si>
  <si>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</si>
  <si>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</si>
  <si>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</si>
  <si>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</si>
  <si>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</si>
  <si>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</si>
  <si>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</si>
  <si>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</si>
  <si>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</si>
  <si>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</si>
  <si>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</si>
  <si>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</si>
  <si>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</si>
  <si>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</si>
  <si>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</si>
  <si>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</si>
  <si>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</si>
  <si>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</si>
  <si>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</si>
  <si>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</si>
  <si>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</si>
  <si>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</si>
  <si>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</si>
  <si>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</si>
  <si>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</si>
  <si>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</si>
  <si>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</si>
  <si>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</si>
  <si>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</si>
  <si>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</si>
  <si>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</si>
  <si>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</si>
  <si>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</si>
  <si>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</si>
  <si>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</si>
  <si>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</si>
  <si>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</si>
  <si>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</si>
  <si>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</si>
  <si>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</si>
  <si>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</si>
  <si>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</si>
  <si>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</si>
  <si>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</si>
  <si>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</si>
  <si>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</si>
  <si>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</si>
  <si>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</si>
  <si>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</si>
  <si>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</si>
  <si>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</si>
  <si>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</si>
  <si>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</si>
  <si>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</si>
  <si>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</si>
  <si>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</si>
  <si>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</si>
  <si>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</si>
  <si>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</si>
  <si>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</si>
  <si>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</si>
  <si>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</si>
  <si>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</si>
  <si>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</si>
  <si>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</si>
  <si>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</si>
  <si>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</si>
  <si>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</si>
  <si>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</si>
  <si>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</si>
  <si>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</si>
  <si>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</si>
  <si>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</si>
  <si>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</si>
  <si>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</si>
  <si>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</si>
  <si>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</si>
  <si>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</si>
  <si>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</si>
  <si>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</si>
  <si>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</si>
  <si>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</si>
  <si>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</si>
  <si>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</si>
  <si>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</si>
  <si>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</si>
  <si>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</si>
  <si>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</si>
  <si>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</si>
  <si>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</si>
  <si>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</si>
  <si>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</si>
  <si>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</si>
  <si>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</si>
  <si>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</si>
  <si>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</si>
  <si>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</si>
  <si>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</si>
  <si>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</si>
  <si>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</si>
  <si>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</si>
  <si>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</si>
  <si>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</si>
  <si>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</si>
  <si>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</si>
  <si>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</si>
  <si>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</si>
  <si>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</si>
  <si>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</si>
  <si>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</si>
  <si>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</si>
  <si>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</si>
  <si>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</si>
  <si>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</si>
  <si>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</si>
  <si>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</si>
  <si>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</si>
  <si>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</si>
  <si>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</si>
  <si>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</si>
  <si>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</si>
  <si>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</si>
  <si>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</si>
  <si>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</si>
  <si>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</si>
  <si>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</si>
  <si>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</si>
  <si>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</si>
  <si>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</si>
  <si>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</si>
  <si>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</si>
  <si>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</si>
  <si>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</si>
  <si>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</si>
  <si>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</si>
  <si>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</si>
  <si>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</si>
  <si>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</si>
  <si>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</si>
  <si>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</si>
  <si>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</si>
  <si>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</si>
  <si>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</si>
  <si>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</si>
  <si>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</si>
  <si>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</si>
  <si>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</si>
  <si>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</si>
  <si>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</si>
  <si>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</si>
  <si>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</si>
  <si>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</si>
  <si>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</si>
  <si>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</si>
  <si>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</si>
  <si>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</si>
  <si>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</si>
  <si>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</si>
  <si>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</si>
  <si>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</si>
  <si>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</si>
  <si>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</si>
  <si>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</si>
  <si>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</si>
  <si>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</si>
  <si>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</si>
  <si>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</si>
  <si>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</si>
  <si>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</si>
  <si>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</si>
  <si>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</si>
  <si>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</si>
  <si>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</si>
  <si>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</si>
  <si>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</si>
  <si>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</si>
  <si>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</si>
  <si>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</si>
  <si>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</si>
  <si>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</si>
  <si>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</si>
  <si>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</si>
  <si>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</si>
  <si>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</si>
  <si>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</si>
  <si>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</si>
  <si>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</si>
  <si>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</si>
  <si>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</si>
  <si>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</si>
  <si>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</si>
  <si>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</si>
  <si>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</si>
  <si>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</si>
  <si>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</si>
  <si>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</si>
  <si>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</si>
  <si>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</si>
  <si>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</si>
  <si>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</si>
  <si>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</si>
  <si>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</si>
  <si>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</si>
  <si>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</si>
  <si>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</si>
  <si>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</si>
  <si>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</si>
  <si>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</si>
  <si>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</si>
  <si>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</si>
  <si>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</si>
  <si>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</si>
  <si>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</si>
  <si>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</si>
  <si>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</si>
  <si>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</si>
  <si>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</si>
  <si>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</si>
  <si>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</si>
  <si>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</si>
  <si>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</si>
  <si>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</si>
  <si>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</si>
  <si>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</si>
  <si>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</si>
  <si>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</si>
  <si>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</si>
  <si>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</si>
  <si>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</si>
  <si>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</si>
  <si>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</si>
  <si>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</si>
  <si>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</si>
  <si>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</si>
  <si>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</si>
  <si>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</si>
  <si>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</si>
  <si>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</si>
  <si>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</si>
  <si>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</si>
  <si>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</si>
  <si>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</si>
  <si>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</si>
  <si>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</si>
  <si>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</si>
  <si>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</si>
  <si>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</si>
  <si>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</si>
  <si>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</si>
  <si>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</si>
  <si>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</si>
  <si>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</si>
  <si>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</si>
  <si>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</si>
  <si>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</si>
  <si>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</si>
  <si>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</si>
  <si>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</si>
  <si>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</si>
  <si>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</si>
  <si>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</si>
  <si>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</si>
  <si>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</si>
  <si>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</si>
  <si>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</si>
  <si>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</si>
  <si>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</si>
  <si>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</si>
  <si>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</si>
  <si>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</si>
  <si>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</si>
  <si>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</si>
  <si>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</si>
  <si>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</si>
  <si>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</si>
  <si>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</si>
  <si>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</si>
  <si>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</si>
  <si>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</si>
  <si>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</si>
  <si>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</si>
  <si>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</si>
  <si>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</si>
  <si>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</si>
  <si>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</si>
  <si>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</si>
  <si>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</si>
  <si>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</si>
  <si>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</si>
  <si>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</si>
  <si>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</si>
  <si>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</si>
  <si>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</si>
  <si>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</si>
  <si>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</si>
  <si>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</si>
  <si>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</si>
  <si>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</si>
  <si>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</si>
  <si>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</si>
  <si>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</si>
  <si>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</si>
  <si>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</si>
  <si>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</si>
  <si>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</si>
  <si>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</si>
  <si>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</si>
  <si>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</si>
  <si>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</si>
  <si>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</si>
  <si>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</si>
  <si>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</si>
  <si>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</si>
  <si>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</si>
  <si>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</si>
  <si>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</si>
  <si>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</si>
  <si>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</si>
  <si>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</si>
  <si>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</si>
  <si>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</si>
  <si>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</si>
  <si>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</si>
  <si>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</si>
  <si>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</si>
  <si>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</si>
  <si>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</si>
  <si>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</si>
  <si>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</si>
  <si>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</si>
  <si>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</si>
  <si>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</si>
  <si>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</si>
  <si>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</si>
  <si>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</si>
  <si>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</si>
  <si>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</si>
  <si>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</si>
  <si>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</si>
  <si>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</si>
  <si>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</si>
  <si>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</si>
  <si>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</si>
  <si>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</si>
  <si>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</si>
  <si>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</si>
  <si>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</si>
  <si>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</si>
  <si>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</si>
  <si>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</si>
  <si>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</si>
  <si>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</si>
  <si>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</si>
  <si>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</si>
  <si>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</si>
  <si>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</si>
  <si>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</si>
  <si>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</si>
  <si>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</si>
  <si>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</si>
  <si>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</si>
  <si>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</si>
  <si>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</si>
  <si>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</si>
  <si>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</si>
  <si>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</si>
  <si>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</si>
  <si>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</si>
  <si>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</si>
  <si>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</si>
  <si>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</si>
  <si>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</si>
  <si>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</si>
  <si>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</si>
  <si>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</si>
  <si>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</si>
  <si>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</si>
  <si>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</si>
  <si>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</si>
  <si>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</si>
  <si>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</si>
  <si>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</si>
  <si>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</si>
  <si>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</si>
  <si>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</si>
  <si>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</si>
  <si>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</si>
  <si>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</si>
  <si>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</si>
  <si>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</si>
  <si>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</si>
  <si>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</si>
  <si>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</si>
  <si>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</si>
  <si>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</si>
  <si>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</si>
  <si>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</si>
  <si>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</si>
  <si>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</si>
  <si>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</si>
  <si>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</si>
  <si>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</si>
  <si>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</si>
  <si>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</si>
  <si>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</si>
  <si>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</si>
  <si>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</si>
  <si>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</si>
  <si>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</si>
  <si>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</si>
  <si>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</si>
  <si>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</si>
  <si>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</si>
  <si>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</si>
  <si>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</si>
  <si>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</si>
  <si>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</si>
  <si>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</si>
  <si>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</si>
  <si>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</si>
  <si>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</si>
  <si>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</si>
  <si>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</si>
  <si>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</si>
  <si>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</si>
  <si>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</si>
  <si>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</si>
  <si>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</si>
  <si>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</si>
  <si>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</si>
  <si>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</si>
  <si>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</si>
  <si>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</si>
  <si>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</si>
  <si>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</si>
  <si>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</si>
  <si>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</si>
  <si>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</si>
  <si>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</si>
  <si>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</si>
  <si>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</si>
  <si>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</si>
  <si>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</si>
  <si>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</si>
  <si>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</si>
  <si>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</si>
  <si>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</si>
  <si>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</si>
  <si>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</si>
  <si>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</si>
  <si>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</si>
  <si>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</si>
  <si>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</si>
  <si>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</si>
  <si>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</si>
  <si>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</si>
  <si>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</si>
  <si>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</si>
  <si>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</si>
  <si>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</si>
  <si>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</si>
  <si>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</si>
  <si>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</si>
  <si>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</si>
  <si>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</si>
  <si>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</si>
  <si>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</si>
  <si>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</si>
  <si>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</si>
  <si>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</si>
  <si>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</si>
  <si>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</si>
  <si>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</si>
  <si>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</si>
  <si>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</si>
  <si>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</si>
  <si>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</si>
  <si>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</si>
  <si>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</si>
  <si>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</si>
  <si>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</si>
  <si>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</si>
  <si>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</si>
  <si>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</si>
  <si>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</si>
  <si>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</si>
  <si>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</si>
  <si>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</si>
  <si>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</si>
  <si>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</si>
  <si>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</si>
  <si>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</si>
  <si>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</si>
  <si>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</si>
  <si>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</si>
  <si>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</si>
  <si>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</si>
  <si>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</si>
  <si>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</si>
  <si>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</si>
  <si>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</si>
  <si>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</si>
  <si>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</si>
  <si>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</si>
  <si>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</si>
  <si>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</si>
  <si>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</si>
  <si>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</si>
  <si>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</si>
  <si>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</si>
  <si>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</si>
  <si>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</si>
  <si>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</si>
  <si>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</si>
  <si>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</si>
  <si>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</si>
  <si>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</si>
  <si>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</si>
  <si>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</si>
  <si>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</si>
  <si>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</si>
  <si>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</si>
  <si>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</si>
  <si>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</si>
  <si>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</si>
  <si>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</si>
  <si>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</si>
  <si>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</si>
  <si>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</si>
  <si>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</si>
  <si>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</si>
  <si>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</si>
  <si>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</si>
  <si>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</si>
  <si>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</si>
  <si>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</si>
  <si>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</si>
  <si>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</si>
  <si>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</si>
  <si>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</si>
  <si>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</si>
  <si>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</si>
  <si>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</si>
  <si>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</si>
  <si>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</si>
  <si>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</si>
  <si>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</si>
  <si>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</si>
  <si>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</si>
  <si>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</si>
  <si>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</si>
  <si>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</si>
  <si>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</si>
  <si>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</si>
  <si>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</si>
  <si>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</si>
  <si>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</si>
  <si>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</si>
  <si>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</si>
  <si>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</si>
  <si>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</si>
  <si>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</si>
  <si>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</si>
  <si>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</si>
  <si>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</si>
  <si>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</si>
  <si>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</si>
  <si>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</si>
  <si>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</si>
  <si>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</si>
  <si>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</si>
  <si>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</si>
  <si>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</si>
  <si>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</si>
  <si>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</si>
  <si>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</si>
  <si>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</si>
  <si>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</si>
  <si>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</si>
  <si>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</si>
  <si>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</si>
  <si>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</si>
  <si>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</si>
  <si>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</si>
  <si>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</si>
  <si>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</si>
  <si>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</si>
  <si>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</si>
  <si>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</si>
  <si>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</si>
  <si>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</si>
  <si>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</si>
  <si>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</si>
  <si>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</si>
  <si>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</si>
  <si>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</si>
  <si>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</si>
  <si>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</si>
  <si>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</si>
  <si>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</si>
  <si>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</si>
  <si>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</si>
  <si>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</si>
  <si>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</si>
  <si>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</si>
  <si>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</si>
  <si>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</si>
  <si>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</si>
  <si>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</si>
  <si>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</si>
  <si>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</si>
  <si>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</si>
  <si>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</si>
  <si>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</si>
  <si>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</si>
  <si>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</si>
  <si>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</si>
  <si>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</si>
  <si>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</si>
  <si>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</si>
  <si>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</si>
  <si>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</si>
  <si>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</si>
  <si>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</si>
  <si>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</si>
  <si>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</si>
  <si>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</si>
  <si>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</si>
  <si>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</si>
  <si>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</si>
  <si>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</si>
  <si>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</si>
  <si>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</si>
  <si>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</si>
  <si>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</si>
  <si>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</si>
  <si>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</si>
  <si>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</si>
  <si>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</si>
  <si>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</si>
  <si>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</si>
  <si>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</si>
  <si>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</si>
  <si>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</si>
  <si>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</si>
  <si>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</si>
  <si>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</si>
  <si>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</si>
  <si>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</si>
  <si>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</si>
  <si>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</si>
  <si>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</si>
  <si>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</si>
  <si>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</si>
  <si>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</si>
  <si>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</si>
  <si>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</si>
  <si>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</si>
  <si>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</si>
  <si>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</si>
  <si>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</si>
  <si>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</si>
  <si>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</si>
  <si>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</si>
  <si>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</si>
  <si>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</si>
  <si>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</si>
  <si>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</si>
  <si>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</si>
  <si>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</si>
  <si>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</si>
  <si>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</si>
  <si>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</si>
  <si>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</si>
  <si>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</si>
  <si>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</si>
  <si>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</si>
  <si>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</si>
  <si>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</si>
  <si>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</si>
  <si>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</si>
  <si>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</si>
  <si>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</si>
  <si>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</si>
  <si>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</si>
  <si>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</si>
  <si>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</si>
  <si>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</si>
  <si>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</si>
  <si>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</si>
  <si>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</si>
  <si>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</si>
  <si>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</si>
  <si>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</si>
  <si>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</si>
  <si>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</si>
  <si>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</si>
  <si>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</si>
  <si>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</si>
  <si>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</si>
  <si>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</si>
  <si>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</si>
  <si>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</si>
  <si>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</si>
  <si>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</si>
  <si>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</si>
  <si>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</si>
  <si>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</si>
  <si>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</si>
  <si>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</si>
  <si>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</si>
  <si>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</si>
  <si>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</si>
  <si>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</si>
  <si>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</si>
  <si>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</si>
  <si>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</si>
  <si>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</si>
  <si>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</si>
  <si>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</si>
  <si>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</si>
  <si>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</si>
  <si>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</si>
  <si>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</si>
  <si>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</si>
  <si>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</si>
  <si>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</si>
  <si>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</si>
  <si>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</si>
  <si>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</si>
  <si>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</si>
  <si>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</si>
  <si>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</si>
  <si>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</si>
  <si>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</si>
  <si>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</si>
  <si>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</si>
  <si>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</si>
  <si>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</si>
  <si>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</si>
  <si>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</si>
  <si>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</si>
  <si>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</si>
  <si>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</si>
  <si>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</si>
  <si>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</si>
  <si>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</si>
  <si>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</si>
  <si>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</si>
  <si>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</si>
  <si>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</si>
  <si>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</si>
  <si>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</si>
  <si>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</si>
  <si>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</si>
  <si>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</si>
  <si>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</si>
  <si>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</si>
  <si>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</si>
  <si>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</si>
  <si>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</si>
  <si>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</si>
  <si>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</si>
  <si>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</si>
  <si>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</si>
  <si>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</si>
  <si>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</si>
  <si>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</si>
  <si>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</si>
  <si>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</si>
  <si>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</si>
  <si>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</si>
  <si>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</si>
  <si>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</si>
  <si>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</si>
  <si>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</si>
  <si>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</si>
  <si>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</si>
  <si>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</si>
  <si>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</si>
  <si>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</si>
  <si>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</si>
  <si>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</si>
  <si>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</si>
  <si>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</si>
  <si>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</si>
  <si>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</si>
  <si>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</si>
  <si>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</si>
  <si>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</si>
  <si>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</si>
  <si>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</si>
  <si>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</si>
  <si>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</si>
  <si>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</si>
  <si>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</si>
  <si>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</si>
  <si>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</si>
  <si>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</si>
  <si>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</si>
  <si>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</si>
  <si>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</si>
  <si>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</si>
  <si>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</si>
  <si>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</si>
  <si>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</si>
  <si>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</si>
  <si>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</si>
  <si>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</si>
  <si>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</si>
  <si>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</si>
  <si>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</si>
  <si>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</si>
  <si>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</si>
  <si>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</si>
  <si>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</si>
  <si>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</si>
  <si>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</si>
  <si>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</si>
  <si>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</si>
  <si>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</si>
  <si>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</si>
  <si>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</si>
  <si>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</si>
  <si>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</si>
  <si>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</si>
  <si>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</si>
  <si>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</si>
  <si>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</si>
  <si>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</si>
  <si>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</si>
  <si>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</si>
  <si>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</si>
  <si>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</si>
  <si>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</si>
  <si>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</si>
  <si>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</si>
  <si>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</si>
  <si>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</si>
  <si>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</si>
  <si>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</si>
  <si>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</si>
  <si>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</si>
  <si>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</si>
  <si>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</si>
  <si>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</si>
  <si>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</si>
  <si>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</si>
  <si>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</si>
  <si>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</si>
  <si>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</si>
  <si>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</si>
  <si>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</si>
  <si>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</si>
  <si>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</si>
  <si>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</si>
  <si>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</si>
  <si>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</si>
  <si>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</si>
  <si>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</si>
  <si>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</si>
  <si>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</si>
  <si>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</si>
  <si>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</si>
  <si>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</si>
  <si>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</si>
  <si>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</si>
  <si>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</si>
  <si>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</si>
  <si>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</si>
  <si>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</si>
  <si>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</si>
  <si>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</si>
  <si>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</si>
  <si>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</si>
  <si>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</si>
  <si>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</si>
  <si>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</si>
  <si>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</si>
  <si>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</si>
  <si>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</si>
  <si>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</si>
  <si>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</si>
  <si>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</si>
  <si>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</si>
  <si>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</si>
  <si>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</si>
  <si>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</si>
  <si>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</si>
  <si>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</si>
  <si>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</si>
  <si>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</si>
  <si>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</si>
  <si>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</si>
  <si>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</si>
  <si>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</si>
  <si>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</si>
  <si>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</si>
  <si>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</si>
  <si>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</si>
  <si>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</si>
  <si>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</si>
  <si>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</si>
  <si>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</si>
  <si>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</si>
  <si>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</si>
  <si>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</si>
  <si>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</si>
  <si>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</si>
  <si>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</si>
  <si>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</si>
  <si>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</si>
  <si>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</si>
  <si>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</si>
  <si>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</si>
  <si>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</si>
  <si>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</si>
  <si>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</si>
  <si>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</si>
  <si>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</si>
  <si>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</si>
  <si>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</si>
  <si>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</si>
  <si>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</si>
  <si>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</si>
  <si>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</si>
  <si>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</si>
  <si>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</si>
  <si>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</si>
  <si>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</si>
  <si>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</si>
  <si>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</si>
  <si>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</si>
  <si>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</si>
  <si>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</si>
  <si>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</si>
  <si>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</si>
  <si>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</si>
  <si>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</si>
  <si>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</si>
  <si>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</si>
  <si>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</si>
  <si>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M09</t>
  </si>
  <si>
    <t>29/10/2022</t>
  </si>
  <si>
    <t>Saída</t>
  </si>
  <si>
    <t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</si>
  <si>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31/10/2022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</si>
</sst>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=""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=""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R$ 1.083.197,67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=""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1" name="Tabela1" displayName="Tabela1" ref="A4:Q1633" totalsRowShown="0" headerRowDxfId="27" dataDxfId="26">
  <autoFilter ref="A4:Q1633"/>
  <tableColumns count="17">
    <tableColumn id="1" name="Codigo" dataDxfId="25"/>
    <tableColumn id="2" name="Maquina" dataDxfId="24"/>
    <tableColumn id="3" name="Classificação" dataDxfId="23"/>
    <tableColumn id="4" name="Descrição Tecnica" dataDxfId="22"/>
    <tableColumn id="5" name="ENDEREÇO" dataDxfId="21"/>
    <tableColumn id="6" name="Estoque" dataDxfId="20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name="Mínimo" dataDxfId="19"/>
    <tableColumn id="8" name="Maximo" dataDxfId="18"/>
    <tableColumn id="9" name="Valor Unitario Estimado" dataDxfId="17" dataCellStyle="Moeda"/>
    <tableColumn id="10" name="Valor Total Estimado" dataDxfId="16" dataCellStyle="Moeda">
      <calculatedColumnFormula>Tabela1[[#This Row],[Estoque]]*Tabela1[[#This Row],[Valor Unitario Estimado]]</calculatedColumnFormula>
    </tableColumn>
    <tableColumn id="11" name="Valor total Investimento FO's" dataDxfId="15"/>
    <tableColumn id="13" name="Ser. Realizado" dataDxfId="14"/>
    <tableColumn id="14" name="FAB" dataDxfId="13"/>
    <tableColumn id="15" name="Valor Ser." dataDxfId="12"/>
    <tableColumn id="16" name="Status Nivel Estoque " dataDxfId="11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name="status de solicitação" dataDxfId="10"/>
    <tableColumn id="12" name="Estoque Inicial" dataDxfId="9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id="2" name="Tabela2" displayName="Tabela2" ref="B4:F50" totalsRowShown="0" headerRowDxfId="6" dataDxfId="5">
  <autoFilter ref="B4:F50"/>
  <tableColumns count="5">
    <tableColumn id="1" name="Data" dataDxfId="4"/>
    <tableColumn id="2" name="Codigo" dataDxfId="3"/>
    <tableColumn id="3" name="Descrição Tecnica" dataDxfId="2">
      <calculatedColumnFormula>IFERROR(VLOOKUP(C5,Tabela1[],4,0),"Nenhum Item com esse Código Encontrado")</calculatedColumnFormula>
    </tableColumn>
    <tableColumn id="4" name="Tipo" dataDxfId="1"/>
    <tableColumn id="5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pageSetUpPr fitToPage="1"/>
  </sheetPr>
  <dimension ref="A1:Q1633"/>
  <sheetViews>
    <sheetView showGridLines="0" showRowColHeaders="0" tabSelected="1" zoomScale="70" zoomScaleNormal="70" workbookViewId="0">
      <pane ySplit="4" topLeftCell="A136" activePane="bottomLeft" state="frozen"/>
      <selection pane="bottomLeft" activeCell="D150" sqref="D150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2" t="s">
        <v>0</v>
      </c>
      <c r="C1" s="32"/>
      <c r="D1" s="32"/>
      <c r="E1" s="32"/>
      <c r="F1" s="32"/>
      <c r="G1" s="9" t="s">
        <v>1</v>
      </c>
      <c r="I1" s="10"/>
      <c r="J1" s="10"/>
      <c r="O1" s="18"/>
    </row>
    <row r="2" spans="1:17" ht="28.5" x14ac:dyDescent="0.45">
      <c r="B2" s="31" t="s">
        <v>2</v>
      </c>
      <c r="C2" s="31"/>
      <c r="D2" s="31"/>
      <c r="E2" s="31"/>
      <c r="F2" s="31"/>
    </row>
    <row r="3" spans="1:17" ht="21" customHeight="1" x14ac:dyDescent="0.2">
      <c r="I3" s="11" t="s">
        <v>27</v>
      </c>
      <c r="J3" s="12">
        <f>SUM(J5:J10062)</f>
        <v>1083197.6665800624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I5" s="7">
        <v>200</v>
      </c>
      <c r="J5" s="7">
        <f>Tabela1[[#This Row],[Estoque]]*Tabela1[[#This Row],[Valor Unitario Estimado]]</f>
        <v>1000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" s="20"/>
      <c r="H6" s="20"/>
      <c r="I6" s="21">
        <v>26.39</v>
      </c>
      <c r="J6" s="21">
        <f>Tabela1[[#This Row],[Estoque]]*Tabela1[[#This Row],[Valor Unitario Estimado]]</f>
        <v>316.68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7" s="20"/>
      <c r="H7" s="20"/>
      <c r="I7" s="21">
        <v>23.9</v>
      </c>
      <c r="J7" s="21">
        <f>Tabela1[[#This Row],[Estoque]]*Tabela1[[#This Row],[Valor Unitario Estimado]]</f>
        <v>597.5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" s="20"/>
      <c r="H8" s="20"/>
      <c r="I8" s="21">
        <v>16.440000000000001</v>
      </c>
      <c r="J8" s="21">
        <f>Tabela1[[#This Row],[Estoque]]*Tabela1[[#This Row],[Valor Unitario Estimado]]</f>
        <v>49.320000000000007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" s="20"/>
      <c r="H9" s="20"/>
      <c r="I9" s="21">
        <v>12</v>
      </c>
      <c r="J9" s="21">
        <f>Tabela1[[#This Row],[Estoque]]*Tabela1[[#This Row],[Valor Unitario Estimado]]</f>
        <v>12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" s="20"/>
      <c r="H10" s="20"/>
      <c r="I10" s="21">
        <v>12.3</v>
      </c>
      <c r="J10" s="21">
        <f>Tabela1[[#This Row],[Estoque]]*Tabela1[[#This Row],[Valor Unitario Estimado]]</f>
        <v>135.30000000000001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" s="20"/>
      <c r="H11" s="20"/>
      <c r="I11" s="21">
        <v>10.5</v>
      </c>
      <c r="J11" s="21">
        <f>Tabela1[[#This Row],[Estoque]]*Tabela1[[#This Row],[Valor Unitario Estimado]]</f>
        <v>42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68</v>
      </c>
      <c r="G12" s="20"/>
      <c r="H12" s="20"/>
      <c r="I12" s="21">
        <v>15</v>
      </c>
      <c r="J12" s="21">
        <f>Tabela1[[#This Row],[Estoque]]*Tabela1[[#This Row],[Valor Unitario Estimado]]</f>
        <v>1020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" s="20"/>
      <c r="H14" s="20"/>
      <c r="I14" s="21">
        <v>0.15</v>
      </c>
      <c r="J14" s="21">
        <f>Tabela1[[#This Row],[Estoque]]*Tabela1[[#This Row],[Valor Unitario Estimado]]</f>
        <v>1.5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" s="20"/>
      <c r="H15" s="20"/>
      <c r="I15" s="21">
        <v>0.15</v>
      </c>
      <c r="J15" s="21">
        <f>Tabela1[[#This Row],[Estoque]]*Tabela1[[#This Row],[Valor Unitario Estimado]]</f>
        <v>1.5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3997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16" s="20"/>
      <c r="H16" s="20"/>
      <c r="I16" s="21">
        <v>0.15</v>
      </c>
      <c r="J16" s="21">
        <f>Tabela1[[#This Row],[Estoque]]*Tabela1[[#This Row],[Valor Unitario Estimado]]</f>
        <v>3.9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7" s="20"/>
      <c r="H17" s="20"/>
      <c r="I17" s="21">
        <v>0.15</v>
      </c>
      <c r="J17" s="21">
        <f>Tabela1[[#This Row],[Estoque]]*Tabela1[[#This Row],[Valor Unitario Estimado]]</f>
        <v>0.75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8" s="20"/>
      <c r="H18" s="20"/>
      <c r="I18" s="21">
        <v>3.6</v>
      </c>
      <c r="J18" s="21">
        <f>Tabela1[[#This Row],[Estoque]]*Tabela1[[#This Row],[Valor Unitario Estimado]]</f>
        <v>54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9" s="20"/>
      <c r="H19" s="20"/>
      <c r="I19" s="21">
        <v>3.6</v>
      </c>
      <c r="J19" s="21">
        <f>Tabela1[[#This Row],[Estoque]]*Tabela1[[#This Row],[Valor Unitario Estimado]]</f>
        <v>28.8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" s="20"/>
      <c r="H20" s="20"/>
      <c r="I20" s="21">
        <v>3.6</v>
      </c>
      <c r="J20" s="21">
        <f>Tabela1[[#This Row],[Estoque]]*Tabela1[[#This Row],[Valor Unitario Estimado]]</f>
        <v>0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263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" s="20"/>
      <c r="H24" s="20"/>
      <c r="I24" s="21">
        <v>89</v>
      </c>
      <c r="J24" s="21">
        <f>Tabela1[[#This Row],[Estoque]]*Tabela1[[#This Row],[Valor Unitario Estimado]]</f>
        <v>178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" s="20"/>
      <c r="H25" s="20"/>
      <c r="I25" s="21">
        <v>107</v>
      </c>
      <c r="J25" s="21">
        <f>Tabela1[[#This Row],[Estoque]]*Tabela1[[#This Row],[Valor Unitario Estimado]]</f>
        <v>214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" s="20"/>
      <c r="H39" s="20"/>
      <c r="I39" s="21">
        <v>152.11000000000001</v>
      </c>
      <c r="J39" s="21">
        <f>Tabela1[[#This Row],[Estoque]]*Tabela1[[#This Row],[Valor Unitario Estimado]]</f>
        <v>456.33000000000004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" s="20"/>
      <c r="H46" s="20"/>
      <c r="I46" s="21">
        <v>148.30000000000001</v>
      </c>
      <c r="J46" s="21">
        <f>Tabela1[[#This Row],[Estoque]]*Tabela1[[#This Row],[Valor Unitario Estimado]]</f>
        <v>593.20000000000005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" s="20"/>
      <c r="H57" s="20"/>
      <c r="I57" s="21">
        <v>85.75</v>
      </c>
      <c r="J57" s="21">
        <f>Tabela1[[#This Row],[Estoque]]*Tabela1[[#This Row],[Valor Unitario Estimado]]</f>
        <v>85.75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" s="20"/>
      <c r="H59" s="20"/>
      <c r="I59" s="21">
        <v>150</v>
      </c>
      <c r="J59" s="21">
        <f>Tabela1[[#This Row],[Estoque]]*Tabela1[[#This Row],[Valor Unitario Estimado]]</f>
        <v>300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" s="20"/>
      <c r="H61" s="20"/>
      <c r="I61" s="21">
        <v>41</v>
      </c>
      <c r="J61" s="21">
        <f>Tabela1[[#This Row],[Estoque]]*Tabela1[[#This Row],[Valor Unitario Estimado]]</f>
        <v>410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13663.68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31" priority="4" stopIfTrue="1">
      <formula>$C5="A"</formula>
    </cfRule>
  </conditionalFormatting>
  <conditionalFormatting sqref="O5:O1633">
    <cfRule type="expression" dxfId="30" priority="1" stopIfTrue="1">
      <formula>$O5="Estoque em Nível Mínimo"</formula>
    </cfRule>
    <cfRule type="expression" dxfId="29" priority="2" stopIfTrue="1">
      <formula>$O5="Estoque Não Conforme"</formula>
    </cfRule>
    <cfRule type="expression" dxfId="28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B1:J50"/>
  <sheetViews>
    <sheetView showGridLines="0" showRowColHeaders="0" workbookViewId="0">
      <pane ySplit="4" topLeftCell="A35" activePane="bottomLeft" state="frozen"/>
      <selection pane="bottomLeft" activeCell="F49" sqref="F49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3" t="s">
        <v>0</v>
      </c>
      <c r="C1" s="33"/>
      <c r="D1" s="33"/>
      <c r="E1" s="33"/>
      <c r="F1" s="33"/>
      <c r="G1" s="3" t="s">
        <v>1</v>
      </c>
      <c r="I1" s="6"/>
      <c r="J1" s="6"/>
    </row>
    <row r="2" spans="2:10" s="2" customFormat="1" ht="21" x14ac:dyDescent="0.2">
      <c r="B2" s="34" t="s">
        <v>28</v>
      </c>
      <c r="C2" s="34"/>
      <c r="D2" s="34"/>
      <c r="E2" s="34"/>
      <c r="F2" s="34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3995</v>
      </c>
      <c r="C6" s="1" t="s">
        <v>24</v>
      </c>
      <c r="D6" s="17" t="str">
        <f>IFERROR(VLOOKUP(C6,Tabela1[],4,0),"Nenhum Item com esse Código Encontrado")</f>
        <v>FITA ISOLANTE ALTA | TENSÃO SCOTCH 23 - AUTOFUSÃO 19MM X 10M</v>
      </c>
      <c r="E6" s="1" t="s">
        <v>3996</v>
      </c>
      <c r="F6" s="1">
        <v>1</v>
      </c>
    </row>
    <row r="7" spans="2:10" x14ac:dyDescent="0.25">
      <c r="B7" s="16" t="s">
        <v>3995</v>
      </c>
      <c r="C7" s="1" t="s">
        <v>24</v>
      </c>
      <c r="D7" s="17" t="str">
        <f>IFERROR(VLOOKUP(C7,Tabela1[],4,0),"Nenhum Item com esse Código Encontrado")</f>
        <v>FITA ISOLANTE ALTA | TENSÃO SCOTCH 23 - AUTOFUSÃO 19MM X 10M</v>
      </c>
      <c r="E7" s="1" t="s">
        <v>3996</v>
      </c>
      <c r="F7" s="1">
        <v>1</v>
      </c>
    </row>
    <row r="8" spans="2:10" x14ac:dyDescent="0.25">
      <c r="B8" s="16" t="s">
        <v>3995</v>
      </c>
      <c r="C8" s="1" t="s">
        <v>1655</v>
      </c>
      <c r="D8" s="17" t="str">
        <f>IFERROR(VLOOKUP(C8,Tabela1[],4,0),"Nenhum Item com esse Código Encontrado")</f>
        <v>ACOPLAMENTO | STECK N3059 16A-9h/380-440V 2P+</v>
      </c>
      <c r="E8" s="1" t="s">
        <v>3996</v>
      </c>
      <c r="F8" s="1">
        <v>1</v>
      </c>
    </row>
    <row r="9" spans="2:10" x14ac:dyDescent="0.25">
      <c r="B9" s="16" t="s">
        <v>3995</v>
      </c>
      <c r="C9" s="1" t="s">
        <v>21</v>
      </c>
      <c r="D9" s="17" t="str">
        <f>IFERROR(VLOOKUP(C9,Tabela1[],4,0),"Nenhum Item com esse Código Encontrado")</f>
        <v xml:space="preserve">TOMADAS | 10  AMPERES </v>
      </c>
      <c r="E9" s="1" t="s">
        <v>3996</v>
      </c>
      <c r="F9" s="1">
        <v>1</v>
      </c>
    </row>
    <row r="10" spans="2:10" x14ac:dyDescent="0.25">
      <c r="B10" s="16" t="s">
        <v>3995</v>
      </c>
      <c r="C10" s="1" t="s">
        <v>23</v>
      </c>
      <c r="D10" s="17" t="str">
        <f>IFERROR(VLOOKUP(C10,Tabela1[],4,0),"Nenhum Item com esse Código Encontrado")</f>
        <v>REATOR ELETRÔNICO | PHILIPS 2X32W 127/230V - REF. EB232A16/26P</v>
      </c>
      <c r="E10" s="1" t="s">
        <v>3996</v>
      </c>
      <c r="F10" s="1">
        <v>1</v>
      </c>
    </row>
    <row r="11" spans="2:10" x14ac:dyDescent="0.25">
      <c r="B11" s="16" t="s">
        <v>3995</v>
      </c>
      <c r="C11" s="1" t="s">
        <v>1660</v>
      </c>
      <c r="D11" s="17" t="str">
        <f>IFERROR(VLOOKUP(C11,Tabela1[],4,0),"Nenhum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11" s="1" t="s">
        <v>3996</v>
      </c>
      <c r="F11" s="1">
        <v>1</v>
      </c>
    </row>
    <row r="12" spans="2:10" x14ac:dyDescent="0.25">
      <c r="B12" s="16" t="s">
        <v>3995</v>
      </c>
      <c r="C12" s="1" t="s">
        <v>22</v>
      </c>
      <c r="D12" s="17" t="str">
        <f>IFERROR(VLOOKUP(C12,Tabela1[],4,0),"Nenhum Item com esse Código Encontrado")</f>
        <v>CONDULETE | ALUM: E 1" COM ROSCA</v>
      </c>
      <c r="E12" s="1" t="s">
        <v>3996</v>
      </c>
      <c r="F12" s="1">
        <v>1</v>
      </c>
    </row>
    <row r="13" spans="2:10" x14ac:dyDescent="0.25">
      <c r="B13" s="16" t="s">
        <v>3995</v>
      </c>
      <c r="C13" s="1" t="s">
        <v>1656</v>
      </c>
      <c r="D13" s="17" t="str">
        <f>IFERROR(VLOOKUP(C13,Tabela1[],4,0),"Nenhum Item com esse Código Encontrado")</f>
        <v>FUSIVEL CERAMICO | 10A</v>
      </c>
      <c r="E13" s="1" t="s">
        <v>3996</v>
      </c>
      <c r="F13" s="1">
        <v>1</v>
      </c>
    </row>
    <row r="14" spans="2:10" x14ac:dyDescent="0.25">
      <c r="B14" s="16" t="s">
        <v>3995</v>
      </c>
      <c r="C14" s="1" t="s">
        <v>1663</v>
      </c>
      <c r="D14" s="17" t="str">
        <f>IFERROR(VLOOKUP(C14,Tabela1[],4,0),"Nenhum Item com esse Código Encontrado")</f>
        <v>FUSIVEL CARTUCHO ULTRA RAPIDO | 10X38 2A</v>
      </c>
      <c r="E14" s="1" t="s">
        <v>3996</v>
      </c>
      <c r="F14" s="1">
        <v>1</v>
      </c>
    </row>
    <row r="15" spans="2:10" x14ac:dyDescent="0.25">
      <c r="B15" s="16" t="s">
        <v>3995</v>
      </c>
      <c r="C15" s="1" t="s">
        <v>1662</v>
      </c>
      <c r="D15" s="17" t="str">
        <f>IFERROR(VLOOKUP(C15,Tabela1[],4,0),"Nenhum Item com esse Código Encontrado")</f>
        <v>FUSIVEL CARTUCHO ULTRA RAPIDO | 10X38 4A</v>
      </c>
      <c r="E15" s="1" t="s">
        <v>3996</v>
      </c>
      <c r="F15" s="1">
        <v>1</v>
      </c>
    </row>
    <row r="16" spans="2:10" x14ac:dyDescent="0.25">
      <c r="B16" s="16" t="s">
        <v>3995</v>
      </c>
      <c r="C16" s="1" t="s">
        <v>1664</v>
      </c>
      <c r="D16" s="17" t="str">
        <f>IFERROR(VLOOKUP(C16,Tabela1[],4,0),"Nenhum Item com esse Código Encontrado")</f>
        <v>FUSIVEL CARTUCHO ULTRA RAPIDO | 10X38 6A</v>
      </c>
      <c r="E16" s="1" t="s">
        <v>3996</v>
      </c>
      <c r="F16" s="1">
        <v>1</v>
      </c>
    </row>
    <row r="17" spans="2:6" x14ac:dyDescent="0.25">
      <c r="B17" s="16" t="s">
        <v>3995</v>
      </c>
      <c r="C17" s="1" t="s">
        <v>1666</v>
      </c>
      <c r="D17" s="17" t="str">
        <f>IFERROR(VLOOKUP(C17,Tabela1[],4,0),"Nenhum Item com esse Código Encontrado")</f>
        <v xml:space="preserve">BUCHA DE BRONZE| </v>
      </c>
      <c r="E17" s="1" t="s">
        <v>3996</v>
      </c>
      <c r="F17" s="1">
        <v>1</v>
      </c>
    </row>
    <row r="18" spans="2:6" x14ac:dyDescent="0.25">
      <c r="B18" s="16" t="s">
        <v>3995</v>
      </c>
      <c r="C18" s="1" t="s">
        <v>1669</v>
      </c>
      <c r="D18" s="17" t="str">
        <f>IFERROR(VLOOKUP(C18,Tabela1[],4,0),"Nenhum Item com esse Código Encontrado")</f>
        <v>VENTOINHA | 63 PARA MOTOR</v>
      </c>
      <c r="E18" s="1" t="s">
        <v>3996</v>
      </c>
      <c r="F18" s="1">
        <v>1</v>
      </c>
    </row>
    <row r="19" spans="2:6" x14ac:dyDescent="0.25">
      <c r="B19" s="16" t="s">
        <v>3995</v>
      </c>
      <c r="C19" s="1" t="s">
        <v>1668</v>
      </c>
      <c r="D19" s="17" t="str">
        <f>IFERROR(VLOOKUP(C19,Tabela1[],4,0),"Nenhum Item com esse Código Encontrado")</f>
        <v>SENSOR FIM DE CURSO | XCKM110 X1</v>
      </c>
      <c r="E19" s="1" t="s">
        <v>3996</v>
      </c>
      <c r="F19" s="1">
        <v>1</v>
      </c>
    </row>
    <row r="20" spans="2:6" x14ac:dyDescent="0.25">
      <c r="B20" s="16" t="s">
        <v>3995</v>
      </c>
      <c r="C20" s="1" t="s">
        <v>1672</v>
      </c>
      <c r="D20" s="17" t="str">
        <f>IFERROR(VLOOKUP(C20,Tabela1[],4,0),"Nenhum Item com esse Código Encontrado")</f>
        <v>RELE DE NIVEL | NC-COM-NO</v>
      </c>
      <c r="E20" s="1" t="s">
        <v>3996</v>
      </c>
      <c r="F20" s="1">
        <v>1</v>
      </c>
    </row>
    <row r="21" spans="2:6" x14ac:dyDescent="0.25">
      <c r="B21" s="16" t="s">
        <v>3995</v>
      </c>
      <c r="C21" s="1" t="s">
        <v>1675</v>
      </c>
      <c r="D21" s="17" t="str">
        <f>IFERROR(VLOOKUP(C21,Tabela1[],4,0),"Nenhum Item com esse Código Encontrado")</f>
        <v xml:space="preserve">CABO CONECTOR | SICK 2022547 10,0M 12 PINOS </v>
      </c>
      <c r="E21" s="1" t="s">
        <v>3996</v>
      </c>
      <c r="F21" s="1">
        <v>1</v>
      </c>
    </row>
    <row r="22" spans="2:6" x14ac:dyDescent="0.25">
      <c r="B22" s="16" t="s">
        <v>3995</v>
      </c>
      <c r="C22" s="1" t="s">
        <v>1683</v>
      </c>
      <c r="D22" s="17" t="str">
        <f>IFERROR(VLOOKUP(C22,Tabela1[],4,0),"Nenhum Item com esse Código Encontrado")</f>
        <v>DISJUNTOR RESIDUAL | MDW C40 -230/400V WEG</v>
      </c>
      <c r="E22" s="1" t="s">
        <v>3996</v>
      </c>
      <c r="F22" s="1">
        <v>1</v>
      </c>
    </row>
    <row r="23" spans="2:6" x14ac:dyDescent="0.25">
      <c r="B23" s="16" t="s">
        <v>3995</v>
      </c>
      <c r="C23" s="1" t="s">
        <v>1690</v>
      </c>
      <c r="D23" s="17" t="str">
        <f>IFERROR(VLOOKUP(C23,Tabela1[],4,0),"Nenhum Item com esse Código Encontrado")</f>
        <v>BLOCO DE CONTATOS | AUXILIARES FRONTAIS  - 3RH2911-1GA40 (SIEMENS)</v>
      </c>
      <c r="E23" s="1" t="s">
        <v>3996</v>
      </c>
      <c r="F23" s="1">
        <v>1</v>
      </c>
    </row>
    <row r="24" spans="2:6" x14ac:dyDescent="0.25">
      <c r="B24" s="16" t="s">
        <v>3995</v>
      </c>
      <c r="C24" s="1" t="s">
        <v>1691</v>
      </c>
      <c r="D24" s="17" t="str">
        <f>IFERROR(VLOOKUP(C24,Tabela1[],4,0),"Nenhum Item com esse Código Encontrado")</f>
        <v>BASE C/ RELÉ | SLIM PRT8-1/ JZ1RC3 24VDC METALTEX PRT8-1 (HIGHEND)</v>
      </c>
      <c r="E24" s="1" t="s">
        <v>3996</v>
      </c>
      <c r="F24" s="1">
        <v>1</v>
      </c>
    </row>
    <row r="25" spans="2:6" x14ac:dyDescent="0.25">
      <c r="B25" s="16" t="s">
        <v>3995</v>
      </c>
      <c r="C25" s="1" t="s">
        <v>1701</v>
      </c>
      <c r="D25" s="17" t="str">
        <f>IFERROR(VLOOKUP(C25,Tabela1[],4,0),"Nenhum Item com esse Código Encontrado")</f>
        <v>BLOCO TERMINAL | PARA RELE TERMICO LAD7B106 35X50,70 M4</v>
      </c>
      <c r="E25" s="1" t="s">
        <v>3996</v>
      </c>
      <c r="F25" s="1">
        <v>1</v>
      </c>
    </row>
    <row r="26" spans="2:6" x14ac:dyDescent="0.25">
      <c r="B26" s="16" t="s">
        <v>3995</v>
      </c>
      <c r="C26" s="1" t="s">
        <v>1703</v>
      </c>
      <c r="D26" s="17" t="str">
        <f>IFERROR(VLOOKUP(C26,Tabela1[],4,0),"Nenhum Item com esse Código Encontrado")</f>
        <v>RELE DE NIVEL | WEG RNW-ENE09 (WEG)</v>
      </c>
      <c r="E26" s="1" t="s">
        <v>3996</v>
      </c>
      <c r="F26" s="1">
        <v>1</v>
      </c>
    </row>
    <row r="27" spans="2:6" x14ac:dyDescent="0.25">
      <c r="B27" s="16" t="s">
        <v>3995</v>
      </c>
      <c r="C27" s="1" t="s">
        <v>1705</v>
      </c>
      <c r="D27" s="17" t="str">
        <f>IFERROR(VLOOKUP(C27,Tabela1[],4,0),"Nenhum Item com esse Código Encontrado")</f>
        <v>BOTOEIRA C/ SINALIZAÇÃO BRANCA | BHS - REF. HB2-BE101, 1NO Ø22MM BA9S VMAX 220V BHS</v>
      </c>
      <c r="E27" s="1" t="s">
        <v>3996</v>
      </c>
      <c r="F27" s="1">
        <v>1</v>
      </c>
    </row>
    <row r="28" spans="2:6" x14ac:dyDescent="0.25">
      <c r="B28" s="16" t="s">
        <v>3995</v>
      </c>
      <c r="C28" s="1" t="s">
        <v>1660</v>
      </c>
      <c r="D28" s="17" t="str">
        <f>IFERROR(VLOOKUP(C28,Tabela1[],4,0),"Nenhum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28" s="1" t="s">
        <v>3633</v>
      </c>
      <c r="F28" s="1">
        <v>2</v>
      </c>
    </row>
    <row r="29" spans="2:6" x14ac:dyDescent="0.25">
      <c r="B29" s="16" t="s">
        <v>3995</v>
      </c>
      <c r="C29" s="1" t="s">
        <v>1661</v>
      </c>
      <c r="D29" s="17" t="str">
        <f>IFERROR(VLOOKUP(C29,Tabela1[],4,0),"Nenhum Item com esse Código Encontrado")</f>
        <v>FUSIVEL DE VIDRO | 4A</v>
      </c>
      <c r="E29" s="1" t="s">
        <v>3633</v>
      </c>
      <c r="F29" s="1">
        <v>3</v>
      </c>
    </row>
    <row r="30" spans="2:6" x14ac:dyDescent="0.25">
      <c r="B30" s="16" t="s">
        <v>3995</v>
      </c>
      <c r="C30" s="1" t="s">
        <v>1659</v>
      </c>
      <c r="D30" s="17" t="str">
        <f>IFERROR(VLOOKUP(C30,Tabela1[],4,0),"Nenhum Item com esse Código Encontrado")</f>
        <v>FUSIVEL DE VIDRO | 3A</v>
      </c>
      <c r="E30" s="1" t="s">
        <v>3633</v>
      </c>
      <c r="F30" s="1">
        <v>5</v>
      </c>
    </row>
    <row r="31" spans="2:6" x14ac:dyDescent="0.25">
      <c r="B31" s="16" t="s">
        <v>3995</v>
      </c>
      <c r="C31" s="1" t="s">
        <v>1662</v>
      </c>
      <c r="D31" s="17" t="str">
        <f>IFERROR(VLOOKUP(C31,Tabela1[],4,0),"Nenhum Item com esse Código Encontrado")</f>
        <v>FUSIVEL CARTUCHO ULTRA RAPIDO | 10X38 4A</v>
      </c>
      <c r="E31" s="1" t="s">
        <v>3633</v>
      </c>
      <c r="F31" s="1">
        <v>10</v>
      </c>
    </row>
    <row r="32" spans="2:6" x14ac:dyDescent="0.25">
      <c r="B32" s="16" t="s">
        <v>3995</v>
      </c>
      <c r="C32" s="1" t="s">
        <v>1658</v>
      </c>
      <c r="D32" s="17" t="str">
        <f>IFERROR(VLOOKUP(C32,Tabela1[],4,0),"Nenhum Item com esse Código Encontrado")</f>
        <v>FUSIVEL DE VIDRO | 2,5A</v>
      </c>
      <c r="E32" s="1" t="s">
        <v>3633</v>
      </c>
      <c r="F32" s="1">
        <v>12</v>
      </c>
    </row>
    <row r="33" spans="2:6" x14ac:dyDescent="0.25">
      <c r="B33" s="16" t="s">
        <v>3995</v>
      </c>
      <c r="C33" s="1" t="s">
        <v>1658</v>
      </c>
      <c r="D33" s="17" t="str">
        <f>IFERROR(VLOOKUP(C33,Tabela1[],4,0),"Nenhum Item com esse Código Encontrado")</f>
        <v>FUSIVEL DE VIDRO | 2,5A</v>
      </c>
      <c r="E33" s="1" t="s">
        <v>3996</v>
      </c>
      <c r="F33" s="1">
        <v>2</v>
      </c>
    </row>
    <row r="34" spans="2:6" x14ac:dyDescent="0.25">
      <c r="B34" s="16" t="s">
        <v>3995</v>
      </c>
      <c r="C34" s="1" t="s">
        <v>24</v>
      </c>
      <c r="D34" s="17" t="str">
        <f>IFERROR(VLOOKUP(C34,Tabela1[],4,0),"Nenhum Item com esse Código Encontrado")</f>
        <v>FITA ISOLANTE ALTA | TENSÃO SCOTCH 23 - AUTOFUSÃO 19MM X 10M</v>
      </c>
      <c r="E34" s="1" t="s">
        <v>3633</v>
      </c>
      <c r="F34" s="1">
        <v>2</v>
      </c>
    </row>
    <row r="35" spans="2:6" x14ac:dyDescent="0.25">
      <c r="B35" s="16" t="s">
        <v>3995</v>
      </c>
      <c r="C35" s="1" t="s">
        <v>24</v>
      </c>
      <c r="D35" s="17" t="str">
        <f>IFERROR(VLOOKUP(C35,Tabela1[],4,0),"Nenhum Item com esse Código Encontrado")</f>
        <v>FITA ISOLANTE ALTA | TENSÃO SCOTCH 23 - AUTOFUSÃO 19MM X 10M</v>
      </c>
      <c r="E35" s="1" t="s">
        <v>3996</v>
      </c>
      <c r="F35" s="1">
        <v>1</v>
      </c>
    </row>
    <row r="36" spans="2:6" x14ac:dyDescent="0.25">
      <c r="B36" s="16" t="s">
        <v>3995</v>
      </c>
      <c r="C36" s="1" t="s">
        <v>25</v>
      </c>
      <c r="D36" s="17" t="str">
        <f>IFERROR(VLOOKUP(C36,Tabela1[],4,0),"Nenhum Item com esse Código Encontrado")</f>
        <v>FITA ISOLANTE BAIXA | TENSÃO PRETA  / 19MM X 20M 33+</v>
      </c>
      <c r="E36" s="1" t="s">
        <v>3996</v>
      </c>
      <c r="F36" s="1">
        <v>1</v>
      </c>
    </row>
    <row r="37" spans="2:6" x14ac:dyDescent="0.25">
      <c r="B37" s="16" t="s">
        <v>3995</v>
      </c>
      <c r="C37" s="1" t="s">
        <v>1656</v>
      </c>
      <c r="D37" s="17" t="str">
        <f>IFERROR(VLOOKUP(C37,Tabela1[],4,0),"Nenhum Item com esse Código Encontrado")</f>
        <v>FUSIVEL CERAMICO | 10A</v>
      </c>
      <c r="E37" s="1" t="s">
        <v>3996</v>
      </c>
      <c r="F37" s="1">
        <v>1</v>
      </c>
    </row>
    <row r="38" spans="2:6" x14ac:dyDescent="0.25">
      <c r="B38" s="16" t="s">
        <v>3995</v>
      </c>
      <c r="C38" s="1" t="s">
        <v>1659</v>
      </c>
      <c r="D38" s="17" t="str">
        <f>IFERROR(VLOOKUP(C38,Tabela1[],4,0),"Nenhum Item com esse Código Encontrado")</f>
        <v>FUSIVEL DE VIDRO | 3A</v>
      </c>
      <c r="E38" s="1" t="s">
        <v>3996</v>
      </c>
      <c r="F38" s="1">
        <v>1</v>
      </c>
    </row>
    <row r="39" spans="2:6" x14ac:dyDescent="0.25">
      <c r="B39" s="16" t="s">
        <v>3995</v>
      </c>
      <c r="C39" s="1" t="s">
        <v>1662</v>
      </c>
      <c r="D39" s="17" t="str">
        <f>IFERROR(VLOOKUP(C39,Tabela1[],4,0),"Nenhum Item com esse Código Encontrado")</f>
        <v>FUSIVEL CARTUCHO ULTRA RAPIDO | 10X38 4A</v>
      </c>
      <c r="E39" s="1" t="s">
        <v>3633</v>
      </c>
      <c r="F39" s="1">
        <v>3</v>
      </c>
    </row>
    <row r="40" spans="2:6" x14ac:dyDescent="0.25">
      <c r="B40" s="16" t="s">
        <v>3995</v>
      </c>
      <c r="C40" s="1" t="s">
        <v>1661</v>
      </c>
      <c r="D40" s="17" t="str">
        <f>IFERROR(VLOOKUP(C40,Tabela1[],4,0),"Nenhum Item com esse Código Encontrado")</f>
        <v>FUSIVEL DE VIDRO | 4A</v>
      </c>
      <c r="E40" s="1" t="s">
        <v>3633</v>
      </c>
      <c r="F40" s="1">
        <v>2</v>
      </c>
    </row>
    <row r="41" spans="2:6" x14ac:dyDescent="0.25">
      <c r="B41" s="16" t="s">
        <v>3995</v>
      </c>
      <c r="C41" s="1" t="s">
        <v>1660</v>
      </c>
      <c r="D41" s="17" t="str">
        <f>IFERROR(VLOOKUP(C41,Tabela1[],4,0),"Nenhum Item com esse Código Encontrado")</f>
        <v xml:space="preserve"> FUSIVEL DE VIDRO | 6,A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v>
      </c>
      <c r="E41" s="1" t="s">
        <v>3633</v>
      </c>
      <c r="F41" s="1">
        <v>3</v>
      </c>
    </row>
    <row r="42" spans="2:6" x14ac:dyDescent="0.25">
      <c r="B42" s="16" t="s">
        <v>3995</v>
      </c>
      <c r="C42" s="1" t="s">
        <v>1659</v>
      </c>
      <c r="D42" s="17" t="str">
        <f>IFERROR(VLOOKUP(C42,Tabela1[],4,0),"Nenhum Item com esse Código Encontrado")</f>
        <v>FUSIVEL DE VIDRO | 3A</v>
      </c>
      <c r="E42" s="1" t="s">
        <v>3996</v>
      </c>
      <c r="F42" s="1">
        <v>1</v>
      </c>
    </row>
    <row r="43" spans="2:6" x14ac:dyDescent="0.25">
      <c r="B43" s="16" t="s">
        <v>3995</v>
      </c>
      <c r="C43" s="1" t="s">
        <v>1662</v>
      </c>
      <c r="D43" s="17" t="str">
        <f>IFERROR(VLOOKUP(C43,Tabela1[],4,0),"Nenhum Item com esse Código Encontrado")</f>
        <v>FUSIVEL CARTUCHO ULTRA RAPIDO | 10X38 4A</v>
      </c>
      <c r="E43" s="1" t="s">
        <v>3633</v>
      </c>
      <c r="F43" s="1">
        <v>2</v>
      </c>
    </row>
    <row r="44" spans="2:6" x14ac:dyDescent="0.25">
      <c r="B44" s="16" t="s">
        <v>3995</v>
      </c>
      <c r="C44" s="1" t="s">
        <v>1659</v>
      </c>
      <c r="D44" s="17" t="str">
        <f>IFERROR(VLOOKUP(C44,Tabela1[],4,0),"Nenhum Item com esse Código Encontrado")</f>
        <v>FUSIVEL DE VIDRO | 3A</v>
      </c>
      <c r="E44" s="1" t="s">
        <v>3633</v>
      </c>
      <c r="F44" s="1">
        <v>7</v>
      </c>
    </row>
    <row r="45" spans="2:6" x14ac:dyDescent="0.25">
      <c r="B45" s="16" t="s">
        <v>3998</v>
      </c>
      <c r="C45" s="1" t="s">
        <v>25</v>
      </c>
      <c r="D45" s="17" t="str">
        <f>IFERROR(VLOOKUP(C45,Tabela1[],4,0),"Nenhum Item com esse Código Encontrado")</f>
        <v>FITA ISOLANTE BAIXA | TENSÃO PRETA  / 19MM X 20M 33+</v>
      </c>
      <c r="E45" s="1" t="s">
        <v>3996</v>
      </c>
      <c r="F45" s="1">
        <v>1</v>
      </c>
    </row>
    <row r="46" spans="2:6" x14ac:dyDescent="0.25">
      <c r="B46" s="16">
        <v>44865</v>
      </c>
      <c r="C46" s="1" t="s">
        <v>26</v>
      </c>
      <c r="D46" s="17" t="str">
        <f>IFERROR(VLOOKUP(C46,Tabela1[],4,0),"Nenhum Item com esse Código Encontrado")</f>
        <v>MODULO DE FREIO SEW | 13000063 Uin24V DC Ue 20...30V DC  I n 5,0A DC</v>
      </c>
      <c r="E46" s="1" t="s">
        <v>3633</v>
      </c>
      <c r="F46" s="1">
        <v>5</v>
      </c>
    </row>
    <row r="47" spans="2:6" x14ac:dyDescent="0.25">
      <c r="B47" s="16">
        <v>44572</v>
      </c>
      <c r="C47" s="1" t="s">
        <v>24</v>
      </c>
      <c r="D47" s="17" t="str">
        <f>IFERROR(VLOOKUP(C47,Tabela1[],4,0),"Nenhum Item com esse Código Encontrado")</f>
        <v>FITA ISOLANTE ALTA | TENSÃO SCOTCH 23 - AUTOFUSÃO 19MM X 10M</v>
      </c>
      <c r="E47" s="1" t="s">
        <v>3996</v>
      </c>
      <c r="F47" s="1">
        <v>2</v>
      </c>
    </row>
    <row r="48" spans="2:6" x14ac:dyDescent="0.25">
      <c r="B48" s="16">
        <v>44572</v>
      </c>
      <c r="C48" s="1" t="s">
        <v>24</v>
      </c>
      <c r="D48" s="17" t="str">
        <f>IFERROR(VLOOKUP(C48,Tabela1[],4,0),"Nenhum Item com esse Código Encontrado")</f>
        <v>FITA ISOLANTE ALTA | TENSÃO SCOTCH 23 - AUTOFUSÃO 19MM X 10M</v>
      </c>
      <c r="E48" s="1" t="s">
        <v>3996</v>
      </c>
      <c r="F48" s="1">
        <v>1</v>
      </c>
    </row>
    <row r="49" spans="2:6" x14ac:dyDescent="0.25">
      <c r="B49" s="16">
        <v>44572</v>
      </c>
      <c r="C49" s="1" t="s">
        <v>25</v>
      </c>
      <c r="D49" s="17" t="str">
        <f>IFERROR(VLOOKUP(C49,Tabela1[],4,0),"Nenhum Item com esse Código Encontrado")</f>
        <v>FITA ISOLANTE BAIXA | TENSÃO PRETA  / 19MM X 20M 33+</v>
      </c>
      <c r="E49" s="1" t="s">
        <v>3996</v>
      </c>
      <c r="F49" s="1">
        <v>1</v>
      </c>
    </row>
    <row r="50" spans="2:6" x14ac:dyDescent="0.25">
      <c r="B50" s="16">
        <v>44572</v>
      </c>
      <c r="C50" s="1" t="s">
        <v>1802</v>
      </c>
      <c r="D50" s="17" t="str">
        <f>IFERROR(VLOOKUP(C50,Tabela1[],4,0),"Nenhum Item com esse Código Encontrado")</f>
        <v>SELO REPARO EM NYLON |HYPER SEAL ASSEMBLY 20422243 KMT</v>
      </c>
      <c r="E50" s="1" t="s">
        <v>3996</v>
      </c>
      <c r="F50" s="1">
        <v>1</v>
      </c>
    </row>
  </sheetData>
  <mergeCells count="2">
    <mergeCell ref="B1:F1"/>
    <mergeCell ref="B2:F2"/>
  </mergeCells>
  <phoneticPr fontId="13" type="noConversion"/>
  <conditionalFormatting sqref="E5:E50">
    <cfRule type="expression" dxfId="8" priority="1" stopIfTrue="1">
      <formula>$E5="Saída"</formula>
    </cfRule>
    <cfRule type="expression" dxfId="7" priority="2" stopIfTrue="1">
      <formula>$E5="Entrada"</formula>
    </cfRule>
  </conditionalFormatting>
  <dataValidations count="2">
    <dataValidation type="list" allowBlank="1" showInputMessage="1" showErrorMessage="1" sqref="E5:E50">
      <formula1>"Entrada,Saída"</formula1>
    </dataValidation>
    <dataValidation type="custom" allowBlank="1" showInputMessage="1" showErrorMessage="1" sqref="F5:F50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L318"/>
  <sheetViews>
    <sheetView showGridLines="0" topLeftCell="A18" workbookViewId="0">
      <selection sqref="A1:B43"/>
    </sheetView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55"/>
  <sheetViews>
    <sheetView workbookViewId="0">
      <selection activeCell="I16" sqref="I16"/>
    </sheetView>
  </sheetViews>
  <sheetFormatPr defaultRowHeight="15" x14ac:dyDescent="0.25"/>
  <cols>
    <col min="1" max="2" width="23.5703125" customWidth="1"/>
  </cols>
  <sheetData>
    <row r="1" spans="1:2" x14ac:dyDescent="0.25">
      <c r="A1" s="30" t="s">
        <v>3993</v>
      </c>
      <c r="B1" s="30" t="s">
        <v>3992</v>
      </c>
    </row>
    <row r="2" spans="1:2" x14ac:dyDescent="0.25">
      <c r="A2" s="26" t="s">
        <v>3300</v>
      </c>
      <c r="B2" s="26" t="s">
        <v>3991</v>
      </c>
    </row>
    <row r="3" spans="1:2" x14ac:dyDescent="0.25">
      <c r="A3" s="26" t="s">
        <v>3281</v>
      </c>
      <c r="B3" s="26" t="s">
        <v>3991</v>
      </c>
    </row>
    <row r="4" spans="1:2" x14ac:dyDescent="0.25">
      <c r="A4" s="26" t="s">
        <v>3307</v>
      </c>
      <c r="B4" s="26" t="s">
        <v>3991</v>
      </c>
    </row>
    <row r="5" spans="1:2" x14ac:dyDescent="0.25">
      <c r="A5" s="26" t="s">
        <v>3290</v>
      </c>
      <c r="B5" s="26" t="s">
        <v>3991</v>
      </c>
    </row>
    <row r="6" spans="1:2" x14ac:dyDescent="0.25">
      <c r="A6" s="26" t="s">
        <v>3283</v>
      </c>
      <c r="B6" s="26" t="s">
        <v>3985</v>
      </c>
    </row>
    <row r="7" spans="1:2" x14ac:dyDescent="0.25">
      <c r="A7" s="26" t="s">
        <v>3299</v>
      </c>
      <c r="B7" s="26" t="s">
        <v>3985</v>
      </c>
    </row>
    <row r="8" spans="1:2" x14ac:dyDescent="0.25">
      <c r="A8" s="26" t="s">
        <v>3308</v>
      </c>
      <c r="B8" s="26" t="s">
        <v>3985</v>
      </c>
    </row>
    <row r="9" spans="1:2" x14ac:dyDescent="0.25">
      <c r="A9" s="26" t="s">
        <v>3994</v>
      </c>
      <c r="B9" s="26" t="s">
        <v>3985</v>
      </c>
    </row>
    <row r="10" spans="1:2" x14ac:dyDescent="0.25">
      <c r="A10" s="26" t="s">
        <v>3990</v>
      </c>
      <c r="B10" s="26" t="s">
        <v>3985</v>
      </c>
    </row>
    <row r="11" spans="1:2" x14ac:dyDescent="0.25">
      <c r="A11" s="26" t="s">
        <v>3989</v>
      </c>
      <c r="B11" s="26" t="s">
        <v>3985</v>
      </c>
    </row>
    <row r="12" spans="1:2" x14ac:dyDescent="0.25">
      <c r="A12" s="26" t="s">
        <v>3988</v>
      </c>
      <c r="B12" s="26" t="s">
        <v>3985</v>
      </c>
    </row>
    <row r="13" spans="1:2" x14ac:dyDescent="0.25">
      <c r="A13" s="26" t="s">
        <v>3987</v>
      </c>
      <c r="B13" s="26" t="s">
        <v>3985</v>
      </c>
    </row>
    <row r="14" spans="1:2" x14ac:dyDescent="0.25">
      <c r="A14" s="26" t="s">
        <v>3337</v>
      </c>
      <c r="B14" s="26" t="s">
        <v>3985</v>
      </c>
    </row>
    <row r="15" spans="1:2" x14ac:dyDescent="0.25">
      <c r="A15" s="26" t="s">
        <v>3986</v>
      </c>
      <c r="B15" s="26" t="s">
        <v>3985</v>
      </c>
    </row>
    <row r="16" spans="1:2" x14ac:dyDescent="0.25">
      <c r="A16" s="26" t="s">
        <v>3363</v>
      </c>
      <c r="B16" s="26" t="s">
        <v>3985</v>
      </c>
    </row>
    <row r="17" spans="1:2" x14ac:dyDescent="0.25">
      <c r="A17" s="26" t="s">
        <v>3297</v>
      </c>
      <c r="B17" s="26" t="s">
        <v>3963</v>
      </c>
    </row>
    <row r="18" spans="1:2" x14ac:dyDescent="0.25">
      <c r="A18" s="26" t="s">
        <v>3984</v>
      </c>
      <c r="B18" s="26" t="s">
        <v>3963</v>
      </c>
    </row>
    <row r="19" spans="1:2" x14ac:dyDescent="0.25">
      <c r="A19" s="26" t="s">
        <v>3983</v>
      </c>
      <c r="B19" s="26" t="s">
        <v>3963</v>
      </c>
    </row>
    <row r="20" spans="1:2" x14ac:dyDescent="0.25">
      <c r="A20" s="26" t="s">
        <v>3282</v>
      </c>
      <c r="B20" s="26" t="s">
        <v>3963</v>
      </c>
    </row>
    <row r="21" spans="1:2" x14ac:dyDescent="0.25">
      <c r="A21" s="26" t="s">
        <v>3295</v>
      </c>
      <c r="B21" s="26" t="s">
        <v>3963</v>
      </c>
    </row>
    <row r="22" spans="1:2" x14ac:dyDescent="0.25">
      <c r="A22" s="26" t="s">
        <v>3982</v>
      </c>
      <c r="B22" s="26" t="s">
        <v>3963</v>
      </c>
    </row>
    <row r="23" spans="1:2" x14ac:dyDescent="0.25">
      <c r="A23" s="26" t="s">
        <v>3981</v>
      </c>
      <c r="B23" s="26" t="s">
        <v>3963</v>
      </c>
    </row>
    <row r="24" spans="1:2" x14ac:dyDescent="0.25">
      <c r="A24" s="26" t="s">
        <v>3345</v>
      </c>
      <c r="B24" s="26" t="s">
        <v>3963</v>
      </c>
    </row>
    <row r="25" spans="1:2" x14ac:dyDescent="0.25">
      <c r="A25" s="26" t="s">
        <v>3980</v>
      </c>
      <c r="B25" s="26" t="s">
        <v>3963</v>
      </c>
    </row>
    <row r="26" spans="1:2" x14ac:dyDescent="0.25">
      <c r="A26" s="26" t="s">
        <v>3979</v>
      </c>
      <c r="B26" s="26" t="s">
        <v>3963</v>
      </c>
    </row>
    <row r="27" spans="1:2" x14ac:dyDescent="0.25">
      <c r="A27" s="26" t="s">
        <v>3978</v>
      </c>
      <c r="B27" s="26" t="s">
        <v>3965</v>
      </c>
    </row>
    <row r="28" spans="1:2" x14ac:dyDescent="0.25">
      <c r="A28" s="26" t="s">
        <v>3977</v>
      </c>
      <c r="B28" s="26" t="s">
        <v>3965</v>
      </c>
    </row>
    <row r="29" spans="1:2" x14ac:dyDescent="0.25">
      <c r="A29" s="26" t="s">
        <v>3287</v>
      </c>
      <c r="B29" s="26" t="s">
        <v>3965</v>
      </c>
    </row>
    <row r="30" spans="1:2" x14ac:dyDescent="0.25">
      <c r="A30" s="26" t="s">
        <v>3279</v>
      </c>
      <c r="B30" s="26" t="s">
        <v>3965</v>
      </c>
    </row>
    <row r="31" spans="1:2" x14ac:dyDescent="0.25">
      <c r="A31" s="26" t="s">
        <v>3976</v>
      </c>
      <c r="B31" s="26" t="s">
        <v>3965</v>
      </c>
    </row>
    <row r="32" spans="1:2" x14ac:dyDescent="0.25">
      <c r="A32" s="26" t="s">
        <v>3975</v>
      </c>
      <c r="B32" s="26" t="s">
        <v>3965</v>
      </c>
    </row>
    <row r="33" spans="1:2" x14ac:dyDescent="0.25">
      <c r="A33" s="26" t="s">
        <v>3296</v>
      </c>
      <c r="B33" s="26" t="s">
        <v>3965</v>
      </c>
    </row>
    <row r="34" spans="1:2" x14ac:dyDescent="0.25">
      <c r="A34" s="26" t="s">
        <v>3974</v>
      </c>
      <c r="B34" s="26" t="s">
        <v>3965</v>
      </c>
    </row>
    <row r="35" spans="1:2" x14ac:dyDescent="0.25">
      <c r="A35" s="26" t="s">
        <v>3289</v>
      </c>
      <c r="B35" s="26" t="s">
        <v>3960</v>
      </c>
    </row>
    <row r="36" spans="1:2" x14ac:dyDescent="0.25">
      <c r="A36" s="26" t="s">
        <v>3304</v>
      </c>
      <c r="B36" s="26" t="s">
        <v>3960</v>
      </c>
    </row>
    <row r="37" spans="1:2" x14ac:dyDescent="0.25">
      <c r="A37" s="26" t="s">
        <v>3973</v>
      </c>
      <c r="B37" s="26" t="s">
        <v>3960</v>
      </c>
    </row>
    <row r="38" spans="1:2" x14ac:dyDescent="0.25">
      <c r="A38" s="26" t="s">
        <v>3350</v>
      </c>
      <c r="B38" s="26" t="s">
        <v>3960</v>
      </c>
    </row>
    <row r="39" spans="1:2" x14ac:dyDescent="0.25">
      <c r="A39" s="26" t="s">
        <v>3972</v>
      </c>
      <c r="B39" s="26" t="s">
        <v>3960</v>
      </c>
    </row>
    <row r="40" spans="1:2" x14ac:dyDescent="0.25">
      <c r="A40" s="26" t="s">
        <v>3284</v>
      </c>
      <c r="B40" s="26" t="s">
        <v>3960</v>
      </c>
    </row>
    <row r="41" spans="1:2" x14ac:dyDescent="0.25">
      <c r="A41" s="26" t="s">
        <v>3971</v>
      </c>
      <c r="B41" s="26" t="s">
        <v>3960</v>
      </c>
    </row>
    <row r="42" spans="1:2" x14ac:dyDescent="0.25">
      <c r="A42" s="26" t="s">
        <v>3340</v>
      </c>
      <c r="B42" s="26" t="s">
        <v>3960</v>
      </c>
    </row>
    <row r="43" spans="1:2" x14ac:dyDescent="0.25">
      <c r="A43" s="26" t="s">
        <v>3970</v>
      </c>
      <c r="B43" s="26" t="s">
        <v>3960</v>
      </c>
    </row>
    <row r="44" spans="1:2" x14ac:dyDescent="0.25">
      <c r="A44" s="26" t="s">
        <v>3344</v>
      </c>
      <c r="B44" s="26" t="s">
        <v>3960</v>
      </c>
    </row>
    <row r="45" spans="1:2" x14ac:dyDescent="0.25">
      <c r="A45" s="26" t="s">
        <v>3969</v>
      </c>
      <c r="B45" s="26" t="s">
        <v>3963</v>
      </c>
    </row>
    <row r="46" spans="1:2" x14ac:dyDescent="0.25">
      <c r="A46" s="26" t="s">
        <v>3968</v>
      </c>
      <c r="B46" s="26" t="s">
        <v>3963</v>
      </c>
    </row>
    <row r="47" spans="1:2" x14ac:dyDescent="0.25">
      <c r="A47" s="26" t="s">
        <v>3967</v>
      </c>
      <c r="B47" s="26" t="s">
        <v>3963</v>
      </c>
    </row>
    <row r="48" spans="1:2" x14ac:dyDescent="0.25">
      <c r="A48" s="26" t="s">
        <v>3966</v>
      </c>
      <c r="B48" s="26" t="s">
        <v>3965</v>
      </c>
    </row>
    <row r="49" spans="1:2" x14ac:dyDescent="0.25">
      <c r="A49" s="26" t="s">
        <v>3964</v>
      </c>
      <c r="B49" s="26" t="s">
        <v>3963</v>
      </c>
    </row>
    <row r="50" spans="1:2" x14ac:dyDescent="0.25">
      <c r="A50" s="26" t="s">
        <v>3962</v>
      </c>
      <c r="B50" s="26" t="s">
        <v>3960</v>
      </c>
    </row>
    <row r="51" spans="1:2" x14ac:dyDescent="0.25">
      <c r="A51" s="26" t="s">
        <v>3961</v>
      </c>
      <c r="B51" s="26" t="s">
        <v>3960</v>
      </c>
    </row>
    <row r="52" spans="1:2" x14ac:dyDescent="0.25">
      <c r="A52" s="26" t="s">
        <v>3959</v>
      </c>
      <c r="B52" s="26" t="s">
        <v>3959</v>
      </c>
    </row>
    <row r="53" spans="1:2" x14ac:dyDescent="0.25">
      <c r="A53" s="26" t="s">
        <v>3958</v>
      </c>
      <c r="B53" s="26" t="s">
        <v>3956</v>
      </c>
    </row>
    <row r="54" spans="1:2" x14ac:dyDescent="0.25">
      <c r="A54" s="26" t="s">
        <v>3957</v>
      </c>
      <c r="B54" s="26" t="s">
        <v>3956</v>
      </c>
    </row>
    <row r="55" spans="1:2" x14ac:dyDescent="0.25">
      <c r="A55" s="26" t="s">
        <v>3955</v>
      </c>
      <c r="B55" s="26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Manutenção Pernambuco</cp:lastModifiedBy>
  <cp:lastPrinted>2022-09-07T18:11:04Z</cp:lastPrinted>
  <dcterms:created xsi:type="dcterms:W3CDTF">2022-09-07T15:59:51Z</dcterms:created>
  <dcterms:modified xsi:type="dcterms:W3CDTF">2022-11-01T15:55:25Z</dcterms:modified>
</cp:coreProperties>
</file>