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le\Downloads\"/>
    </mc:Choice>
  </mc:AlternateContent>
  <xr:revisionPtr revIDLastSave="0" documentId="13_ncr:40009_{A5338BD6-6149-402B-8510-256C185A06DF}" xr6:coauthVersionLast="34" xr6:coauthVersionMax="34" xr10:uidLastSave="{00000000-0000-0000-0000-000000000000}"/>
  <bookViews>
    <workbookView xWindow="0" yWindow="0" windowWidth="28800" windowHeight="12225"/>
  </bookViews>
  <sheets>
    <sheet name="TRADING SYSTEMS OUTSPOKEN" sheetId="4" r:id="rId1"/>
    <sheet name="Trading System Google Trends" sheetId="1" r:id="rId2"/>
  </sheets>
  <calcPr calcId="0"/>
</workbook>
</file>

<file path=xl/calcChain.xml><?xml version="1.0" encoding="utf-8"?>
<calcChain xmlns="http://schemas.openxmlformats.org/spreadsheetml/2006/main">
  <c r="J2" i="1" l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3" i="1"/>
  <c r="I3" i="1" s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F3" i="1"/>
  <c r="F4" i="1"/>
  <c r="F5" i="1"/>
  <c r="F7" i="1"/>
  <c r="G7" i="1" s="1"/>
  <c r="F8" i="1"/>
  <c r="F9" i="1"/>
  <c r="F10" i="1"/>
  <c r="F11" i="1"/>
  <c r="F12" i="1"/>
  <c r="F13" i="1"/>
  <c r="F15" i="1"/>
  <c r="F16" i="1"/>
  <c r="G16" i="1" s="1"/>
  <c r="F17" i="1"/>
  <c r="F18" i="1"/>
  <c r="F19" i="1"/>
  <c r="F20" i="1"/>
  <c r="F21" i="1"/>
  <c r="F23" i="1"/>
  <c r="G23" i="1" s="1"/>
  <c r="H23" i="1" s="1"/>
  <c r="F24" i="1"/>
  <c r="F25" i="1"/>
  <c r="F26" i="1"/>
  <c r="F27" i="1"/>
  <c r="G27" i="1" s="1"/>
  <c r="H27" i="1" s="1"/>
  <c r="F28" i="1"/>
  <c r="F29" i="1"/>
  <c r="F31" i="1"/>
  <c r="G31" i="1" s="1"/>
  <c r="F32" i="1"/>
  <c r="G32" i="1" s="1"/>
  <c r="H32" i="1" s="1"/>
  <c r="F33" i="1"/>
  <c r="F34" i="1"/>
  <c r="F35" i="1"/>
  <c r="F36" i="1"/>
  <c r="F37" i="1"/>
  <c r="F39" i="1"/>
  <c r="G39" i="1" s="1"/>
  <c r="F40" i="1"/>
  <c r="F41" i="1"/>
  <c r="F42" i="1"/>
  <c r="F43" i="1"/>
  <c r="G43" i="1" s="1"/>
  <c r="H43" i="1" s="1"/>
  <c r="F44" i="1"/>
  <c r="F45" i="1"/>
  <c r="F47" i="1"/>
  <c r="F48" i="1"/>
  <c r="F49" i="1"/>
  <c r="F50" i="1"/>
  <c r="F51" i="1"/>
  <c r="F52" i="1"/>
  <c r="F53" i="1"/>
  <c r="F55" i="1"/>
  <c r="G55" i="1" s="1"/>
  <c r="F56" i="1"/>
  <c r="F57" i="1"/>
  <c r="F58" i="1"/>
  <c r="F59" i="1"/>
  <c r="G59" i="1" s="1"/>
  <c r="H59" i="1" s="1"/>
  <c r="F60" i="1"/>
  <c r="F61" i="1"/>
  <c r="F63" i="1"/>
  <c r="G63" i="1" s="1"/>
  <c r="F64" i="1"/>
  <c r="G64" i="1" s="1"/>
  <c r="F65" i="1"/>
  <c r="F66" i="1"/>
  <c r="F67" i="1"/>
  <c r="F68" i="1"/>
  <c r="F69" i="1"/>
  <c r="F71" i="1"/>
  <c r="G71" i="1" s="1"/>
  <c r="F72" i="1"/>
  <c r="F73" i="1"/>
  <c r="F74" i="1"/>
  <c r="F75" i="1"/>
  <c r="F76" i="1"/>
  <c r="F77" i="1"/>
  <c r="F79" i="1"/>
  <c r="F80" i="1"/>
  <c r="G80" i="1" s="1"/>
  <c r="F81" i="1"/>
  <c r="F82" i="1"/>
  <c r="F83" i="1"/>
  <c r="F84" i="1"/>
  <c r="F85" i="1"/>
  <c r="F87" i="1"/>
  <c r="G87" i="1" s="1"/>
  <c r="H87" i="1" s="1"/>
  <c r="F88" i="1"/>
  <c r="F89" i="1"/>
  <c r="F90" i="1"/>
  <c r="F91" i="1"/>
  <c r="G91" i="1" s="1"/>
  <c r="H91" i="1" s="1"/>
  <c r="F92" i="1"/>
  <c r="F93" i="1"/>
  <c r="F95" i="1"/>
  <c r="G95" i="1" s="1"/>
  <c r="F96" i="1"/>
  <c r="G96" i="1" s="1"/>
  <c r="H96" i="1" s="1"/>
  <c r="F97" i="1"/>
  <c r="F98" i="1"/>
  <c r="F99" i="1"/>
  <c r="F100" i="1"/>
  <c r="F101" i="1"/>
  <c r="F103" i="1"/>
  <c r="G103" i="1" s="1"/>
  <c r="F104" i="1"/>
  <c r="F105" i="1"/>
  <c r="F106" i="1"/>
  <c r="F107" i="1"/>
  <c r="G107" i="1" s="1"/>
  <c r="H107" i="1" s="1"/>
  <c r="F108" i="1"/>
  <c r="F109" i="1"/>
  <c r="F111" i="1"/>
  <c r="F112" i="1"/>
  <c r="F113" i="1"/>
  <c r="F114" i="1"/>
  <c r="F115" i="1"/>
  <c r="F116" i="1"/>
  <c r="F117" i="1"/>
  <c r="F119" i="1"/>
  <c r="G119" i="1" s="1"/>
  <c r="F120" i="1"/>
  <c r="F121" i="1"/>
  <c r="F122" i="1"/>
  <c r="F123" i="1"/>
  <c r="G123" i="1" s="1"/>
  <c r="H123" i="1" s="1"/>
  <c r="F124" i="1"/>
  <c r="F125" i="1"/>
  <c r="F127" i="1"/>
  <c r="G127" i="1" s="1"/>
  <c r="F128" i="1"/>
  <c r="G128" i="1" s="1"/>
  <c r="F129" i="1"/>
  <c r="F130" i="1"/>
  <c r="F131" i="1"/>
  <c r="F132" i="1"/>
  <c r="G132" i="1" s="1"/>
  <c r="F133" i="1"/>
  <c r="F134" i="1"/>
  <c r="G134" i="1" s="1"/>
  <c r="F135" i="1"/>
  <c r="F136" i="1"/>
  <c r="G136" i="1" s="1"/>
  <c r="F137" i="1"/>
  <c r="F138" i="1"/>
  <c r="F139" i="1"/>
  <c r="F140" i="1"/>
  <c r="F141" i="1"/>
  <c r="F142" i="1"/>
  <c r="F143" i="1"/>
  <c r="F144" i="1"/>
  <c r="G144" i="1" s="1"/>
  <c r="F145" i="1"/>
  <c r="F146" i="1"/>
  <c r="F147" i="1"/>
  <c r="F148" i="1"/>
  <c r="F149" i="1"/>
  <c r="F150" i="1"/>
  <c r="F151" i="1"/>
  <c r="F152" i="1"/>
  <c r="G152" i="1" s="1"/>
  <c r="F153" i="1"/>
  <c r="F154" i="1"/>
  <c r="F155" i="1"/>
  <c r="F156" i="1"/>
  <c r="G156" i="1" s="1"/>
  <c r="F157" i="1"/>
  <c r="F158" i="1"/>
  <c r="F159" i="1"/>
  <c r="F160" i="1"/>
  <c r="G160" i="1" s="1"/>
  <c r="F161" i="1"/>
  <c r="F162" i="1"/>
  <c r="F163" i="1"/>
  <c r="F164" i="1"/>
  <c r="G164" i="1" s="1"/>
  <c r="F165" i="1"/>
  <c r="F166" i="1"/>
  <c r="F167" i="1"/>
  <c r="F168" i="1"/>
  <c r="G168" i="1" s="1"/>
  <c r="F169" i="1"/>
  <c r="F170" i="1"/>
  <c r="F171" i="1"/>
  <c r="F172" i="1"/>
  <c r="G172" i="1" s="1"/>
  <c r="F173" i="1"/>
  <c r="F174" i="1"/>
  <c r="F175" i="1"/>
  <c r="F176" i="1"/>
  <c r="G176" i="1" s="1"/>
  <c r="F177" i="1"/>
  <c r="F178" i="1"/>
  <c r="F179" i="1"/>
  <c r="F180" i="1"/>
  <c r="G180" i="1" s="1"/>
  <c r="F181" i="1"/>
  <c r="F2" i="1"/>
  <c r="H168" i="1" l="1"/>
  <c r="H144" i="1"/>
  <c r="H128" i="1"/>
  <c r="H119" i="1"/>
  <c r="H64" i="1"/>
  <c r="H55" i="1"/>
  <c r="G78" i="1"/>
  <c r="H78" i="1" s="1"/>
  <c r="G14" i="1"/>
  <c r="H14" i="1" s="1"/>
  <c r="H160" i="1"/>
  <c r="H136" i="1"/>
  <c r="H127" i="1"/>
  <c r="H63" i="1"/>
  <c r="G47" i="1"/>
  <c r="H47" i="1" s="1"/>
  <c r="H152" i="1"/>
  <c r="H80" i="1"/>
  <c r="H71" i="1"/>
  <c r="H16" i="1"/>
  <c r="H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G111" i="1"/>
  <c r="H111" i="1" s="1"/>
  <c r="H176" i="1"/>
  <c r="H134" i="1"/>
  <c r="G24" i="1"/>
  <c r="H24" i="1" s="1"/>
  <c r="H95" i="1"/>
  <c r="H31" i="1"/>
  <c r="G112" i="1"/>
  <c r="H112" i="1" s="1"/>
  <c r="H103" i="1"/>
  <c r="G75" i="1"/>
  <c r="H75" i="1" s="1"/>
  <c r="G48" i="1"/>
  <c r="H48" i="1" s="1"/>
  <c r="H39" i="1"/>
  <c r="G11" i="1"/>
  <c r="H11" i="1" s="1"/>
  <c r="G99" i="1"/>
  <c r="H99" i="1" s="1"/>
  <c r="G72" i="1"/>
  <c r="H72" i="1" s="1"/>
  <c r="G35" i="1"/>
  <c r="H35" i="1" s="1"/>
  <c r="G8" i="1"/>
  <c r="H8" i="1" s="1"/>
  <c r="G70" i="1"/>
  <c r="H70" i="1" s="1"/>
  <c r="G6" i="1"/>
  <c r="H6" i="1" s="1"/>
  <c r="G126" i="1"/>
  <c r="H126" i="1" s="1"/>
  <c r="G62" i="1"/>
  <c r="H62" i="1" s="1"/>
  <c r="G181" i="1"/>
  <c r="G173" i="1"/>
  <c r="G165" i="1"/>
  <c r="G157" i="1"/>
  <c r="H157" i="1" s="1"/>
  <c r="G149" i="1"/>
  <c r="G141" i="1"/>
  <c r="H141" i="1" s="1"/>
  <c r="G133" i="1"/>
  <c r="H133" i="1" s="1"/>
  <c r="G115" i="1"/>
  <c r="H115" i="1" s="1"/>
  <c r="G88" i="1"/>
  <c r="H88" i="1" s="1"/>
  <c r="G79" i="1"/>
  <c r="H79" i="1" s="1"/>
  <c r="G51" i="1"/>
  <c r="H51" i="1" s="1"/>
  <c r="G15" i="1"/>
  <c r="H15" i="1" s="1"/>
  <c r="G104" i="1"/>
  <c r="H104" i="1" s="1"/>
  <c r="G67" i="1"/>
  <c r="H67" i="1" s="1"/>
  <c r="G40" i="1"/>
  <c r="H40" i="1" s="1"/>
  <c r="G153" i="1"/>
  <c r="H153" i="1" s="1"/>
  <c r="G145" i="1"/>
  <c r="H145" i="1" s="1"/>
  <c r="G137" i="1"/>
  <c r="H137" i="1" s="1"/>
  <c r="G120" i="1"/>
  <c r="H120" i="1" s="1"/>
  <c r="G83" i="1"/>
  <c r="H83" i="1" s="1"/>
  <c r="G56" i="1"/>
  <c r="H56" i="1" s="1"/>
  <c r="G19" i="1"/>
  <c r="H19" i="1" s="1"/>
  <c r="G86" i="1"/>
  <c r="H86" i="1" s="1"/>
  <c r="G22" i="1"/>
  <c r="H22" i="1" s="1"/>
  <c r="G129" i="1"/>
  <c r="H129" i="1" s="1"/>
  <c r="G121" i="1"/>
  <c r="H121" i="1" s="1"/>
  <c r="G113" i="1"/>
  <c r="H113" i="1" s="1"/>
  <c r="G105" i="1"/>
  <c r="H105" i="1" s="1"/>
  <c r="G97" i="1"/>
  <c r="H97" i="1" s="1"/>
  <c r="G89" i="1"/>
  <c r="H89" i="1" s="1"/>
  <c r="G81" i="1"/>
  <c r="H81" i="1" s="1"/>
  <c r="G73" i="1"/>
  <c r="H73" i="1" s="1"/>
  <c r="G65" i="1"/>
  <c r="H65" i="1" s="1"/>
  <c r="G57" i="1"/>
  <c r="H57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125" i="1"/>
  <c r="H125" i="1" s="1"/>
  <c r="G117" i="1"/>
  <c r="H117" i="1" s="1"/>
  <c r="G109" i="1"/>
  <c r="H109" i="1" s="1"/>
  <c r="G101" i="1"/>
  <c r="H101" i="1" s="1"/>
  <c r="G93" i="1"/>
  <c r="H93" i="1" s="1"/>
  <c r="G85" i="1"/>
  <c r="H85" i="1" s="1"/>
  <c r="G77" i="1"/>
  <c r="H77" i="1" s="1"/>
  <c r="G69" i="1"/>
  <c r="H69" i="1" s="1"/>
  <c r="G61" i="1"/>
  <c r="H61" i="1" s="1"/>
  <c r="G53" i="1"/>
  <c r="H53" i="1" s="1"/>
  <c r="G45" i="1"/>
  <c r="H45" i="1" s="1"/>
  <c r="G37" i="1"/>
  <c r="H37" i="1" s="1"/>
  <c r="G29" i="1"/>
  <c r="H29" i="1" s="1"/>
  <c r="G21" i="1"/>
  <c r="H21" i="1" s="1"/>
  <c r="G13" i="1"/>
  <c r="H13" i="1" s="1"/>
  <c r="G5" i="1"/>
  <c r="H5" i="1" s="1"/>
  <c r="G118" i="1"/>
  <c r="H118" i="1" s="1"/>
  <c r="G54" i="1"/>
  <c r="H54" i="1" s="1"/>
  <c r="G124" i="1"/>
  <c r="H124" i="1" s="1"/>
  <c r="G116" i="1"/>
  <c r="H116" i="1" s="1"/>
  <c r="G108" i="1"/>
  <c r="H108" i="1" s="1"/>
  <c r="G100" i="1"/>
  <c r="H100" i="1" s="1"/>
  <c r="G92" i="1"/>
  <c r="H92" i="1" s="1"/>
  <c r="G84" i="1"/>
  <c r="H84" i="1" s="1"/>
  <c r="G76" i="1"/>
  <c r="H76" i="1" s="1"/>
  <c r="G68" i="1"/>
  <c r="H68" i="1" s="1"/>
  <c r="G60" i="1"/>
  <c r="H60" i="1" s="1"/>
  <c r="G52" i="1"/>
  <c r="H52" i="1" s="1"/>
  <c r="G44" i="1"/>
  <c r="H44" i="1" s="1"/>
  <c r="G36" i="1"/>
  <c r="H36" i="1" s="1"/>
  <c r="G28" i="1"/>
  <c r="H28" i="1" s="1"/>
  <c r="G20" i="1"/>
  <c r="H20" i="1" s="1"/>
  <c r="G12" i="1"/>
  <c r="H12" i="1" s="1"/>
  <c r="G4" i="1"/>
  <c r="H4" i="1" s="1"/>
  <c r="G110" i="1"/>
  <c r="H110" i="1" s="1"/>
  <c r="G46" i="1"/>
  <c r="H46" i="1" s="1"/>
  <c r="G3" i="1"/>
  <c r="H3" i="1" s="1"/>
  <c r="G102" i="1"/>
  <c r="H102" i="1" s="1"/>
  <c r="G38" i="1"/>
  <c r="H38" i="1" s="1"/>
  <c r="G130" i="1"/>
  <c r="H130" i="1" s="1"/>
  <c r="G122" i="1"/>
  <c r="H122" i="1" s="1"/>
  <c r="G114" i="1"/>
  <c r="H114" i="1" s="1"/>
  <c r="G106" i="1"/>
  <c r="H106" i="1" s="1"/>
  <c r="G98" i="1"/>
  <c r="H98" i="1" s="1"/>
  <c r="G90" i="1"/>
  <c r="H90" i="1" s="1"/>
  <c r="G82" i="1"/>
  <c r="H82" i="1" s="1"/>
  <c r="G74" i="1"/>
  <c r="H74" i="1" s="1"/>
  <c r="G66" i="1"/>
  <c r="H66" i="1" s="1"/>
  <c r="G58" i="1"/>
  <c r="H58" i="1" s="1"/>
  <c r="G50" i="1"/>
  <c r="H50" i="1" s="1"/>
  <c r="G42" i="1"/>
  <c r="H42" i="1" s="1"/>
  <c r="G34" i="1"/>
  <c r="H34" i="1" s="1"/>
  <c r="G26" i="1"/>
  <c r="H26" i="1" s="1"/>
  <c r="G18" i="1"/>
  <c r="H18" i="1" s="1"/>
  <c r="G10" i="1"/>
  <c r="H10" i="1" s="1"/>
  <c r="G94" i="1"/>
  <c r="H94" i="1" s="1"/>
  <c r="G30" i="1"/>
  <c r="H30" i="1" s="1"/>
  <c r="G175" i="1"/>
  <c r="H175" i="1" s="1"/>
  <c r="G167" i="1"/>
  <c r="H167" i="1" s="1"/>
  <c r="G159" i="1"/>
  <c r="H159" i="1" s="1"/>
  <c r="G151" i="1"/>
  <c r="H151" i="1" s="1"/>
  <c r="G143" i="1"/>
  <c r="H143" i="1" s="1"/>
  <c r="G135" i="1"/>
  <c r="H135" i="1" s="1"/>
  <c r="H173" i="1"/>
  <c r="H165" i="1"/>
  <c r="H149" i="1"/>
  <c r="H180" i="1"/>
  <c r="H172" i="1"/>
  <c r="H164" i="1"/>
  <c r="H156" i="1"/>
  <c r="H132" i="1"/>
  <c r="H181" i="1"/>
  <c r="G131" i="1"/>
  <c r="H131" i="1" s="1"/>
  <c r="J3" i="1"/>
  <c r="J4" i="1" s="1"/>
  <c r="J5" i="1" s="1"/>
  <c r="G177" i="1"/>
  <c r="H177" i="1" s="1"/>
  <c r="G169" i="1"/>
  <c r="H169" i="1" s="1"/>
  <c r="G161" i="1"/>
  <c r="H161" i="1" s="1"/>
  <c r="G178" i="1"/>
  <c r="H178" i="1" s="1"/>
  <c r="G170" i="1"/>
  <c r="H170" i="1" s="1"/>
  <c r="G162" i="1"/>
  <c r="H162" i="1" s="1"/>
  <c r="G154" i="1"/>
  <c r="H154" i="1" s="1"/>
  <c r="G146" i="1"/>
  <c r="H146" i="1" s="1"/>
  <c r="G138" i="1"/>
  <c r="H138" i="1" s="1"/>
  <c r="G174" i="1"/>
  <c r="H174" i="1" s="1"/>
  <c r="G166" i="1"/>
  <c r="H166" i="1" s="1"/>
  <c r="G158" i="1"/>
  <c r="H158" i="1" s="1"/>
  <c r="G150" i="1"/>
  <c r="H150" i="1" s="1"/>
  <c r="G142" i="1"/>
  <c r="H142" i="1" s="1"/>
  <c r="G148" i="1"/>
  <c r="H148" i="1" s="1"/>
  <c r="G140" i="1"/>
  <c r="H140" i="1" s="1"/>
  <c r="G179" i="1"/>
  <c r="H179" i="1" s="1"/>
  <c r="G171" i="1"/>
  <c r="H171" i="1" s="1"/>
  <c r="G163" i="1"/>
  <c r="H163" i="1" s="1"/>
  <c r="G155" i="1"/>
  <c r="H155" i="1" s="1"/>
  <c r="G147" i="1"/>
  <c r="H147" i="1" s="1"/>
  <c r="G139" i="1"/>
  <c r="H139" i="1" s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</calcChain>
</file>

<file path=xl/sharedStrings.xml><?xml version="1.0" encoding="utf-8"?>
<sst xmlns="http://schemas.openxmlformats.org/spreadsheetml/2006/main" count="17" uniqueCount="17">
  <si>
    <t>Google Trends</t>
  </si>
  <si>
    <t>Regressao</t>
  </si>
  <si>
    <t>Dir_Reg</t>
  </si>
  <si>
    <t>Trade</t>
  </si>
  <si>
    <t>Resultado Trade</t>
  </si>
  <si>
    <t>Resultado_BTC</t>
  </si>
  <si>
    <t>Var %</t>
  </si>
  <si>
    <t>Capital Inicial</t>
  </si>
  <si>
    <t>Custo Operacional</t>
  </si>
  <si>
    <t>Binance</t>
  </si>
  <si>
    <t>Data</t>
  </si>
  <si>
    <t>Fechamento</t>
  </si>
  <si>
    <t>Fechamento_D1</t>
  </si>
  <si>
    <t>WWW.OUTSPOKENMARKET.COM</t>
  </si>
  <si>
    <t>https://goo.gl/QAhdz6</t>
  </si>
  <si>
    <t>Leandro Guerra</t>
  </si>
  <si>
    <t>Engenheiro, Cientista de Dados e Trader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</si>
</sst>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6" formatCode="_-* #,##0.00\ [$€-410]_-;\-* #,##0.00\ [$€-410]_-;_-* &quot;-&quot;??\ [$€-410]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4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14" fontId="0" fillId="33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0" fontId="0" fillId="33" borderId="0" xfId="2" applyNumberFormat="1" applyFont="1" applyFill="1" applyAlignment="1">
      <alignment horizontal="center"/>
    </xf>
    <xf numFmtId="0" fontId="13" fillId="34" borderId="0" xfId="0" applyFont="1" applyFill="1" applyAlignment="1">
      <alignment horizontal="center"/>
    </xf>
    <xf numFmtId="166" fontId="13" fillId="34" borderId="0" xfId="1" applyNumberFormat="1" applyFont="1" applyFill="1" applyAlignment="1">
      <alignment horizontal="center" vertical="center"/>
    </xf>
    <xf numFmtId="0" fontId="18" fillId="35" borderId="0" xfId="0" applyFont="1" applyFill="1" applyAlignment="1">
      <alignment horizontal="center"/>
    </xf>
    <xf numFmtId="10" fontId="18" fillId="35" borderId="0" xfId="0" applyNumberFormat="1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44" fontId="0" fillId="33" borderId="0" xfId="1" applyFont="1" applyFill="1" applyAlignment="1">
      <alignment horizontal="center"/>
    </xf>
    <xf numFmtId="0" fontId="0" fillId="33" borderId="0" xfId="0" applyFill="1"/>
    <xf numFmtId="0" fontId="20" fillId="33" borderId="0" xfId="44" applyFont="1" applyFill="1"/>
    <xf numFmtId="0" fontId="21" fillId="33" borderId="0" xfId="0" applyFont="1" applyFill="1"/>
    <xf numFmtId="0" fontId="22" fillId="33" borderId="0" xfId="0" applyFont="1" applyFill="1"/>
  </cellXfs>
  <cellStyles count="45">
    <cellStyle name="20% - Colore 1" xfId="21" builtinId="30" customBuiltin="1"/>
    <cellStyle name="20% - Colore 2" xfId="25" builtinId="34" customBuiltin="1"/>
    <cellStyle name="20% - Colore 3" xfId="29" builtinId="38" customBuiltin="1"/>
    <cellStyle name="20% - Colore 4" xfId="33" builtinId="42" customBuiltin="1"/>
    <cellStyle name="20% - Colore 5" xfId="37" builtinId="46" customBuiltin="1"/>
    <cellStyle name="20% - Colore 6" xfId="41" builtinId="50" customBuiltin="1"/>
    <cellStyle name="40% - Colore 1" xfId="22" builtinId="31" customBuiltin="1"/>
    <cellStyle name="40% - Colore 2" xfId="26" builtinId="35" customBuiltin="1"/>
    <cellStyle name="40% - Colore 3" xfId="30" builtinId="39" customBuiltin="1"/>
    <cellStyle name="40% - Colore 4" xfId="34" builtinId="43" customBuiltin="1"/>
    <cellStyle name="40% - Colore 5" xfId="38" builtinId="47" customBuiltin="1"/>
    <cellStyle name="40% - Colore 6" xfId="42" builtinId="51" customBuiltin="1"/>
    <cellStyle name="60% - Colore 1" xfId="23" builtinId="32" customBuiltin="1"/>
    <cellStyle name="60% - Colore 2" xfId="27" builtinId="36" customBuiltin="1"/>
    <cellStyle name="60% - Colore 3" xfId="31" builtinId="40" customBuiltin="1"/>
    <cellStyle name="60% - Colore 4" xfId="35" builtinId="44" customBuiltin="1"/>
    <cellStyle name="60% - Colore 5" xfId="39" builtinId="48" customBuiltin="1"/>
    <cellStyle name="60% - Colore 6" xfId="43" builtinId="52" customBuiltin="1"/>
    <cellStyle name="Calcolo" xfId="13" builtinId="22" customBuiltin="1"/>
    <cellStyle name="Cella collegata" xfId="14" builtinId="24" customBuiltin="1"/>
    <cellStyle name="Cella da controllare" xfId="15" builtinId="23" customBuiltin="1"/>
    <cellStyle name="Collegamento ipertestuale" xfId="44" builtinId="8"/>
    <cellStyle name="Colore 1" xfId="20" builtinId="29" customBuiltin="1"/>
    <cellStyle name="Colore 2" xfId="24" builtinId="33" customBuiltin="1"/>
    <cellStyle name="Colore 3" xfId="28" builtinId="37" customBuiltin="1"/>
    <cellStyle name="Colore 4" xfId="32" builtinId="41" customBuiltin="1"/>
    <cellStyle name="Colore 5" xfId="36" builtinId="45" customBuiltin="1"/>
    <cellStyle name="Colore 6" xfId="40" builtinId="49" customBuiltin="1"/>
    <cellStyle name="Input" xfId="11" builtinId="20" customBuiltin="1"/>
    <cellStyle name="Neutrale" xfId="10" builtinId="28" customBuiltin="1"/>
    <cellStyle name="Normale" xfId="0" builtinId="0"/>
    <cellStyle name="Nota" xfId="17" builtinId="10" customBuiltin="1"/>
    <cellStyle name="Output" xfId="12" builtinId="21" customBuiltin="1"/>
    <cellStyle name="Percentuale" xfId="2" builtinId="5"/>
    <cellStyle name="Testo avviso" xfId="16" builtinId="11" customBuiltin="1"/>
    <cellStyle name="Testo descrittivo" xfId="18" builtinId="53" customBuiltin="1"/>
    <cellStyle name="Titolo" xfId="3" builtinId="15" customBuiltin="1"/>
    <cellStyle name="Titolo 1" xfId="4" builtinId="16" customBuiltin="1"/>
    <cellStyle name="Titolo 2" xfId="5" builtinId="17" customBuiltin="1"/>
    <cellStyle name="Titolo 3" xfId="6" builtinId="18" customBuiltin="1"/>
    <cellStyle name="Titolo 4" xfId="7" builtinId="19" customBuiltin="1"/>
    <cellStyle name="Totale" xfId="19" builtinId="25" customBuiltin="1"/>
    <cellStyle name="Valore non valido" xfId="9" builtinId="27" customBuiltin="1"/>
    <cellStyle name="Valore valido" xfId="8" builtinId="26" customBuiltin="1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Correlaçao</a:t>
            </a:r>
            <a:r>
              <a:rPr lang="en-US" b="1" baseline="0"/>
              <a:t> Preço BTC e Google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'Trading System Google Trends'!$E$1</c:f>
              <c:strCache>
                <c:ptCount val="1"/>
                <c:pt idx="0">
                  <c:v>Fechamento_D1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55440210622823"/>
                  <c:y val="-0.22323112116082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'Trading System Google Trends'!$C$2:$C$90</c:f>
              <c:numCache>
                <c:formatCode>General</c:formatCode>
                <c:ptCount val="89"/>
                <c:pt idx="0">
                  <c:v>45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51</c:v>
                </c:pt>
                <c:pt idx="5">
                  <c:v>51</c:v>
                </c:pt>
                <c:pt idx="6">
                  <c:v>48</c:v>
                </c:pt>
                <c:pt idx="7">
                  <c:v>49</c:v>
                </c:pt>
                <c:pt idx="8">
                  <c:v>56</c:v>
                </c:pt>
                <c:pt idx="9">
                  <c:v>47</c:v>
                </c:pt>
                <c:pt idx="10">
                  <c:v>37</c:v>
                </c:pt>
                <c:pt idx="11">
                  <c:v>75</c:v>
                </c:pt>
                <c:pt idx="12">
                  <c:v>100</c:v>
                </c:pt>
                <c:pt idx="13">
                  <c:v>69</c:v>
                </c:pt>
                <c:pt idx="14">
                  <c:v>51</c:v>
                </c:pt>
                <c:pt idx="15">
                  <c:v>46</c:v>
                </c:pt>
                <c:pt idx="16">
                  <c:v>44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32</c:v>
                </c:pt>
                <c:pt idx="21">
                  <c:v>36</c:v>
                </c:pt>
                <c:pt idx="22">
                  <c:v>38</c:v>
                </c:pt>
                <c:pt idx="23">
                  <c:v>49</c:v>
                </c:pt>
                <c:pt idx="24">
                  <c:v>64</c:v>
                </c:pt>
                <c:pt idx="25">
                  <c:v>64</c:v>
                </c:pt>
                <c:pt idx="26">
                  <c:v>80</c:v>
                </c:pt>
                <c:pt idx="27">
                  <c:v>51</c:v>
                </c:pt>
                <c:pt idx="28">
                  <c:v>42</c:v>
                </c:pt>
                <c:pt idx="29">
                  <c:v>37</c:v>
                </c:pt>
                <c:pt idx="30">
                  <c:v>31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28</c:v>
                </c:pt>
                <c:pt idx="35">
                  <c:v>25</c:v>
                </c:pt>
                <c:pt idx="36">
                  <c:v>28</c:v>
                </c:pt>
                <c:pt idx="37">
                  <c:v>28</c:v>
                </c:pt>
                <c:pt idx="38">
                  <c:v>26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22</c:v>
                </c:pt>
                <c:pt idx="48">
                  <c:v>22</c:v>
                </c:pt>
                <c:pt idx="49">
                  <c:v>24</c:v>
                </c:pt>
                <c:pt idx="50">
                  <c:v>17</c:v>
                </c:pt>
                <c:pt idx="51">
                  <c:v>20</c:v>
                </c:pt>
                <c:pt idx="52">
                  <c:v>18</c:v>
                </c:pt>
                <c:pt idx="53">
                  <c:v>22</c:v>
                </c:pt>
                <c:pt idx="54">
                  <c:v>24</c:v>
                </c:pt>
                <c:pt idx="55">
                  <c:v>22</c:v>
                </c:pt>
                <c:pt idx="56">
                  <c:v>21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15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20</c:v>
                </c:pt>
                <c:pt idx="65">
                  <c:v>18</c:v>
                </c:pt>
                <c:pt idx="66">
                  <c:v>20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14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19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14</c:v>
                </c:pt>
                <c:pt idx="81">
                  <c:v>16</c:v>
                </c:pt>
                <c:pt idx="82">
                  <c:v>18</c:v>
                </c:pt>
                <c:pt idx="83">
                  <c:v>17</c:v>
                </c:pt>
                <c:pt idx="84">
                  <c:v>14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</c:numCache>
            </c:numRef>
          </c:xVal>
          <c:yVal>
            <c:numRef>
              <c:f>'Trading System Google Trends'!$E$2:$E$90</c:f>
              <c:numCache>
                <c:formatCode>_-* #,##0.00\ [$€-410]_-;\-* #,##0.00\ [$€-410]_-;_-* "-"??\ [$€-410]_-;_-@_-</c:formatCode>
                <c:ptCount val="89"/>
                <c:pt idx="0">
                  <c:v>14828</c:v>
                </c:pt>
                <c:pt idx="1">
                  <c:v>15117.7</c:v>
                </c:pt>
                <c:pt idx="2">
                  <c:v>14994.5</c:v>
                </c:pt>
                <c:pt idx="3">
                  <c:v>16882</c:v>
                </c:pt>
                <c:pt idx="4">
                  <c:v>14995.8</c:v>
                </c:pt>
                <c:pt idx="5">
                  <c:v>14590.6</c:v>
                </c:pt>
                <c:pt idx="6">
                  <c:v>14544</c:v>
                </c:pt>
                <c:pt idx="7">
                  <c:v>13515.8</c:v>
                </c:pt>
                <c:pt idx="8">
                  <c:v>13797.3</c:v>
                </c:pt>
                <c:pt idx="9">
                  <c:v>13954.1</c:v>
                </c:pt>
                <c:pt idx="10">
                  <c:v>10748.1</c:v>
                </c:pt>
                <c:pt idx="11">
                  <c:v>11432.9</c:v>
                </c:pt>
                <c:pt idx="12">
                  <c:v>11573.4</c:v>
                </c:pt>
                <c:pt idx="13">
                  <c:v>11409.6</c:v>
                </c:pt>
                <c:pt idx="14">
                  <c:v>10402</c:v>
                </c:pt>
                <c:pt idx="15">
                  <c:v>11031.9</c:v>
                </c:pt>
                <c:pt idx="16">
                  <c:v>11265.9</c:v>
                </c:pt>
                <c:pt idx="17">
                  <c:v>11300.8</c:v>
                </c:pt>
                <c:pt idx="18">
                  <c:v>10947.5</c:v>
                </c:pt>
                <c:pt idx="19">
                  <c:v>11305.9</c:v>
                </c:pt>
                <c:pt idx="20">
                  <c:v>10201</c:v>
                </c:pt>
                <c:pt idx="21">
                  <c:v>10064.6</c:v>
                </c:pt>
                <c:pt idx="22">
                  <c:v>9176.4</c:v>
                </c:pt>
                <c:pt idx="23">
                  <c:v>8635</c:v>
                </c:pt>
                <c:pt idx="24">
                  <c:v>7166.7</c:v>
                </c:pt>
                <c:pt idx="25">
                  <c:v>7811.5</c:v>
                </c:pt>
                <c:pt idx="26">
                  <c:v>8138.3</c:v>
                </c:pt>
                <c:pt idx="27">
                  <c:v>8229.7000000000007</c:v>
                </c:pt>
                <c:pt idx="28">
                  <c:v>8605.5</c:v>
                </c:pt>
                <c:pt idx="29">
                  <c:v>8884</c:v>
                </c:pt>
                <c:pt idx="30">
                  <c:v>8610</c:v>
                </c:pt>
                <c:pt idx="31">
                  <c:v>9343.1</c:v>
                </c:pt>
                <c:pt idx="32">
                  <c:v>9922.9</c:v>
                </c:pt>
                <c:pt idx="33">
                  <c:v>10138.4</c:v>
                </c:pt>
                <c:pt idx="34">
                  <c:v>11137.4</c:v>
                </c:pt>
                <c:pt idx="35">
                  <c:v>11760</c:v>
                </c:pt>
                <c:pt idx="36">
                  <c:v>10330.200000000001</c:v>
                </c:pt>
                <c:pt idx="37">
                  <c:v>9956.7000000000007</c:v>
                </c:pt>
                <c:pt idx="38">
                  <c:v>9970.2000000000007</c:v>
                </c:pt>
                <c:pt idx="39">
                  <c:v>10431.1</c:v>
                </c:pt>
                <c:pt idx="40">
                  <c:v>10811.5</c:v>
                </c:pt>
                <c:pt idx="41">
                  <c:v>10581.5</c:v>
                </c:pt>
                <c:pt idx="42">
                  <c:v>10987.6</c:v>
                </c:pt>
                <c:pt idx="43">
                  <c:v>11080.3</c:v>
                </c:pt>
                <c:pt idx="44">
                  <c:v>11667.1</c:v>
                </c:pt>
                <c:pt idx="45">
                  <c:v>10890.1</c:v>
                </c:pt>
                <c:pt idx="46">
                  <c:v>10041.700000000001</c:v>
                </c:pt>
                <c:pt idx="47">
                  <c:v>9445.7999999999993</c:v>
                </c:pt>
                <c:pt idx="48">
                  <c:v>9199</c:v>
                </c:pt>
                <c:pt idx="49">
                  <c:v>9127.1</c:v>
                </c:pt>
                <c:pt idx="50">
                  <c:v>9167.6</c:v>
                </c:pt>
                <c:pt idx="51">
                  <c:v>8416.2999999999993</c:v>
                </c:pt>
                <c:pt idx="52">
                  <c:v>8363.6</c:v>
                </c:pt>
                <c:pt idx="53">
                  <c:v>8635.6</c:v>
                </c:pt>
                <c:pt idx="54">
                  <c:v>8530.1</c:v>
                </c:pt>
                <c:pt idx="55">
                  <c:v>8989.2000000000007</c:v>
                </c:pt>
                <c:pt idx="56">
                  <c:v>8963.2000000000007</c:v>
                </c:pt>
                <c:pt idx="57">
                  <c:v>8671.2000000000007</c:v>
                </c:pt>
                <c:pt idx="58">
                  <c:v>8692.4</c:v>
                </c:pt>
                <c:pt idx="59">
                  <c:v>7963.8</c:v>
                </c:pt>
                <c:pt idx="60">
                  <c:v>8064.7</c:v>
                </c:pt>
                <c:pt idx="61">
                  <c:v>7974.5</c:v>
                </c:pt>
                <c:pt idx="62">
                  <c:v>7172</c:v>
                </c:pt>
                <c:pt idx="63">
                  <c:v>6938.5</c:v>
                </c:pt>
                <c:pt idx="64">
                  <c:v>7003.9</c:v>
                </c:pt>
                <c:pt idx="65">
                  <c:v>7473.7</c:v>
                </c:pt>
                <c:pt idx="66">
                  <c:v>6903.5</c:v>
                </c:pt>
                <c:pt idx="67">
                  <c:v>6823.1</c:v>
                </c:pt>
                <c:pt idx="68">
                  <c:v>6674.7</c:v>
                </c:pt>
                <c:pt idx="69">
                  <c:v>6736.9</c:v>
                </c:pt>
                <c:pt idx="70">
                  <c:v>6912.1</c:v>
                </c:pt>
                <c:pt idx="71">
                  <c:v>6966.4</c:v>
                </c:pt>
                <c:pt idx="72">
                  <c:v>7802.7</c:v>
                </c:pt>
                <c:pt idx="73">
                  <c:v>7965.9</c:v>
                </c:pt>
                <c:pt idx="74">
                  <c:v>8058.9</c:v>
                </c:pt>
                <c:pt idx="75">
                  <c:v>7989.6</c:v>
                </c:pt>
                <c:pt idx="76">
                  <c:v>8261.5</c:v>
                </c:pt>
                <c:pt idx="77">
                  <c:v>8305.7000000000007</c:v>
                </c:pt>
                <c:pt idx="78">
                  <c:v>8595.2999999999993</c:v>
                </c:pt>
                <c:pt idx="79">
                  <c:v>9003.9</c:v>
                </c:pt>
                <c:pt idx="80">
                  <c:v>9522.5</c:v>
                </c:pt>
                <c:pt idx="81">
                  <c:v>9145.1</c:v>
                </c:pt>
                <c:pt idx="82">
                  <c:v>9190.2999999999993</c:v>
                </c:pt>
                <c:pt idx="83">
                  <c:v>9047.1</c:v>
                </c:pt>
                <c:pt idx="84">
                  <c:v>9345.9</c:v>
                </c:pt>
                <c:pt idx="85">
                  <c:v>9091.7000000000007</c:v>
                </c:pt>
                <c:pt idx="86">
                  <c:v>9254.4</c:v>
                </c:pt>
                <c:pt idx="87">
                  <c:v>9733.4</c:v>
                </c:pt>
                <c:pt idx="88">
                  <c:v>9758.2000000000007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F-46B2-98AF-B5B547D1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03880"/>
        <c:axId val="529623232"/>
      </c:scatterChart>
      <c:valAx>
        <c:axId val="5296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623232"/>
        <c:crosses val="autoZero"/>
        <c:crossBetween val="midCat"/>
      </c:valAx>
      <c:valAx>
        <c:axId val="52962323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60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Preço BTC Real x Preço BTC Previsto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'Trading System Google Trends'!$E$1</c:f>
              <c:strCache>
                <c:ptCount val="1"/>
                <c:pt idx="0">
                  <c:v>Fechamento_D1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'Trading System Google Trends'!$A$2:$A$180</c:f>
              <c:numCache>
                <c:formatCode>m/d/yyyy</c:formatCode>
                <c:ptCount val="17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43177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43184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43191</c:v>
                </c:pt>
                <c:pt idx="66">
                  <c:v>43192</c:v>
                </c:pt>
                <c:pt idx="67">
                  <c:v>43193</c:v>
                </c:pt>
                <c:pt idx="68">
                  <c:v>43194</c:v>
                </c:pt>
                <c:pt idx="69">
                  <c:v>43195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43220</c:v>
                </c:pt>
                <c:pt idx="87">
                  <c:v>43221</c:v>
                </c:pt>
                <c:pt idx="88">
                  <c:v>43222</c:v>
                </c:pt>
                <c:pt idx="89">
                  <c:v>43223</c:v>
                </c:pt>
                <c:pt idx="90">
                  <c:v>43226</c:v>
                </c:pt>
                <c:pt idx="91">
                  <c:v>43227</c:v>
                </c:pt>
                <c:pt idx="92">
                  <c:v>43228</c:v>
                </c:pt>
                <c:pt idx="93">
                  <c:v>43229</c:v>
                </c:pt>
                <c:pt idx="94">
                  <c:v>43230</c:v>
                </c:pt>
                <c:pt idx="95">
                  <c:v>43233</c:v>
                </c:pt>
                <c:pt idx="96">
                  <c:v>43234</c:v>
                </c:pt>
                <c:pt idx="97">
                  <c:v>43235</c:v>
                </c:pt>
                <c:pt idx="98">
                  <c:v>43236</c:v>
                </c:pt>
                <c:pt idx="99">
                  <c:v>43237</c:v>
                </c:pt>
                <c:pt idx="100">
                  <c:v>43240</c:v>
                </c:pt>
                <c:pt idx="101">
                  <c:v>43241</c:v>
                </c:pt>
                <c:pt idx="102">
                  <c:v>43242</c:v>
                </c:pt>
                <c:pt idx="103">
                  <c:v>43243</c:v>
                </c:pt>
                <c:pt idx="104">
                  <c:v>43244</c:v>
                </c:pt>
                <c:pt idx="105">
                  <c:v>43247</c:v>
                </c:pt>
                <c:pt idx="106">
                  <c:v>43248</c:v>
                </c:pt>
                <c:pt idx="107">
                  <c:v>43249</c:v>
                </c:pt>
                <c:pt idx="108">
                  <c:v>43250</c:v>
                </c:pt>
                <c:pt idx="109">
                  <c:v>43251</c:v>
                </c:pt>
                <c:pt idx="110">
                  <c:v>43254</c:v>
                </c:pt>
                <c:pt idx="111">
                  <c:v>43255</c:v>
                </c:pt>
                <c:pt idx="112">
                  <c:v>43256</c:v>
                </c:pt>
                <c:pt idx="113">
                  <c:v>43257</c:v>
                </c:pt>
                <c:pt idx="114">
                  <c:v>43258</c:v>
                </c:pt>
                <c:pt idx="115">
                  <c:v>43261</c:v>
                </c:pt>
                <c:pt idx="116">
                  <c:v>43262</c:v>
                </c:pt>
                <c:pt idx="117">
                  <c:v>43263</c:v>
                </c:pt>
                <c:pt idx="118">
                  <c:v>43264</c:v>
                </c:pt>
                <c:pt idx="119">
                  <c:v>43265</c:v>
                </c:pt>
                <c:pt idx="120">
                  <c:v>43268</c:v>
                </c:pt>
                <c:pt idx="121">
                  <c:v>43269</c:v>
                </c:pt>
                <c:pt idx="122">
                  <c:v>43270</c:v>
                </c:pt>
                <c:pt idx="123">
                  <c:v>43271</c:v>
                </c:pt>
                <c:pt idx="124">
                  <c:v>43272</c:v>
                </c:pt>
                <c:pt idx="125">
                  <c:v>43275</c:v>
                </c:pt>
                <c:pt idx="126">
                  <c:v>43276</c:v>
                </c:pt>
                <c:pt idx="127">
                  <c:v>43277</c:v>
                </c:pt>
                <c:pt idx="128">
                  <c:v>43278</c:v>
                </c:pt>
                <c:pt idx="129">
                  <c:v>43279</c:v>
                </c:pt>
                <c:pt idx="130">
                  <c:v>43282</c:v>
                </c:pt>
                <c:pt idx="131">
                  <c:v>43283</c:v>
                </c:pt>
                <c:pt idx="132">
                  <c:v>43284</c:v>
                </c:pt>
                <c:pt idx="133">
                  <c:v>43285</c:v>
                </c:pt>
                <c:pt idx="134">
                  <c:v>43286</c:v>
                </c:pt>
                <c:pt idx="135">
                  <c:v>43289</c:v>
                </c:pt>
                <c:pt idx="136">
                  <c:v>43290</c:v>
                </c:pt>
                <c:pt idx="137">
                  <c:v>43291</c:v>
                </c:pt>
                <c:pt idx="138">
                  <c:v>43292</c:v>
                </c:pt>
                <c:pt idx="139">
                  <c:v>43293</c:v>
                </c:pt>
                <c:pt idx="140">
                  <c:v>43296</c:v>
                </c:pt>
                <c:pt idx="141">
                  <c:v>43297</c:v>
                </c:pt>
                <c:pt idx="142">
                  <c:v>43298</c:v>
                </c:pt>
                <c:pt idx="143">
                  <c:v>43299</c:v>
                </c:pt>
                <c:pt idx="144">
                  <c:v>43300</c:v>
                </c:pt>
                <c:pt idx="145">
                  <c:v>43303</c:v>
                </c:pt>
                <c:pt idx="146">
                  <c:v>43304</c:v>
                </c:pt>
                <c:pt idx="147">
                  <c:v>43305</c:v>
                </c:pt>
                <c:pt idx="148">
                  <c:v>43306</c:v>
                </c:pt>
                <c:pt idx="149">
                  <c:v>43307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43317</c:v>
                </c:pt>
                <c:pt idx="156">
                  <c:v>43318</c:v>
                </c:pt>
                <c:pt idx="157">
                  <c:v>43319</c:v>
                </c:pt>
                <c:pt idx="158">
                  <c:v>43320</c:v>
                </c:pt>
                <c:pt idx="159">
                  <c:v>43321</c:v>
                </c:pt>
                <c:pt idx="160">
                  <c:v>43324</c:v>
                </c:pt>
                <c:pt idx="161">
                  <c:v>43325</c:v>
                </c:pt>
                <c:pt idx="162">
                  <c:v>43326</c:v>
                </c:pt>
                <c:pt idx="163">
                  <c:v>43327</c:v>
                </c:pt>
                <c:pt idx="164">
                  <c:v>43328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43338</c:v>
                </c:pt>
                <c:pt idx="171">
                  <c:v>43339</c:v>
                </c:pt>
                <c:pt idx="172">
                  <c:v>43340</c:v>
                </c:pt>
                <c:pt idx="173">
                  <c:v>43341</c:v>
                </c:pt>
                <c:pt idx="174">
                  <c:v>43342</c:v>
                </c:pt>
                <c:pt idx="175">
                  <c:v>43345</c:v>
                </c:pt>
                <c:pt idx="176">
                  <c:v>43346</c:v>
                </c:pt>
                <c:pt idx="177">
                  <c:v>43347</c:v>
                </c:pt>
                <c:pt idx="178">
                  <c:v>43348</c:v>
                </c:pt>
              </c:numCache>
            </c:numRef>
          </c:cat>
          <c:val>
            <c:numRef>
              <c:f>'Trading System Google Trends'!$E$2:$E$180</c:f>
              <c:numCache>
                <c:formatCode>_-* #,##0.00\ [$€-410]_-;\-* #,##0.00\ [$€-410]_-;_-* "-"??\ [$€-410]_-;_-@_-</c:formatCode>
                <c:ptCount val="179"/>
                <c:pt idx="0">
                  <c:v>14828</c:v>
                </c:pt>
                <c:pt idx="1">
                  <c:v>15117.7</c:v>
                </c:pt>
                <c:pt idx="2">
                  <c:v>14994.5</c:v>
                </c:pt>
                <c:pt idx="3">
                  <c:v>16882</c:v>
                </c:pt>
                <c:pt idx="4">
                  <c:v>14995.8</c:v>
                </c:pt>
                <c:pt idx="5">
                  <c:v>14590.6</c:v>
                </c:pt>
                <c:pt idx="6">
                  <c:v>14544</c:v>
                </c:pt>
                <c:pt idx="7">
                  <c:v>13515.8</c:v>
                </c:pt>
                <c:pt idx="8">
                  <c:v>13797.3</c:v>
                </c:pt>
                <c:pt idx="9">
                  <c:v>13954.1</c:v>
                </c:pt>
                <c:pt idx="10">
                  <c:v>10748.1</c:v>
                </c:pt>
                <c:pt idx="11">
                  <c:v>11432.9</c:v>
                </c:pt>
                <c:pt idx="12">
                  <c:v>11573.4</c:v>
                </c:pt>
                <c:pt idx="13">
                  <c:v>11409.6</c:v>
                </c:pt>
                <c:pt idx="14">
                  <c:v>10402</c:v>
                </c:pt>
                <c:pt idx="15">
                  <c:v>11031.9</c:v>
                </c:pt>
                <c:pt idx="16">
                  <c:v>11265.9</c:v>
                </c:pt>
                <c:pt idx="17">
                  <c:v>11300.8</c:v>
                </c:pt>
                <c:pt idx="18">
                  <c:v>10947.5</c:v>
                </c:pt>
                <c:pt idx="19">
                  <c:v>11305.9</c:v>
                </c:pt>
                <c:pt idx="20">
                  <c:v>10201</c:v>
                </c:pt>
                <c:pt idx="21">
                  <c:v>10064.6</c:v>
                </c:pt>
                <c:pt idx="22">
                  <c:v>9176.4</c:v>
                </c:pt>
                <c:pt idx="23">
                  <c:v>8635</c:v>
                </c:pt>
                <c:pt idx="24">
                  <c:v>7166.7</c:v>
                </c:pt>
                <c:pt idx="25">
                  <c:v>7811.5</c:v>
                </c:pt>
                <c:pt idx="26">
                  <c:v>8138.3</c:v>
                </c:pt>
                <c:pt idx="27">
                  <c:v>8229.7000000000007</c:v>
                </c:pt>
                <c:pt idx="28">
                  <c:v>8605.5</c:v>
                </c:pt>
                <c:pt idx="29">
                  <c:v>8884</c:v>
                </c:pt>
                <c:pt idx="30">
                  <c:v>8610</c:v>
                </c:pt>
                <c:pt idx="31">
                  <c:v>9343.1</c:v>
                </c:pt>
                <c:pt idx="32">
                  <c:v>9922.9</c:v>
                </c:pt>
                <c:pt idx="33">
                  <c:v>10138.4</c:v>
                </c:pt>
                <c:pt idx="34">
                  <c:v>11137.4</c:v>
                </c:pt>
                <c:pt idx="35">
                  <c:v>11760</c:v>
                </c:pt>
                <c:pt idx="36">
                  <c:v>10330.200000000001</c:v>
                </c:pt>
                <c:pt idx="37">
                  <c:v>9956.7000000000007</c:v>
                </c:pt>
                <c:pt idx="38">
                  <c:v>9970.2000000000007</c:v>
                </c:pt>
                <c:pt idx="39">
                  <c:v>10431.1</c:v>
                </c:pt>
                <c:pt idx="40">
                  <c:v>10811.5</c:v>
                </c:pt>
                <c:pt idx="41">
                  <c:v>10581.5</c:v>
                </c:pt>
                <c:pt idx="42">
                  <c:v>10987.6</c:v>
                </c:pt>
                <c:pt idx="43">
                  <c:v>11080.3</c:v>
                </c:pt>
                <c:pt idx="44">
                  <c:v>11667.1</c:v>
                </c:pt>
                <c:pt idx="45">
                  <c:v>10890.1</c:v>
                </c:pt>
                <c:pt idx="46">
                  <c:v>10041.700000000001</c:v>
                </c:pt>
                <c:pt idx="47">
                  <c:v>9445.7999999999993</c:v>
                </c:pt>
                <c:pt idx="48">
                  <c:v>9199</c:v>
                </c:pt>
                <c:pt idx="49">
                  <c:v>9127.1</c:v>
                </c:pt>
                <c:pt idx="50">
                  <c:v>9167.6</c:v>
                </c:pt>
                <c:pt idx="51">
                  <c:v>8416.2999999999993</c:v>
                </c:pt>
                <c:pt idx="52">
                  <c:v>8363.6</c:v>
                </c:pt>
                <c:pt idx="53">
                  <c:v>8635.6</c:v>
                </c:pt>
                <c:pt idx="54">
                  <c:v>8530.1</c:v>
                </c:pt>
                <c:pt idx="55">
                  <c:v>8989.2000000000007</c:v>
                </c:pt>
                <c:pt idx="56">
                  <c:v>8963.2000000000007</c:v>
                </c:pt>
                <c:pt idx="57">
                  <c:v>8671.2000000000007</c:v>
                </c:pt>
                <c:pt idx="58">
                  <c:v>8692.4</c:v>
                </c:pt>
                <c:pt idx="59">
                  <c:v>7963.8</c:v>
                </c:pt>
                <c:pt idx="60">
                  <c:v>8064.7</c:v>
                </c:pt>
                <c:pt idx="61">
                  <c:v>7974.5</c:v>
                </c:pt>
                <c:pt idx="62">
                  <c:v>7172</c:v>
                </c:pt>
                <c:pt idx="63">
                  <c:v>6938.5</c:v>
                </c:pt>
                <c:pt idx="64">
                  <c:v>7003.9</c:v>
                </c:pt>
                <c:pt idx="65">
                  <c:v>7473.7</c:v>
                </c:pt>
                <c:pt idx="66">
                  <c:v>6903.5</c:v>
                </c:pt>
                <c:pt idx="67">
                  <c:v>6823.1</c:v>
                </c:pt>
                <c:pt idx="68">
                  <c:v>6674.7</c:v>
                </c:pt>
                <c:pt idx="69">
                  <c:v>6736.9</c:v>
                </c:pt>
                <c:pt idx="70">
                  <c:v>6912.1</c:v>
                </c:pt>
                <c:pt idx="71">
                  <c:v>6966.4</c:v>
                </c:pt>
                <c:pt idx="72">
                  <c:v>7802.7</c:v>
                </c:pt>
                <c:pt idx="73">
                  <c:v>7965.9</c:v>
                </c:pt>
                <c:pt idx="74">
                  <c:v>8058.9</c:v>
                </c:pt>
                <c:pt idx="75">
                  <c:v>7989.6</c:v>
                </c:pt>
                <c:pt idx="76">
                  <c:v>8261.5</c:v>
                </c:pt>
                <c:pt idx="77">
                  <c:v>8305.7000000000007</c:v>
                </c:pt>
                <c:pt idx="78">
                  <c:v>8595.2999999999993</c:v>
                </c:pt>
                <c:pt idx="79">
                  <c:v>9003.9</c:v>
                </c:pt>
                <c:pt idx="80">
                  <c:v>9522.5</c:v>
                </c:pt>
                <c:pt idx="81">
                  <c:v>9145.1</c:v>
                </c:pt>
                <c:pt idx="82">
                  <c:v>9190.2999999999993</c:v>
                </c:pt>
                <c:pt idx="83">
                  <c:v>9047.1</c:v>
                </c:pt>
                <c:pt idx="84">
                  <c:v>9345.9</c:v>
                </c:pt>
                <c:pt idx="85">
                  <c:v>9091.7000000000007</c:v>
                </c:pt>
                <c:pt idx="86">
                  <c:v>9254.4</c:v>
                </c:pt>
                <c:pt idx="87">
                  <c:v>9733.4</c:v>
                </c:pt>
                <c:pt idx="88">
                  <c:v>9758.2000000000007</c:v>
                </c:pt>
                <c:pt idx="89">
                  <c:v>9511.9</c:v>
                </c:pt>
                <c:pt idx="90">
                  <c:v>9235.1</c:v>
                </c:pt>
                <c:pt idx="91">
                  <c:v>9328.1</c:v>
                </c:pt>
                <c:pt idx="92">
                  <c:v>9158</c:v>
                </c:pt>
                <c:pt idx="93">
                  <c:v>8501.9</c:v>
                </c:pt>
                <c:pt idx="94">
                  <c:v>8880.2999999999993</c:v>
                </c:pt>
                <c:pt idx="95">
                  <c:v>8583</c:v>
                </c:pt>
                <c:pt idx="96">
                  <c:v>8356.9</c:v>
                </c:pt>
                <c:pt idx="97">
                  <c:v>8268.7000000000007</c:v>
                </c:pt>
                <c:pt idx="98">
                  <c:v>8290.7999999999993</c:v>
                </c:pt>
                <c:pt idx="99">
                  <c:v>8471.1</c:v>
                </c:pt>
                <c:pt idx="100">
                  <c:v>8172.9</c:v>
                </c:pt>
                <c:pt idx="101">
                  <c:v>7652.6</c:v>
                </c:pt>
                <c:pt idx="102">
                  <c:v>7604.3</c:v>
                </c:pt>
                <c:pt idx="103">
                  <c:v>7509.9</c:v>
                </c:pt>
                <c:pt idx="104">
                  <c:v>7279.7</c:v>
                </c:pt>
                <c:pt idx="105">
                  <c:v>7562.7</c:v>
                </c:pt>
                <c:pt idx="106">
                  <c:v>7405.4</c:v>
                </c:pt>
                <c:pt idx="107">
                  <c:v>7606.1</c:v>
                </c:pt>
                <c:pt idx="108">
                  <c:v>7502.7</c:v>
                </c:pt>
                <c:pt idx="109">
                  <c:v>7591.5</c:v>
                </c:pt>
                <c:pt idx="110">
                  <c:v>7695.6</c:v>
                </c:pt>
                <c:pt idx="111">
                  <c:v>7681.4</c:v>
                </c:pt>
                <c:pt idx="112">
                  <c:v>7726</c:v>
                </c:pt>
                <c:pt idx="113">
                  <c:v>7710.8</c:v>
                </c:pt>
                <c:pt idx="114">
                  <c:v>6820.8</c:v>
                </c:pt>
                <c:pt idx="115">
                  <c:v>6594.2</c:v>
                </c:pt>
                <c:pt idx="116">
                  <c:v>6324.5</c:v>
                </c:pt>
                <c:pt idx="117">
                  <c:v>6722.4</c:v>
                </c:pt>
                <c:pt idx="118">
                  <c:v>6562.6</c:v>
                </c:pt>
                <c:pt idx="119">
                  <c:v>6792.4</c:v>
                </c:pt>
                <c:pt idx="120">
                  <c:v>6761.5</c:v>
                </c:pt>
                <c:pt idx="121">
                  <c:v>6813.1</c:v>
                </c:pt>
                <c:pt idx="122">
                  <c:v>6781.8</c:v>
                </c:pt>
                <c:pt idx="123">
                  <c:v>6137.5</c:v>
                </c:pt>
                <c:pt idx="124">
                  <c:v>6309.5</c:v>
                </c:pt>
                <c:pt idx="125">
                  <c:v>6243.7</c:v>
                </c:pt>
                <c:pt idx="126">
                  <c:v>6185.4</c:v>
                </c:pt>
                <c:pt idx="127">
                  <c:v>6104.8</c:v>
                </c:pt>
                <c:pt idx="128">
                  <c:v>5962.4</c:v>
                </c:pt>
                <c:pt idx="129">
                  <c:v>6684.2</c:v>
                </c:pt>
                <c:pt idx="130">
                  <c:v>6677.3</c:v>
                </c:pt>
                <c:pt idx="131">
                  <c:v>6746.8</c:v>
                </c:pt>
                <c:pt idx="132">
                  <c:v>6564.9</c:v>
                </c:pt>
                <c:pt idx="133">
                  <c:v>6629.3</c:v>
                </c:pt>
                <c:pt idx="134">
                  <c:v>6758.7</c:v>
                </c:pt>
                <c:pt idx="135">
                  <c:v>6448.1</c:v>
                </c:pt>
                <c:pt idx="136">
                  <c:v>6413.8</c:v>
                </c:pt>
                <c:pt idx="137">
                  <c:v>6231</c:v>
                </c:pt>
                <c:pt idx="138">
                  <c:v>6244.6</c:v>
                </c:pt>
                <c:pt idx="139">
                  <c:v>6719.9</c:v>
                </c:pt>
                <c:pt idx="140">
                  <c:v>7374</c:v>
                </c:pt>
                <c:pt idx="141">
                  <c:v>7396.8</c:v>
                </c:pt>
                <c:pt idx="142">
                  <c:v>7479.6</c:v>
                </c:pt>
                <c:pt idx="143">
                  <c:v>7413.5</c:v>
                </c:pt>
                <c:pt idx="144">
                  <c:v>7765</c:v>
                </c:pt>
                <c:pt idx="145">
                  <c:v>8286.4</c:v>
                </c:pt>
                <c:pt idx="146">
                  <c:v>8242.4</c:v>
                </c:pt>
                <c:pt idx="147">
                  <c:v>8200.2999999999993</c:v>
                </c:pt>
                <c:pt idx="148">
                  <c:v>8288.4</c:v>
                </c:pt>
                <c:pt idx="149">
                  <c:v>8214.4</c:v>
                </c:pt>
                <c:pt idx="150">
                  <c:v>7752.7</c:v>
                </c:pt>
                <c:pt idx="151">
                  <c:v>7540.3</c:v>
                </c:pt>
                <c:pt idx="152">
                  <c:v>7605.8</c:v>
                </c:pt>
                <c:pt idx="153">
                  <c:v>7447.6</c:v>
                </c:pt>
                <c:pt idx="154">
                  <c:v>6981.6</c:v>
                </c:pt>
                <c:pt idx="155">
                  <c:v>6937.7</c:v>
                </c:pt>
                <c:pt idx="156">
                  <c:v>6375.9</c:v>
                </c:pt>
                <c:pt idx="157">
                  <c:v>6567.9</c:v>
                </c:pt>
                <c:pt idx="158">
                  <c:v>6248.1</c:v>
                </c:pt>
                <c:pt idx="159">
                  <c:v>6334.8</c:v>
                </c:pt>
                <c:pt idx="160">
                  <c:v>6131.4</c:v>
                </c:pt>
                <c:pt idx="161">
                  <c:v>6431.5</c:v>
                </c:pt>
                <c:pt idx="162">
                  <c:v>6315.1</c:v>
                </c:pt>
                <c:pt idx="163">
                  <c:v>6535</c:v>
                </c:pt>
                <c:pt idx="164">
                  <c:v>6514.7</c:v>
                </c:pt>
                <c:pt idx="165">
                  <c:v>6509.2</c:v>
                </c:pt>
                <c:pt idx="166">
                  <c:v>6390.9</c:v>
                </c:pt>
                <c:pt idx="167">
                  <c:v>6479.3</c:v>
                </c:pt>
                <c:pt idx="168">
                  <c:v>6670.8</c:v>
                </c:pt>
                <c:pt idx="169">
                  <c:v>6783.5</c:v>
                </c:pt>
                <c:pt idx="170">
                  <c:v>7143</c:v>
                </c:pt>
                <c:pt idx="171">
                  <c:v>7104.7</c:v>
                </c:pt>
                <c:pt idx="172">
                  <c:v>6974.3</c:v>
                </c:pt>
                <c:pt idx="173">
                  <c:v>7107.8</c:v>
                </c:pt>
                <c:pt idx="174">
                  <c:v>7361.4</c:v>
                </c:pt>
                <c:pt idx="175">
                  <c:v>7426.7</c:v>
                </c:pt>
                <c:pt idx="176">
                  <c:v>7013.3</c:v>
                </c:pt>
                <c:pt idx="177">
                  <c:v>6510.1</c:v>
                </c:pt>
                <c:pt idx="178">
                  <c:v>6505.2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4-4286-BF77-12568936D41A}"/>
            </c:ext>
          </c:extLst>
        </c:ser>
        <c:ser>
          <c:idx val="1"/>
          <c:order val="1"/>
          <c:tx>
            <c:strRef>
              <c:f>'Trading System Google Trends'!$F$1</c:f>
              <c:strCache>
                <c:ptCount val="1"/>
                <c:pt idx="0">
                  <c:v>Regressao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'Trading System Google Trends'!$A$2:$A$180</c:f>
              <c:numCache>
                <c:formatCode>m/d/yyyy</c:formatCode>
                <c:ptCount val="179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43177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43184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43191</c:v>
                </c:pt>
                <c:pt idx="66">
                  <c:v>43192</c:v>
                </c:pt>
                <c:pt idx="67">
                  <c:v>43193</c:v>
                </c:pt>
                <c:pt idx="68">
                  <c:v>43194</c:v>
                </c:pt>
                <c:pt idx="69">
                  <c:v>43195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43220</c:v>
                </c:pt>
                <c:pt idx="87">
                  <c:v>43221</c:v>
                </c:pt>
                <c:pt idx="88">
                  <c:v>43222</c:v>
                </c:pt>
                <c:pt idx="89">
                  <c:v>43223</c:v>
                </c:pt>
                <c:pt idx="90">
                  <c:v>43226</c:v>
                </c:pt>
                <c:pt idx="91">
                  <c:v>43227</c:v>
                </c:pt>
                <c:pt idx="92">
                  <c:v>43228</c:v>
                </c:pt>
                <c:pt idx="93">
                  <c:v>43229</c:v>
                </c:pt>
                <c:pt idx="94">
                  <c:v>43230</c:v>
                </c:pt>
                <c:pt idx="95">
                  <c:v>43233</c:v>
                </c:pt>
                <c:pt idx="96">
                  <c:v>43234</c:v>
                </c:pt>
                <c:pt idx="97">
                  <c:v>43235</c:v>
                </c:pt>
                <c:pt idx="98">
                  <c:v>43236</c:v>
                </c:pt>
                <c:pt idx="99">
                  <c:v>43237</c:v>
                </c:pt>
                <c:pt idx="100">
                  <c:v>43240</c:v>
                </c:pt>
                <c:pt idx="101">
                  <c:v>43241</c:v>
                </c:pt>
                <c:pt idx="102">
                  <c:v>43242</c:v>
                </c:pt>
                <c:pt idx="103">
                  <c:v>43243</c:v>
                </c:pt>
                <c:pt idx="104">
                  <c:v>43244</c:v>
                </c:pt>
                <c:pt idx="105">
                  <c:v>43247</c:v>
                </c:pt>
                <c:pt idx="106">
                  <c:v>43248</c:v>
                </c:pt>
                <c:pt idx="107">
                  <c:v>43249</c:v>
                </c:pt>
                <c:pt idx="108">
                  <c:v>43250</c:v>
                </c:pt>
                <c:pt idx="109">
                  <c:v>43251</c:v>
                </c:pt>
                <c:pt idx="110">
                  <c:v>43254</c:v>
                </c:pt>
                <c:pt idx="111">
                  <c:v>43255</c:v>
                </c:pt>
                <c:pt idx="112">
                  <c:v>43256</c:v>
                </c:pt>
                <c:pt idx="113">
                  <c:v>43257</c:v>
                </c:pt>
                <c:pt idx="114">
                  <c:v>43258</c:v>
                </c:pt>
                <c:pt idx="115">
                  <c:v>43261</c:v>
                </c:pt>
                <c:pt idx="116">
                  <c:v>43262</c:v>
                </c:pt>
                <c:pt idx="117">
                  <c:v>43263</c:v>
                </c:pt>
                <c:pt idx="118">
                  <c:v>43264</c:v>
                </c:pt>
                <c:pt idx="119">
                  <c:v>43265</c:v>
                </c:pt>
                <c:pt idx="120">
                  <c:v>43268</c:v>
                </c:pt>
                <c:pt idx="121">
                  <c:v>43269</c:v>
                </c:pt>
                <c:pt idx="122">
                  <c:v>43270</c:v>
                </c:pt>
                <c:pt idx="123">
                  <c:v>43271</c:v>
                </c:pt>
                <c:pt idx="124">
                  <c:v>43272</c:v>
                </c:pt>
                <c:pt idx="125">
                  <c:v>43275</c:v>
                </c:pt>
                <c:pt idx="126">
                  <c:v>43276</c:v>
                </c:pt>
                <c:pt idx="127">
                  <c:v>43277</c:v>
                </c:pt>
                <c:pt idx="128">
                  <c:v>43278</c:v>
                </c:pt>
                <c:pt idx="129">
                  <c:v>43279</c:v>
                </c:pt>
                <c:pt idx="130">
                  <c:v>43282</c:v>
                </c:pt>
                <c:pt idx="131">
                  <c:v>43283</c:v>
                </c:pt>
                <c:pt idx="132">
                  <c:v>43284</c:v>
                </c:pt>
                <c:pt idx="133">
                  <c:v>43285</c:v>
                </c:pt>
                <c:pt idx="134">
                  <c:v>43286</c:v>
                </c:pt>
                <c:pt idx="135">
                  <c:v>43289</c:v>
                </c:pt>
                <c:pt idx="136">
                  <c:v>43290</c:v>
                </c:pt>
                <c:pt idx="137">
                  <c:v>43291</c:v>
                </c:pt>
                <c:pt idx="138">
                  <c:v>43292</c:v>
                </c:pt>
                <c:pt idx="139">
                  <c:v>43293</c:v>
                </c:pt>
                <c:pt idx="140">
                  <c:v>43296</c:v>
                </c:pt>
                <c:pt idx="141">
                  <c:v>43297</c:v>
                </c:pt>
                <c:pt idx="142">
                  <c:v>43298</c:v>
                </c:pt>
                <c:pt idx="143">
                  <c:v>43299</c:v>
                </c:pt>
                <c:pt idx="144">
                  <c:v>43300</c:v>
                </c:pt>
                <c:pt idx="145">
                  <c:v>43303</c:v>
                </c:pt>
                <c:pt idx="146">
                  <c:v>43304</c:v>
                </c:pt>
                <c:pt idx="147">
                  <c:v>43305</c:v>
                </c:pt>
                <c:pt idx="148">
                  <c:v>43306</c:v>
                </c:pt>
                <c:pt idx="149">
                  <c:v>43307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43317</c:v>
                </c:pt>
                <c:pt idx="156">
                  <c:v>43318</c:v>
                </c:pt>
                <c:pt idx="157">
                  <c:v>43319</c:v>
                </c:pt>
                <c:pt idx="158">
                  <c:v>43320</c:v>
                </c:pt>
                <c:pt idx="159">
                  <c:v>43321</c:v>
                </c:pt>
                <c:pt idx="160">
                  <c:v>43324</c:v>
                </c:pt>
                <c:pt idx="161">
                  <c:v>43325</c:v>
                </c:pt>
                <c:pt idx="162">
                  <c:v>43326</c:v>
                </c:pt>
                <c:pt idx="163">
                  <c:v>43327</c:v>
                </c:pt>
                <c:pt idx="164">
                  <c:v>43328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43338</c:v>
                </c:pt>
                <c:pt idx="171">
                  <c:v>43339</c:v>
                </c:pt>
                <c:pt idx="172">
                  <c:v>43340</c:v>
                </c:pt>
                <c:pt idx="173">
                  <c:v>43341</c:v>
                </c:pt>
                <c:pt idx="174">
                  <c:v>43342</c:v>
                </c:pt>
                <c:pt idx="175">
                  <c:v>43345</c:v>
                </c:pt>
                <c:pt idx="176">
                  <c:v>43346</c:v>
                </c:pt>
                <c:pt idx="177">
                  <c:v>43347</c:v>
                </c:pt>
                <c:pt idx="178">
                  <c:v>43348</c:v>
                </c:pt>
              </c:numCache>
            </c:numRef>
          </c:cat>
          <c:val>
            <c:numRef>
              <c:f>'Trading System Google Trends'!$F$2:$F$180</c:f>
              <c:numCache>
                <c:formatCode>_-* #,##0.00\ [$€-410]_-;\-* #,##0.00\ [$€-410]_-;_-* "-"??\ [$€-410]_-;_-@_-</c:formatCode>
                <c:ptCount val="179"/>
                <c:pt idx="0">
                  <c:v>10732.084999999999</c:v>
                </c:pt>
                <c:pt idx="1">
                  <c:v>11295.062</c:v>
                </c:pt>
                <c:pt idx="2">
                  <c:v>11232.509</c:v>
                </c:pt>
                <c:pt idx="3">
                  <c:v>11169.956</c:v>
                </c:pt>
                <c:pt idx="4">
                  <c:v>11107.403</c:v>
                </c:pt>
                <c:pt idx="5">
                  <c:v>11107.403</c:v>
                </c:pt>
                <c:pt idx="6">
                  <c:v>10919.743999999999</c:v>
                </c:pt>
                <c:pt idx="7">
                  <c:v>10982.296999999999</c:v>
                </c:pt>
                <c:pt idx="8">
                  <c:v>11420.168</c:v>
                </c:pt>
                <c:pt idx="9">
                  <c:v>10857.190999999999</c:v>
                </c:pt>
                <c:pt idx="10">
                  <c:v>10231.661</c:v>
                </c:pt>
                <c:pt idx="11">
                  <c:v>12608.674999999999</c:v>
                </c:pt>
                <c:pt idx="12">
                  <c:v>14172.5</c:v>
                </c:pt>
                <c:pt idx="13">
                  <c:v>12233.357</c:v>
                </c:pt>
                <c:pt idx="14">
                  <c:v>11107.403</c:v>
                </c:pt>
                <c:pt idx="15">
                  <c:v>10794.637999999999</c:v>
                </c:pt>
                <c:pt idx="16">
                  <c:v>10669.531999999999</c:v>
                </c:pt>
                <c:pt idx="17">
                  <c:v>10419.32</c:v>
                </c:pt>
                <c:pt idx="18">
                  <c:v>10294.214</c:v>
                </c:pt>
                <c:pt idx="19">
                  <c:v>10294.214</c:v>
                </c:pt>
                <c:pt idx="20">
                  <c:v>9918.8960000000006</c:v>
                </c:pt>
                <c:pt idx="21">
                  <c:v>10169.108</c:v>
                </c:pt>
                <c:pt idx="22">
                  <c:v>10294.214</c:v>
                </c:pt>
                <c:pt idx="23">
                  <c:v>10982.296999999999</c:v>
                </c:pt>
                <c:pt idx="24">
                  <c:v>11920.592000000001</c:v>
                </c:pt>
                <c:pt idx="25">
                  <c:v>11920.592000000001</c:v>
                </c:pt>
                <c:pt idx="26">
                  <c:v>12921.439999999999</c:v>
                </c:pt>
                <c:pt idx="27">
                  <c:v>11107.403</c:v>
                </c:pt>
                <c:pt idx="28">
                  <c:v>10544.425999999999</c:v>
                </c:pt>
                <c:pt idx="29">
                  <c:v>10231.661</c:v>
                </c:pt>
                <c:pt idx="30">
                  <c:v>9856.3430000000008</c:v>
                </c:pt>
                <c:pt idx="31">
                  <c:v>9668.6839999999993</c:v>
                </c:pt>
                <c:pt idx="32">
                  <c:v>9731.2369999999992</c:v>
                </c:pt>
                <c:pt idx="33">
                  <c:v>9856.3430000000008</c:v>
                </c:pt>
                <c:pt idx="34">
                  <c:v>9668.6839999999993</c:v>
                </c:pt>
                <c:pt idx="35">
                  <c:v>9481.0249999999996</c:v>
                </c:pt>
                <c:pt idx="36">
                  <c:v>9668.6839999999993</c:v>
                </c:pt>
                <c:pt idx="37">
                  <c:v>9668.6839999999993</c:v>
                </c:pt>
                <c:pt idx="38">
                  <c:v>9543.5779999999995</c:v>
                </c:pt>
                <c:pt idx="39">
                  <c:v>9355.9189999999999</c:v>
                </c:pt>
                <c:pt idx="40">
                  <c:v>9293.366</c:v>
                </c:pt>
                <c:pt idx="41">
                  <c:v>9293.366</c:v>
                </c:pt>
                <c:pt idx="42">
                  <c:v>9230.8130000000001</c:v>
                </c:pt>
                <c:pt idx="43">
                  <c:v>9105.7070000000003</c:v>
                </c:pt>
                <c:pt idx="44">
                  <c:v>9168.26</c:v>
                </c:pt>
                <c:pt idx="45">
                  <c:v>9105.7070000000003</c:v>
                </c:pt>
                <c:pt idx="46">
                  <c:v>9105.7070000000003</c:v>
                </c:pt>
                <c:pt idx="47">
                  <c:v>9293.366</c:v>
                </c:pt>
                <c:pt idx="48">
                  <c:v>9293.366</c:v>
                </c:pt>
                <c:pt idx="49">
                  <c:v>9418.4719999999998</c:v>
                </c:pt>
                <c:pt idx="50">
                  <c:v>8980.6009999999987</c:v>
                </c:pt>
                <c:pt idx="51">
                  <c:v>9168.26</c:v>
                </c:pt>
                <c:pt idx="52">
                  <c:v>9043.1540000000005</c:v>
                </c:pt>
                <c:pt idx="53">
                  <c:v>9293.366</c:v>
                </c:pt>
                <c:pt idx="54">
                  <c:v>9418.4719999999998</c:v>
                </c:pt>
                <c:pt idx="55">
                  <c:v>9293.366</c:v>
                </c:pt>
                <c:pt idx="56">
                  <c:v>9230.8130000000001</c:v>
                </c:pt>
                <c:pt idx="57">
                  <c:v>9168.26</c:v>
                </c:pt>
                <c:pt idx="58">
                  <c:v>9105.7070000000003</c:v>
                </c:pt>
                <c:pt idx="59">
                  <c:v>9043.1540000000005</c:v>
                </c:pt>
                <c:pt idx="60">
                  <c:v>8855.494999999999</c:v>
                </c:pt>
                <c:pt idx="61">
                  <c:v>9168.26</c:v>
                </c:pt>
                <c:pt idx="62">
                  <c:v>9105.7070000000003</c:v>
                </c:pt>
                <c:pt idx="63">
                  <c:v>8980.6009999999987</c:v>
                </c:pt>
                <c:pt idx="64">
                  <c:v>9168.26</c:v>
                </c:pt>
                <c:pt idx="65">
                  <c:v>9043.1540000000005</c:v>
                </c:pt>
                <c:pt idx="66">
                  <c:v>9168.26</c:v>
                </c:pt>
                <c:pt idx="67">
                  <c:v>9043.1540000000005</c:v>
                </c:pt>
                <c:pt idx="68">
                  <c:v>8980.6009999999987</c:v>
                </c:pt>
                <c:pt idx="69">
                  <c:v>9043.1540000000005</c:v>
                </c:pt>
                <c:pt idx="70">
                  <c:v>8792.9419999999991</c:v>
                </c:pt>
                <c:pt idx="71">
                  <c:v>8980.6009999999987</c:v>
                </c:pt>
                <c:pt idx="72">
                  <c:v>8918.0479999999989</c:v>
                </c:pt>
                <c:pt idx="73">
                  <c:v>8855.494999999999</c:v>
                </c:pt>
                <c:pt idx="74">
                  <c:v>9105.7070000000003</c:v>
                </c:pt>
                <c:pt idx="75">
                  <c:v>8792.9419999999991</c:v>
                </c:pt>
                <c:pt idx="76">
                  <c:v>8855.494999999999</c:v>
                </c:pt>
                <c:pt idx="77">
                  <c:v>8855.494999999999</c:v>
                </c:pt>
                <c:pt idx="78">
                  <c:v>8855.494999999999</c:v>
                </c:pt>
                <c:pt idx="79">
                  <c:v>8855.494999999999</c:v>
                </c:pt>
                <c:pt idx="80">
                  <c:v>8792.9419999999991</c:v>
                </c:pt>
                <c:pt idx="81">
                  <c:v>8918.0479999999989</c:v>
                </c:pt>
                <c:pt idx="82">
                  <c:v>9043.1540000000005</c:v>
                </c:pt>
                <c:pt idx="83">
                  <c:v>8980.6009999999987</c:v>
                </c:pt>
                <c:pt idx="84">
                  <c:v>8792.9419999999991</c:v>
                </c:pt>
                <c:pt idx="85">
                  <c:v>8730.3889999999992</c:v>
                </c:pt>
                <c:pt idx="86">
                  <c:v>8730.3889999999992</c:v>
                </c:pt>
                <c:pt idx="87">
                  <c:v>8730.3889999999992</c:v>
                </c:pt>
                <c:pt idx="88">
                  <c:v>8730.3889999999992</c:v>
                </c:pt>
                <c:pt idx="89">
                  <c:v>8792.9419999999991</c:v>
                </c:pt>
                <c:pt idx="90">
                  <c:v>8667.8359999999993</c:v>
                </c:pt>
                <c:pt idx="91">
                  <c:v>8792.9419999999991</c:v>
                </c:pt>
                <c:pt idx="92">
                  <c:v>8792.9419999999991</c:v>
                </c:pt>
                <c:pt idx="93">
                  <c:v>8667.8359999999993</c:v>
                </c:pt>
                <c:pt idx="94">
                  <c:v>8730.3889999999992</c:v>
                </c:pt>
                <c:pt idx="95">
                  <c:v>8605.2829999999994</c:v>
                </c:pt>
                <c:pt idx="96">
                  <c:v>8730.3889999999992</c:v>
                </c:pt>
                <c:pt idx="97">
                  <c:v>8667.8359999999993</c:v>
                </c:pt>
                <c:pt idx="98">
                  <c:v>8667.8359999999993</c:v>
                </c:pt>
                <c:pt idx="99">
                  <c:v>8667.8359999999993</c:v>
                </c:pt>
                <c:pt idx="100">
                  <c:v>8542.73</c:v>
                </c:pt>
                <c:pt idx="101">
                  <c:v>8605.2829999999994</c:v>
                </c:pt>
                <c:pt idx="102">
                  <c:v>8667.8359999999993</c:v>
                </c:pt>
                <c:pt idx="103">
                  <c:v>8792.9419999999991</c:v>
                </c:pt>
                <c:pt idx="104">
                  <c:v>8792.9419999999991</c:v>
                </c:pt>
                <c:pt idx="105">
                  <c:v>8605.2829999999994</c:v>
                </c:pt>
                <c:pt idx="106">
                  <c:v>8667.8359999999993</c:v>
                </c:pt>
                <c:pt idx="107">
                  <c:v>8667.8359999999993</c:v>
                </c:pt>
                <c:pt idx="108">
                  <c:v>8605.2829999999994</c:v>
                </c:pt>
                <c:pt idx="109">
                  <c:v>8605.2829999999994</c:v>
                </c:pt>
                <c:pt idx="110">
                  <c:v>8542.73</c:v>
                </c:pt>
                <c:pt idx="111">
                  <c:v>8542.73</c:v>
                </c:pt>
                <c:pt idx="112">
                  <c:v>8605.2829999999994</c:v>
                </c:pt>
                <c:pt idx="113">
                  <c:v>8542.73</c:v>
                </c:pt>
                <c:pt idx="114">
                  <c:v>8542.73</c:v>
                </c:pt>
                <c:pt idx="115">
                  <c:v>8667.8359999999993</c:v>
                </c:pt>
                <c:pt idx="116">
                  <c:v>8980.6009999999987</c:v>
                </c:pt>
                <c:pt idx="117">
                  <c:v>8730.3889999999992</c:v>
                </c:pt>
                <c:pt idx="118">
                  <c:v>8855.494999999999</c:v>
                </c:pt>
                <c:pt idx="119">
                  <c:v>8730.3889999999992</c:v>
                </c:pt>
                <c:pt idx="120">
                  <c:v>8480.1769999999997</c:v>
                </c:pt>
                <c:pt idx="121">
                  <c:v>8605.2829999999994</c:v>
                </c:pt>
                <c:pt idx="122">
                  <c:v>8605.2829999999994</c:v>
                </c:pt>
                <c:pt idx="123">
                  <c:v>8605.2829999999994</c:v>
                </c:pt>
                <c:pt idx="124">
                  <c:v>8542.73</c:v>
                </c:pt>
                <c:pt idx="125">
                  <c:v>8730.3889999999992</c:v>
                </c:pt>
                <c:pt idx="126">
                  <c:v>8667.8359999999993</c:v>
                </c:pt>
                <c:pt idx="127">
                  <c:v>8605.2829999999994</c:v>
                </c:pt>
                <c:pt idx="128">
                  <c:v>8542.73</c:v>
                </c:pt>
                <c:pt idx="129">
                  <c:v>8542.73</c:v>
                </c:pt>
                <c:pt idx="130">
                  <c:v>8542.73</c:v>
                </c:pt>
                <c:pt idx="131">
                  <c:v>8605.2829999999994</c:v>
                </c:pt>
                <c:pt idx="132">
                  <c:v>8605.2829999999994</c:v>
                </c:pt>
                <c:pt idx="133">
                  <c:v>8542.73</c:v>
                </c:pt>
                <c:pt idx="134">
                  <c:v>8605.2829999999994</c:v>
                </c:pt>
                <c:pt idx="135">
                  <c:v>8480.1769999999997</c:v>
                </c:pt>
                <c:pt idx="136">
                  <c:v>8542.73</c:v>
                </c:pt>
                <c:pt idx="137">
                  <c:v>8542.73</c:v>
                </c:pt>
                <c:pt idx="138">
                  <c:v>8542.73</c:v>
                </c:pt>
                <c:pt idx="139">
                  <c:v>8542.73</c:v>
                </c:pt>
                <c:pt idx="140">
                  <c:v>8417.6239999999998</c:v>
                </c:pt>
                <c:pt idx="141">
                  <c:v>8542.73</c:v>
                </c:pt>
                <c:pt idx="142">
                  <c:v>8730.3889999999992</c:v>
                </c:pt>
                <c:pt idx="143">
                  <c:v>8855.494999999999</c:v>
                </c:pt>
                <c:pt idx="144">
                  <c:v>8667.8359999999993</c:v>
                </c:pt>
                <c:pt idx="145">
                  <c:v>8542.73</c:v>
                </c:pt>
                <c:pt idx="146">
                  <c:v>8667.8359999999993</c:v>
                </c:pt>
                <c:pt idx="147">
                  <c:v>8855.494999999999</c:v>
                </c:pt>
                <c:pt idx="148">
                  <c:v>8792.9419999999991</c:v>
                </c:pt>
                <c:pt idx="149">
                  <c:v>8730.3889999999992</c:v>
                </c:pt>
                <c:pt idx="150">
                  <c:v>8542.73</c:v>
                </c:pt>
                <c:pt idx="151">
                  <c:v>8605.2829999999994</c:v>
                </c:pt>
                <c:pt idx="152">
                  <c:v>8667.8359999999993</c:v>
                </c:pt>
                <c:pt idx="153">
                  <c:v>8667.8359999999993</c:v>
                </c:pt>
                <c:pt idx="154">
                  <c:v>8605.2829999999994</c:v>
                </c:pt>
                <c:pt idx="155">
                  <c:v>8542.73</c:v>
                </c:pt>
                <c:pt idx="156">
                  <c:v>8605.2829999999994</c:v>
                </c:pt>
                <c:pt idx="157">
                  <c:v>8605.2829999999994</c:v>
                </c:pt>
                <c:pt idx="158">
                  <c:v>8792.9419999999991</c:v>
                </c:pt>
                <c:pt idx="159">
                  <c:v>8667.8359999999993</c:v>
                </c:pt>
                <c:pt idx="160">
                  <c:v>8542.73</c:v>
                </c:pt>
                <c:pt idx="161">
                  <c:v>8667.8359999999993</c:v>
                </c:pt>
                <c:pt idx="162">
                  <c:v>8792.9419999999991</c:v>
                </c:pt>
                <c:pt idx="163">
                  <c:v>8730.3889999999992</c:v>
                </c:pt>
                <c:pt idx="164">
                  <c:v>8605.2829999999994</c:v>
                </c:pt>
                <c:pt idx="165">
                  <c:v>8480.1769999999997</c:v>
                </c:pt>
                <c:pt idx="166">
                  <c:v>8542.73</c:v>
                </c:pt>
                <c:pt idx="167">
                  <c:v>8605.2829999999994</c:v>
                </c:pt>
                <c:pt idx="168">
                  <c:v>8605.2829999999994</c:v>
                </c:pt>
                <c:pt idx="169">
                  <c:v>8542.73</c:v>
                </c:pt>
                <c:pt idx="170">
                  <c:v>8480.1769999999997</c:v>
                </c:pt>
                <c:pt idx="171">
                  <c:v>8542.73</c:v>
                </c:pt>
                <c:pt idx="172">
                  <c:v>8667.8359999999993</c:v>
                </c:pt>
                <c:pt idx="173">
                  <c:v>8605.2829999999994</c:v>
                </c:pt>
                <c:pt idx="174">
                  <c:v>8605.2829999999994</c:v>
                </c:pt>
                <c:pt idx="175">
                  <c:v>8542.73</c:v>
                </c:pt>
                <c:pt idx="176">
                  <c:v>8542.73</c:v>
                </c:pt>
                <c:pt idx="177">
                  <c:v>8605.2829999999994</c:v>
                </c:pt>
                <c:pt idx="178">
                  <c:v>8730.3889999999992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4-4286-BF77-12568936D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94824"/>
        <c:axId val="577287936"/>
      </c:lineChart>
      <c:dateAx>
        <c:axId val="577294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287936"/>
        <c:crosses val="autoZero"/>
        <c:auto val="1"/>
        <c:lblOffset val="100"/>
        <c:baseTimeUnit val="days"/>
      </c:dateAx>
      <c:valAx>
        <c:axId val="577287936"/>
        <c:scaling>
          <c:orientation val="minMax"/>
          <c:min val="5000"/>
        </c:scaling>
        <c:delete val="0"/>
        <c:axPos val="l"/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2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Trading System - BTC e Google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'Trading System Google Trends'!$I$1</c:f>
              <c:strCache>
                <c:ptCount val="1"/>
                <c:pt idx="0">
                  <c:v>Resultado_BTC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'Trading System Google Trends'!$A$2:$A$179</c:f>
              <c:numCache>
                <c:formatCode>m/d/yyyy</c:formatCode>
                <c:ptCount val="17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43177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43184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43191</c:v>
                </c:pt>
                <c:pt idx="66">
                  <c:v>43192</c:v>
                </c:pt>
                <c:pt idx="67">
                  <c:v>43193</c:v>
                </c:pt>
                <c:pt idx="68">
                  <c:v>43194</c:v>
                </c:pt>
                <c:pt idx="69">
                  <c:v>43195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43220</c:v>
                </c:pt>
                <c:pt idx="87">
                  <c:v>43221</c:v>
                </c:pt>
                <c:pt idx="88">
                  <c:v>43222</c:v>
                </c:pt>
                <c:pt idx="89">
                  <c:v>43223</c:v>
                </c:pt>
                <c:pt idx="90">
                  <c:v>43226</c:v>
                </c:pt>
                <c:pt idx="91">
                  <c:v>43227</c:v>
                </c:pt>
                <c:pt idx="92">
                  <c:v>43228</c:v>
                </c:pt>
                <c:pt idx="93">
                  <c:v>43229</c:v>
                </c:pt>
                <c:pt idx="94">
                  <c:v>43230</c:v>
                </c:pt>
                <c:pt idx="95">
                  <c:v>43233</c:v>
                </c:pt>
                <c:pt idx="96">
                  <c:v>43234</c:v>
                </c:pt>
                <c:pt idx="97">
                  <c:v>43235</c:v>
                </c:pt>
                <c:pt idx="98">
                  <c:v>43236</c:v>
                </c:pt>
                <c:pt idx="99">
                  <c:v>43237</c:v>
                </c:pt>
                <c:pt idx="100">
                  <c:v>43240</c:v>
                </c:pt>
                <c:pt idx="101">
                  <c:v>43241</c:v>
                </c:pt>
                <c:pt idx="102">
                  <c:v>43242</c:v>
                </c:pt>
                <c:pt idx="103">
                  <c:v>43243</c:v>
                </c:pt>
                <c:pt idx="104">
                  <c:v>43244</c:v>
                </c:pt>
                <c:pt idx="105">
                  <c:v>43247</c:v>
                </c:pt>
                <c:pt idx="106">
                  <c:v>43248</c:v>
                </c:pt>
                <c:pt idx="107">
                  <c:v>43249</c:v>
                </c:pt>
                <c:pt idx="108">
                  <c:v>43250</c:v>
                </c:pt>
                <c:pt idx="109">
                  <c:v>43251</c:v>
                </c:pt>
                <c:pt idx="110">
                  <c:v>43254</c:v>
                </c:pt>
                <c:pt idx="111">
                  <c:v>43255</c:v>
                </c:pt>
                <c:pt idx="112">
                  <c:v>43256</c:v>
                </c:pt>
                <c:pt idx="113">
                  <c:v>43257</c:v>
                </c:pt>
                <c:pt idx="114">
                  <c:v>43258</c:v>
                </c:pt>
                <c:pt idx="115">
                  <c:v>43261</c:v>
                </c:pt>
                <c:pt idx="116">
                  <c:v>43262</c:v>
                </c:pt>
                <c:pt idx="117">
                  <c:v>43263</c:v>
                </c:pt>
                <c:pt idx="118">
                  <c:v>43264</c:v>
                </c:pt>
                <c:pt idx="119">
                  <c:v>43265</c:v>
                </c:pt>
                <c:pt idx="120">
                  <c:v>43268</c:v>
                </c:pt>
                <c:pt idx="121">
                  <c:v>43269</c:v>
                </c:pt>
                <c:pt idx="122">
                  <c:v>43270</c:v>
                </c:pt>
                <c:pt idx="123">
                  <c:v>43271</c:v>
                </c:pt>
                <c:pt idx="124">
                  <c:v>43272</c:v>
                </c:pt>
                <c:pt idx="125">
                  <c:v>43275</c:v>
                </c:pt>
                <c:pt idx="126">
                  <c:v>43276</c:v>
                </c:pt>
                <c:pt idx="127">
                  <c:v>43277</c:v>
                </c:pt>
                <c:pt idx="128">
                  <c:v>43278</c:v>
                </c:pt>
                <c:pt idx="129">
                  <c:v>43279</c:v>
                </c:pt>
                <c:pt idx="130">
                  <c:v>43282</c:v>
                </c:pt>
                <c:pt idx="131">
                  <c:v>43283</c:v>
                </c:pt>
                <c:pt idx="132">
                  <c:v>43284</c:v>
                </c:pt>
                <c:pt idx="133">
                  <c:v>43285</c:v>
                </c:pt>
                <c:pt idx="134">
                  <c:v>43286</c:v>
                </c:pt>
                <c:pt idx="135">
                  <c:v>43289</c:v>
                </c:pt>
                <c:pt idx="136">
                  <c:v>43290</c:v>
                </c:pt>
                <c:pt idx="137">
                  <c:v>43291</c:v>
                </c:pt>
                <c:pt idx="138">
                  <c:v>43292</c:v>
                </c:pt>
                <c:pt idx="139">
                  <c:v>43293</c:v>
                </c:pt>
                <c:pt idx="140">
                  <c:v>43296</c:v>
                </c:pt>
                <c:pt idx="141">
                  <c:v>43297</c:v>
                </c:pt>
                <c:pt idx="142">
                  <c:v>43298</c:v>
                </c:pt>
                <c:pt idx="143">
                  <c:v>43299</c:v>
                </c:pt>
                <c:pt idx="144">
                  <c:v>43300</c:v>
                </c:pt>
                <c:pt idx="145">
                  <c:v>43303</c:v>
                </c:pt>
                <c:pt idx="146">
                  <c:v>43304</c:v>
                </c:pt>
                <c:pt idx="147">
                  <c:v>43305</c:v>
                </c:pt>
                <c:pt idx="148">
                  <c:v>43306</c:v>
                </c:pt>
                <c:pt idx="149">
                  <c:v>43307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43317</c:v>
                </c:pt>
                <c:pt idx="156">
                  <c:v>43318</c:v>
                </c:pt>
                <c:pt idx="157">
                  <c:v>43319</c:v>
                </c:pt>
                <c:pt idx="158">
                  <c:v>43320</c:v>
                </c:pt>
                <c:pt idx="159">
                  <c:v>43321</c:v>
                </c:pt>
                <c:pt idx="160">
                  <c:v>43324</c:v>
                </c:pt>
                <c:pt idx="161">
                  <c:v>43325</c:v>
                </c:pt>
                <c:pt idx="162">
                  <c:v>43326</c:v>
                </c:pt>
                <c:pt idx="163">
                  <c:v>43327</c:v>
                </c:pt>
                <c:pt idx="164">
                  <c:v>43328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43338</c:v>
                </c:pt>
                <c:pt idx="171">
                  <c:v>43339</c:v>
                </c:pt>
                <c:pt idx="172">
                  <c:v>43340</c:v>
                </c:pt>
                <c:pt idx="173">
                  <c:v>43341</c:v>
                </c:pt>
                <c:pt idx="174">
                  <c:v>43342</c:v>
                </c:pt>
                <c:pt idx="175">
                  <c:v>43345</c:v>
                </c:pt>
                <c:pt idx="176">
                  <c:v>43346</c:v>
                </c:pt>
                <c:pt idx="177">
                  <c:v>43347</c:v>
                </c:pt>
              </c:numCache>
            </c:numRef>
          </c:cat>
          <c:val>
            <c:numRef>
              <c:f>'Trading System Google Trends'!$I$2:$I$179</c:f>
              <c:numCache>
                <c:formatCode>_-* #,##0.00\ [$€-410]_-;\-* #,##0.00\ [$€-410]_-;_-* "-"??\ [$€-410]_-;_-@_-</c:formatCode>
                <c:ptCount val="178"/>
                <c:pt idx="0">
                  <c:v>100</c:v>
                </c:pt>
                <c:pt idx="1">
                  <c:v>103.5952324395322</c:v>
                </c:pt>
                <c:pt idx="2">
                  <c:v>105.61920997107607</c:v>
                </c:pt>
                <c:pt idx="3">
                  <c:v>104.75847806950132</c:v>
                </c:pt>
                <c:pt idx="4">
                  <c:v>117.9454217726047</c:v>
                </c:pt>
                <c:pt idx="5">
                  <c:v>104.76756046781338</c:v>
                </c:pt>
                <c:pt idx="6">
                  <c:v>101.93664677854319</c:v>
                </c:pt>
                <c:pt idx="7">
                  <c:v>101.61107773135664</c:v>
                </c:pt>
                <c:pt idx="8">
                  <c:v>94.427599312532323</c:v>
                </c:pt>
                <c:pt idx="9">
                  <c:v>96.394287870107732</c:v>
                </c:pt>
                <c:pt idx="10">
                  <c:v>97.489764835748332</c:v>
                </c:pt>
                <c:pt idx="11">
                  <c:v>75.091173306132717</c:v>
                </c:pt>
                <c:pt idx="12">
                  <c:v>79.875501278522222</c:v>
                </c:pt>
                <c:pt idx="13">
                  <c:v>80.85709894224992</c:v>
                </c:pt>
                <c:pt idx="14">
                  <c:v>79.712716754928948</c:v>
                </c:pt>
                <c:pt idx="15">
                  <c:v>72.67315941704976</c:v>
                </c:pt>
                <c:pt idx="16">
                  <c:v>77.073930722260258</c:v>
                </c:pt>
                <c:pt idx="17">
                  <c:v>78.708762418433068</c:v>
                </c:pt>
                <c:pt idx="18">
                  <c:v>78.952589880810976</c:v>
                </c:pt>
                <c:pt idx="19">
                  <c:v>76.484273477999622</c:v>
                </c:pt>
                <c:pt idx="20">
                  <c:v>78.988220828035239</c:v>
                </c:pt>
                <c:pt idx="21">
                  <c:v>71.268880908798721</c:v>
                </c:pt>
                <c:pt idx="22">
                  <c:v>70.315927732055258</c:v>
                </c:pt>
                <c:pt idx="23">
                  <c:v>64.110553746838605</c:v>
                </c:pt>
                <c:pt idx="24">
                  <c:v>60.328084172872956</c:v>
                </c:pt>
                <c:pt idx="25">
                  <c:v>50.069864602400528</c:v>
                </c:pt>
                <c:pt idx="26">
                  <c:v>54.574734165187849</c:v>
                </c:pt>
                <c:pt idx="27">
                  <c:v>56.857909371637753</c:v>
                </c:pt>
                <c:pt idx="28">
                  <c:v>57.496471837578767</c:v>
                </c:pt>
                <c:pt idx="29">
                  <c:v>60.121983595791342</c:v>
                </c:pt>
                <c:pt idx="30">
                  <c:v>62.067712772646601</c:v>
                </c:pt>
                <c:pt idx="31">
                  <c:v>60.153422666871599</c:v>
                </c:pt>
                <c:pt idx="32">
                  <c:v>65.275196668855756</c:v>
                </c:pt>
                <c:pt idx="33">
                  <c:v>69.325946316039506</c:v>
                </c:pt>
                <c:pt idx="34">
                  <c:v>70.831528497771302</c:v>
                </c:pt>
                <c:pt idx="35">
                  <c:v>77.811002277586027</c:v>
                </c:pt>
                <c:pt idx="36">
                  <c:v>82.160772423044122</c:v>
                </c:pt>
                <c:pt idx="37">
                  <c:v>72.171531571813816</c:v>
                </c:pt>
                <c:pt idx="38">
                  <c:v>69.562088672153365</c:v>
                </c:pt>
                <c:pt idx="39">
                  <c:v>69.656405885394108</c:v>
                </c:pt>
                <c:pt idx="40">
                  <c:v>72.876465410035351</c:v>
                </c:pt>
                <c:pt idx="41">
                  <c:v>75.534114885352182</c:v>
                </c:pt>
                <c:pt idx="42">
                  <c:v>73.927229030139586</c:v>
                </c:pt>
                <c:pt idx="43">
                  <c:v>76.764430533625841</c:v>
                </c:pt>
                <c:pt idx="44">
                  <c:v>77.412075397878908</c:v>
                </c:pt>
                <c:pt idx="45">
                  <c:v>81.511730266743058</c:v>
                </c:pt>
                <c:pt idx="46">
                  <c:v>76.0832506602205</c:v>
                </c:pt>
                <c:pt idx="47">
                  <c:v>70.155937792558035</c:v>
                </c:pt>
                <c:pt idx="48">
                  <c:v>65.992706135509394</c:v>
                </c:pt>
                <c:pt idx="49">
                  <c:v>64.268447748263881</c:v>
                </c:pt>
                <c:pt idx="50">
                  <c:v>63.766121257003945</c:v>
                </c:pt>
                <c:pt idx="51">
                  <c:v>64.049072896726159</c:v>
                </c:pt>
                <c:pt idx="52">
                  <c:v>58.800145318372998</c:v>
                </c:pt>
                <c:pt idx="53">
                  <c:v>58.431958863722116</c:v>
                </c:pt>
                <c:pt idx="54">
                  <c:v>60.332276049017018</c:v>
                </c:pt>
                <c:pt idx="55">
                  <c:v>59.595204493691234</c:v>
                </c:pt>
                <c:pt idx="56">
                  <c:v>62.802688389900389</c:v>
                </c:pt>
                <c:pt idx="57">
                  <c:v>62.621040423658961</c:v>
                </c:pt>
                <c:pt idx="58">
                  <c:v>60.580994033562966</c:v>
                </c:pt>
                <c:pt idx="59">
                  <c:v>60.729106990652113</c:v>
                </c:pt>
                <c:pt idx="60">
                  <c:v>55.638772059748206</c:v>
                </c:pt>
                <c:pt idx="61">
                  <c:v>56.343705897969727</c:v>
                </c:pt>
                <c:pt idx="62">
                  <c:v>55.713527184316781</c:v>
                </c:pt>
                <c:pt idx="63">
                  <c:v>50.106892841672831</c:v>
                </c:pt>
                <c:pt idx="64">
                  <c:v>48.475554375620042</c:v>
                </c:pt>
                <c:pt idx="65">
                  <c:v>48.932468875319628</c:v>
                </c:pt>
                <c:pt idx="66">
                  <c:v>52.214707896097366</c:v>
                </c:pt>
                <c:pt idx="67">
                  <c:v>48.231028267218136</c:v>
                </c:pt>
                <c:pt idx="68">
                  <c:v>47.669316863917729</c:v>
                </c:pt>
                <c:pt idx="69">
                  <c:v>46.632526164293594</c:v>
                </c:pt>
                <c:pt idx="70">
                  <c:v>47.067083991224997</c:v>
                </c:pt>
                <c:pt idx="71">
                  <c:v>48.291111825282599</c:v>
                </c:pt>
                <c:pt idx="72">
                  <c:v>48.670476616317572</c:v>
                </c:pt>
                <c:pt idx="73">
                  <c:v>54.513253315075382</c:v>
                </c:pt>
                <c:pt idx="74">
                  <c:v>55.653443626252312</c:v>
                </c:pt>
                <c:pt idx="75">
                  <c:v>56.30318442857741</c:v>
                </c:pt>
                <c:pt idx="76">
                  <c:v>55.819022733941623</c:v>
                </c:pt>
                <c:pt idx="77">
                  <c:v>57.718641273212512</c:v>
                </c:pt>
                <c:pt idx="78">
                  <c:v>58.027442815822937</c:v>
                </c:pt>
                <c:pt idx="79">
                  <c:v>60.050721701342788</c:v>
                </c:pt>
                <c:pt idx="80">
                  <c:v>62.905389355429179</c:v>
                </c:pt>
                <c:pt idx="81">
                  <c:v>66.52856763592159</c:v>
                </c:pt>
                <c:pt idx="82">
                  <c:v>63.891877541324916</c:v>
                </c:pt>
                <c:pt idx="83">
                  <c:v>64.207665544175384</c:v>
                </c:pt>
                <c:pt idx="84">
                  <c:v>63.207204437799547</c:v>
                </c:pt>
                <c:pt idx="85">
                  <c:v>65.294758757527902</c:v>
                </c:pt>
                <c:pt idx="86">
                  <c:v>63.518800564505987</c:v>
                </c:pt>
                <c:pt idx="87">
                  <c:v>64.655497645562889</c:v>
                </c:pt>
                <c:pt idx="88">
                  <c:v>68.002012100549138</c:v>
                </c:pt>
                <c:pt idx="89">
                  <c:v>68.175276314502497</c:v>
                </c:pt>
                <c:pt idx="90">
                  <c:v>66.454511157376999</c:v>
                </c:pt>
                <c:pt idx="91">
                  <c:v>64.520658962929843</c:v>
                </c:pt>
                <c:pt idx="92">
                  <c:v>65.170399765254942</c:v>
                </c:pt>
                <c:pt idx="93">
                  <c:v>63.982002878421625</c:v>
                </c:pt>
                <c:pt idx="94">
                  <c:v>59.398186314921681</c:v>
                </c:pt>
                <c:pt idx="95">
                  <c:v>62.041862869758404</c:v>
                </c:pt>
                <c:pt idx="96">
                  <c:v>59.964788240390128</c:v>
                </c:pt>
                <c:pt idx="97">
                  <c:v>58.38514958011374</c:v>
                </c:pt>
                <c:pt idx="98">
                  <c:v>57.768943786940916</c:v>
                </c:pt>
                <c:pt idx="99">
                  <c:v>57.923344558246114</c:v>
                </c:pt>
                <c:pt idx="100">
                  <c:v>59.183003339527993</c:v>
                </c:pt>
                <c:pt idx="101">
                  <c:v>57.099640895943658</c:v>
                </c:pt>
                <c:pt idx="102">
                  <c:v>53.464585633043164</c:v>
                </c:pt>
                <c:pt idx="103">
                  <c:v>53.127139603448519</c:v>
                </c:pt>
                <c:pt idx="104">
                  <c:v>52.467617756787341</c:v>
                </c:pt>
                <c:pt idx="105">
                  <c:v>50.859334609526734</c:v>
                </c:pt>
                <c:pt idx="106">
                  <c:v>52.836502857462236</c:v>
                </c:pt>
                <c:pt idx="107">
                  <c:v>51.737532661701621</c:v>
                </c:pt>
                <c:pt idx="108">
                  <c:v>53.139715231880622</c:v>
                </c:pt>
                <c:pt idx="109">
                  <c:v>52.417315243058951</c:v>
                </c:pt>
                <c:pt idx="110">
                  <c:v>53.037712912375824</c:v>
                </c:pt>
                <c:pt idx="111">
                  <c:v>53.765003423365521</c:v>
                </c:pt>
                <c:pt idx="112">
                  <c:v>53.665795687956738</c:v>
                </c:pt>
                <c:pt idx="113">
                  <c:v>53.977391814663179</c:v>
                </c:pt>
                <c:pt idx="114">
                  <c:v>53.871197619014346</c:v>
                </c:pt>
                <c:pt idx="115">
                  <c:v>47.653248005365597</c:v>
                </c:pt>
                <c:pt idx="116">
                  <c:v>46.070116114969181</c:v>
                </c:pt>
                <c:pt idx="117">
                  <c:v>44.18586778822641</c:v>
                </c:pt>
                <c:pt idx="118">
                  <c:v>46.965780317744198</c:v>
                </c:pt>
                <c:pt idx="119">
                  <c:v>45.849343971383448</c:v>
                </c:pt>
                <c:pt idx="120">
                  <c:v>47.454832534548032</c:v>
                </c:pt>
                <c:pt idx="121">
                  <c:v>47.238950913130346</c:v>
                </c:pt>
                <c:pt idx="122">
                  <c:v>47.599452261517172</c:v>
                </c:pt>
                <c:pt idx="123">
                  <c:v>47.380776056003455</c:v>
                </c:pt>
                <c:pt idx="124">
                  <c:v>42.879399723336164</c:v>
                </c:pt>
                <c:pt idx="125">
                  <c:v>44.081070884625589</c:v>
                </c:pt>
                <c:pt idx="126">
                  <c:v>43.621361800829987</c:v>
                </c:pt>
                <c:pt idx="127">
                  <c:v>43.214051168834793</c:v>
                </c:pt>
                <c:pt idx="128">
                  <c:v>42.650942473486381</c:v>
                </c:pt>
                <c:pt idx="129">
                  <c:v>41.656070535302575</c:v>
                </c:pt>
                <c:pt idx="130">
                  <c:v>46.698897536574108</c:v>
                </c:pt>
                <c:pt idx="131">
                  <c:v>46.650690960917736</c:v>
                </c:pt>
                <c:pt idx="132">
                  <c:v>47.136249947601542</c:v>
                </c:pt>
                <c:pt idx="133">
                  <c:v>45.865412829935572</c:v>
                </c:pt>
                <c:pt idx="134">
                  <c:v>46.315340869395101</c:v>
                </c:pt>
                <c:pt idx="135">
                  <c:v>47.219388824458186</c:v>
                </c:pt>
                <c:pt idx="136">
                  <c:v>45.049394273897178</c:v>
                </c:pt>
                <c:pt idx="137">
                  <c:v>44.809758687663297</c:v>
                </c:pt>
                <c:pt idx="138">
                  <c:v>43.532633755781283</c:v>
                </c:pt>
                <c:pt idx="139">
                  <c:v>43.627649615046032</c:v>
                </c:pt>
                <c:pt idx="140">
                  <c:v>46.948314167144062</c:v>
                </c:pt>
                <c:pt idx="141">
                  <c:v>51.518157810163892</c:v>
                </c:pt>
                <c:pt idx="142">
                  <c:v>51.677449103637144</c:v>
                </c:pt>
                <c:pt idx="143">
                  <c:v>52.255928011513681</c:v>
                </c:pt>
                <c:pt idx="144">
                  <c:v>51.794122989646056</c:v>
                </c:pt>
                <c:pt idx="145">
                  <c:v>54.249863764025314</c:v>
                </c:pt>
                <c:pt idx="146">
                  <c:v>57.89260413318987</c:v>
                </c:pt>
                <c:pt idx="147">
                  <c:v>57.585199882627457</c:v>
                </c:pt>
                <c:pt idx="148">
                  <c:v>57.291069906521152</c:v>
                </c:pt>
                <c:pt idx="149">
                  <c:v>57.906577053669977</c:v>
                </c:pt>
                <c:pt idx="150">
                  <c:v>57.389578995905921</c:v>
                </c:pt>
                <c:pt idx="151">
                  <c:v>54.163930303072632</c:v>
                </c:pt>
                <c:pt idx="152">
                  <c:v>52.680006148084999</c:v>
                </c:pt>
                <c:pt idx="153">
                  <c:v>53.137619293808591</c:v>
                </c:pt>
                <c:pt idx="154">
                  <c:v>52.032361283831925</c:v>
                </c:pt>
                <c:pt idx="155">
                  <c:v>48.776670811966405</c:v>
                </c:pt>
                <c:pt idx="156">
                  <c:v>48.469965207427997</c:v>
                </c:pt>
                <c:pt idx="157">
                  <c:v>44.544971844565225</c:v>
                </c:pt>
                <c:pt idx="158">
                  <c:v>45.886372210655736</c:v>
                </c:pt>
                <c:pt idx="159">
                  <c:v>43.652102225886225</c:v>
                </c:pt>
                <c:pt idx="160">
                  <c:v>44.257828328698977</c:v>
                </c:pt>
                <c:pt idx="161">
                  <c:v>42.836782315871829</c:v>
                </c:pt>
                <c:pt idx="162">
                  <c:v>44.933419033912273</c:v>
                </c:pt>
                <c:pt idx="163">
                  <c:v>44.120195061969902</c:v>
                </c:pt>
                <c:pt idx="164">
                  <c:v>45.656517668757942</c:v>
                </c:pt>
                <c:pt idx="165">
                  <c:v>45.514692525884826</c:v>
                </c:pt>
                <c:pt idx="166">
                  <c:v>45.476266994564526</c:v>
                </c:pt>
                <c:pt idx="167">
                  <c:v>44.649768748166046</c:v>
                </c:pt>
                <c:pt idx="168">
                  <c:v>45.267371833386889</c:v>
                </c:pt>
                <c:pt idx="169">
                  <c:v>46.605278969357386</c:v>
                </c:pt>
                <c:pt idx="170">
                  <c:v>47.392653038411559</c:v>
                </c:pt>
                <c:pt idx="171">
                  <c:v>49.904285494711246</c:v>
                </c:pt>
                <c:pt idx="172">
                  <c:v>49.636704067517144</c:v>
                </c:pt>
                <c:pt idx="173">
                  <c:v>48.725669652214002</c:v>
                </c:pt>
                <c:pt idx="174">
                  <c:v>49.658362094261314</c:v>
                </c:pt>
                <c:pt idx="175">
                  <c:v>51.430128411139201</c:v>
                </c:pt>
                <c:pt idx="176">
                  <c:v>51.886344264814774</c:v>
                </c:pt>
                <c:pt idx="177">
                  <c:v>48.99814160157613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5-4FB8-84B6-ECBDF8549A3F}"/>
            </c:ext>
          </c:extLst>
        </c:ser>
        <c:ser>
          <c:idx val="1"/>
          <c:order val="1"/>
          <c:tx>
            <c:strRef>
              <c:f>'Trading System Google Trends'!$J$1</c:f>
              <c:strCache>
                <c:ptCount val="1"/>
                <c:pt idx="0">
                  <c:v>Resultado Trade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'Trading System Google Trends'!$A$2:$A$179</c:f>
              <c:numCache>
                <c:formatCode>m/d/yyyy</c:formatCode>
                <c:ptCount val="178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  <c:pt idx="30">
                  <c:v>43143</c:v>
                </c:pt>
                <c:pt idx="31">
                  <c:v>43144</c:v>
                </c:pt>
                <c:pt idx="32">
                  <c:v>43145</c:v>
                </c:pt>
                <c:pt idx="33">
                  <c:v>43146</c:v>
                </c:pt>
                <c:pt idx="34">
                  <c:v>43147</c:v>
                </c:pt>
                <c:pt idx="35">
                  <c:v>43150</c:v>
                </c:pt>
                <c:pt idx="36">
                  <c:v>43151</c:v>
                </c:pt>
                <c:pt idx="37">
                  <c:v>43152</c:v>
                </c:pt>
                <c:pt idx="38">
                  <c:v>43153</c:v>
                </c:pt>
                <c:pt idx="39">
                  <c:v>43154</c:v>
                </c:pt>
                <c:pt idx="40">
                  <c:v>43157</c:v>
                </c:pt>
                <c:pt idx="41">
                  <c:v>43158</c:v>
                </c:pt>
                <c:pt idx="42">
                  <c:v>43159</c:v>
                </c:pt>
                <c:pt idx="43">
                  <c:v>43160</c:v>
                </c:pt>
                <c:pt idx="44">
                  <c:v>43161</c:v>
                </c:pt>
                <c:pt idx="45">
                  <c:v>43164</c:v>
                </c:pt>
                <c:pt idx="46">
                  <c:v>43165</c:v>
                </c:pt>
                <c:pt idx="47">
                  <c:v>43166</c:v>
                </c:pt>
                <c:pt idx="48">
                  <c:v>43167</c:v>
                </c:pt>
                <c:pt idx="49">
                  <c:v>43168</c:v>
                </c:pt>
                <c:pt idx="50">
                  <c:v>43170</c:v>
                </c:pt>
                <c:pt idx="51">
                  <c:v>43171</c:v>
                </c:pt>
                <c:pt idx="52">
                  <c:v>43172</c:v>
                </c:pt>
                <c:pt idx="53">
                  <c:v>43173</c:v>
                </c:pt>
                <c:pt idx="54">
                  <c:v>43174</c:v>
                </c:pt>
                <c:pt idx="55">
                  <c:v>43177</c:v>
                </c:pt>
                <c:pt idx="56">
                  <c:v>43178</c:v>
                </c:pt>
                <c:pt idx="57">
                  <c:v>43179</c:v>
                </c:pt>
                <c:pt idx="58">
                  <c:v>43180</c:v>
                </c:pt>
                <c:pt idx="59">
                  <c:v>43181</c:v>
                </c:pt>
                <c:pt idx="60">
                  <c:v>43184</c:v>
                </c:pt>
                <c:pt idx="61">
                  <c:v>43185</c:v>
                </c:pt>
                <c:pt idx="62">
                  <c:v>43186</c:v>
                </c:pt>
                <c:pt idx="63">
                  <c:v>43187</c:v>
                </c:pt>
                <c:pt idx="64">
                  <c:v>43188</c:v>
                </c:pt>
                <c:pt idx="65">
                  <c:v>43191</c:v>
                </c:pt>
                <c:pt idx="66">
                  <c:v>43192</c:v>
                </c:pt>
                <c:pt idx="67">
                  <c:v>43193</c:v>
                </c:pt>
                <c:pt idx="68">
                  <c:v>43194</c:v>
                </c:pt>
                <c:pt idx="69">
                  <c:v>43195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43220</c:v>
                </c:pt>
                <c:pt idx="87">
                  <c:v>43221</c:v>
                </c:pt>
                <c:pt idx="88">
                  <c:v>43222</c:v>
                </c:pt>
                <c:pt idx="89">
                  <c:v>43223</c:v>
                </c:pt>
                <c:pt idx="90">
                  <c:v>43226</c:v>
                </c:pt>
                <c:pt idx="91">
                  <c:v>43227</c:v>
                </c:pt>
                <c:pt idx="92">
                  <c:v>43228</c:v>
                </c:pt>
                <c:pt idx="93">
                  <c:v>43229</c:v>
                </c:pt>
                <c:pt idx="94">
                  <c:v>43230</c:v>
                </c:pt>
                <c:pt idx="95">
                  <c:v>43233</c:v>
                </c:pt>
                <c:pt idx="96">
                  <c:v>43234</c:v>
                </c:pt>
                <c:pt idx="97">
                  <c:v>43235</c:v>
                </c:pt>
                <c:pt idx="98">
                  <c:v>43236</c:v>
                </c:pt>
                <c:pt idx="99">
                  <c:v>43237</c:v>
                </c:pt>
                <c:pt idx="100">
                  <c:v>43240</c:v>
                </c:pt>
                <c:pt idx="101">
                  <c:v>43241</c:v>
                </c:pt>
                <c:pt idx="102">
                  <c:v>43242</c:v>
                </c:pt>
                <c:pt idx="103">
                  <c:v>43243</c:v>
                </c:pt>
                <c:pt idx="104">
                  <c:v>43244</c:v>
                </c:pt>
                <c:pt idx="105">
                  <c:v>43247</c:v>
                </c:pt>
                <c:pt idx="106">
                  <c:v>43248</c:v>
                </c:pt>
                <c:pt idx="107">
                  <c:v>43249</c:v>
                </c:pt>
                <c:pt idx="108">
                  <c:v>43250</c:v>
                </c:pt>
                <c:pt idx="109">
                  <c:v>43251</c:v>
                </c:pt>
                <c:pt idx="110">
                  <c:v>43254</c:v>
                </c:pt>
                <c:pt idx="111">
                  <c:v>43255</c:v>
                </c:pt>
                <c:pt idx="112">
                  <c:v>43256</c:v>
                </c:pt>
                <c:pt idx="113">
                  <c:v>43257</c:v>
                </c:pt>
                <c:pt idx="114">
                  <c:v>43258</c:v>
                </c:pt>
                <c:pt idx="115">
                  <c:v>43261</c:v>
                </c:pt>
                <c:pt idx="116">
                  <c:v>43262</c:v>
                </c:pt>
                <c:pt idx="117">
                  <c:v>43263</c:v>
                </c:pt>
                <c:pt idx="118">
                  <c:v>43264</c:v>
                </c:pt>
                <c:pt idx="119">
                  <c:v>43265</c:v>
                </c:pt>
                <c:pt idx="120">
                  <c:v>43268</c:v>
                </c:pt>
                <c:pt idx="121">
                  <c:v>43269</c:v>
                </c:pt>
                <c:pt idx="122">
                  <c:v>43270</c:v>
                </c:pt>
                <c:pt idx="123">
                  <c:v>43271</c:v>
                </c:pt>
                <c:pt idx="124">
                  <c:v>43272</c:v>
                </c:pt>
                <c:pt idx="125">
                  <c:v>43275</c:v>
                </c:pt>
                <c:pt idx="126">
                  <c:v>43276</c:v>
                </c:pt>
                <c:pt idx="127">
                  <c:v>43277</c:v>
                </c:pt>
                <c:pt idx="128">
                  <c:v>43278</c:v>
                </c:pt>
                <c:pt idx="129">
                  <c:v>43279</c:v>
                </c:pt>
                <c:pt idx="130">
                  <c:v>43282</c:v>
                </c:pt>
                <c:pt idx="131">
                  <c:v>43283</c:v>
                </c:pt>
                <c:pt idx="132">
                  <c:v>43284</c:v>
                </c:pt>
                <c:pt idx="133">
                  <c:v>43285</c:v>
                </c:pt>
                <c:pt idx="134">
                  <c:v>43286</c:v>
                </c:pt>
                <c:pt idx="135">
                  <c:v>43289</c:v>
                </c:pt>
                <c:pt idx="136">
                  <c:v>43290</c:v>
                </c:pt>
                <c:pt idx="137">
                  <c:v>43291</c:v>
                </c:pt>
                <c:pt idx="138">
                  <c:v>43292</c:v>
                </c:pt>
                <c:pt idx="139">
                  <c:v>43293</c:v>
                </c:pt>
                <c:pt idx="140">
                  <c:v>43296</c:v>
                </c:pt>
                <c:pt idx="141">
                  <c:v>43297</c:v>
                </c:pt>
                <c:pt idx="142">
                  <c:v>43298</c:v>
                </c:pt>
                <c:pt idx="143">
                  <c:v>43299</c:v>
                </c:pt>
                <c:pt idx="144">
                  <c:v>43300</c:v>
                </c:pt>
                <c:pt idx="145">
                  <c:v>43303</c:v>
                </c:pt>
                <c:pt idx="146">
                  <c:v>43304</c:v>
                </c:pt>
                <c:pt idx="147">
                  <c:v>43305</c:v>
                </c:pt>
                <c:pt idx="148">
                  <c:v>43306</c:v>
                </c:pt>
                <c:pt idx="149">
                  <c:v>43307</c:v>
                </c:pt>
                <c:pt idx="150">
                  <c:v>43310</c:v>
                </c:pt>
                <c:pt idx="151">
                  <c:v>43311</c:v>
                </c:pt>
                <c:pt idx="152">
                  <c:v>43312</c:v>
                </c:pt>
                <c:pt idx="153">
                  <c:v>43313</c:v>
                </c:pt>
                <c:pt idx="154">
                  <c:v>43314</c:v>
                </c:pt>
                <c:pt idx="155">
                  <c:v>43317</c:v>
                </c:pt>
                <c:pt idx="156">
                  <c:v>43318</c:v>
                </c:pt>
                <c:pt idx="157">
                  <c:v>43319</c:v>
                </c:pt>
                <c:pt idx="158">
                  <c:v>43320</c:v>
                </c:pt>
                <c:pt idx="159">
                  <c:v>43321</c:v>
                </c:pt>
                <c:pt idx="160">
                  <c:v>43324</c:v>
                </c:pt>
                <c:pt idx="161">
                  <c:v>43325</c:v>
                </c:pt>
                <c:pt idx="162">
                  <c:v>43326</c:v>
                </c:pt>
                <c:pt idx="163">
                  <c:v>43327</c:v>
                </c:pt>
                <c:pt idx="164">
                  <c:v>43328</c:v>
                </c:pt>
                <c:pt idx="165">
                  <c:v>43331</c:v>
                </c:pt>
                <c:pt idx="166">
                  <c:v>43332</c:v>
                </c:pt>
                <c:pt idx="167">
                  <c:v>43333</c:v>
                </c:pt>
                <c:pt idx="168">
                  <c:v>43334</c:v>
                </c:pt>
                <c:pt idx="169">
                  <c:v>43335</c:v>
                </c:pt>
                <c:pt idx="170">
                  <c:v>43338</c:v>
                </c:pt>
                <c:pt idx="171">
                  <c:v>43339</c:v>
                </c:pt>
                <c:pt idx="172">
                  <c:v>43340</c:v>
                </c:pt>
                <c:pt idx="173">
                  <c:v>43341</c:v>
                </c:pt>
                <c:pt idx="174">
                  <c:v>43342</c:v>
                </c:pt>
                <c:pt idx="175">
                  <c:v>43345</c:v>
                </c:pt>
                <c:pt idx="176">
                  <c:v>43346</c:v>
                </c:pt>
                <c:pt idx="177">
                  <c:v>43347</c:v>
                </c:pt>
              </c:numCache>
            </c:numRef>
          </c:cat>
          <c:val>
            <c:numRef>
              <c:f>'Trading System Google Trends'!$J$2:$J$179</c:f>
              <c:numCache>
                <c:formatCode>_-* #,##0.00\ [$€-410]_-;\-* #,##0.00\ [$€-410]_-;_-* "-"??\ [$€-410]_-;_-@_-</c:formatCode>
                <c:ptCount val="178"/>
                <c:pt idx="0">
                  <c:v>100</c:v>
                </c:pt>
                <c:pt idx="1">
                  <c:v>98.985061219629969</c:v>
                </c:pt>
                <c:pt idx="2">
                  <c:v>87.720019479369867</c:v>
                </c:pt>
                <c:pt idx="3">
                  <c:v>98.578168894924232</c:v>
                </c:pt>
                <c:pt idx="4">
                  <c:v>101.11865693339192</c:v>
                </c:pt>
                <c:pt idx="5">
                  <c:v>101.2404109158051</c:v>
                </c:pt>
                <c:pt idx="6">
                  <c:v>108.73968585416755</c:v>
                </c:pt>
                <c:pt idx="7">
                  <c:v>110.78697967886254</c:v>
                </c:pt>
                <c:pt idx="8">
                  <c:v>111.82444904056369</c:v>
                </c:pt>
                <c:pt idx="9">
                  <c:v>144.95638704845172</c:v>
                </c:pt>
                <c:pt idx="10">
                  <c:v>135.98397605861081</c:v>
                </c:pt>
                <c:pt idx="11">
                  <c:v>137.383128175438</c:v>
                </c:pt>
                <c:pt idx="12">
                  <c:v>135.16395868450294</c:v>
                </c:pt>
                <c:pt idx="13">
                  <c:v>147.9864210738543</c:v>
                </c:pt>
                <c:pt idx="14">
                  <c:v>139.24071186404367</c:v>
                </c:pt>
                <c:pt idx="15">
                  <c:v>136.07011116212331</c:v>
                </c:pt>
                <c:pt idx="16">
                  <c:v>135.37774875379824</c:v>
                </c:pt>
                <c:pt idx="17">
                  <c:v>139.47593215875395</c:v>
                </c:pt>
                <c:pt idx="18">
                  <c:v>134.77555660541589</c:v>
                </c:pt>
                <c:pt idx="19">
                  <c:v>149.1039382922564</c:v>
                </c:pt>
                <c:pt idx="20">
                  <c:v>150.8264542579571</c:v>
                </c:pt>
                <c:pt idx="21">
                  <c:v>137.21438099772155</c:v>
                </c:pt>
                <c:pt idx="22">
                  <c:v>128.84441739938873</c:v>
                </c:pt>
                <c:pt idx="23">
                  <c:v>106.67795519255493</c:v>
                </c:pt>
                <c:pt idx="24">
                  <c:v>116.0625935484513</c:v>
                </c:pt>
                <c:pt idx="25">
                  <c:v>111.16988131349012</c:v>
                </c:pt>
                <c:pt idx="26">
                  <c:v>112.19607344966917</c:v>
                </c:pt>
                <c:pt idx="27">
                  <c:v>107.07210726263439</c:v>
                </c:pt>
                <c:pt idx="28">
                  <c:v>103.50141398545225</c:v>
                </c:pt>
                <c:pt idx="29">
                  <c:v>106.58818437838887</c:v>
                </c:pt>
                <c:pt idx="30">
                  <c:v>98.011638467638861</c:v>
                </c:pt>
                <c:pt idx="31">
                  <c:v>92.088746232683548</c:v>
                </c:pt>
                <c:pt idx="32">
                  <c:v>93.90450069691866</c:v>
                </c:pt>
                <c:pt idx="33">
                  <c:v>102.9696898210892</c:v>
                </c:pt>
                <c:pt idx="34">
                  <c:v>97.312310910612837</c:v>
                </c:pt>
                <c:pt idx="35">
                  <c:v>110.58665515096217</c:v>
                </c:pt>
                <c:pt idx="36">
                  <c:v>106.36709694018549</c:v>
                </c:pt>
                <c:pt idx="37">
                  <c:v>106.01033797160729</c:v>
                </c:pt>
                <c:pt idx="38">
                  <c:v>101.11423174657398</c:v>
                </c:pt>
                <c:pt idx="39">
                  <c:v>97.354323612693122</c:v>
                </c:pt>
                <c:pt idx="40">
                  <c:v>99.275713290933837</c:v>
                </c:pt>
                <c:pt idx="41">
                  <c:v>95.407946824903107</c:v>
                </c:pt>
                <c:pt idx="42">
                  <c:v>94.418929016984862</c:v>
                </c:pt>
                <c:pt idx="43">
                  <c:v>89.481265182729999</c:v>
                </c:pt>
                <c:pt idx="44">
                  <c:v>83.343071734057418</c:v>
                </c:pt>
                <c:pt idx="45">
                  <c:v>90.217848894529311</c:v>
                </c:pt>
                <c:pt idx="46">
                  <c:v>95.728918009064273</c:v>
                </c:pt>
                <c:pt idx="47">
                  <c:v>93.036253608791455</c:v>
                </c:pt>
                <c:pt idx="48">
                  <c:v>93.583087132456853</c:v>
                </c:pt>
                <c:pt idx="49">
                  <c:v>93.811180463277282</c:v>
                </c:pt>
                <c:pt idx="50">
                  <c:v>101.99782469005082</c:v>
                </c:pt>
                <c:pt idx="51">
                  <c:v>101.15515345149666</c:v>
                </c:pt>
                <c:pt idx="52">
                  <c:v>97.76670648485873</c:v>
                </c:pt>
                <c:pt idx="53">
                  <c:v>96.376769957553861</c:v>
                </c:pt>
                <c:pt idx="54">
                  <c:v>101.37112736446389</c:v>
                </c:pt>
                <c:pt idx="55">
                  <c:v>101.46243738029413</c:v>
                </c:pt>
                <c:pt idx="56">
                  <c:v>104.67622895943218</c:v>
                </c:pt>
                <c:pt idx="57">
                  <c:v>104.21158037455875</c:v>
                </c:pt>
                <c:pt idx="58">
                  <c:v>113.53736920568581</c:v>
                </c:pt>
                <c:pt idx="59">
                  <c:v>111.88979270616073</c:v>
                </c:pt>
                <c:pt idx="60">
                  <c:v>112.9316046063708</c:v>
                </c:pt>
                <c:pt idx="61">
                  <c:v>101.34106490375878</c:v>
                </c:pt>
                <c:pt idx="62">
                  <c:v>104.54879405232953</c:v>
                </c:pt>
                <c:pt idx="63">
                  <c:v>103.36345592238071</c:v>
                </c:pt>
                <c:pt idx="64">
                  <c:v>110.09003068422267</c:v>
                </c:pt>
                <c:pt idx="65">
                  <c:v>118.96282310002432</c:v>
                </c:pt>
                <c:pt idx="66">
                  <c:v>117.33942472589757</c:v>
                </c:pt>
                <c:pt idx="67">
                  <c:v>119.71357782834224</c:v>
                </c:pt>
                <c:pt idx="68">
                  <c:v>118.36886715342256</c:v>
                </c:pt>
                <c:pt idx="69">
                  <c:v>121.2104333163503</c:v>
                </c:pt>
                <c:pt idx="70">
                  <c:v>120.02323085103282</c:v>
                </c:pt>
                <c:pt idx="71">
                  <c:v>134.1916920777665</c:v>
                </c:pt>
                <c:pt idx="72">
                  <c:v>131.17407958615399</c:v>
                </c:pt>
                <c:pt idx="73">
                  <c:v>129.39797776314265</c:v>
                </c:pt>
                <c:pt idx="74">
                  <c:v>128.02646420856615</c:v>
                </c:pt>
                <c:pt idx="75">
                  <c:v>123.55684284604999</c:v>
                </c:pt>
                <c:pt idx="76">
                  <c:v>123.97077285143038</c:v>
                </c:pt>
                <c:pt idx="77">
                  <c:v>119.54590486711874</c:v>
                </c:pt>
                <c:pt idx="78">
                  <c:v>113.88177982415171</c:v>
                </c:pt>
                <c:pt idx="79">
                  <c:v>107.45195892485465</c:v>
                </c:pt>
                <c:pt idx="80">
                  <c:v>111.67138260301157</c:v>
                </c:pt>
                <c:pt idx="81">
                  <c:v>111.99997983776791</c:v>
                </c:pt>
                <c:pt idx="82">
                  <c:v>110.03083585528917</c:v>
                </c:pt>
                <c:pt idx="83">
                  <c:v>106.29295206333759</c:v>
                </c:pt>
                <c:pt idx="84">
                  <c:v>109.05227112907357</c:v>
                </c:pt>
                <c:pt idx="85">
                  <c:v>106.9169375376388</c:v>
                </c:pt>
                <c:pt idx="86">
                  <c:v>101.44150822001221</c:v>
                </c:pt>
                <c:pt idx="87">
                  <c:v>100.98081644746385</c:v>
                </c:pt>
                <c:pt idx="88">
                  <c:v>103.39363998798439</c:v>
                </c:pt>
                <c:pt idx="89">
                  <c:v>100.17805745693619</c:v>
                </c:pt>
                <c:pt idx="90">
                  <c:v>98.978938534645138</c:v>
                </c:pt>
                <c:pt idx="91">
                  <c:v>96.976077467779092</c:v>
                </c:pt>
                <c:pt idx="92">
                  <c:v>104.26586476245008</c:v>
                </c:pt>
                <c:pt idx="93">
                  <c:v>99.614442226746206</c:v>
                </c:pt>
                <c:pt idx="94">
                  <c:v>96.080261406658607</c:v>
                </c:pt>
                <c:pt idx="95">
                  <c:v>98.487599155219314</c:v>
                </c:pt>
                <c:pt idx="96">
                  <c:v>97.251170781031419</c:v>
                </c:pt>
                <c:pt idx="97">
                  <c:v>96.797435208145401</c:v>
                </c:pt>
                <c:pt idx="98">
                  <c:v>94.54359107045228</c:v>
                </c:pt>
                <c:pt idx="99">
                  <c:v>97.804062656583213</c:v>
                </c:pt>
                <c:pt idx="100">
                  <c:v>104.25814924943381</c:v>
                </c:pt>
                <c:pt idx="101">
                  <c:v>103.39159926189492</c:v>
                </c:pt>
                <c:pt idx="102">
                  <c:v>101.90130976163093</c:v>
                </c:pt>
                <c:pt idx="103">
                  <c:v>98.573939383931474</c:v>
                </c:pt>
                <c:pt idx="104">
                  <c:v>94.688105606522569</c:v>
                </c:pt>
                <c:pt idx="105">
                  <c:v>96.510023722679549</c:v>
                </c:pt>
                <c:pt idx="106">
                  <c:v>98.932603340497636</c:v>
                </c:pt>
                <c:pt idx="107">
                  <c:v>100.09819811294516</c:v>
                </c:pt>
                <c:pt idx="108">
                  <c:v>98.727123762108235</c:v>
                </c:pt>
                <c:pt idx="109">
                  <c:v>97.194166943811695</c:v>
                </c:pt>
                <c:pt idx="110">
                  <c:v>97.179453821552443</c:v>
                </c:pt>
                <c:pt idx="111">
                  <c:v>96.424105573960944</c:v>
                </c:pt>
                <c:pt idx="112">
                  <c:v>96.041554229920948</c:v>
                </c:pt>
                <c:pt idx="113">
                  <c:v>108.38128311780019</c:v>
                </c:pt>
                <c:pt idx="114">
                  <c:v>111.88888419757073</c:v>
                </c:pt>
                <c:pt idx="115">
                  <c:v>107.08889823590198</c:v>
                </c:pt>
                <c:pt idx="116">
                  <c:v>113.61211827452628</c:v>
                </c:pt>
                <c:pt idx="117">
                  <c:v>116.15136106328264</c:v>
                </c:pt>
                <c:pt idx="118">
                  <c:v>119.98628516777087</c:v>
                </c:pt>
                <c:pt idx="119">
                  <c:v>120.29464894464884</c:v>
                </c:pt>
                <c:pt idx="120">
                  <c:v>119.1429906934866</c:v>
                </c:pt>
                <c:pt idx="121">
                  <c:v>118.35735099518571</c:v>
                </c:pt>
                <c:pt idx="122">
                  <c:v>130.5455065573417</c:v>
                </c:pt>
                <c:pt idx="123">
                  <c:v>126.7256823438367</c:v>
                </c:pt>
                <c:pt idx="124">
                  <c:v>127.80774516116038</c:v>
                </c:pt>
                <c:pt idx="125">
                  <c:v>126.35873608323844</c:v>
                </c:pt>
                <c:pt idx="126">
                  <c:v>127.77429834641283</c:v>
                </c:pt>
                <c:pt idx="127">
                  <c:v>130.57038333427141</c:v>
                </c:pt>
                <c:pt idx="128">
                  <c:v>116.20946956699289</c:v>
                </c:pt>
                <c:pt idx="129">
                  <c:v>116.09713589286305</c:v>
                </c:pt>
                <c:pt idx="130">
                  <c:v>114.66900414782273</c:v>
                </c:pt>
                <c:pt idx="131">
                  <c:v>111.34808318842597</c:v>
                </c:pt>
                <c:pt idx="132">
                  <c:v>110.04370169217498</c:v>
                </c:pt>
                <c:pt idx="133">
                  <c:v>107.71675128274399</c:v>
                </c:pt>
                <c:pt idx="134">
                  <c:v>102.55113165734123</c:v>
                </c:pt>
                <c:pt idx="135">
                  <c:v>102.89445681861834</c:v>
                </c:pt>
                <c:pt idx="136">
                  <c:v>99.756068399782407</c:v>
                </c:pt>
                <c:pt idx="137">
                  <c:v>99.339299348170499</c:v>
                </c:pt>
                <c:pt idx="138">
                  <c:v>92.114330331434388</c:v>
                </c:pt>
                <c:pt idx="139">
                  <c:v>83.759233285934087</c:v>
                </c:pt>
                <c:pt idx="140">
                  <c:v>83.333534184639191</c:v>
                </c:pt>
                <c:pt idx="141">
                  <c:v>84.099705185500952</c:v>
                </c:pt>
                <c:pt idx="142">
                  <c:v>83.188285480894734</c:v>
                </c:pt>
                <c:pt idx="143">
                  <c:v>86.96615688275746</c:v>
                </c:pt>
                <c:pt idx="144">
                  <c:v>81.320107099563756</c:v>
                </c:pt>
                <c:pt idx="145">
                  <c:v>81.59157402799066</c:v>
                </c:pt>
                <c:pt idx="146">
                  <c:v>81.011642691715423</c:v>
                </c:pt>
                <c:pt idx="147">
                  <c:v>81.719968749787739</c:v>
                </c:pt>
                <c:pt idx="148">
                  <c:v>82.292708896954636</c:v>
                </c:pt>
                <c:pt idx="149">
                  <c:v>87.028937866112869</c:v>
                </c:pt>
                <c:pt idx="150">
                  <c:v>89.306366854664859</c:v>
                </c:pt>
                <c:pt idx="151">
                  <c:v>89.90352790037818</c:v>
                </c:pt>
                <c:pt idx="152">
                  <c:v>87.853735029299642</c:v>
                </c:pt>
                <c:pt idx="153">
                  <c:v>93.541990049738004</c:v>
                </c:pt>
                <c:pt idx="154">
                  <c:v>93.946815976838835</c:v>
                </c:pt>
                <c:pt idx="155">
                  <c:v>102.03686290477289</c:v>
                </c:pt>
                <c:pt idx="156">
                  <c:v>104.90546561330459</c:v>
                </c:pt>
                <c:pt idx="157">
                  <c:v>110.06508985487206</c:v>
                </c:pt>
                <c:pt idx="158">
                  <c:v>111.37224689694453</c:v>
                </c:pt>
                <c:pt idx="159">
                  <c:v>114.84410967373135</c:v>
                </c:pt>
                <c:pt idx="160">
                  <c:v>109.25568440811368</c:v>
                </c:pt>
                <c:pt idx="161">
                  <c:v>107.05981757554804</c:v>
                </c:pt>
                <c:pt idx="162">
                  <c:v>110.57366010803689</c:v>
                </c:pt>
                <c:pt idx="163">
                  <c:v>110.6970636190476</c:v>
                </c:pt>
                <c:pt idx="164">
                  <c:v>110.5692038508559</c:v>
                </c:pt>
                <c:pt idx="165">
                  <c:v>112.39477824034334</c:v>
                </c:pt>
                <c:pt idx="166">
                  <c:v>113.7246520953456</c:v>
                </c:pt>
                <c:pt idx="167">
                  <c:v>116.85841015557064</c:v>
                </c:pt>
                <c:pt idx="168">
                  <c:v>114.68322612444902</c:v>
                </c:pt>
                <c:pt idx="169">
                  <c:v>108.68196833918326</c:v>
                </c:pt>
                <c:pt idx="170">
                  <c:v>109.0504869010468</c:v>
                </c:pt>
                <c:pt idx="171">
                  <c:v>106.83086813030796</c:v>
                </c:pt>
                <c:pt idx="172">
                  <c:v>108.66213146113596</c:v>
                </c:pt>
                <c:pt idx="173">
                  <c:v>104.70140016442336</c:v>
                </c:pt>
                <c:pt idx="174">
                  <c:v>103.57139986712589</c:v>
                </c:pt>
                <c:pt idx="175">
                  <c:v>109.46928846560215</c:v>
                </c:pt>
                <c:pt idx="176">
                  <c:v>117.71180915287441</c:v>
                </c:pt>
                <c:pt idx="177">
                  <c:v>117.3877866090761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5-4FB8-84B6-ECBDF8549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251200"/>
        <c:axId val="577249560"/>
      </c:lineChart>
      <c:dateAx>
        <c:axId val="577251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249560"/>
        <c:crosses val="autoZero"/>
        <c:auto val="1"/>
        <c:lblOffset val="100"/>
        <c:baseTimeUnit val="days"/>
      </c:dateAx>
      <c:valAx>
        <c:axId val="577249560"/>
        <c:scaling>
          <c:orientation val="minMax"/>
        </c:scaling>
        <c:delete val="0"/>
        <c:axPos val="l"/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2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433919</xdr:colOff>
      <xdr:row>0</xdr:row>
      <xdr:rowOff>0</xdr:rowOff>
    </xdr:from>
    <xdr:to>
      <xdr:col>4</xdr:col>
      <xdr:colOff>529790</xdr:colOff>
      <xdr:row>10</xdr:row>
      <xdr:rowOff>148167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BC4F0287-B124-439A-BFA3-C05BB074C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2" y="0"/>
          <a:ext cx="1937371" cy="19685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508001</xdr:colOff>
      <xdr:row>14</xdr:row>
      <xdr:rowOff>10584</xdr:rowOff>
    </xdr:from>
    <xdr:to>
      <xdr:col>5</xdr:col>
      <xdr:colOff>359833</xdr:colOff>
      <xdr:row>19</xdr:row>
      <xdr:rowOff>217014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1BDE3B0A-30C5-447B-AD8D-3E53C40FD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1" y="2074334"/>
          <a:ext cx="2920999" cy="126476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21168</xdr:colOff>
      <xdr:row>20</xdr:row>
      <xdr:rowOff>169333</xdr:rowOff>
    </xdr:from>
    <xdr:to>
      <xdr:col>5</xdr:col>
      <xdr:colOff>289643</xdr:colOff>
      <xdr:row>35</xdr:row>
      <xdr:rowOff>8202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E3B8A450-DAE7-4920-BA9A-82F2D1870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01" y="3534833"/>
          <a:ext cx="2723809" cy="21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433917</xdr:colOff>
      <xdr:row>18</xdr:row>
      <xdr:rowOff>6598</xdr:rowOff>
    </xdr:from>
    <xdr:to>
      <xdr:col>17</xdr:col>
      <xdr:colOff>124213</xdr:colOff>
      <xdr:row>37</xdr:row>
      <xdr:rowOff>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E295D878-D6E0-4321-AB3E-9E44E9A5E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72250" y="2938181"/>
          <a:ext cx="3987130" cy="3083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2</xdr:row>
      <xdr:rowOff>80960</xdr:rowOff>
    </xdr:from>
    <xdr:to>
      <xdr:col>21</xdr:col>
      <xdr:colOff>75299</xdr:colOff>
      <xdr:row>21</xdr:row>
      <xdr:rowOff>61460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98F679-592B-4A13-8E57-0FEA63739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685800</xdr:colOff>
      <xdr:row>21</xdr:row>
      <xdr:rowOff>47625</xdr:rowOff>
    </xdr:from>
    <xdr:to>
      <xdr:col>21</xdr:col>
      <xdr:colOff>75300</xdr:colOff>
      <xdr:row>40</xdr:row>
      <xdr:rowOff>28125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C3B33D-638A-48D7-B340-633941034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40</xdr:row>
      <xdr:rowOff>38100</xdr:rowOff>
    </xdr:from>
    <xdr:to>
      <xdr:col>21</xdr:col>
      <xdr:colOff>75300</xdr:colOff>
      <xdr:row>59</xdr:row>
      <xdr:rowOff>18600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198C841-C968-4653-B0F7-7E3C6A69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552451</xdr:colOff>
      <xdr:row>44</xdr:row>
      <xdr:rowOff>76200</xdr:rowOff>
    </xdr:from>
    <xdr:to>
      <xdr:col>21</xdr:col>
      <xdr:colOff>57151</xdr:colOff>
      <xdr:row>46</xdr:row>
      <xdr:rowOff>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0A038328-3DF7-41ED-803A-8477DD1B66A9}"/>
            </a:ext>
          </a:extLst>
        </xdr:cNvPr>
        <xdr:cNvSpPr txBox="1"/>
      </xdr:nvSpPr>
      <xdr:spPr>
        <a:xfrm>
          <a:off x="17697451" y="8458200"/>
          <a:ext cx="723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100" b="1">
              <a:solidFill>
                <a:schemeClr val="accent1"/>
              </a:solidFill>
            </a:rPr>
            <a:t>+17,4%</a:t>
          </a:r>
        </a:p>
      </xdr:txBody>
    </xdr:sp>
    <xdr:clientData/>
  </xdr:twoCellAnchor>
  <xdr:twoCellAnchor>
    <xdr:from>
      <xdr:col>19</xdr:col>
      <xdr:colOff>561976</xdr:colOff>
      <xdr:row>50</xdr:row>
      <xdr:rowOff>0</xdr:rowOff>
    </xdr:from>
    <xdr:to>
      <xdr:col>21</xdr:col>
      <xdr:colOff>66676</xdr:colOff>
      <xdr:row>51</xdr:row>
      <xdr:rowOff>114300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0D3ACFE1-9A13-4BD5-9082-9A6B6532E04D}"/>
            </a:ext>
          </a:extLst>
        </xdr:cNvPr>
        <xdr:cNvSpPr txBox="1"/>
      </xdr:nvSpPr>
      <xdr:spPr>
        <a:xfrm>
          <a:off x="17706976" y="9525000"/>
          <a:ext cx="723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100" b="1">
              <a:solidFill>
                <a:srgbClr val="FF0000"/>
              </a:solidFill>
            </a:rPr>
            <a:t>-51%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youtu.be/GXzWUIZbYU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oo.gl/QAhdz6" TargetMode="External"/><Relationship Id="rId1" Type="http://schemas.openxmlformats.org/officeDocument/2006/relationships/hyperlink" Target="http://www.outspokenmarket.com/" TargetMode="External"/><Relationship Id="rId6" Type="http://schemas.openxmlformats.org/officeDocument/2006/relationships/hyperlink" Target="https://youtu.be/wtHAn8p4e8c" TargetMode="External"/><Relationship Id="rId5" Type="http://schemas.openxmlformats.org/officeDocument/2006/relationships/hyperlink" Target="https://youtu.be/1HZbK1jakhI" TargetMode="External"/><Relationship Id="rId4" Type="http://schemas.openxmlformats.org/officeDocument/2006/relationships/hyperlink" Target="https://www.youtube.com/watch?v=Hl2HD8VEEA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8"/>
  <sheetViews>
    <sheetView tabSelected="1" zoomScale="90" zoomScaleNormal="90" workbookViewId="0">
      <selection activeCell="R15" sqref="R15"/>
    </sheetView>
  </sheetViews>
  <sheetFormatPr defaultColWidth="0" defaultRowHeight="0" customHeight="1" zeroHeight="1" x14ac:dyDescent="0.25"/>
  <cols>
    <col min="1" max="18" width="9.140625" style="12" customWidth="1"/>
    <col min="19" max="30" width="0" style="12" hidden="1"/>
    <col min="31" max="16384" width="9.140625" style="12" hidden="1"/>
  </cols>
  <sheetData>
    <row r="1" spans="8:8" ht="15" x14ac:dyDescent="0.25"/>
    <row r="2" spans="8:8" ht="15" x14ac:dyDescent="0.25"/>
    <row r="3" spans="8:8" ht="18.75" customHeight="1" x14ac:dyDescent="0.25"/>
    <row r="4" spans="8:8" ht="23.25" customHeight="1" x14ac:dyDescent="0.25"/>
    <row r="5" spans="8:8" ht="15" hidden="1" x14ac:dyDescent="0.25"/>
    <row r="6" spans="8:8" ht="15" hidden="1" x14ac:dyDescent="0.25"/>
    <row r="7" spans="8:8" ht="31.5" x14ac:dyDescent="0.5">
      <c r="H7" s="13" t="s">
        <v>13</v>
      </c>
    </row>
    <row r="8" spans="8:8" ht="15" x14ac:dyDescent="0.25"/>
    <row r="9" spans="8:8" ht="9" customHeight="1" x14ac:dyDescent="0.25"/>
    <row r="10" spans="8:8" ht="15" x14ac:dyDescent="0.25"/>
    <row r="11" spans="8:8" ht="18.75" customHeight="1" x14ac:dyDescent="0.25"/>
    <row r="12" spans="8:8" ht="15" hidden="1" x14ac:dyDescent="0.25"/>
    <row r="13" spans="8:8" ht="15" hidden="1" x14ac:dyDescent="0.25"/>
    <row r="14" spans="8:8" ht="15" hidden="1" x14ac:dyDescent="0.25"/>
    <row r="15" spans="8:8" ht="15" x14ac:dyDescent="0.25"/>
    <row r="16" spans="8:8" ht="15" x14ac:dyDescent="0.25"/>
    <row r="17" spans="7:8" ht="31.5" x14ac:dyDescent="0.5">
      <c r="H17" s="13" t="s">
        <v>14</v>
      </c>
    </row>
    <row r="18" spans="7:8" ht="6.75" customHeight="1" x14ac:dyDescent="0.25"/>
    <row r="19" spans="7:8" ht="15" x14ac:dyDescent="0.25"/>
    <row r="20" spans="7:8" ht="18.75" customHeight="1" x14ac:dyDescent="0.25"/>
    <row r="21" spans="7:8" ht="15.75" customHeight="1" x14ac:dyDescent="0.25"/>
    <row r="22" spans="7:8" ht="15" hidden="1" x14ac:dyDescent="0.25"/>
    <row r="23" spans="7:8" ht="15" hidden="1" x14ac:dyDescent="0.25"/>
    <row r="24" spans="7:8" ht="21" x14ac:dyDescent="0.35">
      <c r="G24" s="14" t="s">
        <v>15</v>
      </c>
    </row>
    <row r="25" spans="7:8" ht="15" x14ac:dyDescent="0.25">
      <c r="G25" s="15" t="s">
        <v>16</v>
      </c>
    </row>
    <row r="26" spans="7:8" ht="15" x14ac:dyDescent="0.25"/>
    <row r="27" spans="7:8" ht="15" x14ac:dyDescent="0.25"/>
    <row r="28" spans="7:8" ht="12" customHeight="1" x14ac:dyDescent="0.25"/>
    <row r="29" spans="7:8" ht="15" x14ac:dyDescent="0.25"/>
    <row r="30" spans="7:8" ht="18.75" customHeight="1" x14ac:dyDescent="0.25"/>
    <row r="31" spans="7:8" ht="21.75" customHeight="1" x14ac:dyDescent="0.25"/>
    <row r="32" spans="7:8" ht="15" hidden="1" x14ac:dyDescent="0.25"/>
    <row r="33" ht="15" hidden="1" x14ac:dyDescent="0.25"/>
    <row r="34" ht="15" x14ac:dyDescent="0.25"/>
    <row r="35" ht="15" x14ac:dyDescent="0.25"/>
    <row r="36" ht="15" x14ac:dyDescent="0.25"/>
    <row r="37" ht="15" x14ac:dyDescent="0.25"/>
    <row r="38" ht="15" hidden="1" x14ac:dyDescent="0.25"/>
  </sheetData>
  <hyperlinks>
    <hyperlink ref="H7" r:id="rId1"/>
    <hyperlink ref="H17" r:id="rId2"/>
    <hyperlink ref="G23" r:id="rId3" display="https://youtu.be/GXzWUIZbYU4"/>
    <hyperlink ref="G33" r:id="rId4" display="https://www.youtube.com/watch?v=Hl2HD8VEEAI"/>
    <hyperlink ref="G14" r:id="rId5" display="https://youtu.be/1HZbK1jakhI"/>
    <hyperlink ref="G6" r:id="rId6" display="https://youtu.be/wtHAn8p4e8c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"/>
  <sheetViews>
    <sheetView zoomScaleNormal="100" workbookViewId="0">
      <selection activeCell="V49" sqref="V49"/>
    </sheetView>
  </sheetViews>
  <sheetFormatPr defaultRowHeight="15" x14ac:dyDescent="0.25"/>
  <cols>
    <col min="1" max="1" width="15.85546875" style="1" bestFit="1" customWidth="1"/>
    <col min="2" max="2" width="12" style="1" bestFit="1" customWidth="1"/>
    <col min="3" max="3" width="13.85546875" style="1" bestFit="1" customWidth="1"/>
    <col min="4" max="4" width="10.85546875" style="1" customWidth="1"/>
    <col min="5" max="5" width="16" style="1" bestFit="1" customWidth="1"/>
    <col min="6" max="6" width="12" style="1" bestFit="1" customWidth="1"/>
    <col min="7" max="7" width="9.140625" style="1"/>
    <col min="8" max="8" width="12.7109375" style="1" bestFit="1" customWidth="1"/>
    <col min="9" max="9" width="14.28515625" style="1" bestFit="1" customWidth="1"/>
    <col min="10" max="10" width="15.42578125" style="1" bestFit="1" customWidth="1"/>
    <col min="11" max="12" width="17.42578125" style="1" bestFit="1" customWidth="1"/>
    <col min="13" max="13" width="9.42578125" style="1" bestFit="1" customWidth="1"/>
    <col min="14" max="22" width="9.140625" style="1"/>
    <col min="23" max="23" width="9.28515625" style="1" bestFit="1" customWidth="1"/>
    <col min="24" max="24" width="9.42578125" style="1" bestFit="1" customWidth="1"/>
    <col min="25" max="16384" width="9.140625" style="1"/>
  </cols>
  <sheetData>
    <row r="1" spans="1:14" x14ac:dyDescent="0.25">
      <c r="A1" s="6" t="s">
        <v>10</v>
      </c>
      <c r="B1" s="6" t="s">
        <v>11</v>
      </c>
      <c r="C1" s="6" t="s">
        <v>0</v>
      </c>
      <c r="D1" s="6" t="s">
        <v>6</v>
      </c>
      <c r="E1" s="6" t="s">
        <v>12</v>
      </c>
      <c r="F1" s="6" t="s">
        <v>1</v>
      </c>
      <c r="G1" s="6" t="s">
        <v>2</v>
      </c>
      <c r="H1" s="6" t="s">
        <v>3</v>
      </c>
      <c r="I1" s="6" t="s">
        <v>5</v>
      </c>
      <c r="J1" s="6" t="s">
        <v>4</v>
      </c>
      <c r="L1" s="6" t="s">
        <v>7</v>
      </c>
      <c r="M1" s="7">
        <v>100</v>
      </c>
      <c r="N1" s="2"/>
    </row>
    <row r="2" spans="1:14" x14ac:dyDescent="0.25">
      <c r="A2" s="3">
        <v>43101</v>
      </c>
      <c r="B2" s="4">
        <v>14313.4</v>
      </c>
      <c r="C2" s="1">
        <v>45</v>
      </c>
      <c r="D2" s="1">
        <v>0</v>
      </c>
      <c r="E2" s="4">
        <f>B3</f>
        <v>14828</v>
      </c>
      <c r="F2" s="4">
        <f>62.553*C2+7917.2</f>
        <v>10732.084999999999</v>
      </c>
      <c r="I2" s="4">
        <f>M1</f>
        <v>100</v>
      </c>
      <c r="J2" s="4">
        <f>M1</f>
        <v>100</v>
      </c>
      <c r="L2" s="8" t="s">
        <v>8</v>
      </c>
      <c r="M2" s="9">
        <v>2E-3</v>
      </c>
      <c r="N2" s="10" t="s">
        <v>9</v>
      </c>
    </row>
    <row r="3" spans="1:14" x14ac:dyDescent="0.25">
      <c r="A3" s="3">
        <v>43102</v>
      </c>
      <c r="B3" s="4">
        <v>14828</v>
      </c>
      <c r="C3" s="1">
        <v>54</v>
      </c>
      <c r="D3" s="5">
        <f>B3/B2-1</f>
        <v>3.5952324395321922E-2</v>
      </c>
      <c r="E3" s="4">
        <f t="shared" ref="E3:E66" si="0">B4</f>
        <v>15117.7</v>
      </c>
      <c r="F3" s="4">
        <f t="shared" ref="F3:F66" si="1">62.553*C3+7917.2</f>
        <v>11295.062</v>
      </c>
      <c r="G3" s="1">
        <f>IF(F3&gt;F2,1,0)</f>
        <v>1</v>
      </c>
      <c r="H3" s="5">
        <f>IF(G3=1,E4/E3-1,E3/E4-1)</f>
        <v>-8.1493878037003364E-3</v>
      </c>
      <c r="I3" s="4">
        <f>D3*M1+M1</f>
        <v>103.5952324395322</v>
      </c>
      <c r="J3" s="4">
        <f>J2+J2*H3-J2*$M$2</f>
        <v>98.985061219629969</v>
      </c>
    </row>
    <row r="4" spans="1:14" x14ac:dyDescent="0.25">
      <c r="A4" s="3">
        <v>43103</v>
      </c>
      <c r="B4" s="4">
        <v>15117.7</v>
      </c>
      <c r="C4" s="1">
        <v>53</v>
      </c>
      <c r="D4" s="5">
        <f>B4/B3-1</f>
        <v>1.9537361748044324E-2</v>
      </c>
      <c r="E4" s="4">
        <f t="shared" si="0"/>
        <v>14994.5</v>
      </c>
      <c r="F4" s="4">
        <f t="shared" si="1"/>
        <v>11232.509</v>
      </c>
      <c r="G4" s="1">
        <f t="shared" ref="G4:G67" si="2">IF(F4&gt;F3,1,0)</f>
        <v>0</v>
      </c>
      <c r="H4" s="5">
        <f>IF(G4=1,E5/E4-1,E4/E5-1)</f>
        <v>-0.11180547328515578</v>
      </c>
      <c r="I4" s="4">
        <f>I3+D4*I3</f>
        <v>105.61920997107607</v>
      </c>
      <c r="J4" s="4">
        <f>J3+J3*H4-J3*$M$2</f>
        <v>87.720019479369867</v>
      </c>
    </row>
    <row r="5" spans="1:14" x14ac:dyDescent="0.25">
      <c r="A5" s="3">
        <v>43104</v>
      </c>
      <c r="B5" s="4">
        <v>14994.5</v>
      </c>
      <c r="C5" s="1">
        <v>52</v>
      </c>
      <c r="D5" s="5">
        <f>B5/B4-1</f>
        <v>-8.1493878037003364E-3</v>
      </c>
      <c r="E5" s="4">
        <f t="shared" si="0"/>
        <v>16882</v>
      </c>
      <c r="F5" s="4">
        <f t="shared" si="1"/>
        <v>11169.956</v>
      </c>
      <c r="G5" s="1">
        <f t="shared" si="2"/>
        <v>0</v>
      </c>
      <c r="H5" s="5">
        <f>IF(G5=1,E6/E5-1,E5/E6-1)</f>
        <v>0.12578188559463332</v>
      </c>
      <c r="I5" s="4">
        <f>I4+D5*I4</f>
        <v>104.75847806950132</v>
      </c>
      <c r="J5" s="4">
        <f>J4+J4*H5-J4*$M$2</f>
        <v>98.578168894924232</v>
      </c>
    </row>
    <row r="6" spans="1:14" x14ac:dyDescent="0.25">
      <c r="A6" s="3">
        <v>43105</v>
      </c>
      <c r="B6" s="4">
        <v>16882</v>
      </c>
      <c r="C6" s="1">
        <v>51</v>
      </c>
      <c r="D6" s="5">
        <f>B6/B5-1</f>
        <v>0.12587948914602021</v>
      </c>
      <c r="E6" s="4">
        <f t="shared" si="0"/>
        <v>14995.8</v>
      </c>
      <c r="F6" s="4">
        <f t="shared" si="1"/>
        <v>11107.403</v>
      </c>
      <c r="G6" s="1">
        <f t="shared" si="2"/>
        <v>0</v>
      </c>
      <c r="H6" s="5">
        <f>IF(G6=1,E7/E6-1,E6/E7-1)</f>
        <v>2.7771304812687525E-2</v>
      </c>
      <c r="I6" s="4">
        <f>I5+D6*I5</f>
        <v>117.9454217726047</v>
      </c>
      <c r="J6" s="4">
        <f>J5+J5*H6-J5*$M$2</f>
        <v>101.11865693339192</v>
      </c>
    </row>
    <row r="7" spans="1:14" x14ac:dyDescent="0.25">
      <c r="A7" s="3">
        <v>43108</v>
      </c>
      <c r="B7" s="4">
        <v>14995.8</v>
      </c>
      <c r="C7" s="1">
        <v>51</v>
      </c>
      <c r="D7" s="5">
        <f>B7/B6-1</f>
        <v>-0.11172846819097271</v>
      </c>
      <c r="E7" s="4">
        <f t="shared" si="0"/>
        <v>14590.6</v>
      </c>
      <c r="F7" s="4">
        <f t="shared" si="1"/>
        <v>11107.403</v>
      </c>
      <c r="G7" s="1">
        <f t="shared" si="2"/>
        <v>0</v>
      </c>
      <c r="H7" s="5">
        <f>IF(G7=1,E8/E7-1,E7/E8-1)</f>
        <v>3.2040704070406267E-3</v>
      </c>
      <c r="I7" s="4">
        <f>I6+D7*I6</f>
        <v>104.76756046781338</v>
      </c>
      <c r="J7" s="4">
        <f>J6+J6*H7-J6*$M$2</f>
        <v>101.2404109158051</v>
      </c>
    </row>
    <row r="8" spans="1:14" x14ac:dyDescent="0.25">
      <c r="A8" s="3">
        <v>43109</v>
      </c>
      <c r="B8" s="4">
        <v>14590.6</v>
      </c>
      <c r="C8" s="1">
        <v>48</v>
      </c>
      <c r="D8" s="5">
        <f>B8/B7-1</f>
        <v>-2.7020899185105085E-2</v>
      </c>
      <c r="E8" s="4">
        <f t="shared" si="0"/>
        <v>14544</v>
      </c>
      <c r="F8" s="4">
        <f t="shared" si="1"/>
        <v>10919.743999999999</v>
      </c>
      <c r="G8" s="1">
        <f t="shared" si="2"/>
        <v>0</v>
      </c>
      <c r="H8" s="5">
        <f>IF(G8=1,E9/E8-1,E8/E9-1)</f>
        <v>7.6073928291333193E-2</v>
      </c>
      <c r="I8" s="4">
        <f>I7+D8*I7</f>
        <v>101.93664677854319</v>
      </c>
      <c r="J8" s="4">
        <f>J7+J7*H8-J7*$M$2</f>
        <v>108.73968585416755</v>
      </c>
    </row>
    <row r="9" spans="1:14" x14ac:dyDescent="0.25">
      <c r="A9" s="3">
        <v>43110</v>
      </c>
      <c r="B9" s="4">
        <v>14544</v>
      </c>
      <c r="C9" s="1">
        <v>49</v>
      </c>
      <c r="D9" s="5">
        <f>B9/B8-1</f>
        <v>-3.19383712801391E-3</v>
      </c>
      <c r="E9" s="4">
        <f t="shared" si="0"/>
        <v>13515.8</v>
      </c>
      <c r="F9" s="4">
        <f t="shared" si="1"/>
        <v>10982.296999999999</v>
      </c>
      <c r="G9" s="1">
        <f t="shared" si="2"/>
        <v>1</v>
      </c>
      <c r="H9" s="5">
        <f>IF(G9=1,E10/E9-1,E9/E10-1)</f>
        <v>2.0827475991062272E-2</v>
      </c>
      <c r="I9" s="4">
        <f>I8+D9*I8</f>
        <v>101.61107773135664</v>
      </c>
      <c r="J9" s="4">
        <f>J8+J8*H9-J8*$M$2</f>
        <v>110.78697967886254</v>
      </c>
    </row>
    <row r="10" spans="1:14" x14ac:dyDescent="0.25">
      <c r="A10" s="3">
        <v>43111</v>
      </c>
      <c r="B10" s="4">
        <v>13515.8</v>
      </c>
      <c r="C10" s="1">
        <v>56</v>
      </c>
      <c r="D10" s="5">
        <f>B10/B9-1</f>
        <v>-7.0695819581958252E-2</v>
      </c>
      <c r="E10" s="4">
        <f t="shared" si="0"/>
        <v>13797.3</v>
      </c>
      <c r="F10" s="4">
        <f t="shared" si="1"/>
        <v>11420.168</v>
      </c>
      <c r="G10" s="1">
        <f t="shared" si="2"/>
        <v>1</v>
      </c>
      <c r="H10" s="5">
        <f>IF(G10=1,E11/E10-1,E10/E11-1)</f>
        <v>1.1364542337993777E-2</v>
      </c>
      <c r="I10" s="4">
        <f>I9+D10*I9</f>
        <v>94.427599312532323</v>
      </c>
      <c r="J10" s="4">
        <f>J9+J9*H10-J9*$M$2</f>
        <v>111.82444904056369</v>
      </c>
    </row>
    <row r="11" spans="1:14" x14ac:dyDescent="0.25">
      <c r="A11" s="3">
        <v>43112</v>
      </c>
      <c r="B11" s="4">
        <v>13797.3</v>
      </c>
      <c r="C11" s="1">
        <v>47</v>
      </c>
      <c r="D11" s="5">
        <f>B11/B10-1</f>
        <v>2.0827475991062272E-2</v>
      </c>
      <c r="E11" s="4">
        <f t="shared" si="0"/>
        <v>13954.1</v>
      </c>
      <c r="F11" s="4">
        <f t="shared" si="1"/>
        <v>10857.190999999999</v>
      </c>
      <c r="G11" s="1">
        <f t="shared" si="2"/>
        <v>0</v>
      </c>
      <c r="H11" s="5">
        <f>IF(G11=1,E12/E11-1,E11/E12-1)</f>
        <v>0.29828527832826257</v>
      </c>
      <c r="I11" s="4">
        <f>I10+D11*I10</f>
        <v>96.394287870107732</v>
      </c>
      <c r="J11" s="4">
        <f>J10+J10*H11-J10*$M$2</f>
        <v>144.95638704845172</v>
      </c>
    </row>
    <row r="12" spans="1:14" x14ac:dyDescent="0.25">
      <c r="A12" s="3">
        <v>43115</v>
      </c>
      <c r="B12" s="4">
        <v>13954.1</v>
      </c>
      <c r="C12" s="1">
        <v>37</v>
      </c>
      <c r="D12" s="5">
        <f>B12/B11-1</f>
        <v>1.1364542337993777E-2</v>
      </c>
      <c r="E12" s="4">
        <f t="shared" si="0"/>
        <v>10748.1</v>
      </c>
      <c r="F12" s="4">
        <f t="shared" si="1"/>
        <v>10231.661</v>
      </c>
      <c r="G12" s="1">
        <f t="shared" si="2"/>
        <v>0</v>
      </c>
      <c r="H12" s="5">
        <f>IF(G12=1,E13/E12-1,E12/E13-1)</f>
        <v>-5.9897313892363191E-2</v>
      </c>
      <c r="I12" s="4">
        <f>I11+D12*I11</f>
        <v>97.489764835748332</v>
      </c>
      <c r="J12" s="4">
        <f>J11+J11*H12-J11*$M$2</f>
        <v>135.98397605861081</v>
      </c>
    </row>
    <row r="13" spans="1:14" x14ac:dyDescent="0.25">
      <c r="A13" s="3">
        <v>43116</v>
      </c>
      <c r="B13" s="4">
        <v>10748.1</v>
      </c>
      <c r="C13" s="1">
        <v>75</v>
      </c>
      <c r="D13" s="5">
        <f>B13/B12-1</f>
        <v>-0.22975326248199457</v>
      </c>
      <c r="E13" s="4">
        <f t="shared" si="0"/>
        <v>11432.9</v>
      </c>
      <c r="F13" s="4">
        <f t="shared" si="1"/>
        <v>12608.674999999999</v>
      </c>
      <c r="G13" s="1">
        <f t="shared" si="2"/>
        <v>1</v>
      </c>
      <c r="H13" s="5">
        <f>IF(G13=1,E14/E13-1,E13/E14-1)</f>
        <v>1.2289095505077396E-2</v>
      </c>
      <c r="I13" s="4">
        <f>I12+D13*I12</f>
        <v>75.091173306132717</v>
      </c>
      <c r="J13" s="4">
        <f>J12+J12*H13-J12*$M$2</f>
        <v>137.383128175438</v>
      </c>
    </row>
    <row r="14" spans="1:14" x14ac:dyDescent="0.25">
      <c r="A14" s="3">
        <v>43117</v>
      </c>
      <c r="B14" s="4">
        <v>11432.9</v>
      </c>
      <c r="C14" s="1">
        <v>100</v>
      </c>
      <c r="D14" s="5">
        <f>B14/B13-1</f>
        <v>6.3713586587396787E-2</v>
      </c>
      <c r="E14" s="4">
        <f t="shared" si="0"/>
        <v>11573.4</v>
      </c>
      <c r="F14" s="4">
        <f t="shared" si="1"/>
        <v>14172.5</v>
      </c>
      <c r="G14" s="1">
        <f t="shared" si="2"/>
        <v>1</v>
      </c>
      <c r="H14" s="5">
        <f>IF(G14=1,E15/E14-1,E14/E15-1)</f>
        <v>-1.4153144279122731E-2</v>
      </c>
      <c r="I14" s="4">
        <f>I13+D14*I13</f>
        <v>79.875501278522222</v>
      </c>
      <c r="J14" s="4">
        <f>J13+J13*H14-J13*$M$2</f>
        <v>135.16395868450294</v>
      </c>
    </row>
    <row r="15" spans="1:14" x14ac:dyDescent="0.25">
      <c r="A15" s="3">
        <v>43118</v>
      </c>
      <c r="B15" s="4">
        <v>11573.4</v>
      </c>
      <c r="C15" s="1">
        <v>69</v>
      </c>
      <c r="D15" s="5">
        <f>B15/B14-1</f>
        <v>1.2289095505077396E-2</v>
      </c>
      <c r="E15" s="4">
        <f t="shared" si="0"/>
        <v>11409.6</v>
      </c>
      <c r="F15" s="4">
        <f t="shared" si="1"/>
        <v>12233.357</v>
      </c>
      <c r="G15" s="1">
        <f t="shared" si="2"/>
        <v>0</v>
      </c>
      <c r="H15" s="5">
        <f>IF(G15=1,E16/E15-1,E15/E16-1)</f>
        <v>9.686598731013274E-2</v>
      </c>
      <c r="I15" s="4">
        <f>I14+D15*I14</f>
        <v>80.85709894224992</v>
      </c>
      <c r="J15" s="4">
        <f>J14+J14*H15-J14*$M$2</f>
        <v>147.9864210738543</v>
      </c>
    </row>
    <row r="16" spans="1:14" x14ac:dyDescent="0.25">
      <c r="A16" s="3">
        <v>43119</v>
      </c>
      <c r="B16" s="4">
        <v>11409.6</v>
      </c>
      <c r="C16" s="1">
        <v>51</v>
      </c>
      <c r="D16" s="5">
        <f>B16/B15-1</f>
        <v>-1.4153144279122731E-2</v>
      </c>
      <c r="E16" s="4">
        <f t="shared" si="0"/>
        <v>10402</v>
      </c>
      <c r="F16" s="4">
        <f t="shared" si="1"/>
        <v>11107.403</v>
      </c>
      <c r="G16" s="1">
        <f t="shared" si="2"/>
        <v>0</v>
      </c>
      <c r="H16" s="5">
        <f>IF(G16=1,E17/E16-1,E16/E17-1)</f>
        <v>-5.7098052012799161E-2</v>
      </c>
      <c r="I16" s="4">
        <f>I15+D16*I15</f>
        <v>79.712716754928948</v>
      </c>
      <c r="J16" s="4">
        <f>J15+J15*H16-J15*$M$2</f>
        <v>139.24071186404367</v>
      </c>
    </row>
    <row r="17" spans="1:10" x14ac:dyDescent="0.25">
      <c r="A17" s="3">
        <v>43122</v>
      </c>
      <c r="B17" s="4">
        <v>10402</v>
      </c>
      <c r="C17" s="1">
        <v>46</v>
      </c>
      <c r="D17" s="5">
        <f>B17/B16-1</f>
        <v>-8.8311597251437446E-2</v>
      </c>
      <c r="E17" s="4">
        <f t="shared" si="0"/>
        <v>11031.9</v>
      </c>
      <c r="F17" s="4">
        <f t="shared" si="1"/>
        <v>10794.637999999999</v>
      </c>
      <c r="G17" s="1">
        <f t="shared" si="2"/>
        <v>0</v>
      </c>
      <c r="H17" s="5">
        <f>IF(G17=1,E18/E17-1,E17/E18-1)</f>
        <v>-2.0770644156259177E-2</v>
      </c>
      <c r="I17" s="4">
        <f>I16+D17*I16</f>
        <v>72.67315941704976</v>
      </c>
      <c r="J17" s="4">
        <f>J16+J16*H17-J16*$M$2</f>
        <v>136.07011116212331</v>
      </c>
    </row>
    <row r="18" spans="1:10" x14ac:dyDescent="0.25">
      <c r="A18" s="3">
        <v>43123</v>
      </c>
      <c r="B18" s="4">
        <v>11031.9</v>
      </c>
      <c r="C18" s="1">
        <v>44</v>
      </c>
      <c r="D18" s="5">
        <f>B18/B17-1</f>
        <v>6.0555662372620667E-2</v>
      </c>
      <c r="E18" s="4">
        <f t="shared" si="0"/>
        <v>11265.9</v>
      </c>
      <c r="F18" s="4">
        <f t="shared" si="1"/>
        <v>10669.531999999999</v>
      </c>
      <c r="G18" s="1">
        <f t="shared" si="2"/>
        <v>0</v>
      </c>
      <c r="H18" s="5">
        <f>IF(G18=1,E19/E18-1,E18/E19-1)</f>
        <v>-3.088276936146106E-3</v>
      </c>
      <c r="I18" s="4">
        <f>I17+D18*I17</f>
        <v>77.073930722260258</v>
      </c>
      <c r="J18" s="4">
        <f>J17+J17*H18-J17*$M$2</f>
        <v>135.37774875379824</v>
      </c>
    </row>
    <row r="19" spans="1:10" x14ac:dyDescent="0.25">
      <c r="A19" s="3">
        <v>43124</v>
      </c>
      <c r="B19" s="4">
        <v>11265.9</v>
      </c>
      <c r="C19" s="1">
        <v>40</v>
      </c>
      <c r="D19" s="5">
        <f>B19/B18-1</f>
        <v>2.1211214749952356E-2</v>
      </c>
      <c r="E19" s="4">
        <f t="shared" si="0"/>
        <v>11300.8</v>
      </c>
      <c r="F19" s="4">
        <f t="shared" si="1"/>
        <v>10419.32</v>
      </c>
      <c r="G19" s="1">
        <f t="shared" si="2"/>
        <v>0</v>
      </c>
      <c r="H19" s="5">
        <f>IF(G19=1,E20/E19-1,E19/E20-1)</f>
        <v>3.2272208266727498E-2</v>
      </c>
      <c r="I19" s="4">
        <f>I18+D19*I18</f>
        <v>78.708762418433068</v>
      </c>
      <c r="J19" s="4">
        <f>J18+J18*H19-J18*$M$2</f>
        <v>139.47593215875395</v>
      </c>
    </row>
    <row r="20" spans="1:10" x14ac:dyDescent="0.25">
      <c r="A20" s="3">
        <v>43125</v>
      </c>
      <c r="B20" s="4">
        <v>11300.8</v>
      </c>
      <c r="C20" s="1">
        <v>38</v>
      </c>
      <c r="D20" s="5">
        <f>B20/B19-1</f>
        <v>3.097843936125777E-3</v>
      </c>
      <c r="E20" s="4">
        <f t="shared" si="0"/>
        <v>10947.5</v>
      </c>
      <c r="F20" s="4">
        <f t="shared" si="1"/>
        <v>10294.214</v>
      </c>
      <c r="G20" s="1">
        <f t="shared" si="2"/>
        <v>0</v>
      </c>
      <c r="H20" s="5">
        <f>IF(G20=1,E21/E20-1,E20/E21-1)</f>
        <v>-3.1700262694699166E-2</v>
      </c>
      <c r="I20" s="4">
        <f>I19+D20*I19</f>
        <v>78.952589880810976</v>
      </c>
      <c r="J20" s="4">
        <f>J19+J19*H20-J19*$M$2</f>
        <v>134.77555660541589</v>
      </c>
    </row>
    <row r="21" spans="1:10" x14ac:dyDescent="0.25">
      <c r="A21" s="3">
        <v>43126</v>
      </c>
      <c r="B21" s="4">
        <v>10947.5</v>
      </c>
      <c r="C21" s="1">
        <v>38</v>
      </c>
      <c r="D21" s="5">
        <f>B21/B20-1</f>
        <v>-3.1263273396573643E-2</v>
      </c>
      <c r="E21" s="4">
        <f t="shared" si="0"/>
        <v>11305.9</v>
      </c>
      <c r="F21" s="4">
        <f t="shared" si="1"/>
        <v>10294.214</v>
      </c>
      <c r="G21" s="1">
        <f t="shared" si="2"/>
        <v>0</v>
      </c>
      <c r="H21" s="5">
        <f>IF(G21=1,E22/E21-1,E21/E22-1)</f>
        <v>0.10831291049897063</v>
      </c>
      <c r="I21" s="4">
        <f>I20+D21*I20</f>
        <v>76.484273477999622</v>
      </c>
      <c r="J21" s="4">
        <f>J20+J20*H21-J20*$M$2</f>
        <v>149.1039382922564</v>
      </c>
    </row>
    <row r="22" spans="1:10" x14ac:dyDescent="0.25">
      <c r="A22" s="3">
        <v>43129</v>
      </c>
      <c r="B22" s="4">
        <v>11305.9</v>
      </c>
      <c r="C22" s="1">
        <v>32</v>
      </c>
      <c r="D22" s="5">
        <f>B22/B21-1</f>
        <v>3.2738068052066582E-2</v>
      </c>
      <c r="E22" s="4">
        <f t="shared" si="0"/>
        <v>10201</v>
      </c>
      <c r="F22" s="4">
        <f t="shared" si="1"/>
        <v>9918.8960000000006</v>
      </c>
      <c r="G22" s="1">
        <f t="shared" si="2"/>
        <v>0</v>
      </c>
      <c r="H22" s="5">
        <f>IF(G22=1,E23/E22-1,E22/E23-1)</f>
        <v>1.3552451165470991E-2</v>
      </c>
      <c r="I22" s="4">
        <f>I21+D22*I21</f>
        <v>78.988220828035239</v>
      </c>
      <c r="J22" s="4">
        <f>J21+J21*H22-J21*$M$2</f>
        <v>150.8264542579571</v>
      </c>
    </row>
    <row r="23" spans="1:10" x14ac:dyDescent="0.25">
      <c r="A23" s="3">
        <v>43130</v>
      </c>
      <c r="B23" s="4">
        <v>10201</v>
      </c>
      <c r="C23" s="1">
        <v>36</v>
      </c>
      <c r="D23" s="5">
        <f>B23/B22-1</f>
        <v>-9.7727735076375999E-2</v>
      </c>
      <c r="E23" s="4">
        <f t="shared" si="0"/>
        <v>10064.6</v>
      </c>
      <c r="F23" s="4">
        <f t="shared" si="1"/>
        <v>10169.108</v>
      </c>
      <c r="G23" s="1">
        <f t="shared" si="2"/>
        <v>1</v>
      </c>
      <c r="H23" s="5">
        <f>IF(G23=1,E24/E23-1,E23/E24-1)</f>
        <v>-8.8249905609760981E-2</v>
      </c>
      <c r="I23" s="4">
        <f>I22+D23*I22</f>
        <v>71.268880908798721</v>
      </c>
      <c r="J23" s="4">
        <f>J22+J22*H23-J22*$M$2</f>
        <v>137.21438099772155</v>
      </c>
    </row>
    <row r="24" spans="1:10" x14ac:dyDescent="0.25">
      <c r="A24" s="3">
        <v>43131</v>
      </c>
      <c r="B24" s="4">
        <v>10064.6</v>
      </c>
      <c r="C24" s="1">
        <v>38</v>
      </c>
      <c r="D24" s="5">
        <f>B24/B23-1</f>
        <v>-1.3371238113910389E-2</v>
      </c>
      <c r="E24" s="4">
        <f t="shared" si="0"/>
        <v>9176.4</v>
      </c>
      <c r="F24" s="4">
        <f t="shared" si="1"/>
        <v>10294.214</v>
      </c>
      <c r="G24" s="1">
        <f t="shared" si="2"/>
        <v>1</v>
      </c>
      <c r="H24" s="5">
        <f>IF(G24=1,E25/E24-1,E24/E25-1)</f>
        <v>-5.8999171788500893E-2</v>
      </c>
      <c r="I24" s="4">
        <f>I23+D24*I23</f>
        <v>70.315927732055258</v>
      </c>
      <c r="J24" s="4">
        <f>J23+J23*H24-J23*$M$2</f>
        <v>128.84441739938873</v>
      </c>
    </row>
    <row r="25" spans="1:10" x14ac:dyDescent="0.25">
      <c r="A25" s="3">
        <v>43132</v>
      </c>
      <c r="B25" s="4">
        <v>9176.4</v>
      </c>
      <c r="C25" s="1">
        <v>49</v>
      </c>
      <c r="D25" s="5">
        <f>B25/B24-1</f>
        <v>-8.8249905609760981E-2</v>
      </c>
      <c r="E25" s="4">
        <f t="shared" si="0"/>
        <v>8635</v>
      </c>
      <c r="F25" s="4">
        <f t="shared" si="1"/>
        <v>10982.296999999999</v>
      </c>
      <c r="G25" s="1">
        <f t="shared" si="2"/>
        <v>1</v>
      </c>
      <c r="H25" s="5">
        <f>IF(G25=1,E26/E25-1,E25/E26-1)</f>
        <v>-0.17004053271569197</v>
      </c>
      <c r="I25" s="4">
        <f>I24+D25*I24</f>
        <v>64.110553746838605</v>
      </c>
      <c r="J25" s="4">
        <f>J24+J24*H25-J24*$M$2</f>
        <v>106.67795519255493</v>
      </c>
    </row>
    <row r="26" spans="1:10" x14ac:dyDescent="0.25">
      <c r="A26" s="3">
        <v>43133</v>
      </c>
      <c r="B26" s="4">
        <v>8635</v>
      </c>
      <c r="C26" s="1">
        <v>64</v>
      </c>
      <c r="D26" s="5">
        <f>B26/B25-1</f>
        <v>-5.8999171788500893E-2</v>
      </c>
      <c r="E26" s="4">
        <f t="shared" si="0"/>
        <v>7166.7</v>
      </c>
      <c r="F26" s="4">
        <f t="shared" si="1"/>
        <v>11920.592000000001</v>
      </c>
      <c r="G26" s="1">
        <f t="shared" si="2"/>
        <v>1</v>
      </c>
      <c r="H26" s="5">
        <f>IF(G26=1,E27/E26-1,E26/E27-1)</f>
        <v>8.9971674550350933E-2</v>
      </c>
      <c r="I26" s="4">
        <f>I25+D26*I25</f>
        <v>60.328084172872956</v>
      </c>
      <c r="J26" s="4">
        <f>J25+J25*H26-J25*$M$2</f>
        <v>116.0625935484513</v>
      </c>
    </row>
    <row r="27" spans="1:10" x14ac:dyDescent="0.25">
      <c r="A27" s="3">
        <v>43136</v>
      </c>
      <c r="B27" s="4">
        <v>7166.7</v>
      </c>
      <c r="C27" s="1">
        <v>64</v>
      </c>
      <c r="D27" s="5">
        <f>B27/B26-1</f>
        <v>-0.17004053271569197</v>
      </c>
      <c r="E27" s="4">
        <f t="shared" si="0"/>
        <v>7811.5</v>
      </c>
      <c r="F27" s="4">
        <f t="shared" si="1"/>
        <v>11920.592000000001</v>
      </c>
      <c r="G27" s="1">
        <f t="shared" si="2"/>
        <v>0</v>
      </c>
      <c r="H27" s="5">
        <f>IF(G27=1,E28/E27-1,E27/E28-1)</f>
        <v>-4.0155806495213997E-2</v>
      </c>
      <c r="I27" s="4">
        <f>I26+D27*I26</f>
        <v>50.069864602400528</v>
      </c>
      <c r="J27" s="4">
        <f>J26+J26*H27-J26*$M$2</f>
        <v>111.16988131349012</v>
      </c>
    </row>
    <row r="28" spans="1:10" x14ac:dyDescent="0.25">
      <c r="A28" s="3">
        <v>43137</v>
      </c>
      <c r="B28" s="4">
        <v>7811.5</v>
      </c>
      <c r="C28" s="1">
        <v>80</v>
      </c>
      <c r="D28" s="5">
        <f>B28/B27-1</f>
        <v>8.9971674550350933E-2</v>
      </c>
      <c r="E28" s="4">
        <f t="shared" si="0"/>
        <v>8138.3</v>
      </c>
      <c r="F28" s="4">
        <f t="shared" si="1"/>
        <v>12921.439999999999</v>
      </c>
      <c r="G28" s="1">
        <f t="shared" si="2"/>
        <v>1</v>
      </c>
      <c r="H28" s="5">
        <f>IF(G28=1,E29/E28-1,E28/E29-1)</f>
        <v>1.1230846737033673E-2</v>
      </c>
      <c r="I28" s="4">
        <f>I27+D28*I27</f>
        <v>54.574734165187849</v>
      </c>
      <c r="J28" s="4">
        <f>J27+J27*H28-J27*$M$2</f>
        <v>112.19607344966917</v>
      </c>
    </row>
    <row r="29" spans="1:10" x14ac:dyDescent="0.25">
      <c r="A29" s="3">
        <v>43138</v>
      </c>
      <c r="B29" s="4">
        <v>8138.3</v>
      </c>
      <c r="C29" s="1">
        <v>51</v>
      </c>
      <c r="D29" s="5">
        <f>B29/B28-1</f>
        <v>4.1835754976637052E-2</v>
      </c>
      <c r="E29" s="4">
        <f t="shared" si="0"/>
        <v>8229.7000000000007</v>
      </c>
      <c r="F29" s="4">
        <f t="shared" si="1"/>
        <v>11107.403</v>
      </c>
      <c r="G29" s="1">
        <f t="shared" si="2"/>
        <v>0</v>
      </c>
      <c r="H29" s="5">
        <f>IF(G29=1,E30/E29-1,E29/E30-1)</f>
        <v>-4.3669746092615092E-2</v>
      </c>
      <c r="I29" s="4">
        <f>I28+D29*I28</f>
        <v>56.857909371637753</v>
      </c>
      <c r="J29" s="4">
        <f>J28+J28*H29-J28*$M$2</f>
        <v>107.07210726263439</v>
      </c>
    </row>
    <row r="30" spans="1:10" x14ac:dyDescent="0.25">
      <c r="A30" s="3">
        <v>43139</v>
      </c>
      <c r="B30" s="4">
        <v>8229.7000000000007</v>
      </c>
      <c r="C30" s="1">
        <v>42</v>
      </c>
      <c r="D30" s="5">
        <f>B30/B29-1</f>
        <v>1.1230846737033673E-2</v>
      </c>
      <c r="E30" s="4">
        <f t="shared" si="0"/>
        <v>8605.5</v>
      </c>
      <c r="F30" s="4">
        <f t="shared" si="1"/>
        <v>10544.425999999999</v>
      </c>
      <c r="G30" s="1">
        <f t="shared" si="2"/>
        <v>0</v>
      </c>
      <c r="H30" s="5">
        <f>IF(G30=1,E31/E30-1,E30/E31-1)</f>
        <v>-3.1348491670418754E-2</v>
      </c>
      <c r="I30" s="4">
        <f>I29+D30*I29</f>
        <v>57.496471837578767</v>
      </c>
      <c r="J30" s="4">
        <f>J29+J29*H30-J29*$M$2</f>
        <v>103.50141398545225</v>
      </c>
    </row>
    <row r="31" spans="1:10" x14ac:dyDescent="0.25">
      <c r="A31" s="3">
        <v>43140</v>
      </c>
      <c r="B31" s="4">
        <v>8605.5</v>
      </c>
      <c r="C31" s="1">
        <v>37</v>
      </c>
      <c r="D31" s="5">
        <f>B31/B30-1</f>
        <v>4.566387596145649E-2</v>
      </c>
      <c r="E31" s="4">
        <f t="shared" si="0"/>
        <v>8884</v>
      </c>
      <c r="F31" s="4">
        <f t="shared" si="1"/>
        <v>10231.661</v>
      </c>
      <c r="G31" s="1">
        <f t="shared" si="2"/>
        <v>0</v>
      </c>
      <c r="H31" s="5">
        <f>IF(G31=1,E32/E31-1,E31/E32-1)</f>
        <v>3.1823461091753824E-2</v>
      </c>
      <c r="I31" s="4">
        <f>I30+D31*I30</f>
        <v>60.121983595791342</v>
      </c>
      <c r="J31" s="4">
        <f>J30+J30*H31-J30*$M$2</f>
        <v>106.58818437838887</v>
      </c>
    </row>
    <row r="32" spans="1:10" x14ac:dyDescent="0.25">
      <c r="A32" s="3">
        <v>43143</v>
      </c>
      <c r="B32" s="4">
        <v>8884</v>
      </c>
      <c r="C32" s="1">
        <v>31</v>
      </c>
      <c r="D32" s="5">
        <f>B32/B31-1</f>
        <v>3.2363023647667299E-2</v>
      </c>
      <c r="E32" s="4">
        <f t="shared" si="0"/>
        <v>8610</v>
      </c>
      <c r="F32" s="4">
        <f t="shared" si="1"/>
        <v>9856.3430000000008</v>
      </c>
      <c r="G32" s="1">
        <f t="shared" si="2"/>
        <v>0</v>
      </c>
      <c r="H32" s="5">
        <f>IF(G32=1,E33/E32-1,E32/E33-1)</f>
        <v>-7.8464321263820413E-2</v>
      </c>
      <c r="I32" s="4">
        <f>I31+D32*I31</f>
        <v>62.067712772646601</v>
      </c>
      <c r="J32" s="4">
        <f>J31+J31*H32-J31*$M$2</f>
        <v>98.011638467638861</v>
      </c>
    </row>
    <row r="33" spans="1:24" x14ac:dyDescent="0.25">
      <c r="A33" s="3">
        <v>43144</v>
      </c>
      <c r="B33" s="4">
        <v>8610</v>
      </c>
      <c r="C33" s="1">
        <v>28</v>
      </c>
      <c r="D33" s="5">
        <f>B33/B32-1</f>
        <v>-3.0841963079693779E-2</v>
      </c>
      <c r="E33" s="4">
        <f t="shared" si="0"/>
        <v>9343.1</v>
      </c>
      <c r="F33" s="4">
        <f t="shared" si="1"/>
        <v>9668.6839999999993</v>
      </c>
      <c r="G33" s="1">
        <f t="shared" si="2"/>
        <v>0</v>
      </c>
      <c r="H33" s="5">
        <f>IF(G33=1,E34/E33-1,E33/E34-1)</f>
        <v>-5.8430499148434345E-2</v>
      </c>
      <c r="I33" s="4">
        <f>I32+D33*I32</f>
        <v>60.153422666871599</v>
      </c>
      <c r="J33" s="4">
        <f>J32+J32*H33-J32*$M$2</f>
        <v>92.088746232683548</v>
      </c>
    </row>
    <row r="34" spans="1:24" x14ac:dyDescent="0.25">
      <c r="A34" s="3">
        <v>43145</v>
      </c>
      <c r="B34" s="4">
        <v>9343.1</v>
      </c>
      <c r="C34" s="1">
        <v>29</v>
      </c>
      <c r="D34" s="5">
        <f>B34/B33-1</f>
        <v>8.5145180023228795E-2</v>
      </c>
      <c r="E34" s="4">
        <f t="shared" si="0"/>
        <v>9922.9</v>
      </c>
      <c r="F34" s="4">
        <f t="shared" si="1"/>
        <v>9731.2369999999992</v>
      </c>
      <c r="G34" s="1">
        <f t="shared" si="2"/>
        <v>1</v>
      </c>
      <c r="H34" s="5">
        <f>IF(G34=1,E35/E34-1,E34/E35-1)</f>
        <v>2.1717441473762644E-2</v>
      </c>
      <c r="I34" s="4">
        <f>I33+D34*I33</f>
        <v>65.275196668855756</v>
      </c>
      <c r="J34" s="4">
        <f>J33+J33*H34-J33*$M$2</f>
        <v>93.90450069691866</v>
      </c>
    </row>
    <row r="35" spans="1:24" x14ac:dyDescent="0.25">
      <c r="A35" s="3">
        <v>43146</v>
      </c>
      <c r="B35" s="4">
        <v>9922.9</v>
      </c>
      <c r="C35" s="1">
        <v>31</v>
      </c>
      <c r="D35" s="5">
        <f>B35/B34-1</f>
        <v>6.2056490886322369E-2</v>
      </c>
      <c r="E35" s="4">
        <f t="shared" si="0"/>
        <v>10138.4</v>
      </c>
      <c r="F35" s="4">
        <f t="shared" si="1"/>
        <v>9856.3430000000008</v>
      </c>
      <c r="G35" s="1">
        <f t="shared" si="2"/>
        <v>1</v>
      </c>
      <c r="H35" s="5">
        <f>IF(G35=1,E36/E35-1,E35/E36-1)</f>
        <v>9.8536258186696202E-2</v>
      </c>
      <c r="I35" s="4">
        <f>I34+D35*I34</f>
        <v>69.325946316039506</v>
      </c>
      <c r="J35" s="4">
        <f>J34+J34*H35-J34*$M$2</f>
        <v>102.9696898210892</v>
      </c>
    </row>
    <row r="36" spans="1:24" x14ac:dyDescent="0.25">
      <c r="A36" s="3">
        <v>43147</v>
      </c>
      <c r="B36" s="4">
        <v>10138.4</v>
      </c>
      <c r="C36" s="1">
        <v>28</v>
      </c>
      <c r="D36" s="5">
        <f>B36/B35-1</f>
        <v>2.1717441473762644E-2</v>
      </c>
      <c r="E36" s="4">
        <f t="shared" si="0"/>
        <v>11137.4</v>
      </c>
      <c r="F36" s="4">
        <f t="shared" si="1"/>
        <v>9668.6839999999993</v>
      </c>
      <c r="G36" s="1">
        <f t="shared" si="2"/>
        <v>0</v>
      </c>
      <c r="H36" s="5">
        <f>IF(G36=1,E37/E36-1,E36/E37-1)</f>
        <v>-5.2942176870748314E-2</v>
      </c>
      <c r="I36" s="4">
        <f>I35+D36*I35</f>
        <v>70.831528497771302</v>
      </c>
      <c r="J36" s="4">
        <f>J35+J35*H36-J35*$M$2</f>
        <v>97.312310910612837</v>
      </c>
    </row>
    <row r="37" spans="1:24" x14ac:dyDescent="0.25">
      <c r="A37" s="3">
        <v>43150</v>
      </c>
      <c r="B37" s="4">
        <v>11137.4</v>
      </c>
      <c r="C37" s="1">
        <v>25</v>
      </c>
      <c r="D37" s="5">
        <f>B37/B36-1</f>
        <v>9.8536258186696202E-2</v>
      </c>
      <c r="E37" s="4">
        <f t="shared" si="0"/>
        <v>11760</v>
      </c>
      <c r="F37" s="4">
        <f t="shared" si="1"/>
        <v>9481.0249999999996</v>
      </c>
      <c r="G37" s="1">
        <f t="shared" si="2"/>
        <v>0</v>
      </c>
      <c r="H37" s="5">
        <f>IF(G37=1,E38/E37-1,E37/E38-1)</f>
        <v>0.13840971133182323</v>
      </c>
      <c r="I37" s="4">
        <f>I36+D37*I36</f>
        <v>77.811002277586027</v>
      </c>
      <c r="J37" s="4">
        <f>J36+J36*H37-J36*$M$2</f>
        <v>110.58665515096217</v>
      </c>
    </row>
    <row r="38" spans="1:24" x14ac:dyDescent="0.25">
      <c r="A38" s="3">
        <v>43151</v>
      </c>
      <c r="B38" s="4">
        <v>11760</v>
      </c>
      <c r="C38" s="1">
        <v>28</v>
      </c>
      <c r="D38" s="5">
        <f>B38/B37-1</f>
        <v>5.5901736491461129E-2</v>
      </c>
      <c r="E38" s="4">
        <f t="shared" si="0"/>
        <v>10330.200000000001</v>
      </c>
      <c r="F38" s="4">
        <f t="shared" si="1"/>
        <v>9668.6839999999993</v>
      </c>
      <c r="G38" s="1">
        <f t="shared" si="2"/>
        <v>1</v>
      </c>
      <c r="H38" s="5">
        <f>IF(G38=1,E39/E38-1,E38/E39-1)</f>
        <v>-3.615612476041119E-2</v>
      </c>
      <c r="I38" s="4">
        <f>I37+D38*I37</f>
        <v>82.160772423044122</v>
      </c>
      <c r="J38" s="4">
        <f>J37+J37*H38-J37*$M$2</f>
        <v>106.36709694018549</v>
      </c>
    </row>
    <row r="39" spans="1:24" x14ac:dyDescent="0.25">
      <c r="A39" s="3">
        <v>43152</v>
      </c>
      <c r="B39" s="4">
        <v>10330.200000000001</v>
      </c>
      <c r="C39" s="1">
        <v>28</v>
      </c>
      <c r="D39" s="5">
        <f>B39/B38-1</f>
        <v>-0.12158163265306121</v>
      </c>
      <c r="E39" s="4">
        <f t="shared" si="0"/>
        <v>9956.7000000000007</v>
      </c>
      <c r="F39" s="4">
        <f t="shared" si="1"/>
        <v>9668.6839999999993</v>
      </c>
      <c r="G39" s="1">
        <f t="shared" si="2"/>
        <v>0</v>
      </c>
      <c r="H39" s="5">
        <f>IF(G39=1,E40/E39-1,E39/E40-1)</f>
        <v>-1.3540350243725907E-3</v>
      </c>
      <c r="I39" s="4">
        <f>I38+D39*I38</f>
        <v>72.171531571813816</v>
      </c>
      <c r="J39" s="4">
        <f>J38+J38*H39-J38*$M$2</f>
        <v>106.01033797160729</v>
      </c>
    </row>
    <row r="40" spans="1:24" x14ac:dyDescent="0.25">
      <c r="A40" s="3">
        <v>43153</v>
      </c>
      <c r="B40" s="4">
        <v>9956.7000000000007</v>
      </c>
      <c r="C40" s="1">
        <v>26</v>
      </c>
      <c r="D40" s="5">
        <f>B40/B39-1</f>
        <v>-3.615612476041119E-2</v>
      </c>
      <c r="E40" s="4">
        <f t="shared" si="0"/>
        <v>9970.2000000000007</v>
      </c>
      <c r="F40" s="4">
        <f t="shared" si="1"/>
        <v>9543.5779999999995</v>
      </c>
      <c r="G40" s="1">
        <f t="shared" si="2"/>
        <v>0</v>
      </c>
      <c r="H40" s="5">
        <f>IF(G40=1,E41/E40-1,E40/E41-1)</f>
        <v>-4.4185177018722821E-2</v>
      </c>
      <c r="I40" s="4">
        <f>I39+D40*I39</f>
        <v>69.562088672153365</v>
      </c>
      <c r="J40" s="4">
        <f>J39+J39*H40-J39*$M$2</f>
        <v>101.11423174657398</v>
      </c>
    </row>
    <row r="41" spans="1:24" x14ac:dyDescent="0.25">
      <c r="A41" s="3">
        <v>43154</v>
      </c>
      <c r="B41" s="4">
        <v>9970.2000000000007</v>
      </c>
      <c r="C41" s="1">
        <v>23</v>
      </c>
      <c r="D41" s="5">
        <f>B41/B40-1</f>
        <v>1.3558709210883535E-3</v>
      </c>
      <c r="E41" s="4">
        <f t="shared" si="0"/>
        <v>10431.1</v>
      </c>
      <c r="F41" s="4">
        <f t="shared" si="1"/>
        <v>9355.9189999999999</v>
      </c>
      <c r="G41" s="1">
        <f t="shared" si="2"/>
        <v>0</v>
      </c>
      <c r="H41" s="5">
        <f>IF(G41=1,E42/E41-1,E41/E42-1)</f>
        <v>-3.5184756971743059E-2</v>
      </c>
      <c r="I41" s="4">
        <f>I40+D41*I40</f>
        <v>69.656405885394108</v>
      </c>
      <c r="J41" s="4">
        <f>J40+J40*H41-J40*$M$2</f>
        <v>97.354323612693122</v>
      </c>
    </row>
    <row r="42" spans="1:24" x14ac:dyDescent="0.25">
      <c r="A42" s="3">
        <v>43157</v>
      </c>
      <c r="B42" s="4">
        <v>10431.1</v>
      </c>
      <c r="C42" s="1">
        <v>22</v>
      </c>
      <c r="D42" s="5">
        <f>B42/B41-1</f>
        <v>4.6227758720988499E-2</v>
      </c>
      <c r="E42" s="4">
        <f t="shared" si="0"/>
        <v>10811.5</v>
      </c>
      <c r="F42" s="4">
        <f t="shared" si="1"/>
        <v>9293.366</v>
      </c>
      <c r="G42" s="1">
        <f t="shared" si="2"/>
        <v>0</v>
      </c>
      <c r="H42" s="5">
        <f>IF(G42=1,E43/E42-1,E42/E43-1)</f>
        <v>2.1736048764352978E-2</v>
      </c>
      <c r="I42" s="4">
        <f>I41+D42*I41</f>
        <v>72.876465410035351</v>
      </c>
      <c r="J42" s="4">
        <f>J41+J41*H42-J41*$M$2</f>
        <v>99.275713290933837</v>
      </c>
    </row>
    <row r="43" spans="1:24" x14ac:dyDescent="0.25">
      <c r="A43" s="3">
        <v>43158</v>
      </c>
      <c r="B43" s="4">
        <v>10811.5</v>
      </c>
      <c r="C43" s="1">
        <v>22</v>
      </c>
      <c r="D43" s="5">
        <f>B43/B42-1</f>
        <v>3.6467870119162749E-2</v>
      </c>
      <c r="E43" s="4">
        <f t="shared" si="0"/>
        <v>10581.5</v>
      </c>
      <c r="F43" s="4">
        <f t="shared" si="1"/>
        <v>9293.366</v>
      </c>
      <c r="G43" s="1">
        <f t="shared" si="2"/>
        <v>0</v>
      </c>
      <c r="H43" s="5">
        <f>IF(G43=1,E44/E43-1,E43/E44-1)</f>
        <v>-3.6959845644180755E-2</v>
      </c>
      <c r="I43" s="4">
        <f>I42+D43*I42</f>
        <v>75.534114885352182</v>
      </c>
      <c r="J43" s="4">
        <f>J42+J42*H43-J42*$M$2</f>
        <v>95.407946824903107</v>
      </c>
    </row>
    <row r="44" spans="1:24" x14ac:dyDescent="0.25">
      <c r="A44" s="3">
        <v>43159</v>
      </c>
      <c r="B44" s="4">
        <v>10581.5</v>
      </c>
      <c r="C44" s="1">
        <v>21</v>
      </c>
      <c r="D44" s="5">
        <f>B44/B43-1</f>
        <v>-2.1273643805207465E-2</v>
      </c>
      <c r="E44" s="4">
        <f t="shared" si="0"/>
        <v>10987.6</v>
      </c>
      <c r="F44" s="4">
        <f t="shared" si="1"/>
        <v>9230.8130000000001</v>
      </c>
      <c r="G44" s="1">
        <f t="shared" si="2"/>
        <v>0</v>
      </c>
      <c r="H44" s="5">
        <f>IF(G44=1,E45/E44-1,E44/E45-1)</f>
        <v>-8.3661994711333731E-3</v>
      </c>
      <c r="I44" s="4">
        <f>I43+D44*I43</f>
        <v>73.927229030139586</v>
      </c>
      <c r="J44" s="4">
        <f>J43+J43*H44-J43*$M$2</f>
        <v>94.418929016984862</v>
      </c>
    </row>
    <row r="45" spans="1:24" x14ac:dyDescent="0.25">
      <c r="A45" s="3">
        <v>43160</v>
      </c>
      <c r="B45" s="4">
        <v>10987.6</v>
      </c>
      <c r="C45" s="1">
        <v>19</v>
      </c>
      <c r="D45" s="5">
        <f>B45/B44-1</f>
        <v>3.8378301753059674E-2</v>
      </c>
      <c r="E45" s="4">
        <f t="shared" si="0"/>
        <v>11080.3</v>
      </c>
      <c r="F45" s="4">
        <f t="shared" si="1"/>
        <v>9105.7070000000003</v>
      </c>
      <c r="G45" s="1">
        <f t="shared" si="2"/>
        <v>0</v>
      </c>
      <c r="H45" s="5">
        <f>IF(G45=1,E46/E45-1,E45/E46-1)</f>
        <v>-5.0295274746938068E-2</v>
      </c>
      <c r="I45" s="4">
        <f>I44+D45*I44</f>
        <v>76.764430533625841</v>
      </c>
      <c r="J45" s="4">
        <f>J44+J44*H45-J44*$M$2</f>
        <v>89.481265182729999</v>
      </c>
    </row>
    <row r="46" spans="1:24" x14ac:dyDescent="0.25">
      <c r="A46" s="3">
        <v>43161</v>
      </c>
      <c r="B46" s="4">
        <v>11080.3</v>
      </c>
      <c r="C46" s="1">
        <v>20</v>
      </c>
      <c r="D46" s="5">
        <f>B46/B45-1</f>
        <v>8.4367832829734812E-3</v>
      </c>
      <c r="E46" s="4">
        <f t="shared" si="0"/>
        <v>11667.1</v>
      </c>
      <c r="F46" s="4">
        <f t="shared" si="1"/>
        <v>9168.26</v>
      </c>
      <c r="G46" s="1">
        <f t="shared" si="2"/>
        <v>1</v>
      </c>
      <c r="H46" s="5">
        <f>IF(G46=1,E47/E46-1,E46/E47-1)</f>
        <v>-6.6597526377591643E-2</v>
      </c>
      <c r="I46" s="4">
        <f>I45+D46*I45</f>
        <v>77.412075397878908</v>
      </c>
      <c r="J46" s="4">
        <f>J45+J45*H46-J45*$M$2</f>
        <v>83.343071734057418</v>
      </c>
    </row>
    <row r="47" spans="1:24" x14ac:dyDescent="0.25">
      <c r="A47" s="3">
        <v>43164</v>
      </c>
      <c r="B47" s="4">
        <v>11667.1</v>
      </c>
      <c r="C47" s="1">
        <v>19</v>
      </c>
      <c r="D47" s="5">
        <f>B47/B46-1</f>
        <v>5.2958854904650687E-2</v>
      </c>
      <c r="E47" s="4">
        <f t="shared" si="0"/>
        <v>10890.1</v>
      </c>
      <c r="F47" s="4">
        <f t="shared" si="1"/>
        <v>9105.7070000000003</v>
      </c>
      <c r="G47" s="1">
        <f t="shared" si="2"/>
        <v>0</v>
      </c>
      <c r="H47" s="5">
        <f>IF(G47=1,E48/E47-1,E47/E48-1)</f>
        <v>8.4487686347929136E-2</v>
      </c>
      <c r="I47" s="4">
        <f>I46+D47*I46</f>
        <v>81.511730266743058</v>
      </c>
      <c r="J47" s="4">
        <f>J46+J46*H47-J46*$M$2</f>
        <v>90.217848894529311</v>
      </c>
    </row>
    <row r="48" spans="1:24" x14ac:dyDescent="0.25">
      <c r="A48" s="3">
        <v>43165</v>
      </c>
      <c r="B48" s="4">
        <v>10890.1</v>
      </c>
      <c r="C48" s="1">
        <v>19</v>
      </c>
      <c r="D48" s="5">
        <f>B48/B47-1</f>
        <v>-6.6597526377591643E-2</v>
      </c>
      <c r="E48" s="4">
        <f t="shared" si="0"/>
        <v>10041.700000000001</v>
      </c>
      <c r="F48" s="4">
        <f t="shared" si="1"/>
        <v>9105.7070000000003</v>
      </c>
      <c r="G48" s="1">
        <f t="shared" si="2"/>
        <v>0</v>
      </c>
      <c r="H48" s="5">
        <f>IF(G48=1,E49/E48-1,E48/E49-1)</f>
        <v>6.3086239386817677E-2</v>
      </c>
      <c r="I48" s="4">
        <f>I47+D48*I47</f>
        <v>76.0832506602205</v>
      </c>
      <c r="J48" s="4">
        <f>J47+J47*H48-J47*$M$2</f>
        <v>95.728918009064273</v>
      </c>
      <c r="W48" s="11"/>
      <c r="X48" s="11"/>
    </row>
    <row r="49" spans="1:10" x14ac:dyDescent="0.25">
      <c r="A49" s="3">
        <v>43166</v>
      </c>
      <c r="B49" s="4">
        <v>10041.700000000001</v>
      </c>
      <c r="C49" s="1">
        <v>22</v>
      </c>
      <c r="D49" s="5">
        <f>B49/B48-1</f>
        <v>-7.790562070137097E-2</v>
      </c>
      <c r="E49" s="4">
        <f t="shared" si="0"/>
        <v>9445.7999999999993</v>
      </c>
      <c r="F49" s="4">
        <f t="shared" si="1"/>
        <v>9293.366</v>
      </c>
      <c r="G49" s="1">
        <f t="shared" si="2"/>
        <v>1</v>
      </c>
      <c r="H49" s="5">
        <f>IF(G49=1,E50/E49-1,E49/E50-1)</f>
        <v>-2.6128014567320834E-2</v>
      </c>
      <c r="I49" s="4">
        <f>I48+D49*I48</f>
        <v>70.155937792558035</v>
      </c>
      <c r="J49" s="4">
        <f>J48+J48*H49-J48*$M$2</f>
        <v>93.036253608791455</v>
      </c>
    </row>
    <row r="50" spans="1:10" x14ac:dyDescent="0.25">
      <c r="A50" s="3">
        <v>43167</v>
      </c>
      <c r="B50" s="4">
        <v>9445.7999999999993</v>
      </c>
      <c r="C50" s="1">
        <v>22</v>
      </c>
      <c r="D50" s="5">
        <f>B50/B49-1</f>
        <v>-5.9342541601521748E-2</v>
      </c>
      <c r="E50" s="4">
        <f t="shared" si="0"/>
        <v>9199</v>
      </c>
      <c r="F50" s="4">
        <f t="shared" si="1"/>
        <v>9293.366</v>
      </c>
      <c r="G50" s="1">
        <f t="shared" si="2"/>
        <v>0</v>
      </c>
      <c r="H50" s="5">
        <f>IF(G50=1,E51/E50-1,E50/E51-1)</f>
        <v>7.8776391186685668E-3</v>
      </c>
      <c r="I50" s="4">
        <f>I49+D50*I49</f>
        <v>65.992706135509394</v>
      </c>
      <c r="J50" s="4">
        <f>J49+J49*H50-J49*$M$2</f>
        <v>93.583087132456853</v>
      </c>
    </row>
    <row r="51" spans="1:10" x14ac:dyDescent="0.25">
      <c r="A51" s="3">
        <v>43168</v>
      </c>
      <c r="B51" s="4">
        <v>9199</v>
      </c>
      <c r="C51" s="1">
        <v>24</v>
      </c>
      <c r="D51" s="5">
        <f>B51/B50-1</f>
        <v>-2.6128014567320834E-2</v>
      </c>
      <c r="E51" s="4">
        <f t="shared" si="0"/>
        <v>9127.1</v>
      </c>
      <c r="F51" s="4">
        <f t="shared" si="1"/>
        <v>9418.4719999999998</v>
      </c>
      <c r="G51" s="1">
        <f t="shared" si="2"/>
        <v>1</v>
      </c>
      <c r="H51" s="5">
        <f>IF(G51=1,E52/E51-1,E51/E52-1)</f>
        <v>4.4373349694863951E-3</v>
      </c>
      <c r="I51" s="4">
        <f>I50+D51*I50</f>
        <v>64.268447748263881</v>
      </c>
      <c r="J51" s="4">
        <f>J50+J50*H51-J50*$M$2</f>
        <v>93.811180463277282</v>
      </c>
    </row>
    <row r="52" spans="1:10" x14ac:dyDescent="0.25">
      <c r="A52" s="3">
        <v>43170</v>
      </c>
      <c r="B52" s="4">
        <v>9127.1</v>
      </c>
      <c r="C52" s="1">
        <v>17</v>
      </c>
      <c r="D52" s="5">
        <f>B52/B51-1</f>
        <v>-7.8160669638003277E-3</v>
      </c>
      <c r="E52" s="4">
        <f t="shared" si="0"/>
        <v>9167.6</v>
      </c>
      <c r="F52" s="4">
        <f t="shared" si="1"/>
        <v>8980.6009999999987</v>
      </c>
      <c r="G52" s="1">
        <f t="shared" si="2"/>
        <v>0</v>
      </c>
      <c r="H52" s="5">
        <f>IF(G52=1,E53/E52-1,E52/E53-1)</f>
        <v>8.9267255207157614E-2</v>
      </c>
      <c r="I52" s="4">
        <f>I51+D52*I51</f>
        <v>63.766121257003945</v>
      </c>
      <c r="J52" s="4">
        <f>J51+J51*H52-J51*$M$2</f>
        <v>101.99782469005082</v>
      </c>
    </row>
    <row r="53" spans="1:10" x14ac:dyDescent="0.25">
      <c r="A53" s="3">
        <v>43171</v>
      </c>
      <c r="B53" s="4">
        <v>9167.6</v>
      </c>
      <c r="C53" s="1">
        <v>20</v>
      </c>
      <c r="D53" s="5">
        <f>B53/B52-1</f>
        <v>4.4373349694863951E-3</v>
      </c>
      <c r="E53" s="4">
        <f t="shared" si="0"/>
        <v>8416.2999999999993</v>
      </c>
      <c r="F53" s="4">
        <f t="shared" si="1"/>
        <v>9168.26</v>
      </c>
      <c r="G53" s="1">
        <f t="shared" si="2"/>
        <v>1</v>
      </c>
      <c r="H53" s="5">
        <f>IF(G53=1,E54/E53-1,E53/E54-1)</f>
        <v>-6.2616589237549647E-3</v>
      </c>
      <c r="I53" s="4">
        <f>I52+D53*I52</f>
        <v>64.049072896726159</v>
      </c>
      <c r="J53" s="4">
        <f>J52+J52*H53-J52*$M$2</f>
        <v>101.15515345149666</v>
      </c>
    </row>
    <row r="54" spans="1:10" x14ac:dyDescent="0.25">
      <c r="A54" s="3">
        <v>43172</v>
      </c>
      <c r="B54" s="4">
        <v>8416.2999999999993</v>
      </c>
      <c r="C54" s="1">
        <v>18</v>
      </c>
      <c r="D54" s="5">
        <f>B54/B53-1</f>
        <v>-8.19516558314064E-2</v>
      </c>
      <c r="E54" s="4">
        <f t="shared" si="0"/>
        <v>8363.6</v>
      </c>
      <c r="F54" s="4">
        <f t="shared" si="1"/>
        <v>9043.1540000000005</v>
      </c>
      <c r="G54" s="1">
        <f t="shared" si="2"/>
        <v>0</v>
      </c>
      <c r="H54" s="5">
        <f>IF(G54=1,E55/E54-1,E54/E55-1)</f>
        <v>-3.1497521886145741E-2</v>
      </c>
      <c r="I54" s="4">
        <f>I53+D54*I53</f>
        <v>58.800145318372998</v>
      </c>
      <c r="J54" s="4">
        <f>J53+J53*H54-J53*$M$2</f>
        <v>97.76670648485873</v>
      </c>
    </row>
    <row r="55" spans="1:10" x14ac:dyDescent="0.25">
      <c r="A55" s="3">
        <v>43173</v>
      </c>
      <c r="B55" s="4">
        <v>8363.6</v>
      </c>
      <c r="C55" s="1">
        <v>22</v>
      </c>
      <c r="D55" s="5">
        <f>B55/B54-1</f>
        <v>-6.2616589237549647E-3</v>
      </c>
      <c r="E55" s="4">
        <f t="shared" si="0"/>
        <v>8635.6</v>
      </c>
      <c r="F55" s="4">
        <f t="shared" si="1"/>
        <v>9293.366</v>
      </c>
      <c r="G55" s="1">
        <f t="shared" si="2"/>
        <v>1</v>
      </c>
      <c r="H55" s="5">
        <f>IF(G55=1,E56/E55-1,E55/E56-1)</f>
        <v>-1.221686970216318E-2</v>
      </c>
      <c r="I55" s="4">
        <f>I54+D55*I54</f>
        <v>58.431958863722116</v>
      </c>
      <c r="J55" s="4">
        <f>J54+J54*H55-J54*$M$2</f>
        <v>96.376769957553861</v>
      </c>
    </row>
    <row r="56" spans="1:10" x14ac:dyDescent="0.25">
      <c r="A56" s="3">
        <v>43174</v>
      </c>
      <c r="B56" s="4">
        <v>8635.6</v>
      </c>
      <c r="C56" s="1">
        <v>24</v>
      </c>
      <c r="D56" s="5">
        <f>B56/B55-1</f>
        <v>3.2521880529915448E-2</v>
      </c>
      <c r="E56" s="4">
        <f t="shared" si="0"/>
        <v>8530.1</v>
      </c>
      <c r="F56" s="4">
        <f t="shared" si="1"/>
        <v>9418.4719999999998</v>
      </c>
      <c r="G56" s="1">
        <f t="shared" si="2"/>
        <v>1</v>
      </c>
      <c r="H56" s="5">
        <f>IF(G56=1,E57/E56-1,E56/E57-1)</f>
        <v>5.382117442937373E-2</v>
      </c>
      <c r="I56" s="4">
        <f>I55+D56*I55</f>
        <v>60.332276049017018</v>
      </c>
      <c r="J56" s="4">
        <f>J55+J55*H56-J55*$M$2</f>
        <v>101.37112736446389</v>
      </c>
    </row>
    <row r="57" spans="1:10" x14ac:dyDescent="0.25">
      <c r="A57" s="3">
        <v>43177</v>
      </c>
      <c r="B57" s="4">
        <v>8530.1</v>
      </c>
      <c r="C57" s="1">
        <v>22</v>
      </c>
      <c r="D57" s="5">
        <f>B57/B56-1</f>
        <v>-1.221686970216318E-2</v>
      </c>
      <c r="E57" s="4">
        <f t="shared" si="0"/>
        <v>8989.2000000000007</v>
      </c>
      <c r="F57" s="4">
        <f t="shared" si="1"/>
        <v>9293.366</v>
      </c>
      <c r="G57" s="1">
        <f t="shared" si="2"/>
        <v>0</v>
      </c>
      <c r="H57" s="5">
        <f>IF(G57=1,E58/E57-1,E57/E58-1)</f>
        <v>2.9007497322384168E-3</v>
      </c>
      <c r="I57" s="4">
        <f>I56+D57*I56</f>
        <v>59.595204493691234</v>
      </c>
      <c r="J57" s="4">
        <f>J56+J56*H57-J56*$M$2</f>
        <v>101.46243738029413</v>
      </c>
    </row>
    <row r="58" spans="1:10" x14ac:dyDescent="0.25">
      <c r="A58" s="3">
        <v>43178</v>
      </c>
      <c r="B58" s="4">
        <v>8989.2000000000007</v>
      </c>
      <c r="C58" s="1">
        <v>21</v>
      </c>
      <c r="D58" s="5">
        <f>B58/B57-1</f>
        <v>5.382117442937373E-2</v>
      </c>
      <c r="E58" s="4">
        <f t="shared" si="0"/>
        <v>8963.2000000000007</v>
      </c>
      <c r="F58" s="4">
        <f t="shared" si="1"/>
        <v>9230.8130000000001</v>
      </c>
      <c r="G58" s="1">
        <f t="shared" si="2"/>
        <v>0</v>
      </c>
      <c r="H58" s="5">
        <f>IF(G58=1,E59/E58-1,E58/E59-1)</f>
        <v>3.367469323738348E-2</v>
      </c>
      <c r="I58" s="4">
        <f>I57+D58*I57</f>
        <v>62.802688389900389</v>
      </c>
      <c r="J58" s="4">
        <f>J57+J57*H58-J57*$M$2</f>
        <v>104.67622895943218</v>
      </c>
    </row>
    <row r="59" spans="1:10" x14ac:dyDescent="0.25">
      <c r="A59" s="3">
        <v>43179</v>
      </c>
      <c r="B59" s="4">
        <v>8963.2000000000007</v>
      </c>
      <c r="C59" s="1">
        <v>20</v>
      </c>
      <c r="D59" s="5">
        <f>B59/B58-1</f>
        <v>-2.8923597205535723E-3</v>
      </c>
      <c r="E59" s="4">
        <f t="shared" si="0"/>
        <v>8671.2000000000007</v>
      </c>
      <c r="F59" s="4">
        <f t="shared" si="1"/>
        <v>9168.26</v>
      </c>
      <c r="G59" s="1">
        <f t="shared" si="2"/>
        <v>0</v>
      </c>
      <c r="H59" s="5">
        <f>IF(G59=1,E60/E59-1,E59/E60-1)</f>
        <v>-2.4389121531451785E-3</v>
      </c>
      <c r="I59" s="4">
        <f>I58+D59*I58</f>
        <v>62.621040423658961</v>
      </c>
      <c r="J59" s="4">
        <f>J58+J58*H59-J58*$M$2</f>
        <v>104.21158037455875</v>
      </c>
    </row>
    <row r="60" spans="1:10" x14ac:dyDescent="0.25">
      <c r="A60" s="3">
        <v>43180</v>
      </c>
      <c r="B60" s="4">
        <v>8671.2000000000007</v>
      </c>
      <c r="C60" s="1">
        <v>19</v>
      </c>
      <c r="D60" s="5">
        <f>B60/B59-1</f>
        <v>-3.2577650838986116E-2</v>
      </c>
      <c r="E60" s="4">
        <f t="shared" si="0"/>
        <v>8692.4</v>
      </c>
      <c r="F60" s="4">
        <f t="shared" si="1"/>
        <v>9105.7070000000003</v>
      </c>
      <c r="G60" s="1">
        <f t="shared" si="2"/>
        <v>0</v>
      </c>
      <c r="H60" s="5">
        <f>IF(G60=1,E61/E60-1,E60/E61-1)</f>
        <v>9.1488987669203103E-2</v>
      </c>
      <c r="I60" s="4">
        <f>I59+D60*I59</f>
        <v>60.580994033562966</v>
      </c>
      <c r="J60" s="4">
        <f>J59+J59*H60-J59*$M$2</f>
        <v>113.53736920568581</v>
      </c>
    </row>
    <row r="61" spans="1:10" x14ac:dyDescent="0.25">
      <c r="A61" s="3">
        <v>43181</v>
      </c>
      <c r="B61" s="4">
        <v>8692.4</v>
      </c>
      <c r="C61" s="1">
        <v>18</v>
      </c>
      <c r="D61" s="5">
        <f>B61/B60-1</f>
        <v>2.4448749884673493E-3</v>
      </c>
      <c r="E61" s="4">
        <f t="shared" si="0"/>
        <v>7963.8</v>
      </c>
      <c r="F61" s="4">
        <f t="shared" si="1"/>
        <v>9043.1540000000005</v>
      </c>
      <c r="G61" s="1">
        <f t="shared" si="2"/>
        <v>0</v>
      </c>
      <c r="H61" s="5">
        <f>IF(G61=1,E62/E61-1,E61/E62-1)</f>
        <v>-1.2511314742023827E-2</v>
      </c>
      <c r="I61" s="4">
        <f>I60+D61*I60</f>
        <v>60.729106990652113</v>
      </c>
      <c r="J61" s="4">
        <f>J60+J60*H61-J60*$M$2</f>
        <v>111.88979270616073</v>
      </c>
    </row>
    <row r="62" spans="1:10" x14ac:dyDescent="0.25">
      <c r="A62" s="3">
        <v>43184</v>
      </c>
      <c r="B62" s="4">
        <v>7963.8</v>
      </c>
      <c r="C62" s="1">
        <v>15</v>
      </c>
      <c r="D62" s="5">
        <f>B62/B61-1</f>
        <v>-8.3820348810455081E-2</v>
      </c>
      <c r="E62" s="4">
        <f t="shared" si="0"/>
        <v>8064.7</v>
      </c>
      <c r="F62" s="4">
        <f t="shared" si="1"/>
        <v>8855.494999999999</v>
      </c>
      <c r="G62" s="1">
        <f t="shared" si="2"/>
        <v>0</v>
      </c>
      <c r="H62" s="5">
        <f>IF(G62=1,E63/E62-1,E62/E63-1)</f>
        <v>1.131105398457577E-2</v>
      </c>
      <c r="I62" s="4">
        <f>I61+D62*I61</f>
        <v>55.638772059748206</v>
      </c>
      <c r="J62" s="4">
        <f>J61+J61*H62-J61*$M$2</f>
        <v>112.9316046063708</v>
      </c>
    </row>
    <row r="63" spans="1:10" x14ac:dyDescent="0.25">
      <c r="A63" s="3">
        <v>43185</v>
      </c>
      <c r="B63" s="4">
        <v>8064.7</v>
      </c>
      <c r="C63" s="1">
        <v>20</v>
      </c>
      <c r="D63" s="5">
        <f>B63/B62-1</f>
        <v>1.2669830985208019E-2</v>
      </c>
      <c r="E63" s="4">
        <f t="shared" si="0"/>
        <v>7974.5</v>
      </c>
      <c r="F63" s="4">
        <f t="shared" si="1"/>
        <v>9168.26</v>
      </c>
      <c r="G63" s="1">
        <f t="shared" si="2"/>
        <v>1</v>
      </c>
      <c r="H63" s="5">
        <f>IF(G63=1,E64/E63-1,E63/E64-1)</f>
        <v>-0.10063326854348231</v>
      </c>
      <c r="I63" s="4">
        <f>I62+D63*I62</f>
        <v>56.343705897969727</v>
      </c>
      <c r="J63" s="4">
        <f>J62+J62*H63-J62*$M$2</f>
        <v>101.34106490375878</v>
      </c>
    </row>
    <row r="64" spans="1:10" x14ac:dyDescent="0.25">
      <c r="A64" s="3">
        <v>43186</v>
      </c>
      <c r="B64" s="4">
        <v>7974.5</v>
      </c>
      <c r="C64" s="1">
        <v>19</v>
      </c>
      <c r="D64" s="5">
        <f>B64/B63-1</f>
        <v>-1.1184544992374201E-2</v>
      </c>
      <c r="E64" s="4">
        <f t="shared" si="0"/>
        <v>7172</v>
      </c>
      <c r="F64" s="4">
        <f t="shared" si="1"/>
        <v>9105.7070000000003</v>
      </c>
      <c r="G64" s="1">
        <f t="shared" si="2"/>
        <v>0</v>
      </c>
      <c r="H64" s="5">
        <f>IF(G64=1,E65/E64-1,E64/E65-1)</f>
        <v>3.3652806802622948E-2</v>
      </c>
      <c r="I64" s="4">
        <f>I63+D64*I63</f>
        <v>55.713527184316781</v>
      </c>
      <c r="J64" s="4">
        <f>J63+J63*H64-J63*$M$2</f>
        <v>104.54879405232953</v>
      </c>
    </row>
    <row r="65" spans="1:10" x14ac:dyDescent="0.25">
      <c r="A65" s="3">
        <v>43187</v>
      </c>
      <c r="B65" s="4">
        <v>7172</v>
      </c>
      <c r="C65" s="1">
        <v>17</v>
      </c>
      <c r="D65" s="5">
        <f>B65/B64-1</f>
        <v>-0.10063326854348231</v>
      </c>
      <c r="E65" s="4">
        <f t="shared" si="0"/>
        <v>6938.5</v>
      </c>
      <c r="F65" s="4">
        <f t="shared" si="1"/>
        <v>8980.6009999999987</v>
      </c>
      <c r="G65" s="1">
        <f t="shared" si="2"/>
        <v>0</v>
      </c>
      <c r="H65" s="5">
        <f>IF(G65=1,E66/E65-1,E65/E66-1)</f>
        <v>-9.3376547352188588E-3</v>
      </c>
      <c r="I65" s="4">
        <f>I64+D65*I64</f>
        <v>50.106892841672831</v>
      </c>
      <c r="J65" s="4">
        <f>J64+J64*H65-J64*$M$2</f>
        <v>103.36345592238071</v>
      </c>
    </row>
    <row r="66" spans="1:10" x14ac:dyDescent="0.25">
      <c r="A66" s="3">
        <v>43188</v>
      </c>
      <c r="B66" s="4">
        <v>6938.5</v>
      </c>
      <c r="C66" s="1">
        <v>20</v>
      </c>
      <c r="D66" s="5">
        <f>B66/B65-1</f>
        <v>-3.2557166759620726E-2</v>
      </c>
      <c r="E66" s="4">
        <f t="shared" si="0"/>
        <v>7003.9</v>
      </c>
      <c r="F66" s="4">
        <f t="shared" si="1"/>
        <v>9168.26</v>
      </c>
      <c r="G66" s="1">
        <f t="shared" si="2"/>
        <v>1</v>
      </c>
      <c r="H66" s="5">
        <f>IF(G66=1,E67/E66-1,E66/E67-1)</f>
        <v>6.7076914290609579E-2</v>
      </c>
      <c r="I66" s="4">
        <f>I65+D66*I65</f>
        <v>48.475554375620042</v>
      </c>
      <c r="J66" s="4">
        <f>J65+J65*H66-J65*$M$2</f>
        <v>110.09003068422267</v>
      </c>
    </row>
    <row r="67" spans="1:10" x14ac:dyDescent="0.25">
      <c r="A67" s="3">
        <v>43191</v>
      </c>
      <c r="B67" s="4">
        <v>7003.9</v>
      </c>
      <c r="C67" s="1">
        <v>18</v>
      </c>
      <c r="D67" s="5">
        <f>B67/B66-1</f>
        <v>9.42566837212655E-3</v>
      </c>
      <c r="E67" s="4">
        <f t="shared" ref="E67:E130" si="3">B68</f>
        <v>7473.7</v>
      </c>
      <c r="F67" s="4">
        <f t="shared" ref="F67:F130" si="4">62.553*C67+7917.2</f>
        <v>9043.1540000000005</v>
      </c>
      <c r="G67" s="1">
        <f t="shared" si="2"/>
        <v>0</v>
      </c>
      <c r="H67" s="5">
        <f>IF(G67=1,E68/E67-1,E67/E68-1)</f>
        <v>8.2595784746867462E-2</v>
      </c>
      <c r="I67" s="4">
        <f>I66+D67*I66</f>
        <v>48.932468875319628</v>
      </c>
      <c r="J67" s="4">
        <f>J66+J66*H67-J66*$M$2</f>
        <v>118.96282310002432</v>
      </c>
    </row>
    <row r="68" spans="1:10" x14ac:dyDescent="0.25">
      <c r="A68" s="3">
        <v>43192</v>
      </c>
      <c r="B68" s="4">
        <v>7473.7</v>
      </c>
      <c r="C68" s="1">
        <v>20</v>
      </c>
      <c r="D68" s="5">
        <f>B68/B67-1</f>
        <v>6.7076914290609579E-2</v>
      </c>
      <c r="E68" s="4">
        <f t="shared" si="3"/>
        <v>6903.5</v>
      </c>
      <c r="F68" s="4">
        <f t="shared" si="4"/>
        <v>9168.26</v>
      </c>
      <c r="G68" s="1">
        <f t="shared" ref="G68:G131" si="5">IF(F68&gt;F67,1,0)</f>
        <v>1</v>
      </c>
      <c r="H68" s="5">
        <f>IF(G68=1,E69/E68-1,E68/E69-1)</f>
        <v>-1.1646266386615478E-2</v>
      </c>
      <c r="I68" s="4">
        <f>I67+D68*I67</f>
        <v>52.214707896097366</v>
      </c>
      <c r="J68" s="4">
        <f>J67+J67*H68-J67*$M$2</f>
        <v>117.33942472589757</v>
      </c>
    </row>
    <row r="69" spans="1:10" x14ac:dyDescent="0.25">
      <c r="A69" s="3">
        <v>43193</v>
      </c>
      <c r="B69" s="4">
        <v>6903.5</v>
      </c>
      <c r="C69" s="1">
        <v>18</v>
      </c>
      <c r="D69" s="5">
        <f>B69/B68-1</f>
        <v>-7.6294205012242933E-2</v>
      </c>
      <c r="E69" s="4">
        <f t="shared" si="3"/>
        <v>6823.1</v>
      </c>
      <c r="F69" s="4">
        <f t="shared" si="4"/>
        <v>9043.1540000000005</v>
      </c>
      <c r="G69" s="1">
        <f t="shared" si="5"/>
        <v>0</v>
      </c>
      <c r="H69" s="5">
        <f>IF(G69=1,E70/E69-1,E69/E70-1)</f>
        <v>2.2233208983175379E-2</v>
      </c>
      <c r="I69" s="4">
        <f>I68+D69*I68</f>
        <v>48.231028267218136</v>
      </c>
      <c r="J69" s="4">
        <f>J68+J68*H69-J68*$M$2</f>
        <v>119.71357782834224</v>
      </c>
    </row>
    <row r="70" spans="1:10" x14ac:dyDescent="0.25">
      <c r="A70" s="3">
        <v>43194</v>
      </c>
      <c r="B70" s="4">
        <v>6823.1</v>
      </c>
      <c r="C70" s="1">
        <v>17</v>
      </c>
      <c r="D70" s="5">
        <f>B70/B69-1</f>
        <v>-1.1646266386615478E-2</v>
      </c>
      <c r="E70" s="4">
        <f t="shared" si="3"/>
        <v>6674.7</v>
      </c>
      <c r="F70" s="4">
        <f t="shared" si="4"/>
        <v>8980.6009999999987</v>
      </c>
      <c r="G70" s="1">
        <f t="shared" si="5"/>
        <v>0</v>
      </c>
      <c r="H70" s="5">
        <f>IF(G70=1,E71/E70-1,E70/E71-1)</f>
        <v>-9.2327331561994352E-3</v>
      </c>
      <c r="I70" s="4">
        <f>I69+D70*I69</f>
        <v>47.669316863917729</v>
      </c>
      <c r="J70" s="4">
        <f>J69+J69*H70-J69*$M$2</f>
        <v>118.36886715342256</v>
      </c>
    </row>
    <row r="71" spans="1:10" x14ac:dyDescent="0.25">
      <c r="A71" s="3">
        <v>43195</v>
      </c>
      <c r="B71" s="4">
        <v>6674.7</v>
      </c>
      <c r="C71" s="1">
        <v>18</v>
      </c>
      <c r="D71" s="5">
        <f>B71/B70-1</f>
        <v>-2.1749644589702744E-2</v>
      </c>
      <c r="E71" s="4">
        <f t="shared" si="3"/>
        <v>6736.9</v>
      </c>
      <c r="F71" s="4">
        <f t="shared" si="4"/>
        <v>9043.1540000000005</v>
      </c>
      <c r="G71" s="1">
        <f t="shared" si="5"/>
        <v>1</v>
      </c>
      <c r="H71" s="5">
        <f>IF(G71=1,E72/E71-1,E71/E72-1)</f>
        <v>2.6006026510709823E-2</v>
      </c>
      <c r="I71" s="4">
        <f>I70+D71*I70</f>
        <v>46.632526164293594</v>
      </c>
      <c r="J71" s="4">
        <f>J70+J70*H71-J70*$M$2</f>
        <v>121.2104333163503</v>
      </c>
    </row>
    <row r="72" spans="1:10" x14ac:dyDescent="0.25">
      <c r="A72" s="3">
        <v>43198</v>
      </c>
      <c r="B72" s="4">
        <v>6736.9</v>
      </c>
      <c r="C72" s="1">
        <v>14</v>
      </c>
      <c r="D72" s="5">
        <f>B72/B71-1</f>
        <v>9.3187708810882341E-3</v>
      </c>
      <c r="E72" s="4">
        <f t="shared" si="3"/>
        <v>6912.1</v>
      </c>
      <c r="F72" s="4">
        <f t="shared" si="4"/>
        <v>8792.9419999999991</v>
      </c>
      <c r="G72" s="1">
        <f t="shared" si="5"/>
        <v>0</v>
      </c>
      <c r="H72" s="5">
        <f>IF(G72=1,E73/E72-1,E72/E73-1)</f>
        <v>-7.7945567294440687E-3</v>
      </c>
      <c r="I72" s="4">
        <f>I71+D72*I71</f>
        <v>47.067083991224997</v>
      </c>
      <c r="J72" s="4">
        <f>J71+J71*H72-J71*$M$2</f>
        <v>120.02323085103282</v>
      </c>
    </row>
    <row r="73" spans="1:10" x14ac:dyDescent="0.25">
      <c r="A73" s="3">
        <v>43199</v>
      </c>
      <c r="B73" s="4">
        <v>6912.1</v>
      </c>
      <c r="C73" s="1">
        <v>17</v>
      </c>
      <c r="D73" s="5">
        <f>B73/B72-1</f>
        <v>2.6006026510709823E-2</v>
      </c>
      <c r="E73" s="4">
        <f t="shared" si="3"/>
        <v>6966.4</v>
      </c>
      <c r="F73" s="4">
        <f t="shared" si="4"/>
        <v>8980.6009999999987</v>
      </c>
      <c r="G73" s="1">
        <f t="shared" si="5"/>
        <v>1</v>
      </c>
      <c r="H73" s="5">
        <f>IF(G73=1,E74/E73-1,E73/E74-1)</f>
        <v>0.12004765732659628</v>
      </c>
      <c r="I73" s="4">
        <f>I72+D73*I72</f>
        <v>48.291111825282599</v>
      </c>
      <c r="J73" s="4">
        <f>J72+J72*H73-J72*$M$2</f>
        <v>134.1916920777665</v>
      </c>
    </row>
    <row r="74" spans="1:10" x14ac:dyDescent="0.25">
      <c r="A74" s="3">
        <v>43200</v>
      </c>
      <c r="B74" s="4">
        <v>6966.4</v>
      </c>
      <c r="C74" s="1">
        <v>16</v>
      </c>
      <c r="D74" s="5">
        <f>B74/B73-1</f>
        <v>7.8557891234212196E-3</v>
      </c>
      <c r="E74" s="4">
        <f t="shared" si="3"/>
        <v>7802.7</v>
      </c>
      <c r="F74" s="4">
        <f t="shared" si="4"/>
        <v>8918.0479999999989</v>
      </c>
      <c r="G74" s="1">
        <f t="shared" si="5"/>
        <v>0</v>
      </c>
      <c r="H74" s="5">
        <f>IF(G74=1,E75/E74-1,E74/E75-1)</f>
        <v>-2.0487327232327823E-2</v>
      </c>
      <c r="I74" s="4">
        <f>I73+D74*I73</f>
        <v>48.670476616317572</v>
      </c>
      <c r="J74" s="4">
        <f>J73+J73*H74-J73*$M$2</f>
        <v>131.17407958615399</v>
      </c>
    </row>
    <row r="75" spans="1:10" x14ac:dyDescent="0.25">
      <c r="A75" s="3">
        <v>43201</v>
      </c>
      <c r="B75" s="4">
        <v>7802.7</v>
      </c>
      <c r="C75" s="1">
        <v>15</v>
      </c>
      <c r="D75" s="5">
        <f>B75/B74-1</f>
        <v>0.12004765732659628</v>
      </c>
      <c r="E75" s="4">
        <f t="shared" si="3"/>
        <v>7965.9</v>
      </c>
      <c r="F75" s="4">
        <f t="shared" si="4"/>
        <v>8855.494999999999</v>
      </c>
      <c r="G75" s="1">
        <f t="shared" si="5"/>
        <v>0</v>
      </c>
      <c r="H75" s="5">
        <f>IF(G75=1,E76/E75-1,E75/E76-1)</f>
        <v>-1.1540036481405669E-2</v>
      </c>
      <c r="I75" s="4">
        <f>I74+D75*I74</f>
        <v>54.513253315075382</v>
      </c>
      <c r="J75" s="4">
        <f>J74+J74*H75-J74*$M$2</f>
        <v>129.39797776314265</v>
      </c>
    </row>
    <row r="76" spans="1:10" x14ac:dyDescent="0.25">
      <c r="A76" s="3">
        <v>43202</v>
      </c>
      <c r="B76" s="4">
        <v>7965.9</v>
      </c>
      <c r="C76" s="1">
        <v>19</v>
      </c>
      <c r="D76" s="5">
        <f>B76/B75-1</f>
        <v>2.0915836825714074E-2</v>
      </c>
      <c r="E76" s="4">
        <f t="shared" si="3"/>
        <v>8058.9</v>
      </c>
      <c r="F76" s="4">
        <f t="shared" si="4"/>
        <v>9105.7070000000003</v>
      </c>
      <c r="G76" s="1">
        <f t="shared" si="5"/>
        <v>1</v>
      </c>
      <c r="H76" s="5">
        <f>IF(G76=1,E77/E76-1,E76/E77-1)</f>
        <v>-8.5991884748537473E-3</v>
      </c>
      <c r="I76" s="4">
        <f>I75+D76*I75</f>
        <v>55.653443626252312</v>
      </c>
      <c r="J76" s="4">
        <f>J75+J75*H76-J75*$M$2</f>
        <v>128.02646420856615</v>
      </c>
    </row>
    <row r="77" spans="1:10" x14ac:dyDescent="0.25">
      <c r="A77" s="3">
        <v>43205</v>
      </c>
      <c r="B77" s="4">
        <v>8058.9</v>
      </c>
      <c r="C77" s="1">
        <v>14</v>
      </c>
      <c r="D77" s="5">
        <f>B77/B76-1</f>
        <v>1.1674763680186828E-2</v>
      </c>
      <c r="E77" s="4">
        <f t="shared" si="3"/>
        <v>7989.6</v>
      </c>
      <c r="F77" s="4">
        <f t="shared" si="4"/>
        <v>8792.9419999999991</v>
      </c>
      <c r="G77" s="1">
        <f t="shared" si="5"/>
        <v>0</v>
      </c>
      <c r="H77" s="5">
        <f>IF(G77=1,E78/E77-1,E77/E78-1)</f>
        <v>-3.2911698844035553E-2</v>
      </c>
      <c r="I77" s="4">
        <f>I76+D77*I76</f>
        <v>56.30318442857741</v>
      </c>
      <c r="J77" s="4">
        <f>J76+J76*H77-J76*$M$2</f>
        <v>123.55684284604999</v>
      </c>
    </row>
    <row r="78" spans="1:10" x14ac:dyDescent="0.25">
      <c r="A78" s="3">
        <v>43206</v>
      </c>
      <c r="B78" s="4">
        <v>7989.6</v>
      </c>
      <c r="C78" s="1">
        <v>15</v>
      </c>
      <c r="D78" s="5">
        <f>B78/B77-1</f>
        <v>-8.5991884748537473E-3</v>
      </c>
      <c r="E78" s="4">
        <f t="shared" si="3"/>
        <v>8261.5</v>
      </c>
      <c r="F78" s="4">
        <f t="shared" si="4"/>
        <v>8855.494999999999</v>
      </c>
      <c r="G78" s="1">
        <f t="shared" si="5"/>
        <v>1</v>
      </c>
      <c r="H78" s="5">
        <f>IF(G78=1,E79/E78-1,E78/E79-1)</f>
        <v>5.3501180173092244E-3</v>
      </c>
      <c r="I78" s="4">
        <f>I77+D78*I77</f>
        <v>55.819022733941623</v>
      </c>
      <c r="J78" s="4">
        <f>J77+J77*H78-J77*$M$2</f>
        <v>123.97077285143038</v>
      </c>
    </row>
    <row r="79" spans="1:10" x14ac:dyDescent="0.25">
      <c r="A79" s="3">
        <v>43207</v>
      </c>
      <c r="B79" s="4">
        <v>8261.5</v>
      </c>
      <c r="C79" s="1">
        <v>15</v>
      </c>
      <c r="D79" s="5">
        <f>B79/B78-1</f>
        <v>3.4031741263642612E-2</v>
      </c>
      <c r="E79" s="4">
        <f t="shared" si="3"/>
        <v>8305.7000000000007</v>
      </c>
      <c r="F79" s="4">
        <f t="shared" si="4"/>
        <v>8855.494999999999</v>
      </c>
      <c r="G79" s="1">
        <f t="shared" si="5"/>
        <v>0</v>
      </c>
      <c r="H79" s="5">
        <f>IF(G79=1,E80/E79-1,E79/E80-1)</f>
        <v>-3.3692832129186723E-2</v>
      </c>
      <c r="I79" s="4">
        <f>I78+D79*I78</f>
        <v>57.718641273212512</v>
      </c>
      <c r="J79" s="4">
        <f>J78+J78*H79-J78*$M$2</f>
        <v>119.54590486711874</v>
      </c>
    </row>
    <row r="80" spans="1:10" x14ac:dyDescent="0.25">
      <c r="A80" s="3">
        <v>43208</v>
      </c>
      <c r="B80" s="4">
        <v>8305.7000000000007</v>
      </c>
      <c r="C80" s="1">
        <v>15</v>
      </c>
      <c r="D80" s="5">
        <f>B80/B79-1</f>
        <v>5.3501180173092244E-3</v>
      </c>
      <c r="E80" s="4">
        <f t="shared" si="3"/>
        <v>8595.2999999999993</v>
      </c>
      <c r="F80" s="4">
        <f t="shared" si="4"/>
        <v>8855.494999999999</v>
      </c>
      <c r="G80" s="1">
        <f t="shared" si="5"/>
        <v>0</v>
      </c>
      <c r="H80" s="5">
        <f>IF(G80=1,E81/E80-1,E80/E81-1)</f>
        <v>-4.5380335188085152E-2</v>
      </c>
      <c r="I80" s="4">
        <f>I79+D80*I79</f>
        <v>58.027442815822937</v>
      </c>
      <c r="J80" s="4">
        <f>J79+J79*H80-J79*$M$2</f>
        <v>113.88177982415171</v>
      </c>
    </row>
    <row r="81" spans="1:10" x14ac:dyDescent="0.25">
      <c r="A81" s="3">
        <v>43209</v>
      </c>
      <c r="B81" s="4">
        <v>8595.2999999999993</v>
      </c>
      <c r="C81" s="1">
        <v>15</v>
      </c>
      <c r="D81" s="5">
        <f>B81/B80-1</f>
        <v>3.4867621031339668E-2</v>
      </c>
      <c r="E81" s="4">
        <f t="shared" si="3"/>
        <v>9003.9</v>
      </c>
      <c r="F81" s="4">
        <f t="shared" si="4"/>
        <v>8855.494999999999</v>
      </c>
      <c r="G81" s="1">
        <f t="shared" si="5"/>
        <v>0</v>
      </c>
      <c r="H81" s="5">
        <f>IF(G81=1,E82/E81-1,E81/E82-1)</f>
        <v>-5.4460488317143674E-2</v>
      </c>
      <c r="I81" s="4">
        <f>I80+D81*I80</f>
        <v>60.050721701342788</v>
      </c>
      <c r="J81" s="4">
        <f>J80+J80*H81-J80*$M$2</f>
        <v>107.45195892485465</v>
      </c>
    </row>
    <row r="82" spans="1:10" x14ac:dyDescent="0.25">
      <c r="A82" s="3">
        <v>43212</v>
      </c>
      <c r="B82" s="4">
        <v>9003.9</v>
      </c>
      <c r="C82" s="1">
        <v>14</v>
      </c>
      <c r="D82" s="5">
        <f>B82/B81-1</f>
        <v>4.7537607762381917E-2</v>
      </c>
      <c r="E82" s="4">
        <f t="shared" si="3"/>
        <v>9522.5</v>
      </c>
      <c r="F82" s="4">
        <f t="shared" si="4"/>
        <v>8792.9419999999991</v>
      </c>
      <c r="G82" s="1">
        <f t="shared" si="5"/>
        <v>0</v>
      </c>
      <c r="H82" s="5">
        <f>IF(G82=1,E83/E82-1,E82/E83-1)</f>
        <v>4.126800144339593E-2</v>
      </c>
      <c r="I82" s="4">
        <f>I81+D82*I81</f>
        <v>62.905389355429179</v>
      </c>
      <c r="J82" s="4">
        <f>J81+J81*H82-J81*$M$2</f>
        <v>111.67138260301157</v>
      </c>
    </row>
    <row r="83" spans="1:10" x14ac:dyDescent="0.25">
      <c r="A83" s="3">
        <v>43213</v>
      </c>
      <c r="B83" s="4">
        <v>9522.5</v>
      </c>
      <c r="C83" s="1">
        <v>16</v>
      </c>
      <c r="D83" s="5">
        <f>B83/B82-1</f>
        <v>5.7597263408078803E-2</v>
      </c>
      <c r="E83" s="4">
        <f t="shared" si="3"/>
        <v>9145.1</v>
      </c>
      <c r="F83" s="4">
        <f t="shared" si="4"/>
        <v>8918.0479999999989</v>
      </c>
      <c r="G83" s="1">
        <f t="shared" si="5"/>
        <v>1</v>
      </c>
      <c r="H83" s="5">
        <f>IF(G83=1,E84/E83-1,E83/E84-1)</f>
        <v>4.94253753376106E-3</v>
      </c>
      <c r="I83" s="4">
        <f>I82+D83*I82</f>
        <v>66.52856763592159</v>
      </c>
      <c r="J83" s="4">
        <f>J82+J82*H83-J82*$M$2</f>
        <v>111.99997983776791</v>
      </c>
    </row>
    <row r="84" spans="1:10" x14ac:dyDescent="0.25">
      <c r="A84" s="3">
        <v>43214</v>
      </c>
      <c r="B84" s="4">
        <v>9145.1</v>
      </c>
      <c r="C84" s="1">
        <v>18</v>
      </c>
      <c r="D84" s="5">
        <f>B84/B83-1</f>
        <v>-3.9632449461801E-2</v>
      </c>
      <c r="E84" s="4">
        <f t="shared" si="3"/>
        <v>9190.2999999999993</v>
      </c>
      <c r="F84" s="4">
        <f t="shared" si="4"/>
        <v>9043.1540000000005</v>
      </c>
      <c r="G84" s="1">
        <f t="shared" si="5"/>
        <v>1</v>
      </c>
      <c r="H84" s="5">
        <f>IF(G84=1,E85/E84-1,E84/E85-1)</f>
        <v>-1.5581645865749616E-2</v>
      </c>
      <c r="I84" s="4">
        <f>I83+D84*I83</f>
        <v>63.891877541324916</v>
      </c>
      <c r="J84" s="4">
        <f>J83+J83*H84-J83*$M$2</f>
        <v>110.03083585528917</v>
      </c>
    </row>
    <row r="85" spans="1:10" x14ac:dyDescent="0.25">
      <c r="A85" s="3">
        <v>43215</v>
      </c>
      <c r="B85" s="4">
        <v>9190.2999999999993</v>
      </c>
      <c r="C85" s="1">
        <v>17</v>
      </c>
      <c r="D85" s="5">
        <f>B85/B84-1</f>
        <v>4.94253753376106E-3</v>
      </c>
      <c r="E85" s="4">
        <f t="shared" si="3"/>
        <v>9047.1</v>
      </c>
      <c r="F85" s="4">
        <f t="shared" si="4"/>
        <v>8980.6009999999987</v>
      </c>
      <c r="G85" s="1">
        <f t="shared" si="5"/>
        <v>0</v>
      </c>
      <c r="H85" s="5">
        <f>IF(G85=1,E86/E85-1,E85/E86-1)</f>
        <v>-3.1971238725002293E-2</v>
      </c>
      <c r="I85" s="4">
        <f>I84+D85*I84</f>
        <v>64.207665544175384</v>
      </c>
      <c r="J85" s="4">
        <f>J84+J84*H85-J84*$M$2</f>
        <v>106.29295206333759</v>
      </c>
    </row>
    <row r="86" spans="1:10" x14ac:dyDescent="0.25">
      <c r="A86" s="3">
        <v>43216</v>
      </c>
      <c r="B86" s="4">
        <v>9047.1</v>
      </c>
      <c r="C86" s="1">
        <v>14</v>
      </c>
      <c r="D86" s="5">
        <f>B86/B85-1</f>
        <v>-1.5581645865749616E-2</v>
      </c>
      <c r="E86" s="4">
        <f t="shared" si="3"/>
        <v>9345.9</v>
      </c>
      <c r="F86" s="4">
        <f t="shared" si="4"/>
        <v>8792.9419999999991</v>
      </c>
      <c r="G86" s="1">
        <f t="shared" si="5"/>
        <v>0</v>
      </c>
      <c r="H86" s="5">
        <f>IF(G86=1,E87/E86-1,E86/E87-1)</f>
        <v>2.795956751762585E-2</v>
      </c>
      <c r="I86" s="4">
        <f>I85+D86*I85</f>
        <v>63.207204437799547</v>
      </c>
      <c r="J86" s="4">
        <f>J85+J85*H86-J85*$M$2</f>
        <v>109.05227112907357</v>
      </c>
    </row>
    <row r="87" spans="1:10" x14ac:dyDescent="0.25">
      <c r="A87" s="3">
        <v>43219</v>
      </c>
      <c r="B87" s="4">
        <v>9345.9</v>
      </c>
      <c r="C87" s="1">
        <v>13</v>
      </c>
      <c r="D87" s="5">
        <f>B87/B86-1</f>
        <v>3.3027157873793733E-2</v>
      </c>
      <c r="E87" s="4">
        <f t="shared" si="3"/>
        <v>9091.7000000000007</v>
      </c>
      <c r="F87" s="4">
        <f t="shared" si="4"/>
        <v>8730.3889999999992</v>
      </c>
      <c r="G87" s="1">
        <f t="shared" si="5"/>
        <v>0</v>
      </c>
      <c r="H87" s="5">
        <f>IF(G87=1,E88/E87-1,E87/E88-1)</f>
        <v>-1.7580826417703865E-2</v>
      </c>
      <c r="I87" s="4">
        <f>I86+D87*I86</f>
        <v>65.294758757527902</v>
      </c>
      <c r="J87" s="4">
        <f>J86+J86*H87-J86*$M$2</f>
        <v>106.9169375376388</v>
      </c>
    </row>
    <row r="88" spans="1:10" x14ac:dyDescent="0.25">
      <c r="A88" s="3">
        <v>43220</v>
      </c>
      <c r="B88" s="4">
        <v>9091.7000000000007</v>
      </c>
      <c r="C88" s="1">
        <v>13</v>
      </c>
      <c r="D88" s="5">
        <f>B88/B87-1</f>
        <v>-2.7199092650252887E-2</v>
      </c>
      <c r="E88" s="4">
        <f t="shared" si="3"/>
        <v>9254.4</v>
      </c>
      <c r="F88" s="4">
        <f t="shared" si="4"/>
        <v>8730.3889999999992</v>
      </c>
      <c r="G88" s="1">
        <f t="shared" si="5"/>
        <v>0</v>
      </c>
      <c r="H88" s="5">
        <f>IF(G88=1,E89/E88-1,E88/E89-1)</f>
        <v>-4.9211991698686952E-2</v>
      </c>
      <c r="I88" s="4">
        <f>I87+D88*I87</f>
        <v>63.518800564505987</v>
      </c>
      <c r="J88" s="4">
        <f>J87+J87*H88-J87*$M$2</f>
        <v>101.44150822001221</v>
      </c>
    </row>
    <row r="89" spans="1:10" x14ac:dyDescent="0.25">
      <c r="A89" s="3">
        <v>43221</v>
      </c>
      <c r="B89" s="4">
        <v>9254.4</v>
      </c>
      <c r="C89" s="1">
        <v>13</v>
      </c>
      <c r="D89" s="5">
        <f>B89/B88-1</f>
        <v>1.7895443096450414E-2</v>
      </c>
      <c r="E89" s="4">
        <f t="shared" si="3"/>
        <v>9733.4</v>
      </c>
      <c r="F89" s="4">
        <f t="shared" si="4"/>
        <v>8730.3889999999992</v>
      </c>
      <c r="G89" s="1">
        <f t="shared" si="5"/>
        <v>0</v>
      </c>
      <c r="H89" s="5">
        <f>IF(G89=1,E90/E89-1,E89/E90-1)</f>
        <v>-2.5414523170257386E-3</v>
      </c>
      <c r="I89" s="4">
        <f>I88+D89*I88</f>
        <v>64.655497645562889</v>
      </c>
      <c r="J89" s="4">
        <f>J88+J88*H89-J88*$M$2</f>
        <v>100.98081644746385</v>
      </c>
    </row>
    <row r="90" spans="1:10" x14ac:dyDescent="0.25">
      <c r="A90" s="3">
        <v>43222</v>
      </c>
      <c r="B90" s="4">
        <v>9733.4</v>
      </c>
      <c r="C90" s="1">
        <v>13</v>
      </c>
      <c r="D90" s="5">
        <f>B90/B89-1</f>
        <v>5.1759163208852099E-2</v>
      </c>
      <c r="E90" s="4">
        <f t="shared" si="3"/>
        <v>9758.2000000000007</v>
      </c>
      <c r="F90" s="4">
        <f t="shared" si="4"/>
        <v>8730.3889999999992</v>
      </c>
      <c r="G90" s="1">
        <f t="shared" si="5"/>
        <v>0</v>
      </c>
      <c r="H90" s="5">
        <f>IF(G90=1,E91/E90-1,E90/E91-1)</f>
        <v>2.5893880297311878E-2</v>
      </c>
      <c r="I90" s="4">
        <f>I89+D90*I89</f>
        <v>68.002012100549138</v>
      </c>
      <c r="J90" s="4">
        <f>J89+J89*H90-J89*$M$2</f>
        <v>103.39363998798439</v>
      </c>
    </row>
    <row r="91" spans="1:10" x14ac:dyDescent="0.25">
      <c r="A91" s="3">
        <v>43223</v>
      </c>
      <c r="B91" s="4">
        <v>9758.2000000000007</v>
      </c>
      <c r="C91" s="1">
        <v>14</v>
      </c>
      <c r="D91" s="5">
        <f>B91/B90-1</f>
        <v>2.5479277539195433E-3</v>
      </c>
      <c r="E91" s="4">
        <f t="shared" si="3"/>
        <v>9511.9</v>
      </c>
      <c r="F91" s="4">
        <f t="shared" si="4"/>
        <v>8792.9419999999991</v>
      </c>
      <c r="G91" s="1">
        <f t="shared" si="5"/>
        <v>1</v>
      </c>
      <c r="H91" s="5">
        <f>IF(G91=1,E92/E91-1,E91/E92-1)</f>
        <v>-2.9100390037742119E-2</v>
      </c>
      <c r="I91" s="4">
        <f>I90+D91*I90</f>
        <v>68.175276314502497</v>
      </c>
      <c r="J91" s="4">
        <f>J90+J90*H91-J90*$M$2</f>
        <v>100.17805745693619</v>
      </c>
    </row>
    <row r="92" spans="1:10" x14ac:dyDescent="0.25">
      <c r="A92" s="3">
        <v>43226</v>
      </c>
      <c r="B92" s="4">
        <v>9511.9</v>
      </c>
      <c r="C92" s="1">
        <v>12</v>
      </c>
      <c r="D92" s="5">
        <f>B92/B91-1</f>
        <v>-2.5240310713041447E-2</v>
      </c>
      <c r="E92" s="4">
        <f t="shared" si="3"/>
        <v>9235.1</v>
      </c>
      <c r="F92" s="4">
        <f t="shared" si="4"/>
        <v>8667.8359999999993</v>
      </c>
      <c r="G92" s="1">
        <f t="shared" si="5"/>
        <v>0</v>
      </c>
      <c r="H92" s="5">
        <f>IF(G92=1,E93/E92-1,E92/E93-1)</f>
        <v>-9.9698759661667191E-3</v>
      </c>
      <c r="I92" s="4">
        <f>I91+D92*I91</f>
        <v>66.454511157376999</v>
      </c>
      <c r="J92" s="4">
        <f>J91+J91*H92-J91*$M$2</f>
        <v>98.978938534645138</v>
      </c>
    </row>
    <row r="93" spans="1:10" x14ac:dyDescent="0.25">
      <c r="A93" s="3">
        <v>43227</v>
      </c>
      <c r="B93" s="4">
        <v>9235.1</v>
      </c>
      <c r="C93" s="1">
        <v>14</v>
      </c>
      <c r="D93" s="5">
        <f>B93/B92-1</f>
        <v>-2.9100390037742119E-2</v>
      </c>
      <c r="E93" s="4">
        <f t="shared" si="3"/>
        <v>9328.1</v>
      </c>
      <c r="F93" s="4">
        <f t="shared" si="4"/>
        <v>8792.9419999999991</v>
      </c>
      <c r="G93" s="1">
        <f t="shared" si="5"/>
        <v>1</v>
      </c>
      <c r="H93" s="5">
        <f>IF(G93=1,E94/E93-1,E93/E94-1)</f>
        <v>-1.8235224751021128E-2</v>
      </c>
      <c r="I93" s="4">
        <f>I92+D93*I92</f>
        <v>64.520658962929843</v>
      </c>
      <c r="J93" s="4">
        <f>J92+J92*H93-J92*$M$2</f>
        <v>96.976077467779092</v>
      </c>
    </row>
    <row r="94" spans="1:10" x14ac:dyDescent="0.25">
      <c r="A94" s="3">
        <v>43228</v>
      </c>
      <c r="B94" s="4">
        <v>9328.1</v>
      </c>
      <c r="C94" s="1">
        <v>14</v>
      </c>
      <c r="D94" s="5">
        <f>B94/B93-1</f>
        <v>1.0070275362475734E-2</v>
      </c>
      <c r="E94" s="4">
        <f t="shared" si="3"/>
        <v>9158</v>
      </c>
      <c r="F94" s="4">
        <f t="shared" si="4"/>
        <v>8792.9419999999991</v>
      </c>
      <c r="G94" s="1">
        <f t="shared" si="5"/>
        <v>0</v>
      </c>
      <c r="H94" s="5">
        <f>IF(G94=1,E95/E94-1,E94/E95-1)</f>
        <v>7.7170985309166218E-2</v>
      </c>
      <c r="I94" s="4">
        <f>I93+D94*I93</f>
        <v>65.170399765254942</v>
      </c>
      <c r="J94" s="4">
        <f>J93+J93*H94-J93*$M$2</f>
        <v>104.26586476245008</v>
      </c>
    </row>
    <row r="95" spans="1:10" x14ac:dyDescent="0.25">
      <c r="A95" s="3">
        <v>43229</v>
      </c>
      <c r="B95" s="4">
        <v>9158</v>
      </c>
      <c r="C95" s="1">
        <v>12</v>
      </c>
      <c r="D95" s="5">
        <f>B95/B94-1</f>
        <v>-1.8235224751021128E-2</v>
      </c>
      <c r="E95" s="4">
        <f t="shared" si="3"/>
        <v>8501.9</v>
      </c>
      <c r="F95" s="4">
        <f t="shared" si="4"/>
        <v>8667.8359999999993</v>
      </c>
      <c r="G95" s="1">
        <f t="shared" si="5"/>
        <v>0</v>
      </c>
      <c r="H95" s="5">
        <f>IF(G95=1,E96/E95-1,E95/E96-1)</f>
        <v>-4.261117304595563E-2</v>
      </c>
      <c r="I95" s="4">
        <f>I94+D95*I94</f>
        <v>63.982002878421625</v>
      </c>
      <c r="J95" s="4">
        <f>J94+J94*H95-J94*$M$2</f>
        <v>99.614442226746206</v>
      </c>
    </row>
    <row r="96" spans="1:10" x14ac:dyDescent="0.25">
      <c r="A96" s="3">
        <v>43230</v>
      </c>
      <c r="B96" s="4">
        <v>8501.9</v>
      </c>
      <c r="C96" s="1">
        <v>13</v>
      </c>
      <c r="D96" s="5">
        <f>B96/B95-1</f>
        <v>-7.1642279973793466E-2</v>
      </c>
      <c r="E96" s="4">
        <f t="shared" si="3"/>
        <v>8880.2999999999993</v>
      </c>
      <c r="F96" s="4">
        <f t="shared" si="4"/>
        <v>8730.3889999999992</v>
      </c>
      <c r="G96" s="1">
        <f t="shared" si="5"/>
        <v>1</v>
      </c>
      <c r="H96" s="5">
        <f>IF(G96=1,E97/E96-1,E96/E97-1)</f>
        <v>-3.3478598695989903E-2</v>
      </c>
      <c r="I96" s="4">
        <f>I95+D96*I95</f>
        <v>59.398186314921681</v>
      </c>
      <c r="J96" s="4">
        <f>J95+J95*H96-J95*$M$2</f>
        <v>96.080261406658607</v>
      </c>
    </row>
    <row r="97" spans="1:10" x14ac:dyDescent="0.25">
      <c r="A97" s="3">
        <v>43233</v>
      </c>
      <c r="B97" s="4">
        <v>8880.2999999999993</v>
      </c>
      <c r="C97" s="1">
        <v>11</v>
      </c>
      <c r="D97" s="5">
        <f>B97/B96-1</f>
        <v>4.4507698279208086E-2</v>
      </c>
      <c r="E97" s="4">
        <f t="shared" si="3"/>
        <v>8583</v>
      </c>
      <c r="F97" s="4">
        <f t="shared" si="4"/>
        <v>8605.2829999999994</v>
      </c>
      <c r="G97" s="1">
        <f t="shared" si="5"/>
        <v>0</v>
      </c>
      <c r="H97" s="5">
        <f>IF(G97=1,E98/E97-1,E97/E98-1)</f>
        <v>2.7055487082530583E-2</v>
      </c>
      <c r="I97" s="4">
        <f>I96+D97*I96</f>
        <v>62.041862869758404</v>
      </c>
      <c r="J97" s="4">
        <f>J96+J96*H97-J96*$M$2</f>
        <v>98.487599155219314</v>
      </c>
    </row>
    <row r="98" spans="1:10" x14ac:dyDescent="0.25">
      <c r="A98" s="3">
        <v>43234</v>
      </c>
      <c r="B98" s="4">
        <v>8583</v>
      </c>
      <c r="C98" s="1">
        <v>13</v>
      </c>
      <c r="D98" s="5">
        <f>B98/B97-1</f>
        <v>-3.3478598695989903E-2</v>
      </c>
      <c r="E98" s="4">
        <f t="shared" si="3"/>
        <v>8356.9</v>
      </c>
      <c r="F98" s="4">
        <f t="shared" si="4"/>
        <v>8730.3889999999992</v>
      </c>
      <c r="G98" s="1">
        <f t="shared" si="5"/>
        <v>1</v>
      </c>
      <c r="H98" s="5">
        <f>IF(G98=1,E99/E98-1,E98/E99-1)</f>
        <v>-1.0554152855723919E-2</v>
      </c>
      <c r="I98" s="4">
        <f>I97+D98*I97</f>
        <v>59.964788240390128</v>
      </c>
      <c r="J98" s="4">
        <f>J97+J97*H98-J97*$M$2</f>
        <v>97.251170781031419</v>
      </c>
    </row>
    <row r="99" spans="1:10" x14ac:dyDescent="0.25">
      <c r="A99" s="3">
        <v>43235</v>
      </c>
      <c r="B99" s="4">
        <v>8356.9</v>
      </c>
      <c r="C99" s="1">
        <v>12</v>
      </c>
      <c r="D99" s="5">
        <f>B99/B98-1</f>
        <v>-2.6342770593032805E-2</v>
      </c>
      <c r="E99" s="4">
        <f t="shared" si="3"/>
        <v>8268.7000000000007</v>
      </c>
      <c r="F99" s="4">
        <f t="shared" si="4"/>
        <v>8667.8359999999993</v>
      </c>
      <c r="G99" s="1">
        <f t="shared" si="5"/>
        <v>0</v>
      </c>
      <c r="H99" s="5">
        <f>IF(G99=1,E100/E99-1,E99/E100-1)</f>
        <v>-2.6656052491916826E-3</v>
      </c>
      <c r="I99" s="4">
        <f>I98+D99*I98</f>
        <v>58.38514958011374</v>
      </c>
      <c r="J99" s="4">
        <f>J98+J98*H99-J98*$M$2</f>
        <v>96.797435208145401</v>
      </c>
    </row>
    <row r="100" spans="1:10" x14ac:dyDescent="0.25">
      <c r="A100" s="3">
        <v>43236</v>
      </c>
      <c r="B100" s="4">
        <v>8268.7000000000007</v>
      </c>
      <c r="C100" s="1">
        <v>12</v>
      </c>
      <c r="D100" s="5">
        <f>B100/B99-1</f>
        <v>-1.0554152855723919E-2</v>
      </c>
      <c r="E100" s="4">
        <f t="shared" si="3"/>
        <v>8290.7999999999993</v>
      </c>
      <c r="F100" s="4">
        <f t="shared" si="4"/>
        <v>8667.8359999999993</v>
      </c>
      <c r="G100" s="1">
        <f t="shared" si="5"/>
        <v>0</v>
      </c>
      <c r="H100" s="5">
        <f>IF(G100=1,E101/E100-1,E100/E101-1)</f>
        <v>-2.1284130750434005E-2</v>
      </c>
      <c r="I100" s="4">
        <f>I99+D100*I99</f>
        <v>57.768943786940916</v>
      </c>
      <c r="J100" s="4">
        <f>J99+J99*H100-J99*$M$2</f>
        <v>94.54359107045228</v>
      </c>
    </row>
    <row r="101" spans="1:10" x14ac:dyDescent="0.25">
      <c r="A101" s="3">
        <v>43237</v>
      </c>
      <c r="B101" s="4">
        <v>8290.7999999999993</v>
      </c>
      <c r="C101" s="1">
        <v>12</v>
      </c>
      <c r="D101" s="5">
        <f>B101/B100-1</f>
        <v>2.6727296914870191E-3</v>
      </c>
      <c r="E101" s="4">
        <f t="shared" si="3"/>
        <v>8471.1</v>
      </c>
      <c r="F101" s="4">
        <f t="shared" si="4"/>
        <v>8667.8359999999993</v>
      </c>
      <c r="G101" s="1">
        <f t="shared" si="5"/>
        <v>0</v>
      </c>
      <c r="H101" s="5">
        <f>IF(G101=1,E102/E101-1,E101/E102-1)</f>
        <v>3.6486436882869011E-2</v>
      </c>
      <c r="I101" s="4">
        <f>I100+D101*I100</f>
        <v>57.923344558246114</v>
      </c>
      <c r="J101" s="4">
        <f>J100+J100*H101-J100*$M$2</f>
        <v>97.804062656583213</v>
      </c>
    </row>
    <row r="102" spans="1:10" x14ac:dyDescent="0.25">
      <c r="A102" s="3">
        <v>43240</v>
      </c>
      <c r="B102" s="4">
        <v>8471.1</v>
      </c>
      <c r="C102" s="1">
        <v>10</v>
      </c>
      <c r="D102" s="5">
        <f>B102/B101-1</f>
        <v>2.1746996671008878E-2</v>
      </c>
      <c r="E102" s="4">
        <f t="shared" si="3"/>
        <v>8172.9</v>
      </c>
      <c r="F102" s="4">
        <f t="shared" si="4"/>
        <v>8542.73</v>
      </c>
      <c r="G102" s="1">
        <f t="shared" si="5"/>
        <v>0</v>
      </c>
      <c r="H102" s="5">
        <f>IF(G102=1,E103/E102-1,E102/E103-1)</f>
        <v>6.7989964195175334E-2</v>
      </c>
      <c r="I102" s="4">
        <f>I101+D102*I101</f>
        <v>59.183003339527993</v>
      </c>
      <c r="J102" s="4">
        <f>J101+J101*H102-J101*$M$2</f>
        <v>104.25814924943381</v>
      </c>
    </row>
    <row r="103" spans="1:10" x14ac:dyDescent="0.25">
      <c r="A103" s="3">
        <v>43241</v>
      </c>
      <c r="B103" s="4">
        <v>8172.9</v>
      </c>
      <c r="C103" s="1">
        <v>11</v>
      </c>
      <c r="D103" s="5">
        <f>B103/B102-1</f>
        <v>-3.5202039876757518E-2</v>
      </c>
      <c r="E103" s="4">
        <f t="shared" si="3"/>
        <v>7652.6</v>
      </c>
      <c r="F103" s="4">
        <f t="shared" si="4"/>
        <v>8605.2829999999994</v>
      </c>
      <c r="G103" s="1">
        <f t="shared" si="5"/>
        <v>1</v>
      </c>
      <c r="H103" s="5">
        <f>IF(G103=1,E104/E103-1,E103/E104-1)</f>
        <v>-6.3115803779107971E-3</v>
      </c>
      <c r="I103" s="4">
        <f>I102+D103*I102</f>
        <v>57.099640895943658</v>
      </c>
      <c r="J103" s="4">
        <f>J102+J102*H103-J102*$M$2</f>
        <v>103.39159926189492</v>
      </c>
    </row>
    <row r="104" spans="1:10" x14ac:dyDescent="0.25">
      <c r="A104" s="3">
        <v>43242</v>
      </c>
      <c r="B104" s="4">
        <v>7652.6</v>
      </c>
      <c r="C104" s="1">
        <v>12</v>
      </c>
      <c r="D104" s="5">
        <f>B104/B103-1</f>
        <v>-6.3661613380807225E-2</v>
      </c>
      <c r="E104" s="4">
        <f t="shared" si="3"/>
        <v>7604.3</v>
      </c>
      <c r="F104" s="4">
        <f t="shared" si="4"/>
        <v>8667.8359999999993</v>
      </c>
      <c r="G104" s="1">
        <f t="shared" si="5"/>
        <v>1</v>
      </c>
      <c r="H104" s="5">
        <f>IF(G104=1,E105/E104-1,E104/E105-1)</f>
        <v>-1.2414028904698782E-2</v>
      </c>
      <c r="I104" s="4">
        <f>I103+D104*I103</f>
        <v>53.464585633043164</v>
      </c>
      <c r="J104" s="4">
        <f>J103+J103*H104-J103*$M$2</f>
        <v>101.90130976163093</v>
      </c>
    </row>
    <row r="105" spans="1:10" x14ac:dyDescent="0.25">
      <c r="A105" s="3">
        <v>43243</v>
      </c>
      <c r="B105" s="4">
        <v>7604.3</v>
      </c>
      <c r="C105" s="1">
        <v>14</v>
      </c>
      <c r="D105" s="5">
        <f>B105/B104-1</f>
        <v>-6.3115803779107971E-3</v>
      </c>
      <c r="E105" s="4">
        <f t="shared" si="3"/>
        <v>7509.9</v>
      </c>
      <c r="F105" s="4">
        <f t="shared" si="4"/>
        <v>8792.9419999999991</v>
      </c>
      <c r="G105" s="1">
        <f t="shared" si="5"/>
        <v>1</v>
      </c>
      <c r="H105" s="5">
        <f>IF(G105=1,E106/E105-1,E105/E106-1)</f>
        <v>-3.0652871542896643E-2</v>
      </c>
      <c r="I105" s="4">
        <f>I104+D105*I104</f>
        <v>53.127139603448519</v>
      </c>
      <c r="J105" s="4">
        <f>J104+J104*H105-J104*$M$2</f>
        <v>98.573939383931474</v>
      </c>
    </row>
    <row r="106" spans="1:10" x14ac:dyDescent="0.25">
      <c r="A106" s="3">
        <v>43244</v>
      </c>
      <c r="B106" s="4">
        <v>7509.9</v>
      </c>
      <c r="C106" s="1">
        <v>14</v>
      </c>
      <c r="D106" s="5">
        <f>B106/B105-1</f>
        <v>-1.2414028904698782E-2</v>
      </c>
      <c r="E106" s="4">
        <f t="shared" si="3"/>
        <v>7279.7</v>
      </c>
      <c r="F106" s="4">
        <f t="shared" si="4"/>
        <v>8792.9419999999991</v>
      </c>
      <c r="G106" s="1">
        <f t="shared" si="5"/>
        <v>0</v>
      </c>
      <c r="H106" s="5">
        <f>IF(G106=1,E107/E106-1,E106/E107-1)</f>
        <v>-3.7420497970301558E-2</v>
      </c>
      <c r="I106" s="4">
        <f>I105+D106*I105</f>
        <v>52.467617756787341</v>
      </c>
      <c r="J106" s="4">
        <f>J105+J105*H106-J105*$M$2</f>
        <v>94.688105606522569</v>
      </c>
    </row>
    <row r="107" spans="1:10" x14ac:dyDescent="0.25">
      <c r="A107" s="3">
        <v>43247</v>
      </c>
      <c r="B107" s="4">
        <v>7279.7</v>
      </c>
      <c r="C107" s="1">
        <v>11</v>
      </c>
      <c r="D107" s="5">
        <f>B107/B106-1</f>
        <v>-3.0652871542896643E-2</v>
      </c>
      <c r="E107" s="4">
        <f t="shared" si="3"/>
        <v>7562.7</v>
      </c>
      <c r="F107" s="4">
        <f t="shared" si="4"/>
        <v>8605.2829999999994</v>
      </c>
      <c r="G107" s="1">
        <f t="shared" si="5"/>
        <v>0</v>
      </c>
      <c r="H107" s="5">
        <f>IF(G107=1,E108/E107-1,E107/E108-1)</f>
        <v>2.1241256380479134E-2</v>
      </c>
      <c r="I107" s="4">
        <f>I106+D107*I106</f>
        <v>50.859334609526734</v>
      </c>
      <c r="J107" s="4">
        <f>J106+J106*H107-J106*$M$2</f>
        <v>96.510023722679549</v>
      </c>
    </row>
    <row r="108" spans="1:10" x14ac:dyDescent="0.25">
      <c r="A108" s="3">
        <v>43248</v>
      </c>
      <c r="B108" s="4">
        <v>7562.7</v>
      </c>
      <c r="C108" s="1">
        <v>12</v>
      </c>
      <c r="D108" s="5">
        <f>B108/B107-1</f>
        <v>3.8875228374795734E-2</v>
      </c>
      <c r="E108" s="4">
        <f t="shared" si="3"/>
        <v>7405.4</v>
      </c>
      <c r="F108" s="4">
        <f t="shared" si="4"/>
        <v>8667.8359999999993</v>
      </c>
      <c r="G108" s="1">
        <f t="shared" si="5"/>
        <v>1</v>
      </c>
      <c r="H108" s="5">
        <f>IF(G108=1,E109/E108-1,E108/E109-1)</f>
        <v>2.7101844599886737E-2</v>
      </c>
      <c r="I108" s="4">
        <f>I107+D108*I107</f>
        <v>52.836502857462236</v>
      </c>
      <c r="J108" s="4">
        <f>J107+J107*H108-J107*$M$2</f>
        <v>98.932603340497636</v>
      </c>
    </row>
    <row r="109" spans="1:10" x14ac:dyDescent="0.25">
      <c r="A109" s="3">
        <v>43249</v>
      </c>
      <c r="B109" s="4">
        <v>7405.4</v>
      </c>
      <c r="C109" s="1">
        <v>12</v>
      </c>
      <c r="D109" s="5">
        <f>B109/B108-1</f>
        <v>-2.0799449931902636E-2</v>
      </c>
      <c r="E109" s="4">
        <f t="shared" si="3"/>
        <v>7606.1</v>
      </c>
      <c r="F109" s="4">
        <f t="shared" si="4"/>
        <v>8667.8359999999993</v>
      </c>
      <c r="G109" s="1">
        <f t="shared" si="5"/>
        <v>0</v>
      </c>
      <c r="H109" s="5">
        <f>IF(G109=1,E110/E109-1,E109/E110-1)</f>
        <v>1.3781705252775778E-2</v>
      </c>
      <c r="I109" s="4">
        <f>I108+D109*I108</f>
        <v>51.737532661701621</v>
      </c>
      <c r="J109" s="4">
        <f>J108+J108*H109-J108*$M$2</f>
        <v>100.09819811294516</v>
      </c>
    </row>
    <row r="110" spans="1:10" x14ac:dyDescent="0.25">
      <c r="A110" s="3">
        <v>43250</v>
      </c>
      <c r="B110" s="4">
        <v>7606.1</v>
      </c>
      <c r="C110" s="1">
        <v>11</v>
      </c>
      <c r="D110" s="5">
        <f>B110/B109-1</f>
        <v>2.7101844599886737E-2</v>
      </c>
      <c r="E110" s="4">
        <f t="shared" si="3"/>
        <v>7502.7</v>
      </c>
      <c r="F110" s="4">
        <f t="shared" si="4"/>
        <v>8605.2829999999994</v>
      </c>
      <c r="G110" s="1">
        <f t="shared" si="5"/>
        <v>0</v>
      </c>
      <c r="H110" s="5">
        <f>IF(G110=1,E111/E110-1,E110/E111-1)</f>
        <v>-1.1697293025093924E-2</v>
      </c>
      <c r="I110" s="4">
        <f>I109+D110*I109</f>
        <v>53.139715231880622</v>
      </c>
      <c r="J110" s="4">
        <f>J109+J109*H110-J109*$M$2</f>
        <v>98.727123762108235</v>
      </c>
    </row>
    <row r="111" spans="1:10" x14ac:dyDescent="0.25">
      <c r="A111" s="3">
        <v>43251</v>
      </c>
      <c r="B111" s="4">
        <v>7502.7</v>
      </c>
      <c r="C111" s="1">
        <v>11</v>
      </c>
      <c r="D111" s="5">
        <f>B111/B110-1</f>
        <v>-1.3594351901763169E-2</v>
      </c>
      <c r="E111" s="4">
        <f t="shared" si="3"/>
        <v>7591.5</v>
      </c>
      <c r="F111" s="4">
        <f t="shared" si="4"/>
        <v>8605.2829999999994</v>
      </c>
      <c r="G111" s="1">
        <f t="shared" si="5"/>
        <v>0</v>
      </c>
      <c r="H111" s="5">
        <f>IF(G111=1,E112/E111-1,E111/E112-1)</f>
        <v>-1.3527210353968533E-2</v>
      </c>
      <c r="I111" s="4">
        <f>I110+D111*I110</f>
        <v>52.417315243058951</v>
      </c>
      <c r="J111" s="4">
        <f>J110+J110*H111-J110*$M$2</f>
        <v>97.194166943811695</v>
      </c>
    </row>
    <row r="112" spans="1:10" x14ac:dyDescent="0.25">
      <c r="A112" s="3">
        <v>43254</v>
      </c>
      <c r="B112" s="4">
        <v>7591.5</v>
      </c>
      <c r="C112" s="1">
        <v>10</v>
      </c>
      <c r="D112" s="5">
        <f>B112/B111-1</f>
        <v>1.1835739133911893E-2</v>
      </c>
      <c r="E112" s="4">
        <f t="shared" si="3"/>
        <v>7695.6</v>
      </c>
      <c r="F112" s="4">
        <f t="shared" si="4"/>
        <v>8542.73</v>
      </c>
      <c r="G112" s="1">
        <f t="shared" si="5"/>
        <v>0</v>
      </c>
      <c r="H112" s="5">
        <f>IF(G112=1,E113/E112-1,E112/E113-1)</f>
        <v>1.8486213450674693E-3</v>
      </c>
      <c r="I112" s="4">
        <f>I111+D112*I111</f>
        <v>53.037712912375824</v>
      </c>
      <c r="J112" s="4">
        <f>J111+J111*H112-J111*$M$2</f>
        <v>97.179453821552443</v>
      </c>
    </row>
    <row r="113" spans="1:10" x14ac:dyDescent="0.25">
      <c r="A113" s="3">
        <v>43255</v>
      </c>
      <c r="B113" s="4">
        <v>7695.6</v>
      </c>
      <c r="C113" s="1">
        <v>10</v>
      </c>
      <c r="D113" s="5">
        <f>B113/B112-1</f>
        <v>1.3712704999012004E-2</v>
      </c>
      <c r="E113" s="4">
        <f t="shared" si="3"/>
        <v>7681.4</v>
      </c>
      <c r="F113" s="4">
        <f t="shared" si="4"/>
        <v>8542.73</v>
      </c>
      <c r="G113" s="1">
        <f t="shared" si="5"/>
        <v>0</v>
      </c>
      <c r="H113" s="5">
        <f>IF(G113=1,E114/E113-1,E113/E114-1)</f>
        <v>-5.7727155060833812E-3</v>
      </c>
      <c r="I113" s="4">
        <f>I112+D113*I112</f>
        <v>53.765003423365521</v>
      </c>
      <c r="J113" s="4">
        <f>J112+J112*H113-J112*$M$2</f>
        <v>96.424105573960944</v>
      </c>
    </row>
    <row r="114" spans="1:10" x14ac:dyDescent="0.25">
      <c r="A114" s="3">
        <v>43256</v>
      </c>
      <c r="B114" s="4">
        <v>7681.4</v>
      </c>
      <c r="C114" s="1">
        <v>11</v>
      </c>
      <c r="D114" s="5">
        <f>B114/B113-1</f>
        <v>-1.8452102500130518E-3</v>
      </c>
      <c r="E114" s="4">
        <f t="shared" si="3"/>
        <v>7726</v>
      </c>
      <c r="F114" s="4">
        <f t="shared" si="4"/>
        <v>8605.2829999999994</v>
      </c>
      <c r="G114" s="1">
        <f t="shared" si="5"/>
        <v>1</v>
      </c>
      <c r="H114" s="5">
        <f>IF(G114=1,E115/E114-1,E114/E115-1)</f>
        <v>-1.9673828630597523E-3</v>
      </c>
      <c r="I114" s="4">
        <f>I113+D114*I113</f>
        <v>53.665795687956738</v>
      </c>
      <c r="J114" s="4">
        <f>J113+J113*H114-J113*$M$2</f>
        <v>96.041554229920948</v>
      </c>
    </row>
    <row r="115" spans="1:10" x14ac:dyDescent="0.25">
      <c r="A115" s="3">
        <v>43257</v>
      </c>
      <c r="B115" s="4">
        <v>7726</v>
      </c>
      <c r="C115" s="1">
        <v>10</v>
      </c>
      <c r="D115" s="5">
        <f>B115/B114-1</f>
        <v>5.8062332387325277E-3</v>
      </c>
      <c r="E115" s="4">
        <f t="shared" si="3"/>
        <v>7710.8</v>
      </c>
      <c r="F115" s="4">
        <f t="shared" si="4"/>
        <v>8542.73</v>
      </c>
      <c r="G115" s="1">
        <f t="shared" si="5"/>
        <v>0</v>
      </c>
      <c r="H115" s="5">
        <f>IF(G115=1,E116/E115-1,E115/E116-1)</f>
        <v>0.13048322777386812</v>
      </c>
      <c r="I115" s="4">
        <f>I114+D115*I114</f>
        <v>53.977391814663179</v>
      </c>
      <c r="J115" s="4">
        <f>J114+J114*H115-J114*$M$2</f>
        <v>108.38128311780019</v>
      </c>
    </row>
    <row r="116" spans="1:10" x14ac:dyDescent="0.25">
      <c r="A116" s="3">
        <v>43258</v>
      </c>
      <c r="B116" s="4">
        <v>7710.8</v>
      </c>
      <c r="C116" s="1">
        <v>10</v>
      </c>
      <c r="D116" s="5">
        <f>B116/B115-1</f>
        <v>-1.9673828630597523E-3</v>
      </c>
      <c r="E116" s="4">
        <f t="shared" si="3"/>
        <v>6820.8</v>
      </c>
      <c r="F116" s="4">
        <f t="shared" si="4"/>
        <v>8542.73</v>
      </c>
      <c r="G116" s="1">
        <f t="shared" si="5"/>
        <v>0</v>
      </c>
      <c r="H116" s="5">
        <f>IF(G116=1,E117/E116-1,E116/E117-1)</f>
        <v>3.4363531588365692E-2</v>
      </c>
      <c r="I116" s="4">
        <f>I115+D116*I115</f>
        <v>53.871197619014346</v>
      </c>
      <c r="J116" s="4">
        <f>J115+J115*H116-J115*$M$2</f>
        <v>111.88888419757073</v>
      </c>
    </row>
    <row r="117" spans="1:10" x14ac:dyDescent="0.25">
      <c r="A117" s="3">
        <v>43261</v>
      </c>
      <c r="B117" s="4">
        <v>6820.8</v>
      </c>
      <c r="C117" s="1">
        <v>12</v>
      </c>
      <c r="D117" s="5">
        <f>B117/B116-1</f>
        <v>-0.11542252425169897</v>
      </c>
      <c r="E117" s="4">
        <f t="shared" si="3"/>
        <v>6594.2</v>
      </c>
      <c r="F117" s="4">
        <f t="shared" si="4"/>
        <v>8667.8359999999993</v>
      </c>
      <c r="G117" s="1">
        <f t="shared" si="5"/>
        <v>1</v>
      </c>
      <c r="H117" s="5">
        <f>IF(G117=1,E118/E117-1,E117/E118-1)</f>
        <v>-4.0899578417397109E-2</v>
      </c>
      <c r="I117" s="4">
        <f>I116+D117*I116</f>
        <v>47.653248005365597</v>
      </c>
      <c r="J117" s="4">
        <f>J116+J116*H117-J116*$M$2</f>
        <v>107.08889823590198</v>
      </c>
    </row>
    <row r="118" spans="1:10" x14ac:dyDescent="0.25">
      <c r="A118" s="3">
        <v>43262</v>
      </c>
      <c r="B118" s="4">
        <v>6594.2</v>
      </c>
      <c r="C118" s="1">
        <v>17</v>
      </c>
      <c r="D118" s="5">
        <f>B118/B117-1</f>
        <v>-3.3221909453436616E-2</v>
      </c>
      <c r="E118" s="4">
        <f t="shared" si="3"/>
        <v>6324.5</v>
      </c>
      <c r="F118" s="4">
        <f t="shared" si="4"/>
        <v>8980.6009999999987</v>
      </c>
      <c r="G118" s="1">
        <f t="shared" si="5"/>
        <v>1</v>
      </c>
      <c r="H118" s="5">
        <f>IF(G118=1,E119/E118-1,E118/E119-1)</f>
        <v>6.2914064352913135E-2</v>
      </c>
      <c r="I118" s="4">
        <f>I117+D118*I117</f>
        <v>46.070116114969181</v>
      </c>
      <c r="J118" s="4">
        <f>J117+J117*H118-J117*$M$2</f>
        <v>113.61211827452628</v>
      </c>
    </row>
    <row r="119" spans="1:10" x14ac:dyDescent="0.25">
      <c r="A119" s="3">
        <v>43263</v>
      </c>
      <c r="B119" s="4">
        <v>6324.5</v>
      </c>
      <c r="C119" s="1">
        <v>13</v>
      </c>
      <c r="D119" s="5">
        <f>B119/B118-1</f>
        <v>-4.0899578417397109E-2</v>
      </c>
      <c r="E119" s="4">
        <f t="shared" si="3"/>
        <v>6722.4</v>
      </c>
      <c r="F119" s="4">
        <f t="shared" si="4"/>
        <v>8730.3889999999992</v>
      </c>
      <c r="G119" s="1">
        <f t="shared" si="5"/>
        <v>0</v>
      </c>
      <c r="H119" s="5">
        <f>IF(G119=1,E120/E119-1,E119/E120-1)</f>
        <v>2.4350105141254907E-2</v>
      </c>
      <c r="I119" s="4">
        <f>I118+D119*I118</f>
        <v>44.18586778822641</v>
      </c>
      <c r="J119" s="4">
        <f>J118+J118*H119-J118*$M$2</f>
        <v>116.15136106328264</v>
      </c>
    </row>
    <row r="120" spans="1:10" x14ac:dyDescent="0.25">
      <c r="A120" s="3">
        <v>43264</v>
      </c>
      <c r="B120" s="4">
        <v>6722.4</v>
      </c>
      <c r="C120" s="1">
        <v>15</v>
      </c>
      <c r="D120" s="5">
        <f>B120/B119-1</f>
        <v>6.2914064352913135E-2</v>
      </c>
      <c r="E120" s="4">
        <f t="shared" si="3"/>
        <v>6562.6</v>
      </c>
      <c r="F120" s="4">
        <f t="shared" si="4"/>
        <v>8855.494999999999</v>
      </c>
      <c r="G120" s="1">
        <f t="shared" si="5"/>
        <v>1</v>
      </c>
      <c r="H120" s="5">
        <f>IF(G120=1,E121/E120-1,E120/E121-1)</f>
        <v>3.5016609270715815E-2</v>
      </c>
      <c r="I120" s="4">
        <f>I119+D120*I119</f>
        <v>46.965780317744198</v>
      </c>
      <c r="J120" s="4">
        <f>J119+J119*H120-J119*$M$2</f>
        <v>119.98628516777087</v>
      </c>
    </row>
    <row r="121" spans="1:10" x14ac:dyDescent="0.25">
      <c r="A121" s="3">
        <v>43265</v>
      </c>
      <c r="B121" s="4">
        <v>6562.6</v>
      </c>
      <c r="C121" s="1">
        <v>13</v>
      </c>
      <c r="D121" s="5">
        <f>B121/B120-1</f>
        <v>-2.3771272164702983E-2</v>
      </c>
      <c r="E121" s="4">
        <f t="shared" si="3"/>
        <v>6792.4</v>
      </c>
      <c r="F121" s="4">
        <f t="shared" si="4"/>
        <v>8730.3889999999992</v>
      </c>
      <c r="G121" s="1">
        <f t="shared" si="5"/>
        <v>0</v>
      </c>
      <c r="H121" s="5">
        <f>IF(G121=1,E122/E121-1,E121/E122-1)</f>
        <v>4.5699918657102767E-3</v>
      </c>
      <c r="I121" s="4">
        <f>I120+D121*I120</f>
        <v>45.849343971383448</v>
      </c>
      <c r="J121" s="4">
        <f>J120+J120*H121-J120*$M$2</f>
        <v>120.29464894464884</v>
      </c>
    </row>
    <row r="122" spans="1:10" x14ac:dyDescent="0.25">
      <c r="A122" s="3">
        <v>43268</v>
      </c>
      <c r="B122" s="4">
        <v>6792.4</v>
      </c>
      <c r="C122" s="1">
        <v>9</v>
      </c>
      <c r="D122" s="5">
        <f>B122/B121-1</f>
        <v>3.5016609270715815E-2</v>
      </c>
      <c r="E122" s="4">
        <f t="shared" si="3"/>
        <v>6761.5</v>
      </c>
      <c r="F122" s="4">
        <f t="shared" si="4"/>
        <v>8480.1769999999997</v>
      </c>
      <c r="G122" s="1">
        <f t="shared" si="5"/>
        <v>0</v>
      </c>
      <c r="H122" s="5">
        <f>IF(G122=1,E123/E122-1,E122/E123-1)</f>
        <v>-7.5736448899913489E-3</v>
      </c>
      <c r="I122" s="4">
        <f>I121+D122*I121</f>
        <v>47.454832534548032</v>
      </c>
      <c r="J122" s="4">
        <f>J121+J121*H122-J121*$M$2</f>
        <v>119.1429906934866</v>
      </c>
    </row>
    <row r="123" spans="1:10" x14ac:dyDescent="0.25">
      <c r="A123" s="3">
        <v>43269</v>
      </c>
      <c r="B123" s="4">
        <v>6761.5</v>
      </c>
      <c r="C123" s="1">
        <v>11</v>
      </c>
      <c r="D123" s="5">
        <f>B123/B122-1</f>
        <v>-4.5492020493491658E-3</v>
      </c>
      <c r="E123" s="4">
        <f t="shared" si="3"/>
        <v>6813.1</v>
      </c>
      <c r="F123" s="4">
        <f t="shared" si="4"/>
        <v>8605.2829999999994</v>
      </c>
      <c r="G123" s="1">
        <f t="shared" si="5"/>
        <v>1</v>
      </c>
      <c r="H123" s="5">
        <f>IF(G123=1,E124/E123-1,E123/E124-1)</f>
        <v>-4.5940907956730781E-3</v>
      </c>
      <c r="I123" s="4">
        <f>I122+D123*I122</f>
        <v>47.238950913130346</v>
      </c>
      <c r="J123" s="4">
        <f>J122+J122*H123-J122*$M$2</f>
        <v>118.35735099518571</v>
      </c>
    </row>
    <row r="124" spans="1:10" x14ac:dyDescent="0.25">
      <c r="A124" s="3">
        <v>43270</v>
      </c>
      <c r="B124" s="4">
        <v>6813.1</v>
      </c>
      <c r="C124" s="1">
        <v>11</v>
      </c>
      <c r="D124" s="5">
        <f>B124/B123-1</f>
        <v>7.6314427272055063E-3</v>
      </c>
      <c r="E124" s="4">
        <f t="shared" si="3"/>
        <v>6781.8</v>
      </c>
      <c r="F124" s="4">
        <f t="shared" si="4"/>
        <v>8605.2829999999994</v>
      </c>
      <c r="G124" s="1">
        <f t="shared" si="5"/>
        <v>0</v>
      </c>
      <c r="H124" s="5">
        <f>IF(G124=1,E125/E124-1,E124/E125-1)</f>
        <v>0.10497759674134421</v>
      </c>
      <c r="I124" s="4">
        <f>I123+D124*I123</f>
        <v>47.599452261517172</v>
      </c>
      <c r="J124" s="4">
        <f>J123+J123*H124-J123*$M$2</f>
        <v>130.5455065573417</v>
      </c>
    </row>
    <row r="125" spans="1:10" x14ac:dyDescent="0.25">
      <c r="A125" s="3">
        <v>43271</v>
      </c>
      <c r="B125" s="4">
        <v>6781.8</v>
      </c>
      <c r="C125" s="1">
        <v>11</v>
      </c>
      <c r="D125" s="5">
        <f>B125/B124-1</f>
        <v>-4.5940907956730781E-3</v>
      </c>
      <c r="E125" s="4">
        <f t="shared" si="3"/>
        <v>6137.5</v>
      </c>
      <c r="F125" s="4">
        <f t="shared" si="4"/>
        <v>8605.2829999999994</v>
      </c>
      <c r="G125" s="1">
        <f t="shared" si="5"/>
        <v>0</v>
      </c>
      <c r="H125" s="5">
        <f>IF(G125=1,E126/E125-1,E125/E126-1)</f>
        <v>-2.7260480228227246E-2</v>
      </c>
      <c r="I125" s="4">
        <f>I124+D125*I124</f>
        <v>47.380776056003455</v>
      </c>
      <c r="J125" s="4">
        <f>J124+J124*H125-J124*$M$2</f>
        <v>126.7256823438367</v>
      </c>
    </row>
    <row r="126" spans="1:10" x14ac:dyDescent="0.25">
      <c r="A126" s="3">
        <v>43272</v>
      </c>
      <c r="B126" s="4">
        <v>6137.5</v>
      </c>
      <c r="C126" s="1">
        <v>10</v>
      </c>
      <c r="D126" s="5">
        <f>B126/B125-1</f>
        <v>-9.5004276150874478E-2</v>
      </c>
      <c r="E126" s="4">
        <f t="shared" si="3"/>
        <v>6309.5</v>
      </c>
      <c r="F126" s="4">
        <f t="shared" si="4"/>
        <v>8542.73</v>
      </c>
      <c r="G126" s="1">
        <f t="shared" si="5"/>
        <v>0</v>
      </c>
      <c r="H126" s="5">
        <f>IF(G126=1,E127/E126-1,E126/E127-1)</f>
        <v>1.053862293191532E-2</v>
      </c>
      <c r="I126" s="4">
        <f>I125+D126*I125</f>
        <v>42.879399723336164</v>
      </c>
      <c r="J126" s="4">
        <f>J125+J125*H126-J125*$M$2</f>
        <v>127.80774516116038</v>
      </c>
    </row>
    <row r="127" spans="1:10" x14ac:dyDescent="0.25">
      <c r="A127" s="3">
        <v>43275</v>
      </c>
      <c r="B127" s="4">
        <v>6309.5</v>
      </c>
      <c r="C127" s="1">
        <v>13</v>
      </c>
      <c r="D127" s="5">
        <f>B127/B126-1</f>
        <v>2.802443991853365E-2</v>
      </c>
      <c r="E127" s="4">
        <f t="shared" si="3"/>
        <v>6243.7</v>
      </c>
      <c r="F127" s="4">
        <f t="shared" si="4"/>
        <v>8730.3889999999992</v>
      </c>
      <c r="G127" s="1">
        <f t="shared" si="5"/>
        <v>1</v>
      </c>
      <c r="H127" s="5">
        <f>IF(G127=1,E128/E127-1,E127/E128-1)</f>
        <v>-9.3374121114083719E-3</v>
      </c>
      <c r="I127" s="4">
        <f>I126+D127*I126</f>
        <v>44.081070884625589</v>
      </c>
      <c r="J127" s="4">
        <f>J126+J126*H127-J126*$M$2</f>
        <v>126.35873608323844</v>
      </c>
    </row>
    <row r="128" spans="1:10" x14ac:dyDescent="0.25">
      <c r="A128" s="3">
        <v>43276</v>
      </c>
      <c r="B128" s="4">
        <v>6243.7</v>
      </c>
      <c r="C128" s="1">
        <v>12</v>
      </c>
      <c r="D128" s="5">
        <f>B128/B127-1</f>
        <v>-1.0428718598938125E-2</v>
      </c>
      <c r="E128" s="4">
        <f t="shared" si="3"/>
        <v>6185.4</v>
      </c>
      <c r="F128" s="4">
        <f t="shared" si="4"/>
        <v>8667.8359999999993</v>
      </c>
      <c r="G128" s="1">
        <f t="shared" si="5"/>
        <v>0</v>
      </c>
      <c r="H128" s="5">
        <f>IF(G128=1,E129/E128-1,E128/E129-1)</f>
        <v>1.320272572402037E-2</v>
      </c>
      <c r="I128" s="4">
        <f>I127+D128*I127</f>
        <v>43.621361800829987</v>
      </c>
      <c r="J128" s="4">
        <f>J127+J127*H128-J127*$M$2</f>
        <v>127.77429834641283</v>
      </c>
    </row>
    <row r="129" spans="1:10" x14ac:dyDescent="0.25">
      <c r="A129" s="3">
        <v>43277</v>
      </c>
      <c r="B129" s="4">
        <v>6185.4</v>
      </c>
      <c r="C129" s="1">
        <v>11</v>
      </c>
      <c r="D129" s="5">
        <f>B129/B128-1</f>
        <v>-9.3374121114083719E-3</v>
      </c>
      <c r="E129" s="4">
        <f t="shared" si="3"/>
        <v>6104.8</v>
      </c>
      <c r="F129" s="4">
        <f t="shared" si="4"/>
        <v>8605.2829999999994</v>
      </c>
      <c r="G129" s="1">
        <f t="shared" si="5"/>
        <v>0</v>
      </c>
      <c r="H129" s="5">
        <f>IF(G129=1,E130/E129-1,E129/E130-1)</f>
        <v>2.3883000134174326E-2</v>
      </c>
      <c r="I129" s="4">
        <f>I128+D129*I128</f>
        <v>43.214051168834793</v>
      </c>
      <c r="J129" s="4">
        <f>J128+J128*H129-J128*$M$2</f>
        <v>130.57038333427141</v>
      </c>
    </row>
    <row r="130" spans="1:10" x14ac:dyDescent="0.25">
      <c r="A130" s="3">
        <v>43278</v>
      </c>
      <c r="B130" s="4">
        <v>6104.8</v>
      </c>
      <c r="C130" s="1">
        <v>10</v>
      </c>
      <c r="D130" s="5">
        <f>B130/B129-1</f>
        <v>-1.3030685161832589E-2</v>
      </c>
      <c r="E130" s="4">
        <f t="shared" si="3"/>
        <v>5962.4</v>
      </c>
      <c r="F130" s="4">
        <f t="shared" si="4"/>
        <v>8542.73</v>
      </c>
      <c r="G130" s="1">
        <f t="shared" si="5"/>
        <v>0</v>
      </c>
      <c r="H130" s="5">
        <f>IF(G130=1,E131/E130-1,E130/E131-1)</f>
        <v>-0.10798599682834154</v>
      </c>
      <c r="I130" s="4">
        <f>I129+D130*I129</f>
        <v>42.650942473486381</v>
      </c>
      <c r="J130" s="4">
        <f>J129+J129*H130-J129*$M$2</f>
        <v>116.20946956699289</v>
      </c>
    </row>
    <row r="131" spans="1:10" x14ac:dyDescent="0.25">
      <c r="A131" s="3">
        <v>43279</v>
      </c>
      <c r="B131" s="4">
        <v>5962.4</v>
      </c>
      <c r="C131" s="1">
        <v>10</v>
      </c>
      <c r="D131" s="5">
        <f>B131/B130-1</f>
        <v>-2.3325907482636743E-2</v>
      </c>
      <c r="E131" s="4">
        <f>B132</f>
        <v>6684.2</v>
      </c>
      <c r="F131" s="4">
        <f>62.553*C131+7917.2</f>
        <v>8542.73</v>
      </c>
      <c r="G131" s="1">
        <f t="shared" si="5"/>
        <v>0</v>
      </c>
      <c r="H131" s="5">
        <f>IF(G131=1,E132/E131-1,E131/E132-1)</f>
        <v>1.0333518038727618E-3</v>
      </c>
      <c r="I131" s="4">
        <f>I130+D131*I130</f>
        <v>41.656070535302575</v>
      </c>
      <c r="J131" s="4">
        <f>J130+J130*H131-J130*$M$2</f>
        <v>116.09713589286305</v>
      </c>
    </row>
    <row r="132" spans="1:10" x14ac:dyDescent="0.25">
      <c r="A132" s="3">
        <v>43282</v>
      </c>
      <c r="B132" s="4">
        <v>6684.2</v>
      </c>
      <c r="C132" s="1">
        <v>10</v>
      </c>
      <c r="D132" s="5">
        <f>B132/B131-1</f>
        <v>0.12105863410707096</v>
      </c>
      <c r="E132" s="4">
        <f>B133</f>
        <v>6677.3</v>
      </c>
      <c r="F132" s="4">
        <f>62.553*C132+7917.2</f>
        <v>8542.73</v>
      </c>
      <c r="G132" s="1">
        <f t="shared" ref="G132:G181" si="6">IF(F132&gt;F131,1,0)</f>
        <v>0</v>
      </c>
      <c r="H132" s="5">
        <f>IF(G132=1,E133/E132-1,E132/E133-1)</f>
        <v>-1.0301179818580697E-2</v>
      </c>
      <c r="I132" s="4">
        <f>I131+D132*I131</f>
        <v>46.698897536574108</v>
      </c>
      <c r="J132" s="4">
        <f>J131+J131*H132-J131*$M$2</f>
        <v>114.66900414782273</v>
      </c>
    </row>
    <row r="133" spans="1:10" x14ac:dyDescent="0.25">
      <c r="A133" s="3">
        <v>43283</v>
      </c>
      <c r="B133" s="4">
        <v>6677.3</v>
      </c>
      <c r="C133" s="1">
        <v>11</v>
      </c>
      <c r="D133" s="5">
        <f>B133/B132-1</f>
        <v>-1.0322850902126923E-3</v>
      </c>
      <c r="E133" s="4">
        <f>B134</f>
        <v>6746.8</v>
      </c>
      <c r="F133" s="4">
        <f>62.553*C133+7917.2</f>
        <v>8605.2829999999994</v>
      </c>
      <c r="G133" s="1">
        <f t="shared" si="6"/>
        <v>1</v>
      </c>
      <c r="H133" s="5">
        <f>IF(G133=1,E134/E133-1,E133/E134-1)</f>
        <v>-2.6960929625896801E-2</v>
      </c>
      <c r="I133" s="4">
        <f>I132+D133*I132</f>
        <v>46.650690960917736</v>
      </c>
      <c r="J133" s="4">
        <f>J132+J132*H133-J132*$M$2</f>
        <v>111.34808318842597</v>
      </c>
    </row>
    <row r="134" spans="1:10" x14ac:dyDescent="0.25">
      <c r="A134" s="3">
        <v>43284</v>
      </c>
      <c r="B134" s="4">
        <v>6746.8</v>
      </c>
      <c r="C134" s="1">
        <v>11</v>
      </c>
      <c r="D134" s="5">
        <f>B134/B133-1</f>
        <v>1.0408398604226266E-2</v>
      </c>
      <c r="E134" s="4">
        <f>B135</f>
        <v>6564.9</v>
      </c>
      <c r="F134" s="4">
        <f>62.553*C134+7917.2</f>
        <v>8605.2829999999994</v>
      </c>
      <c r="G134" s="1">
        <f t="shared" si="6"/>
        <v>0</v>
      </c>
      <c r="H134" s="5">
        <f>IF(G134=1,E135/E134-1,E134/E135-1)</f>
        <v>-9.714449489388155E-3</v>
      </c>
      <c r="I134" s="4">
        <f>I133+D134*I133</f>
        <v>47.136249947601542</v>
      </c>
      <c r="J134" s="4">
        <f>J133+J133*H134-J133*$M$2</f>
        <v>110.04370169217498</v>
      </c>
    </row>
    <row r="135" spans="1:10" x14ac:dyDescent="0.25">
      <c r="A135" s="3">
        <v>43285</v>
      </c>
      <c r="B135" s="4">
        <v>6564.9</v>
      </c>
      <c r="C135" s="1">
        <v>10</v>
      </c>
      <c r="D135" s="5">
        <f>B135/B134-1</f>
        <v>-2.6960929625896801E-2</v>
      </c>
      <c r="E135" s="4">
        <f>B136</f>
        <v>6629.3</v>
      </c>
      <c r="F135" s="4">
        <f>62.553*C135+7917.2</f>
        <v>8542.73</v>
      </c>
      <c r="G135" s="1">
        <f t="shared" si="6"/>
        <v>0</v>
      </c>
      <c r="H135" s="5">
        <f>IF(G135=1,E136/E135-1,E135/E136-1)</f>
        <v>-1.9145693698492283E-2</v>
      </c>
      <c r="I135" s="4">
        <f>I134+D135*I134</f>
        <v>45.865412829935572</v>
      </c>
      <c r="J135" s="4">
        <f>J134+J134*H135-J134*$M$2</f>
        <v>107.71675128274399</v>
      </c>
    </row>
    <row r="136" spans="1:10" x14ac:dyDescent="0.25">
      <c r="A136" s="3">
        <v>43286</v>
      </c>
      <c r="B136" s="4">
        <v>6629.3</v>
      </c>
      <c r="C136" s="1">
        <v>11</v>
      </c>
      <c r="D136" s="5">
        <f>B136/B135-1</f>
        <v>9.8097457691663781E-3</v>
      </c>
      <c r="E136" s="4">
        <f>B137</f>
        <v>6758.7</v>
      </c>
      <c r="F136" s="4">
        <f>62.553*C136+7917.2</f>
        <v>8605.2829999999994</v>
      </c>
      <c r="G136" s="1">
        <f t="shared" si="6"/>
        <v>1</v>
      </c>
      <c r="H136" s="5">
        <f>IF(G136=1,E137/E136-1,E136/E137-1)</f>
        <v>-4.5955583174278947E-2</v>
      </c>
      <c r="I136" s="4">
        <f>I135+D136*I135</f>
        <v>46.315340869395101</v>
      </c>
      <c r="J136" s="4">
        <f>J135+J135*H136-J135*$M$2</f>
        <v>102.55113165734123</v>
      </c>
    </row>
    <row r="137" spans="1:10" x14ac:dyDescent="0.25">
      <c r="A137" s="3">
        <v>43289</v>
      </c>
      <c r="B137" s="4">
        <v>6758.7</v>
      </c>
      <c r="C137" s="1">
        <v>9</v>
      </c>
      <c r="D137" s="5">
        <f>B137/B136-1</f>
        <v>1.9519406272155315E-2</v>
      </c>
      <c r="E137" s="4">
        <f>B138</f>
        <v>6448.1</v>
      </c>
      <c r="F137" s="4">
        <f>62.553*C137+7917.2</f>
        <v>8480.1769999999997</v>
      </c>
      <c r="G137" s="1">
        <f t="shared" si="6"/>
        <v>0</v>
      </c>
      <c r="H137" s="5">
        <f>IF(G137=1,E138/E137-1,E137/E138-1)</f>
        <v>5.3478437119960365E-3</v>
      </c>
      <c r="I137" s="4">
        <f>I136+D137*I136</f>
        <v>47.219388824458186</v>
      </c>
      <c r="J137" s="4">
        <f>J136+J136*H137-J136*$M$2</f>
        <v>102.89445681861834</v>
      </c>
    </row>
    <row r="138" spans="1:10" x14ac:dyDescent="0.25">
      <c r="A138" s="3">
        <v>43290</v>
      </c>
      <c r="B138" s="4">
        <v>6448.1</v>
      </c>
      <c r="C138" s="1">
        <v>10</v>
      </c>
      <c r="D138" s="5">
        <f>B138/B137-1</f>
        <v>-4.5955583174278947E-2</v>
      </c>
      <c r="E138" s="4">
        <f>B139</f>
        <v>6413.8</v>
      </c>
      <c r="F138" s="4">
        <f>62.553*C138+7917.2</f>
        <v>8542.73</v>
      </c>
      <c r="G138" s="1">
        <f t="shared" si="6"/>
        <v>1</v>
      </c>
      <c r="H138" s="5">
        <f>IF(G138=1,E139/E138-1,E138/E139-1)</f>
        <v>-2.8501044622532667E-2</v>
      </c>
      <c r="I138" s="4">
        <f>I137+D138*I137</f>
        <v>45.049394273897178</v>
      </c>
      <c r="J138" s="4">
        <f>J137+J137*H138-J137*$M$2</f>
        <v>99.756068399782407</v>
      </c>
    </row>
    <row r="139" spans="1:10" x14ac:dyDescent="0.25">
      <c r="A139" s="3">
        <v>43291</v>
      </c>
      <c r="B139" s="4">
        <v>6413.8</v>
      </c>
      <c r="C139" s="1">
        <v>10</v>
      </c>
      <c r="D139" s="5">
        <f>B139/B138-1</f>
        <v>-5.3193964113460446E-3</v>
      </c>
      <c r="E139" s="4">
        <f>B140</f>
        <v>6231</v>
      </c>
      <c r="F139" s="4">
        <f>62.553*C139+7917.2</f>
        <v>8542.73</v>
      </c>
      <c r="G139" s="1">
        <f t="shared" si="6"/>
        <v>0</v>
      </c>
      <c r="H139" s="5">
        <f>IF(G139=1,E140/E139-1,E139/E140-1)</f>
        <v>-2.177881689780059E-3</v>
      </c>
      <c r="I139" s="4">
        <f>I138+D139*I138</f>
        <v>44.809758687663297</v>
      </c>
      <c r="J139" s="4">
        <f>J138+J138*H139-J138*$M$2</f>
        <v>99.339299348170499</v>
      </c>
    </row>
    <row r="140" spans="1:10" x14ac:dyDescent="0.25">
      <c r="A140" s="3">
        <v>43292</v>
      </c>
      <c r="B140" s="4">
        <v>6231</v>
      </c>
      <c r="C140" s="1">
        <v>10</v>
      </c>
      <c r="D140" s="5">
        <f>B140/B139-1</f>
        <v>-2.8501044622532667E-2</v>
      </c>
      <c r="E140" s="4">
        <f>B141</f>
        <v>6244.6</v>
      </c>
      <c r="F140" s="4">
        <f>62.553*C140+7917.2</f>
        <v>8542.73</v>
      </c>
      <c r="G140" s="1">
        <f t="shared" si="6"/>
        <v>0</v>
      </c>
      <c r="H140" s="5">
        <f>IF(G140=1,E141/E140-1,E140/E141-1)</f>
        <v>-7.0730219199690358E-2</v>
      </c>
      <c r="I140" s="4">
        <f>I139+D140*I139</f>
        <v>43.532633755781283</v>
      </c>
      <c r="J140" s="4">
        <f>J139+J139*H140-J139*$M$2</f>
        <v>92.114330331434388</v>
      </c>
    </row>
    <row r="141" spans="1:10" x14ac:dyDescent="0.25">
      <c r="A141" s="3">
        <v>43293</v>
      </c>
      <c r="B141" s="4">
        <v>6244.6</v>
      </c>
      <c r="C141" s="1">
        <v>10</v>
      </c>
      <c r="D141" s="5">
        <f>B141/B140-1</f>
        <v>2.1826352110416725E-3</v>
      </c>
      <c r="E141" s="4">
        <f>B142</f>
        <v>6719.9</v>
      </c>
      <c r="F141" s="4">
        <f>62.553*C141+7917.2</f>
        <v>8542.73</v>
      </c>
      <c r="G141" s="1">
        <f t="shared" si="6"/>
        <v>0</v>
      </c>
      <c r="H141" s="5">
        <f>IF(G141=1,E142/E141-1,E141/E142-1)</f>
        <v>-8.8703553024138904E-2</v>
      </c>
      <c r="I141" s="4">
        <f>I140+D141*I140</f>
        <v>43.627649615046032</v>
      </c>
      <c r="J141" s="4">
        <f>J140+J140*H141-J140*$M$2</f>
        <v>83.759233285934087</v>
      </c>
    </row>
    <row r="142" spans="1:10" x14ac:dyDescent="0.25">
      <c r="A142" s="3">
        <v>43296</v>
      </c>
      <c r="B142" s="4">
        <v>6719.9</v>
      </c>
      <c r="C142" s="1">
        <v>8</v>
      </c>
      <c r="D142" s="5">
        <f>B142/B141-1</f>
        <v>7.6113762290618947E-2</v>
      </c>
      <c r="E142" s="4">
        <f>B143</f>
        <v>7374</v>
      </c>
      <c r="F142" s="4">
        <f>62.553*C142+7917.2</f>
        <v>8417.6239999999998</v>
      </c>
      <c r="G142" s="1">
        <f t="shared" si="6"/>
        <v>0</v>
      </c>
      <c r="H142" s="5">
        <f>IF(G142=1,E143/E142-1,E142/E143-1)</f>
        <v>-3.0824140168721481E-3</v>
      </c>
      <c r="I142" s="4">
        <f>I141+D142*I141</f>
        <v>46.948314167144062</v>
      </c>
      <c r="J142" s="4">
        <f>J141+J141*H142-J141*$M$2</f>
        <v>83.333534184639191</v>
      </c>
    </row>
    <row r="143" spans="1:10" x14ac:dyDescent="0.25">
      <c r="A143" s="3">
        <v>43297</v>
      </c>
      <c r="B143" s="4">
        <v>7374</v>
      </c>
      <c r="C143" s="1">
        <v>10</v>
      </c>
      <c r="D143" s="5">
        <f>B143/B142-1</f>
        <v>9.7337758002351338E-2</v>
      </c>
      <c r="E143" s="4">
        <f>B144</f>
        <v>7396.8</v>
      </c>
      <c r="F143" s="4">
        <f>62.553*C143+7917.2</f>
        <v>8542.73</v>
      </c>
      <c r="G143" s="1">
        <f t="shared" si="6"/>
        <v>1</v>
      </c>
      <c r="H143" s="5">
        <f>IF(G143=1,E144/E143-1,E143/E144-1)</f>
        <v>1.1194029850746245E-2</v>
      </c>
      <c r="I143" s="4">
        <f>I142+D143*I142</f>
        <v>51.518157810163892</v>
      </c>
      <c r="J143" s="4">
        <f>J142+J142*H143-J142*$M$2</f>
        <v>84.099705185500952</v>
      </c>
    </row>
    <row r="144" spans="1:10" x14ac:dyDescent="0.25">
      <c r="A144" s="3">
        <v>43298</v>
      </c>
      <c r="B144" s="4">
        <v>7396.8</v>
      </c>
      <c r="C144" s="1">
        <v>13</v>
      </c>
      <c r="D144" s="5">
        <f>B144/B143-1</f>
        <v>3.0919446704638087E-3</v>
      </c>
      <c r="E144" s="4">
        <f>B145</f>
        <v>7479.6</v>
      </c>
      <c r="F144" s="4">
        <f>62.553*C144+7917.2</f>
        <v>8730.3889999999992</v>
      </c>
      <c r="G144" s="1">
        <f t="shared" si="6"/>
        <v>1</v>
      </c>
      <c r="H144" s="5">
        <f>IF(G144=1,E145/E144-1,E144/E145-1)</f>
        <v>-8.8373709824055569E-3</v>
      </c>
      <c r="I144" s="4">
        <f>I143+D144*I143</f>
        <v>51.677449103637144</v>
      </c>
      <c r="J144" s="4">
        <f>J143+J143*H144-J143*$M$2</f>
        <v>83.188285480894734</v>
      </c>
    </row>
    <row r="145" spans="1:10" x14ac:dyDescent="0.25">
      <c r="A145" s="3">
        <v>43299</v>
      </c>
      <c r="B145" s="4">
        <v>7479.6</v>
      </c>
      <c r="C145" s="1">
        <v>15</v>
      </c>
      <c r="D145" s="5">
        <f>B145/B144-1</f>
        <v>1.1194029850746245E-2</v>
      </c>
      <c r="E145" s="4">
        <f>B146</f>
        <v>7413.5</v>
      </c>
      <c r="F145" s="4">
        <f>62.553*C145+7917.2</f>
        <v>8855.494999999999</v>
      </c>
      <c r="G145" s="1">
        <f t="shared" si="6"/>
        <v>1</v>
      </c>
      <c r="H145" s="5">
        <f>IF(G145=1,E146/E145-1,E145/E146-1)</f>
        <v>4.7413502394280771E-2</v>
      </c>
      <c r="I145" s="4">
        <f>I144+D145*I144</f>
        <v>52.255928011513681</v>
      </c>
      <c r="J145" s="4">
        <f>J144+J144*H145-J144*$M$2</f>
        <v>86.96615688275746</v>
      </c>
    </row>
    <row r="146" spans="1:10" x14ac:dyDescent="0.25">
      <c r="A146" s="3">
        <v>43300</v>
      </c>
      <c r="B146" s="4">
        <v>7413.5</v>
      </c>
      <c r="C146" s="1">
        <v>12</v>
      </c>
      <c r="D146" s="5">
        <f>B146/B145-1</f>
        <v>-8.8373709824055569E-3</v>
      </c>
      <c r="E146" s="4">
        <f>B147</f>
        <v>7765</v>
      </c>
      <c r="F146" s="4">
        <f>62.553*C146+7917.2</f>
        <v>8667.8359999999993</v>
      </c>
      <c r="G146" s="1">
        <f t="shared" si="6"/>
        <v>0</v>
      </c>
      <c r="H146" s="5">
        <f>IF(G146=1,E147/E146-1,E146/E147-1)</f>
        <v>-6.2922378837613424E-2</v>
      </c>
      <c r="I146" s="4">
        <f>I145+D146*I145</f>
        <v>51.794122989646056</v>
      </c>
      <c r="J146" s="4">
        <f>J145+J145*H146-J145*$M$2</f>
        <v>81.320107099563756</v>
      </c>
    </row>
    <row r="147" spans="1:10" x14ac:dyDescent="0.25">
      <c r="A147" s="3">
        <v>43303</v>
      </c>
      <c r="B147" s="4">
        <v>7765</v>
      </c>
      <c r="C147" s="1">
        <v>10</v>
      </c>
      <c r="D147" s="5">
        <f>B147/B146-1</f>
        <v>4.7413502394280771E-2</v>
      </c>
      <c r="E147" s="4">
        <f>B148</f>
        <v>8286.4</v>
      </c>
      <c r="F147" s="4">
        <f>62.553*C147+7917.2</f>
        <v>8542.73</v>
      </c>
      <c r="G147" s="1">
        <f t="shared" si="6"/>
        <v>0</v>
      </c>
      <c r="H147" s="5">
        <f>IF(G147=1,E148/E147-1,E147/E148-1)</f>
        <v>5.3382509948558532E-3</v>
      </c>
      <c r="I147" s="4">
        <f>I146+D147*I146</f>
        <v>54.249863764025314</v>
      </c>
      <c r="J147" s="4">
        <f>J146+J146*H147-J146*$M$2</f>
        <v>81.59157402799066</v>
      </c>
    </row>
    <row r="148" spans="1:10" x14ac:dyDescent="0.25">
      <c r="A148" s="3">
        <v>43304</v>
      </c>
      <c r="B148" s="4">
        <v>8286.4</v>
      </c>
      <c r="C148" s="1">
        <v>12</v>
      </c>
      <c r="D148" s="5">
        <f>B148/B147-1</f>
        <v>6.7147456535737282E-2</v>
      </c>
      <c r="E148" s="4">
        <f>B149</f>
        <v>8242.4</v>
      </c>
      <c r="F148" s="4">
        <f>62.553*C148+7917.2</f>
        <v>8667.8359999999993</v>
      </c>
      <c r="G148" s="1">
        <f t="shared" si="6"/>
        <v>1</v>
      </c>
      <c r="H148" s="5">
        <f>IF(G148=1,E149/E148-1,E148/E149-1)</f>
        <v>-5.1077356109870964E-3</v>
      </c>
      <c r="I148" s="4">
        <f>I147+D148*I147</f>
        <v>57.89260413318987</v>
      </c>
      <c r="J148" s="4">
        <f>J147+J147*H148-J147*$M$2</f>
        <v>81.011642691715423</v>
      </c>
    </row>
    <row r="149" spans="1:10" x14ac:dyDescent="0.25">
      <c r="A149" s="3">
        <v>43305</v>
      </c>
      <c r="B149" s="4">
        <v>8242.4</v>
      </c>
      <c r="C149" s="1">
        <v>15</v>
      </c>
      <c r="D149" s="5">
        <f>B149/B148-1</f>
        <v>-5.309905387140379E-3</v>
      </c>
      <c r="E149" s="4">
        <f>B150</f>
        <v>8200.2999999999993</v>
      </c>
      <c r="F149" s="4">
        <f>62.553*C149+7917.2</f>
        <v>8855.494999999999</v>
      </c>
      <c r="G149" s="1">
        <f t="shared" si="6"/>
        <v>1</v>
      </c>
      <c r="H149" s="5">
        <f>IF(G149=1,E150/E149-1,E149/E150-1)</f>
        <v>1.0743509383803085E-2</v>
      </c>
      <c r="I149" s="4">
        <f>I148+D149*I148</f>
        <v>57.585199882627457</v>
      </c>
      <c r="J149" s="4">
        <f>J148+J148*H149-J148*$M$2</f>
        <v>81.719968749787739</v>
      </c>
    </row>
    <row r="150" spans="1:10" x14ac:dyDescent="0.25">
      <c r="A150" s="3">
        <v>43306</v>
      </c>
      <c r="B150" s="4">
        <v>8200.2999999999993</v>
      </c>
      <c r="C150" s="1">
        <v>14</v>
      </c>
      <c r="D150" s="5">
        <f>B150/B149-1</f>
        <v>-5.1077356109870964E-3</v>
      </c>
      <c r="E150" s="4">
        <f>B151</f>
        <v>8288.4</v>
      </c>
      <c r="F150" s="4">
        <f>62.553*C150+7917.2</f>
        <v>8792.9419999999991</v>
      </c>
      <c r="G150" s="1">
        <f t="shared" si="6"/>
        <v>0</v>
      </c>
      <c r="H150" s="5">
        <f>IF(G150=1,E151/E150-1,E150/E151-1)</f>
        <v>9.0085703155433627E-3</v>
      </c>
      <c r="I150" s="4">
        <f>I149+D150*I149</f>
        <v>57.291069906521152</v>
      </c>
      <c r="J150" s="4">
        <f>J149+J149*H150-J149*$M$2</f>
        <v>82.292708896954636</v>
      </c>
    </row>
    <row r="151" spans="1:10" x14ac:dyDescent="0.25">
      <c r="A151" s="3">
        <v>43307</v>
      </c>
      <c r="B151" s="4">
        <v>8288.4</v>
      </c>
      <c r="C151" s="1">
        <v>13</v>
      </c>
      <c r="D151" s="5">
        <f>B151/B150-1</f>
        <v>1.0743509383803085E-2</v>
      </c>
      <c r="E151" s="4">
        <f>B152</f>
        <v>8214.4</v>
      </c>
      <c r="F151" s="4">
        <f>62.553*C151+7917.2</f>
        <v>8730.3889999999992</v>
      </c>
      <c r="G151" s="1">
        <f t="shared" si="6"/>
        <v>0</v>
      </c>
      <c r="H151" s="5">
        <f>IF(G151=1,E152/E151-1,E151/E152-1)</f>
        <v>5.955344589626832E-2</v>
      </c>
      <c r="I151" s="4">
        <f>I150+D151*I150</f>
        <v>57.906577053669977</v>
      </c>
      <c r="J151" s="4">
        <f>J150+J150*H151-J150*$M$2</f>
        <v>87.028937866112869</v>
      </c>
    </row>
    <row r="152" spans="1:10" x14ac:dyDescent="0.25">
      <c r="A152" s="3">
        <v>43310</v>
      </c>
      <c r="B152" s="4">
        <v>8214.4</v>
      </c>
      <c r="C152" s="1">
        <v>10</v>
      </c>
      <c r="D152" s="5">
        <f>B152/B151-1</f>
        <v>-8.9281405337580111E-3</v>
      </c>
      <c r="E152" s="4">
        <f>B153</f>
        <v>7752.7</v>
      </c>
      <c r="F152" s="4">
        <f>62.553*C152+7917.2</f>
        <v>8542.73</v>
      </c>
      <c r="G152" s="1">
        <f t="shared" si="6"/>
        <v>0</v>
      </c>
      <c r="H152" s="5">
        <f>IF(G152=1,E153/E152-1,E152/E153-1)</f>
        <v>2.816864050501966E-2</v>
      </c>
      <c r="I152" s="4">
        <f>I151+D152*I151</f>
        <v>57.389578995905921</v>
      </c>
      <c r="J152" s="4">
        <f>J151+J151*H152-J151*$M$2</f>
        <v>89.306366854664859</v>
      </c>
    </row>
    <row r="153" spans="1:10" x14ac:dyDescent="0.25">
      <c r="A153" s="3">
        <v>43311</v>
      </c>
      <c r="B153" s="4">
        <v>7752.7</v>
      </c>
      <c r="C153" s="1">
        <v>11</v>
      </c>
      <c r="D153" s="5">
        <f>B153/B152-1</f>
        <v>-5.6206174522789198E-2</v>
      </c>
      <c r="E153" s="4">
        <f>B154</f>
        <v>7540.3</v>
      </c>
      <c r="F153" s="4">
        <f>62.553*C153+7917.2</f>
        <v>8605.2829999999994</v>
      </c>
      <c r="G153" s="1">
        <f t="shared" si="6"/>
        <v>1</v>
      </c>
      <c r="H153" s="5">
        <f>IF(G153=1,E154/E153-1,E153/E154-1)</f>
        <v>8.6866570295611734E-3</v>
      </c>
      <c r="I153" s="4">
        <f>I152+D153*I152</f>
        <v>54.163930303072632</v>
      </c>
      <c r="J153" s="4">
        <f>J152+J152*H153-J152*$M$2</f>
        <v>89.90352790037818</v>
      </c>
    </row>
    <row r="154" spans="1:10" x14ac:dyDescent="0.25">
      <c r="A154" s="3">
        <v>43312</v>
      </c>
      <c r="B154" s="4">
        <v>7540.3</v>
      </c>
      <c r="C154" s="1">
        <v>12</v>
      </c>
      <c r="D154" s="5">
        <f>B154/B153-1</f>
        <v>-2.7396906884053274E-2</v>
      </c>
      <c r="E154" s="4">
        <f>B155</f>
        <v>7605.8</v>
      </c>
      <c r="F154" s="4">
        <f>62.553*C154+7917.2</f>
        <v>8667.8359999999993</v>
      </c>
      <c r="G154" s="1">
        <f t="shared" si="6"/>
        <v>1</v>
      </c>
      <c r="H154" s="5">
        <f>IF(G154=1,E155/E154-1,E154/E155-1)</f>
        <v>-2.0799915853690565E-2</v>
      </c>
      <c r="I154" s="4">
        <f>I153+D154*I153</f>
        <v>52.680006148084999</v>
      </c>
      <c r="J154" s="4">
        <f>J153+J153*H154-J153*$M$2</f>
        <v>87.853735029299642</v>
      </c>
    </row>
    <row r="155" spans="1:10" x14ac:dyDescent="0.25">
      <c r="A155" s="3">
        <v>43313</v>
      </c>
      <c r="B155" s="4">
        <v>7605.8</v>
      </c>
      <c r="C155" s="1">
        <v>12</v>
      </c>
      <c r="D155" s="5">
        <f>B155/B154-1</f>
        <v>8.6866570295611734E-3</v>
      </c>
      <c r="E155" s="4">
        <f>B156</f>
        <v>7447.6</v>
      </c>
      <c r="F155" s="4">
        <f>62.553*C155+7917.2</f>
        <v>8667.8359999999993</v>
      </c>
      <c r="G155" s="1">
        <f t="shared" si="6"/>
        <v>0</v>
      </c>
      <c r="H155" s="5">
        <f>IF(G155=1,E156/E155-1,E155/E156-1)</f>
        <v>6.6746877506588698E-2</v>
      </c>
      <c r="I155" s="4">
        <f>I154+D155*I154</f>
        <v>53.137619293808591</v>
      </c>
      <c r="J155" s="4">
        <f>J154+J154*H155-J154*$M$2</f>
        <v>93.541990049738004</v>
      </c>
    </row>
    <row r="156" spans="1:10" x14ac:dyDescent="0.25">
      <c r="A156" s="3">
        <v>43314</v>
      </c>
      <c r="B156" s="4">
        <v>7447.6</v>
      </c>
      <c r="C156" s="1">
        <v>11</v>
      </c>
      <c r="D156" s="5">
        <f>B156/B155-1</f>
        <v>-2.0799915853690565E-2</v>
      </c>
      <c r="E156" s="4">
        <f>B157</f>
        <v>6981.6</v>
      </c>
      <c r="F156" s="4">
        <f>62.553*C156+7917.2</f>
        <v>8605.2829999999994</v>
      </c>
      <c r="G156" s="1">
        <f t="shared" si="6"/>
        <v>0</v>
      </c>
      <c r="H156" s="5">
        <f>IF(G156=1,E157/E156-1,E156/E157-1)</f>
        <v>6.327745506435889E-3</v>
      </c>
      <c r="I156" s="4">
        <f>I155+D156*I155</f>
        <v>52.032361283831925</v>
      </c>
      <c r="J156" s="4">
        <f>J155+J155*H156-J155*$M$2</f>
        <v>93.946815976838835</v>
      </c>
    </row>
    <row r="157" spans="1:10" x14ac:dyDescent="0.25">
      <c r="A157" s="3">
        <v>43317</v>
      </c>
      <c r="B157" s="4">
        <v>6981.6</v>
      </c>
      <c r="C157" s="1">
        <v>10</v>
      </c>
      <c r="D157" s="5">
        <f>B157/B156-1</f>
        <v>-6.2570492507653452E-2</v>
      </c>
      <c r="E157" s="4">
        <f>B158</f>
        <v>6937.7</v>
      </c>
      <c r="F157" s="4">
        <f>62.553*C157+7917.2</f>
        <v>8542.73</v>
      </c>
      <c r="G157" s="1">
        <f t="shared" si="6"/>
        <v>0</v>
      </c>
      <c r="H157" s="5">
        <f>IF(G157=1,E158/E157-1,E157/E158-1)</f>
        <v>8.8113050706567053E-2</v>
      </c>
      <c r="I157" s="4">
        <f>I156+D157*I156</f>
        <v>48.776670811966405</v>
      </c>
      <c r="J157" s="4">
        <f>J156+J156*H157-J156*$M$2</f>
        <v>102.03686290477289</v>
      </c>
    </row>
    <row r="158" spans="1:10" x14ac:dyDescent="0.25">
      <c r="A158" s="3">
        <v>43318</v>
      </c>
      <c r="B158" s="4">
        <v>6937.7</v>
      </c>
      <c r="C158" s="1">
        <v>11</v>
      </c>
      <c r="D158" s="5">
        <f>B158/B157-1</f>
        <v>-6.2879569153203585E-3</v>
      </c>
      <c r="E158" s="4">
        <f>B159</f>
        <v>6375.9</v>
      </c>
      <c r="F158" s="4">
        <f>62.553*C158+7917.2</f>
        <v>8605.2829999999994</v>
      </c>
      <c r="G158" s="1">
        <f t="shared" si="6"/>
        <v>1</v>
      </c>
      <c r="H158" s="5">
        <f>IF(G158=1,E159/E158-1,E158/E159-1)</f>
        <v>3.0113395755893224E-2</v>
      </c>
      <c r="I158" s="4">
        <f>I157+D158*I157</f>
        <v>48.469965207427997</v>
      </c>
      <c r="J158" s="4">
        <f>J157+J157*H158-J157*$M$2</f>
        <v>104.90546561330459</v>
      </c>
    </row>
    <row r="159" spans="1:10" x14ac:dyDescent="0.25">
      <c r="A159" s="3">
        <v>43319</v>
      </c>
      <c r="B159" s="4">
        <v>6375.9</v>
      </c>
      <c r="C159" s="1">
        <v>11</v>
      </c>
      <c r="D159" s="5">
        <f>B159/B158-1</f>
        <v>-8.0977845683728011E-2</v>
      </c>
      <c r="E159" s="4">
        <f>B160</f>
        <v>6567.9</v>
      </c>
      <c r="F159" s="4">
        <f>62.553*C159+7917.2</f>
        <v>8605.2829999999994</v>
      </c>
      <c r="G159" s="1">
        <f t="shared" si="6"/>
        <v>0</v>
      </c>
      <c r="H159" s="5">
        <f>IF(G159=1,E160/E159-1,E159/E160-1)</f>
        <v>5.1183559802179701E-2</v>
      </c>
      <c r="I159" s="4">
        <f>I158+D159*I158</f>
        <v>44.544971844565225</v>
      </c>
      <c r="J159" s="4">
        <f>J158+J158*H159-J158*$M$2</f>
        <v>110.06508985487206</v>
      </c>
    </row>
    <row r="160" spans="1:10" x14ac:dyDescent="0.25">
      <c r="A160" s="3">
        <v>43320</v>
      </c>
      <c r="B160" s="4">
        <v>6567.9</v>
      </c>
      <c r="C160" s="1">
        <v>14</v>
      </c>
      <c r="D160" s="5">
        <f>B160/B159-1</f>
        <v>3.0113395755893224E-2</v>
      </c>
      <c r="E160" s="4">
        <f>B161</f>
        <v>6248.1</v>
      </c>
      <c r="F160" s="4">
        <f>62.553*C160+7917.2</f>
        <v>8792.9419999999991</v>
      </c>
      <c r="G160" s="1">
        <f t="shared" si="6"/>
        <v>1</v>
      </c>
      <c r="H160" s="5">
        <f>IF(G160=1,E161/E160-1,E160/E161-1)</f>
        <v>1.3876218370384663E-2</v>
      </c>
      <c r="I160" s="4">
        <f>I159+D160*I159</f>
        <v>45.886372210655736</v>
      </c>
      <c r="J160" s="4">
        <f>J159+J159*H160-J159*$M$2</f>
        <v>111.37224689694453</v>
      </c>
    </row>
    <row r="161" spans="1:10" x14ac:dyDescent="0.25">
      <c r="A161" s="3">
        <v>43321</v>
      </c>
      <c r="B161" s="4">
        <v>6248.1</v>
      </c>
      <c r="C161" s="1">
        <v>12</v>
      </c>
      <c r="D161" s="5">
        <f>B161/B160-1</f>
        <v>-4.8691362535970284E-2</v>
      </c>
      <c r="E161" s="4">
        <f>B162</f>
        <v>6334.8</v>
      </c>
      <c r="F161" s="4">
        <f>62.553*C161+7917.2</f>
        <v>8667.8359999999993</v>
      </c>
      <c r="G161" s="1">
        <f t="shared" si="6"/>
        <v>0</v>
      </c>
      <c r="H161" s="5">
        <f>IF(G161=1,E162/E161-1,E161/E162-1)</f>
        <v>3.3173500342499329E-2</v>
      </c>
      <c r="I161" s="4">
        <f>I160+D161*I160</f>
        <v>43.652102225886225</v>
      </c>
      <c r="J161" s="4">
        <f>J160+J160*H161-J160*$M$2</f>
        <v>114.84410967373135</v>
      </c>
    </row>
    <row r="162" spans="1:10" x14ac:dyDescent="0.25">
      <c r="A162" s="3">
        <v>43324</v>
      </c>
      <c r="B162" s="4">
        <v>6334.8</v>
      </c>
      <c r="C162" s="1">
        <v>10</v>
      </c>
      <c r="D162" s="5">
        <f>B162/B161-1</f>
        <v>1.3876218370384663E-2</v>
      </c>
      <c r="E162" s="4">
        <f>B163</f>
        <v>6131.4</v>
      </c>
      <c r="F162" s="4">
        <f>62.553*C162+7917.2</f>
        <v>8542.73</v>
      </c>
      <c r="G162" s="1">
        <f t="shared" si="6"/>
        <v>0</v>
      </c>
      <c r="H162" s="5">
        <f>IF(G162=1,E163/E162-1,E162/E163-1)</f>
        <v>-4.6660965560133771E-2</v>
      </c>
      <c r="I162" s="4">
        <f>I161+D162*I161</f>
        <v>44.257828328698977</v>
      </c>
      <c r="J162" s="4">
        <f>J161+J161*H162-J161*$M$2</f>
        <v>109.25568440811368</v>
      </c>
    </row>
    <row r="163" spans="1:10" x14ac:dyDescent="0.25">
      <c r="A163" s="3">
        <v>43325</v>
      </c>
      <c r="B163" s="4">
        <v>6131.4</v>
      </c>
      <c r="C163" s="1">
        <v>12</v>
      </c>
      <c r="D163" s="5">
        <f>B163/B162-1</f>
        <v>-3.2108353854896854E-2</v>
      </c>
      <c r="E163" s="4">
        <f>B164</f>
        <v>6431.5</v>
      </c>
      <c r="F163" s="4">
        <f>62.553*C163+7917.2</f>
        <v>8667.8359999999993</v>
      </c>
      <c r="G163" s="1">
        <f t="shared" si="6"/>
        <v>1</v>
      </c>
      <c r="H163" s="5">
        <f>IF(G163=1,E164/E163-1,E163/E164-1)</f>
        <v>-1.8098421830055167E-2</v>
      </c>
      <c r="I163" s="4">
        <f>I162+D163*I162</f>
        <v>42.836782315871829</v>
      </c>
      <c r="J163" s="4">
        <f>J162+J162*H163-J162*$M$2</f>
        <v>107.05981757554804</v>
      </c>
    </row>
    <row r="164" spans="1:10" x14ac:dyDescent="0.25">
      <c r="A164" s="3">
        <v>43326</v>
      </c>
      <c r="B164" s="4">
        <v>6431.5</v>
      </c>
      <c r="C164" s="1">
        <v>14</v>
      </c>
      <c r="D164" s="5">
        <f>B164/B163-1</f>
        <v>4.894477607071801E-2</v>
      </c>
      <c r="E164" s="4">
        <f>B165</f>
        <v>6315.1</v>
      </c>
      <c r="F164" s="4">
        <f>62.553*C164+7917.2</f>
        <v>8792.9419999999991</v>
      </c>
      <c r="G164" s="1">
        <f t="shared" si="6"/>
        <v>1</v>
      </c>
      <c r="H164" s="5">
        <f>IF(G164=1,E165/E164-1,E164/E165-1)</f>
        <v>3.4821301325394627E-2</v>
      </c>
      <c r="I164" s="4">
        <f>I163+D164*I163</f>
        <v>44.933419033912273</v>
      </c>
      <c r="J164" s="4">
        <f>J163+J163*H164-J163*$M$2</f>
        <v>110.57366010803689</v>
      </c>
    </row>
    <row r="165" spans="1:10" x14ac:dyDescent="0.25">
      <c r="A165" s="3">
        <v>43327</v>
      </c>
      <c r="B165" s="4">
        <v>6315.1</v>
      </c>
      <c r="C165" s="1">
        <v>13</v>
      </c>
      <c r="D165" s="5">
        <f>B165/B164-1</f>
        <v>-1.8098421830055167E-2</v>
      </c>
      <c r="E165" s="4">
        <f>B166</f>
        <v>6535</v>
      </c>
      <c r="F165" s="4">
        <f>62.553*C165+7917.2</f>
        <v>8730.3889999999992</v>
      </c>
      <c r="G165" s="1">
        <f t="shared" si="6"/>
        <v>0</v>
      </c>
      <c r="H165" s="5">
        <f>IF(G165=1,E166/E165-1,E165/E166-1)</f>
        <v>3.1160299016070869E-3</v>
      </c>
      <c r="I165" s="4">
        <f>I164+D165*I164</f>
        <v>44.120195061969902</v>
      </c>
      <c r="J165" s="4">
        <f>J164+J164*H165-J164*$M$2</f>
        <v>110.6970636190476</v>
      </c>
    </row>
    <row r="166" spans="1:10" x14ac:dyDescent="0.25">
      <c r="A166" s="3">
        <v>43328</v>
      </c>
      <c r="B166" s="4">
        <v>6535</v>
      </c>
      <c r="C166" s="1">
        <v>11</v>
      </c>
      <c r="D166" s="5">
        <f>B166/B165-1</f>
        <v>3.4821301325394627E-2</v>
      </c>
      <c r="E166" s="4">
        <f>B167</f>
        <v>6514.7</v>
      </c>
      <c r="F166" s="4">
        <f>62.553*C166+7917.2</f>
        <v>8605.2829999999994</v>
      </c>
      <c r="G166" s="1">
        <f t="shared" si="6"/>
        <v>0</v>
      </c>
      <c r="H166" s="5">
        <f>IF(G166=1,E167/E166-1,E166/E167-1)</f>
        <v>8.4495790573346774E-4</v>
      </c>
      <c r="I166" s="4">
        <f>I165+D166*I165</f>
        <v>45.656517668757942</v>
      </c>
      <c r="J166" s="4">
        <f>J165+J165*H166-J165*$M$2</f>
        <v>110.5692038508559</v>
      </c>
    </row>
    <row r="167" spans="1:10" x14ac:dyDescent="0.25">
      <c r="A167" s="3">
        <v>43331</v>
      </c>
      <c r="B167" s="4">
        <v>6514.7</v>
      </c>
      <c r="C167" s="1">
        <v>9</v>
      </c>
      <c r="D167" s="5">
        <f>B167/B166-1</f>
        <v>-3.1063504208110881E-3</v>
      </c>
      <c r="E167" s="4">
        <f>B168</f>
        <v>6509.2</v>
      </c>
      <c r="F167" s="4">
        <f>62.553*C167+7917.2</f>
        <v>8480.1769999999997</v>
      </c>
      <c r="G167" s="1">
        <f t="shared" si="6"/>
        <v>0</v>
      </c>
      <c r="H167" s="5">
        <f>IF(G167=1,E168/E167-1,E167/E168-1)</f>
        <v>1.8510694894302793E-2</v>
      </c>
      <c r="I167" s="4">
        <f>I166+D167*I166</f>
        <v>45.514692525884826</v>
      </c>
      <c r="J167" s="4">
        <f>J166+J166*H167-J166*$M$2</f>
        <v>112.39477824034334</v>
      </c>
    </row>
    <row r="168" spans="1:10" x14ac:dyDescent="0.25">
      <c r="A168" s="3">
        <v>43332</v>
      </c>
      <c r="B168" s="4">
        <v>6509.2</v>
      </c>
      <c r="C168" s="1">
        <v>10</v>
      </c>
      <c r="D168" s="5">
        <f>B168/B167-1</f>
        <v>-8.442445546226196E-4</v>
      </c>
      <c r="E168" s="4">
        <f>B169</f>
        <v>6390.9</v>
      </c>
      <c r="F168" s="4">
        <f>62.553*C168+7917.2</f>
        <v>8542.73</v>
      </c>
      <c r="G168" s="1">
        <f t="shared" si="6"/>
        <v>1</v>
      </c>
      <c r="H168" s="5">
        <f>IF(G168=1,E169/E168-1,E168/E169-1)</f>
        <v>1.3832167613325286E-2</v>
      </c>
      <c r="I168" s="4">
        <f>I167+D168*I167</f>
        <v>45.476266994564526</v>
      </c>
      <c r="J168" s="4">
        <f>J167+J167*H168-J167*$M$2</f>
        <v>113.7246520953456</v>
      </c>
    </row>
    <row r="169" spans="1:10" x14ac:dyDescent="0.25">
      <c r="A169" s="3">
        <v>43333</v>
      </c>
      <c r="B169" s="4">
        <v>6390.9</v>
      </c>
      <c r="C169" s="1">
        <v>11</v>
      </c>
      <c r="D169" s="5">
        <f>B169/B168-1</f>
        <v>-1.8174276408775336E-2</v>
      </c>
      <c r="E169" s="4">
        <f>B170</f>
        <v>6479.3</v>
      </c>
      <c r="F169" s="4">
        <f>62.553*C169+7917.2</f>
        <v>8605.2829999999994</v>
      </c>
      <c r="G169" s="1">
        <f t="shared" si="6"/>
        <v>1</v>
      </c>
      <c r="H169" s="5">
        <f>IF(G169=1,E170/E169-1,E169/E170-1)</f>
        <v>2.9555661877054717E-2</v>
      </c>
      <c r="I169" s="4">
        <f>I168+D169*I168</f>
        <v>44.649768748166046</v>
      </c>
      <c r="J169" s="4">
        <f>J168+J168*H169-J168*$M$2</f>
        <v>116.85841015557064</v>
      </c>
    </row>
    <row r="170" spans="1:10" x14ac:dyDescent="0.25">
      <c r="A170" s="3">
        <v>43334</v>
      </c>
      <c r="B170" s="4">
        <v>6479.3</v>
      </c>
      <c r="C170" s="1">
        <v>11</v>
      </c>
      <c r="D170" s="5">
        <f>B170/B169-1</f>
        <v>1.3832167613325286E-2</v>
      </c>
      <c r="E170" s="4">
        <f>B171</f>
        <v>6670.8</v>
      </c>
      <c r="F170" s="4">
        <f>62.553*C170+7917.2</f>
        <v>8605.2829999999994</v>
      </c>
      <c r="G170" s="1">
        <f t="shared" si="6"/>
        <v>0</v>
      </c>
      <c r="H170" s="5">
        <f>IF(G170=1,E171/E170-1,E170/E171-1)</f>
        <v>-1.6613842411734359E-2</v>
      </c>
      <c r="I170" s="4">
        <f>I169+D170*I169</f>
        <v>45.267371833386889</v>
      </c>
      <c r="J170" s="4">
        <f>J169+J169*H170-J169*$M$2</f>
        <v>114.68322612444902</v>
      </c>
    </row>
    <row r="171" spans="1:10" x14ac:dyDescent="0.25">
      <c r="A171" s="3">
        <v>43335</v>
      </c>
      <c r="B171" s="4">
        <v>6670.8</v>
      </c>
      <c r="C171" s="1">
        <v>10</v>
      </c>
      <c r="D171" s="5">
        <f>B171/B170-1</f>
        <v>2.9555661877054717E-2</v>
      </c>
      <c r="E171" s="4">
        <f>B172</f>
        <v>6783.5</v>
      </c>
      <c r="F171" s="4">
        <f>62.553*C171+7917.2</f>
        <v>8542.73</v>
      </c>
      <c r="G171" s="1">
        <f t="shared" si="6"/>
        <v>0</v>
      </c>
      <c r="H171" s="5">
        <f>IF(G171=1,E172/E171-1,E171/E172-1)</f>
        <v>-5.032899342013164E-2</v>
      </c>
      <c r="I171" s="4">
        <f>I170+D171*I170</f>
        <v>46.605278969357386</v>
      </c>
      <c r="J171" s="4">
        <f>J170+J170*H171-J170*$M$2</f>
        <v>108.68196833918326</v>
      </c>
    </row>
    <row r="172" spans="1:10" x14ac:dyDescent="0.25">
      <c r="A172" s="3">
        <v>43338</v>
      </c>
      <c r="B172" s="4">
        <v>6783.5</v>
      </c>
      <c r="C172" s="1">
        <v>9</v>
      </c>
      <c r="D172" s="5">
        <f>B172/B171-1</f>
        <v>1.6894525394255622E-2</v>
      </c>
      <c r="E172" s="4">
        <f>B173</f>
        <v>7143</v>
      </c>
      <c r="F172" s="4">
        <f>62.553*C172+7917.2</f>
        <v>8480.1769999999997</v>
      </c>
      <c r="G172" s="1">
        <f t="shared" si="6"/>
        <v>0</v>
      </c>
      <c r="H172" s="5">
        <f>IF(G172=1,E173/E172-1,E172/E173-1)</f>
        <v>5.3907976409981462E-3</v>
      </c>
      <c r="I172" s="4">
        <f>I171+D172*I171</f>
        <v>47.392653038411559</v>
      </c>
      <c r="J172" s="4">
        <f>J171+J171*H172-J171*$M$2</f>
        <v>109.0504869010468</v>
      </c>
    </row>
    <row r="173" spans="1:10" x14ac:dyDescent="0.25">
      <c r="A173" s="3">
        <v>43339</v>
      </c>
      <c r="B173" s="4">
        <v>7143</v>
      </c>
      <c r="C173" s="1">
        <v>10</v>
      </c>
      <c r="D173" s="5">
        <f>B173/B172-1</f>
        <v>5.2996240878602441E-2</v>
      </c>
      <c r="E173" s="4">
        <f>B174</f>
        <v>7104.7</v>
      </c>
      <c r="F173" s="4">
        <f>62.553*C173+7917.2</f>
        <v>8542.73</v>
      </c>
      <c r="G173" s="1">
        <f t="shared" si="6"/>
        <v>1</v>
      </c>
      <c r="H173" s="5">
        <f>IF(G173=1,E174/E173-1,E173/E174-1)</f>
        <v>-1.8354047320787603E-2</v>
      </c>
      <c r="I173" s="4">
        <f>I172+D173*I172</f>
        <v>49.904285494711246</v>
      </c>
      <c r="J173" s="4">
        <f>J172+J172*H173-J172*$M$2</f>
        <v>106.83086813030796</v>
      </c>
    </row>
    <row r="174" spans="1:10" x14ac:dyDescent="0.25">
      <c r="A174" s="3">
        <v>43340</v>
      </c>
      <c r="B174" s="4">
        <v>7104.7</v>
      </c>
      <c r="C174" s="1">
        <v>12</v>
      </c>
      <c r="D174" s="5">
        <f>B174/B173-1</f>
        <v>-5.3618927621448265E-3</v>
      </c>
      <c r="E174" s="4">
        <f>B175</f>
        <v>6974.3</v>
      </c>
      <c r="F174" s="4">
        <f>62.553*C174+7917.2</f>
        <v>8667.8359999999993</v>
      </c>
      <c r="G174" s="1">
        <f t="shared" si="6"/>
        <v>1</v>
      </c>
      <c r="H174" s="5">
        <f>IF(G174=1,E175/E174-1,E174/E175-1)</f>
        <v>1.914170597766085E-2</v>
      </c>
      <c r="I174" s="4">
        <f>I173+D174*I173</f>
        <v>49.636704067517144</v>
      </c>
      <c r="J174" s="4">
        <f>J173+J173*H174-J173*$M$2</f>
        <v>108.66213146113596</v>
      </c>
    </row>
    <row r="175" spans="1:10" x14ac:dyDescent="0.25">
      <c r="A175" s="3">
        <v>43341</v>
      </c>
      <c r="B175" s="4">
        <v>6974.3</v>
      </c>
      <c r="C175" s="1">
        <v>11</v>
      </c>
      <c r="D175" s="5">
        <f>B175/B174-1</f>
        <v>-1.8354047320787603E-2</v>
      </c>
      <c r="E175" s="4">
        <f>B176</f>
        <v>7107.8</v>
      </c>
      <c r="F175" s="4">
        <f>62.553*C175+7917.2</f>
        <v>8605.2829999999994</v>
      </c>
      <c r="G175" s="1">
        <f t="shared" si="6"/>
        <v>0</v>
      </c>
      <c r="H175" s="5">
        <f>IF(G175=1,E176/E175-1,E175/E176-1)</f>
        <v>-3.4449968755943083E-2</v>
      </c>
      <c r="I175" s="4">
        <f>I174+D175*I174</f>
        <v>48.725669652214002</v>
      </c>
      <c r="J175" s="4">
        <f>J174+J174*H175-J174*$M$2</f>
        <v>104.70140016442336</v>
      </c>
    </row>
    <row r="176" spans="1:10" x14ac:dyDescent="0.25">
      <c r="A176" s="3">
        <v>43342</v>
      </c>
      <c r="B176" s="4">
        <v>7107.8</v>
      </c>
      <c r="C176" s="1">
        <v>11</v>
      </c>
      <c r="D176" s="5">
        <f>B176/B175-1</f>
        <v>1.914170597766085E-2</v>
      </c>
      <c r="E176" s="4">
        <f>B177</f>
        <v>7361.4</v>
      </c>
      <c r="F176" s="4">
        <f>62.553*C176+7917.2</f>
        <v>8605.2829999999994</v>
      </c>
      <c r="G176" s="1">
        <f t="shared" si="6"/>
        <v>0</v>
      </c>
      <c r="H176" s="5">
        <f>IF(G176=1,E177/E176-1,E176/E177-1)</f>
        <v>-8.7925996741486934E-3</v>
      </c>
      <c r="I176" s="4">
        <f>I175+D176*I175</f>
        <v>49.658362094261314</v>
      </c>
      <c r="J176" s="4">
        <f>J175+J175*H176-J175*$M$2</f>
        <v>103.57139986712589</v>
      </c>
    </row>
    <row r="177" spans="1:10" x14ac:dyDescent="0.25">
      <c r="A177" s="3">
        <v>43345</v>
      </c>
      <c r="B177" s="4">
        <v>7361.4</v>
      </c>
      <c r="C177" s="1">
        <v>10</v>
      </c>
      <c r="D177" s="5">
        <f>B177/B176-1</f>
        <v>3.5679113087031089E-2</v>
      </c>
      <c r="E177" s="4">
        <f>B178</f>
        <v>7426.7</v>
      </c>
      <c r="F177" s="4">
        <f>62.553*C177+7917.2</f>
        <v>8542.73</v>
      </c>
      <c r="G177" s="1">
        <f t="shared" si="6"/>
        <v>0</v>
      </c>
      <c r="H177" s="5">
        <f>IF(G177=1,E178/E177-1,E177/E178-1)</f>
        <v>5.8945147077695159E-2</v>
      </c>
      <c r="I177" s="4">
        <f>I176+D177*I176</f>
        <v>51.430128411139201</v>
      </c>
      <c r="J177" s="4">
        <f>J176+J176*H177-J176*$M$2</f>
        <v>109.46928846560215</v>
      </c>
    </row>
    <row r="178" spans="1:10" x14ac:dyDescent="0.25">
      <c r="A178" s="3">
        <v>43346</v>
      </c>
      <c r="B178" s="4">
        <v>7426.7</v>
      </c>
      <c r="C178" s="1">
        <v>10</v>
      </c>
      <c r="D178" s="5">
        <f>B178/B177-1</f>
        <v>8.8705952672045729E-3</v>
      </c>
      <c r="E178" s="4">
        <f>B179</f>
        <v>7013.3</v>
      </c>
      <c r="F178" s="4">
        <f>62.553*C178+7917.2</f>
        <v>8542.73</v>
      </c>
      <c r="G178" s="1">
        <f t="shared" si="6"/>
        <v>0</v>
      </c>
      <c r="H178" s="5">
        <f>IF(G178=1,E179/E178-1,E178/E179-1)</f>
        <v>7.7295279642401793E-2</v>
      </c>
      <c r="I178" s="4">
        <f>I177+D178*I177</f>
        <v>51.886344264814774</v>
      </c>
      <c r="J178" s="4">
        <f>J177+J177*H178-J177*$M$2</f>
        <v>117.71180915287441</v>
      </c>
    </row>
    <row r="179" spans="1:10" x14ac:dyDescent="0.25">
      <c r="A179" s="3">
        <v>43347</v>
      </c>
      <c r="B179" s="4">
        <v>7013.3</v>
      </c>
      <c r="C179" s="1">
        <v>11</v>
      </c>
      <c r="D179" s="5">
        <f>B179/B178-1</f>
        <v>-5.5664023051961165E-2</v>
      </c>
      <c r="E179" s="4">
        <f>B180</f>
        <v>6510.1</v>
      </c>
      <c r="F179" s="4">
        <f>62.553*C179+7917.2</f>
        <v>8605.2829999999994</v>
      </c>
      <c r="G179" s="1">
        <f t="shared" si="6"/>
        <v>1</v>
      </c>
      <c r="H179" s="5">
        <f>IF(G179=1,E180/E179-1,E179/E180-1)</f>
        <v>-7.5267661019040588E-4</v>
      </c>
      <c r="I179" s="4">
        <f>I178+D179*I178</f>
        <v>48.99814160157613</v>
      </c>
      <c r="J179" s="4">
        <f>J178+J178*H179-J178*$M$2</f>
        <v>117.3877866090761</v>
      </c>
    </row>
    <row r="180" spans="1:10" x14ac:dyDescent="0.25">
      <c r="A180" s="3">
        <v>43348</v>
      </c>
      <c r="B180" s="4">
        <v>6510.1</v>
      </c>
      <c r="C180" s="1">
        <v>13</v>
      </c>
      <c r="D180" s="5">
        <f>B180/B179-1</f>
        <v>-7.1749390443870853E-2</v>
      </c>
      <c r="E180" s="4">
        <f>B181</f>
        <v>6505.2</v>
      </c>
      <c r="F180" s="4">
        <f>62.553*C180+7917.2</f>
        <v>8730.3889999999992</v>
      </c>
      <c r="G180" s="1">
        <f t="shared" si="6"/>
        <v>1</v>
      </c>
      <c r="H180" s="1">
        <f>IF(G180=1,E181/E180-1,E180/E181-1)</f>
        <v>-1</v>
      </c>
      <c r="I180" s="4">
        <f>I179+D180*I179</f>
        <v>45.48255480878057</v>
      </c>
      <c r="J180" s="4">
        <f>J179+J179*H180-J179*$M$2</f>
        <v>-0.23477557321815221</v>
      </c>
    </row>
    <row r="181" spans="1:10" x14ac:dyDescent="0.25">
      <c r="A181" s="3">
        <v>43349</v>
      </c>
      <c r="B181" s="4">
        <v>6505.2</v>
      </c>
      <c r="C181" s="1">
        <v>15</v>
      </c>
      <c r="D181" s="5">
        <f>B181/B180-1</f>
        <v>-7.5267661019040588E-4</v>
      </c>
      <c r="E181" s="4">
        <f>B182</f>
        <v>0</v>
      </c>
      <c r="F181" s="4">
        <f>62.553*C181+7917.2</f>
        <v>8855.494999999999</v>
      </c>
      <c r="G181" s="1">
        <f t="shared" si="6"/>
        <v>1</v>
      </c>
      <c r="H181" s="1" t="e">
        <f>IF(G181=1,E182/E181-1,E181/E182-1)</f>
        <v>#DIV/0!</v>
      </c>
      <c r="I181" s="4">
        <f>I180+D181*I180</f>
        <v>45.448321153604297</v>
      </c>
      <c r="J181" s="4" t="e">
        <f>J180+J180*H181-J180*$M$2</f>
        <v>#DIV/0!</v>
      </c>
    </row>
    <row r="182" spans="1:10" x14ac:dyDescent="0.25">
      <c r="D182" s="5"/>
    </row>
    <row r="183" spans="1:10" x14ac:dyDescent="0.25">
      <c r="D183" s="5"/>
    </row>
    <row r="184" spans="1:10" x14ac:dyDescent="0.25">
      <c r="D184" s="5"/>
    </row>
    <row r="185" spans="1:10" x14ac:dyDescent="0.25">
      <c r="D185" s="5"/>
    </row>
    <row r="186" spans="1:10" x14ac:dyDescent="0.25">
      <c r="D186" s="5"/>
    </row>
    <row r="187" spans="1:10" x14ac:dyDescent="0.25">
      <c r="D187" s="5"/>
    </row>
    <row r="188" spans="1:10" x14ac:dyDescent="0.25">
      <c r="D188" s="5"/>
    </row>
    <row r="189" spans="1:10" x14ac:dyDescent="0.25">
      <c r="D189" s="5"/>
    </row>
    <row r="190" spans="1:10" x14ac:dyDescent="0.25">
      <c r="D190" s="5"/>
    </row>
    <row r="191" spans="1:10" x14ac:dyDescent="0.25">
      <c r="D191" s="5"/>
    </row>
    <row r="192" spans="1:10" x14ac:dyDescent="0.25">
      <c r="D192" s="5"/>
    </row>
    <row r="193" spans="4:4" x14ac:dyDescent="0.25">
      <c r="D193" s="5"/>
    </row>
    <row r="194" spans="4:4" x14ac:dyDescent="0.25">
      <c r="D194" s="5"/>
    </row>
    <row r="195" spans="4:4" x14ac:dyDescent="0.25">
      <c r="D195" s="5"/>
    </row>
    <row r="196" spans="4:4" x14ac:dyDescent="0.25">
      <c r="D196" s="5"/>
    </row>
    <row r="197" spans="4:4" x14ac:dyDescent="0.25">
      <c r="D197" s="5"/>
    </row>
    <row r="198" spans="4:4" x14ac:dyDescent="0.25">
      <c r="D198" s="5"/>
    </row>
    <row r="199" spans="4:4" x14ac:dyDescent="0.25">
      <c r="D199" s="5"/>
    </row>
    <row r="200" spans="4:4" x14ac:dyDescent="0.25">
      <c r="D200" s="5"/>
    </row>
    <row r="201" spans="4:4" x14ac:dyDescent="0.25">
      <c r="D201" s="5"/>
    </row>
    <row r="202" spans="4:4" x14ac:dyDescent="0.25">
      <c r="D202" s="5"/>
    </row>
    <row r="203" spans="4:4" x14ac:dyDescent="0.25">
      <c r="D203" s="5"/>
    </row>
    <row r="204" spans="4:4" x14ac:dyDescent="0.25">
      <c r="D204" s="5"/>
    </row>
    <row r="205" spans="4:4" x14ac:dyDescent="0.25">
      <c r="D205" s="5"/>
    </row>
    <row r="206" spans="4:4" x14ac:dyDescent="0.25">
      <c r="D206" s="5"/>
    </row>
    <row r="207" spans="4:4" x14ac:dyDescent="0.25">
      <c r="D207" s="5"/>
    </row>
    <row r="208" spans="4:4" x14ac:dyDescent="0.25">
      <c r="D208" s="5"/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4:4" x14ac:dyDescent="0.25">
      <c r="D225" s="5"/>
    </row>
    <row r="226" spans="4:4" x14ac:dyDescent="0.25">
      <c r="D226" s="5"/>
    </row>
    <row r="227" spans="4:4" x14ac:dyDescent="0.25">
      <c r="D227" s="5"/>
    </row>
    <row r="228" spans="4:4" x14ac:dyDescent="0.25">
      <c r="D228" s="5"/>
    </row>
    <row r="229" spans="4:4" x14ac:dyDescent="0.25">
      <c r="D229" s="5"/>
    </row>
    <row r="230" spans="4:4" x14ac:dyDescent="0.25">
      <c r="D230" s="5"/>
    </row>
    <row r="231" spans="4:4" x14ac:dyDescent="0.25">
      <c r="D231" s="5"/>
    </row>
    <row r="232" spans="4:4" x14ac:dyDescent="0.25">
      <c r="D232" s="5"/>
    </row>
    <row r="233" spans="4:4" x14ac:dyDescent="0.25">
      <c r="D233" s="5"/>
    </row>
    <row r="234" spans="4:4" x14ac:dyDescent="0.25">
      <c r="D234" s="5"/>
    </row>
    <row r="235" spans="4:4" x14ac:dyDescent="0.25">
      <c r="D235" s="5"/>
    </row>
    <row r="236" spans="4:4" x14ac:dyDescent="0.25">
      <c r="D236" s="5"/>
    </row>
    <row r="237" spans="4:4" x14ac:dyDescent="0.25">
      <c r="D237" s="5"/>
    </row>
    <row r="238" spans="4:4" x14ac:dyDescent="0.25">
      <c r="D238" s="5"/>
    </row>
    <row r="239" spans="4:4" x14ac:dyDescent="0.25">
      <c r="D239" s="5"/>
    </row>
    <row r="240" spans="4:4" x14ac:dyDescent="0.25">
      <c r="D240" s="5"/>
    </row>
    <row r="241" spans="4:4" x14ac:dyDescent="0.25">
      <c r="D241" s="5"/>
    </row>
    <row r="242" spans="4:4" x14ac:dyDescent="0.25">
      <c r="D242" s="5"/>
    </row>
    <row r="243" spans="4:4" x14ac:dyDescent="0.25">
      <c r="D243" s="5"/>
    </row>
    <row r="244" spans="4:4" x14ac:dyDescent="0.25">
      <c r="D244" s="5"/>
    </row>
    <row r="245" spans="4:4" x14ac:dyDescent="0.25">
      <c r="D245" s="5"/>
    </row>
    <row r="246" spans="4:4" x14ac:dyDescent="0.25">
      <c r="D246" s="5"/>
    </row>
    <row r="247" spans="4:4" x14ac:dyDescent="0.25">
      <c r="D247" s="5"/>
    </row>
    <row r="248" spans="4:4" x14ac:dyDescent="0.25">
      <c r="D248" s="5"/>
    </row>
    <row r="249" spans="4:4" x14ac:dyDescent="0.25">
      <c r="D249" s="5"/>
    </row>
    <row r="250" spans="4:4" x14ac:dyDescent="0.25">
      <c r="D250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TRADING SYSTEMS OUTSPOKEN</vt:lpstr>
      <vt:lpstr>Trading System Google 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Leandro Guerra</cp:lastModifiedBy>
  <dcterms:created xsi:type="dcterms:W3CDTF">2018-09-08T13:04:47Z</dcterms:created>
  <dcterms:modified xsi:type="dcterms:W3CDTF">2018-09-08T14:30:39Z</dcterms:modified>
</cp:coreProperties>
</file>