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682" firstSheet="1" activeTab="3"/>
  </bookViews>
  <sheets>
    <sheet name="Admin_Test_Case_List" sheetId="1" r:id="rId1"/>
    <sheet name="Test_Report" sheetId="10" r:id="rId2"/>
    <sheet name="Show The Register Form" sheetId="3" r:id="rId3"/>
    <sheet name="Show The Login Form" sheetId="4" r:id="rId4"/>
    <sheet name="Display on the map" sheetId="7" r:id="rId5"/>
    <sheet name="Homepage" sheetId="12" r:id="rId6"/>
    <sheet name="Choose city" sheetId="13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L14" i="10" l="1"/>
  <c r="F6" i="13"/>
  <c r="E6" i="13"/>
  <c r="J14" i="10" s="1"/>
  <c r="D6" i="13"/>
  <c r="H14" i="10" s="1"/>
  <c r="C6" i="13"/>
  <c r="F14" i="10" s="1"/>
  <c r="B6" i="13"/>
  <c r="D14" i="10" s="1"/>
  <c r="F5" i="13"/>
  <c r="K14" i="10" s="1"/>
  <c r="E5" i="13"/>
  <c r="I14" i="10" s="1"/>
  <c r="D5" i="13"/>
  <c r="G14" i="10" s="1"/>
  <c r="C5" i="13"/>
  <c r="E14" i="10" s="1"/>
  <c r="B5" i="13"/>
  <c r="C14" i="10" s="1"/>
  <c r="P14" i="10" l="1"/>
  <c r="N14" i="10"/>
  <c r="O14" i="10"/>
  <c r="M14" i="10"/>
  <c r="M10" i="10"/>
  <c r="F6" i="12"/>
  <c r="F5" i="12"/>
  <c r="E6" i="12"/>
  <c r="D6" i="12"/>
  <c r="C6" i="12"/>
  <c r="B6" i="12"/>
  <c r="E5" i="12"/>
  <c r="D5" i="12"/>
  <c r="C5" i="12"/>
  <c r="B5" i="12"/>
  <c r="C12" i="10" s="1"/>
  <c r="F6" i="7" l="1"/>
  <c r="L13" i="10" s="1"/>
  <c r="F5" i="7"/>
  <c r="K13" i="10" s="1"/>
  <c r="B6" i="7"/>
  <c r="D13" i="10" s="1"/>
  <c r="B5" i="7"/>
  <c r="C13" i="10" s="1"/>
  <c r="F6" i="3"/>
  <c r="F6" i="4"/>
  <c r="F5" i="4"/>
  <c r="B5" i="4"/>
  <c r="B6" i="4"/>
  <c r="M13" i="10" l="1"/>
  <c r="N13" i="10"/>
  <c r="B5" i="3"/>
  <c r="C11" i="10"/>
  <c r="F5" i="3"/>
  <c r="L12" i="10"/>
  <c r="K12" i="10"/>
  <c r="J12" i="10"/>
  <c r="I12" i="10"/>
  <c r="H12" i="10"/>
  <c r="G12" i="10"/>
  <c r="F12" i="10"/>
  <c r="E12" i="10"/>
  <c r="D12" i="10"/>
  <c r="L11" i="10"/>
  <c r="K11" i="10"/>
  <c r="J11" i="10"/>
  <c r="I11" i="10"/>
  <c r="H11" i="10"/>
  <c r="G11" i="10"/>
  <c r="F11" i="10"/>
  <c r="E11" i="10"/>
  <c r="D11" i="10"/>
  <c r="J10" i="10"/>
  <c r="I10" i="10"/>
  <c r="H10" i="10"/>
  <c r="G10" i="10"/>
  <c r="F10" i="10"/>
  <c r="E6" i="7"/>
  <c r="J13" i="10" s="1"/>
  <c r="D6" i="7"/>
  <c r="H13" i="10" s="1"/>
  <c r="C6" i="7"/>
  <c r="F13" i="10" s="1"/>
  <c r="P13" i="10" s="1"/>
  <c r="E5" i="7"/>
  <c r="I13" i="10" s="1"/>
  <c r="D5" i="7"/>
  <c r="G13" i="10" s="1"/>
  <c r="C5" i="7"/>
  <c r="E13" i="10" s="1"/>
  <c r="O13" i="10" s="1"/>
  <c r="E6" i="4"/>
  <c r="D6" i="4"/>
  <c r="C6" i="4"/>
  <c r="E5" i="4"/>
  <c r="D5" i="4"/>
  <c r="C5" i="4"/>
  <c r="M11" i="10" l="1"/>
  <c r="M12" i="10"/>
  <c r="J15" i="10"/>
  <c r="F15" i="10"/>
  <c r="P11" i="10"/>
  <c r="P10" i="10"/>
  <c r="H15" i="10"/>
  <c r="L15" i="10"/>
  <c r="O10" i="10"/>
  <c r="G15" i="10"/>
  <c r="K15" i="10"/>
  <c r="E15" i="10"/>
  <c r="I15" i="10"/>
  <c r="N11" i="10"/>
  <c r="P12" i="10"/>
  <c r="D15" i="10"/>
  <c r="O12" i="10"/>
  <c r="C15" i="10"/>
  <c r="N10" i="10"/>
  <c r="N12" i="10"/>
  <c r="O11" i="10"/>
  <c r="E6" i="3"/>
  <c r="D6" i="3"/>
  <c r="C6" i="3"/>
  <c r="B6" i="3"/>
  <c r="E5" i="3"/>
  <c r="D5" i="3"/>
  <c r="C5" i="3"/>
  <c r="D18" i="10" l="1"/>
  <c r="D17" i="10"/>
  <c r="C18" i="10"/>
  <c r="C17" i="10"/>
  <c r="P15" i="10"/>
  <c r="O15" i="10"/>
  <c r="M15" i="10"/>
  <c r="N15" i="10"/>
</calcChain>
</file>

<file path=xl/sharedStrings.xml><?xml version="1.0" encoding="utf-8"?>
<sst xmlns="http://schemas.openxmlformats.org/spreadsheetml/2006/main" count="479" uniqueCount="165">
  <si>
    <t>TEST CASE SYSTEM</t>
  </si>
  <si>
    <t>Project Name</t>
  </si>
  <si>
    <t>Test Environment Setup Description</t>
  </si>
  <si>
    <t>No.</t>
  </si>
  <si>
    <t>Function</t>
  </si>
  <si>
    <t>Sheet Name</t>
  </si>
  <si>
    <t>Description</t>
  </si>
  <si>
    <t>Home page (application)</t>
  </si>
  <si>
    <t>Show register form</t>
  </si>
  <si>
    <t>Show login form</t>
  </si>
  <si>
    <t>Passed</t>
  </si>
  <si>
    <t>Failed</t>
  </si>
  <si>
    <t>Untested</t>
  </si>
  <si>
    <t>Blocked</t>
  </si>
  <si>
    <t>Round 1</t>
  </si>
  <si>
    <t>Round 2</t>
  </si>
  <si>
    <t>Thong T. HUA</t>
  </si>
  <si>
    <t>Module Code</t>
  </si>
  <si>
    <t>Test Case Total</t>
  </si>
  <si>
    <t>Results</t>
  </si>
  <si>
    <t>Note</t>
  </si>
  <si>
    <t>Test Case ID</t>
  </si>
  <si>
    <t>Test Case Description</t>
  </si>
  <si>
    <t>Test procedure</t>
  </si>
  <si>
    <t>Pre_Condition</t>
  </si>
  <si>
    <t>Expected Results</t>
  </si>
  <si>
    <t>Actual Results</t>
  </si>
  <si>
    <t>Status</t>
  </si>
  <si>
    <t>Test Date</t>
  </si>
  <si>
    <t>Tester</t>
  </si>
  <si>
    <t>GUI_SHOW REGISTER FORM</t>
  </si>
  <si>
    <t>GUI-RF01</t>
  </si>
  <si>
    <t>GUI-RF02</t>
  </si>
  <si>
    <t>GUI-RF03</t>
  </si>
  <si>
    <t>[ĐĂNG KÝ] Label</t>
  </si>
  <si>
    <t xml:space="preserve">Text color: white
Status: enable
- Upper case
- Center horizontally
</t>
  </si>
  <si>
    <t>[Email] label</t>
  </si>
  <si>
    <t xml:space="preserve">
- Text color : white
- Status : enable                - Left                                   </t>
  </si>
  <si>
    <t>[Mật khẩu] Label</t>
  </si>
  <si>
    <t>[Xác nhận mật khẩu] Label</t>
  </si>
  <si>
    <t>GUI-RF04</t>
  </si>
  <si>
    <t>GUI-RF05</t>
  </si>
  <si>
    <t>[ĐĂNG KÝ] Button</t>
  </si>
  <si>
    <t>To verify the login have a erro message or not</t>
  </si>
  <si>
    <t>1. Input : Email
2. Input : Mật khẩu    3. Input : Xác nhận mật khẩu                 4.Click " ĐĂNG KÝ "</t>
  </si>
  <si>
    <t>Email or PassWord is not correct</t>
  </si>
  <si>
    <t>GUI-LF01</t>
  </si>
  <si>
    <t xml:space="preserve">Text color: white
Status: enable
- Left
</t>
  </si>
  <si>
    <t>[ĐĂNG NHẬP] Button</t>
  </si>
  <si>
    <t xml:space="preserve">
- Text color : green
- Status : enable      - Center horizontally              - Background color: white                                  </t>
  </si>
  <si>
    <t>GUI-LF02</t>
  </si>
  <si>
    <t>GUI-LF03</t>
  </si>
  <si>
    <t>GUI-LF04</t>
  </si>
  <si>
    <t>GUI-LF05</t>
  </si>
  <si>
    <t>1. Input : Email
2. Input : Mật khẩu                    3.Click " ĐĂNG NHẬP "</t>
  </si>
  <si>
    <t>[Quên mật khẩu] Label</t>
  </si>
  <si>
    <t xml:space="preserve">
- Text color : white
- Status : enable                - Center horizontally                                    </t>
  </si>
  <si>
    <t>[Email] EditText</t>
  </si>
  <si>
    <t>[Mật khẩu] EditText</t>
  </si>
  <si>
    <t>[Đăng ký tài khoản] Label</t>
  </si>
  <si>
    <t xml:space="preserve">
- Text color : white
- Status : enable                - Center horizontally           </t>
  </si>
  <si>
    <t>[Diện tích] Label</t>
  </si>
  <si>
    <t>[Giá] Label</t>
  </si>
  <si>
    <t>FUNC-RF01</t>
  </si>
  <si>
    <t>[Khoảng cách] Label</t>
  </si>
  <si>
    <t>[Tiêu đề]TitileBar</t>
  </si>
  <si>
    <t>- Position: top horizontally
- Background Color: green
- Text Color: white
- Enable: true
- Text Align: center</t>
  </si>
  <si>
    <t xml:space="preserve">[Icon Menu] Icon Nav Drawer Menu </t>
  </si>
  <si>
    <t>- Position: lefft horizontally
- Background Color: green
- Icon Color: white
- Enable: true
- Icon: icon menu</t>
  </si>
  <si>
    <t>[Bản đồ] Mapview</t>
  </si>
  <si>
    <t>- Status: enable
- Position: center screen
- Size: Full size screen</t>
  </si>
  <si>
    <t>[Thông tin địa điểm] View</t>
  </si>
  <si>
    <t>- Position: bottom horizontally
- Background Color: white
- Enable: true</t>
  </si>
  <si>
    <t>[Hình địa điểm] ImageView</t>
  </si>
  <si>
    <t>- Status: enable
- Position: left horizontally
- Image: null</t>
  </si>
  <si>
    <t>- Status: enable
- Position: left horizontally
- Text color: gray
- Text align: right
- Icon: icon location
- Icon align: left</t>
  </si>
  <si>
    <t>- Status: enable
- Position: right horizontally
- Text color: gray
- Text align: right
- Icon: icon size
- Icon align: left</t>
  </si>
  <si>
    <t>- Status: enable
- Position: left horizontally
- Text color: gray
- Text align: right
- Icon: icon price
- Icon align: left</t>
  </si>
  <si>
    <t>GUI-LF09</t>
  </si>
  <si>
    <t>[Sức chứa] Label</t>
  </si>
  <si>
    <t>- Status: enable
- Position: left horizontally
- Text color: gray
- Text align: right
- Icon: icon group
- Icon align: left</t>
  </si>
  <si>
    <t>[Icon Heart] ImageView</t>
  </si>
  <si>
    <t>- Status: enable
- Position: left horizontally
- Icon: icon feart
- Index: 1</t>
  </si>
  <si>
    <t>[Icon Mesage] ImageView</t>
  </si>
  <si>
    <t>- Status: enable
- Position: left horizontally
- Icon: icon message
- Index: 2</t>
  </si>
  <si>
    <t>[Icon Calll] ImageView</t>
  </si>
  <si>
    <t>- Status: enable
- Position: left horizontally
- Icon: icon call
- Index: 3</t>
  </si>
  <si>
    <t>GUI-SM01</t>
  </si>
  <si>
    <t>GUI-SM02</t>
  </si>
  <si>
    <t>GUI-SM3</t>
  </si>
  <si>
    <t>GUI-SM04</t>
  </si>
  <si>
    <t>GUI-SM05</t>
  </si>
  <si>
    <t>GUI-SM06</t>
  </si>
  <si>
    <t>GUI-SM07</t>
  </si>
  <si>
    <t>GUI-SM08</t>
  </si>
  <si>
    <t>GUI-SM10</t>
  </si>
  <si>
    <t>GUI-SM11</t>
  </si>
  <si>
    <t>GUI-SM12</t>
  </si>
  <si>
    <t>FUNC-SM01</t>
  </si>
  <si>
    <t>Show the register form</t>
  </si>
  <si>
    <t>Show the login form</t>
  </si>
  <si>
    <t>TEST REPORT</t>
  </si>
  <si>
    <t>Creator</t>
  </si>
  <si>
    <t>Reviewer/Approver</t>
  </si>
  <si>
    <t>Issue Date</t>
  </si>
  <si>
    <t>Notes</t>
  </si>
  <si>
    <t xml:space="preserve">Pending feature:
</t>
  </si>
  <si>
    <t>Number of  test cases</t>
  </si>
  <si>
    <t>% Successfully</t>
  </si>
  <si>
    <t>% Coverage</t>
  </si>
  <si>
    <t>No</t>
  </si>
  <si>
    <t>Screen name</t>
  </si>
  <si>
    <t>Sub total</t>
  </si>
  <si>
    <t>Test coverage</t>
  </si>
  <si>
    <t>%</t>
  </si>
  <si>
    <t>Test successful coverage</t>
  </si>
  <si>
    <t>Renting Helper</t>
  </si>
  <si>
    <t xml:space="preserve">RENTING HELPER
</t>
  </si>
  <si>
    <t xml:space="preserve">
- Text color : white
- Status : enable                 Left                                   </t>
  </si>
  <si>
    <t xml:space="preserve">
- Text color : white
- Status : enable                 Left                                    </t>
  </si>
  <si>
    <t xml:space="preserve">
- Text color : green
- Status : enable                 Center horizontally           Background color: white</t>
  </si>
  <si>
    <t>FUNCTION_SHOW THE REGISTER FORM</t>
  </si>
  <si>
    <t>RENTING HELPER</t>
  </si>
  <si>
    <t>GUI_SHOW THE LOGIN FORM</t>
  </si>
  <si>
    <t>FUNCTION_SHOW THE LOGIN FORM</t>
  </si>
  <si>
    <t>Show all of renting house successfully on map</t>
  </si>
  <si>
    <t>Display on the map</t>
  </si>
  <si>
    <t>GUI_DISPLAY THE MAP</t>
  </si>
  <si>
    <t>FUNCTION_DISPLAY THE MAP</t>
  </si>
  <si>
    <t>Register</t>
  </si>
  <si>
    <t>FUNC-RF02</t>
  </si>
  <si>
    <t>To verify the login successfully</t>
  </si>
  <si>
    <t>To verify the register show error message</t>
  </si>
  <si>
    <t>1. Input : Email
2. Input : Mật khẩu    3. Input : Xác nhận mật khẩu sai         4.Click " ĐĂNG KÝ "</t>
  </si>
  <si>
    <t>Register successfully</t>
  </si>
  <si>
    <t>Show renting house's list</t>
  </si>
  <si>
    <t>Log in</t>
  </si>
  <si>
    <t>Show map</t>
  </si>
  <si>
    <t>Show brief detail when choose a renting house</t>
  </si>
  <si>
    <t>Display information renting house on map successfully</t>
  </si>
  <si>
    <t xml:space="preserve"> 1. Access the application
2. Click map mode button</t>
  </si>
  <si>
    <t xml:space="preserve"> 1. Access the application
2. Click map mode button
3. Choose a mark on map</t>
  </si>
  <si>
    <t>Display brief information of renting house successfully</t>
  </si>
  <si>
    <t>FUNC-SM02</t>
  </si>
  <si>
    <t>Home page</t>
  </si>
  <si>
    <t>Mapview button</t>
  </si>
  <si>
    <t>Filter button</t>
  </si>
  <si>
    <t>- Status: enable
- Position: top right
- Size: icon</t>
  </si>
  <si>
    <t>Diep D.T.N NGUYEN</t>
  </si>
  <si>
    <t>Choose city list</t>
  </si>
  <si>
    <t>Choose city</t>
  </si>
  <si>
    <t>GUI_CHOOSE CITY</t>
  </si>
  <si>
    <t>Use current location</t>
  </si>
  <si>
    <t>City list view</t>
  </si>
  <si>
    <t>Select button</t>
  </si>
  <si>
    <t>- Position: top horizontally
- Text Color: black
- Checked: true
- Text Align: center</t>
  </si>
  <si>
    <t>- Position: center
- Background Color: white
- Text Color: black</t>
  </si>
  <si>
    <t>- Status: enable
- Position: bottom
- Background Color: green
Text color: white</t>
  </si>
  <si>
    <t>Show list of house for rent of a city</t>
  </si>
  <si>
    <t xml:space="preserve"> 1. Access the application
2. Login
3. Choose a city and a district
4. Click Select button</t>
  </si>
  <si>
    <t>Display list of renting house of selected district</t>
  </si>
  <si>
    <t>Change selected city to show list of house for rent</t>
  </si>
  <si>
    <t xml:space="preserve"> 1. Access the application
2. Login
3. Click pop up menu button
4. Click change city
5. Choose a new city and district
6. Click Select button</t>
  </si>
  <si>
    <t>Diep D.T.N. NGUYEN</t>
  </si>
  <si>
    <t>GUI-SM03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</si>
</sst>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;@"/>
    <numFmt numFmtId="165" formatCode="mm/dd/yy"/>
    <numFmt numFmtId="166" formatCode="0;[Red]0"/>
  </numFmts>
  <fonts count="35">
    <font>
      <sz val="11"/>
      <color theme="1"/>
      <name val="Calibri"/>
      <family val="2"/>
      <scheme val="minor"/>
    </font>
    <font>
      <b/>
      <sz val="24"/>
      <name val="Tahoma1"/>
    </font>
    <font>
      <b/>
      <sz val="12"/>
      <color indexed="9"/>
      <name val="Tahoma1"/>
    </font>
    <font>
      <b/>
      <sz val="12"/>
      <name val="Tahoma1"/>
    </font>
    <font>
      <sz val="12"/>
      <name val="Tahoma1"/>
    </font>
    <font>
      <b/>
      <sz val="10"/>
      <color indexed="9"/>
      <name val="Tahoma"/>
      <family val="2"/>
      <charset val="163"/>
    </font>
    <font>
      <sz val="10"/>
      <name val="Tahoma"/>
      <family val="2"/>
      <charset val="163"/>
    </font>
    <font>
      <u/>
      <sz val="10"/>
      <color indexed="30"/>
      <name val="FreeSans"/>
      <family val="2"/>
    </font>
    <font>
      <u/>
      <sz val="10"/>
      <color rgb="FF0070C0"/>
      <name val="FreeSans"/>
    </font>
    <font>
      <u/>
      <sz val="10"/>
      <color rgb="FF0070C0"/>
      <name val="FreeSans"/>
      <family val="2"/>
    </font>
    <font>
      <sz val="10"/>
      <name val="Arial2"/>
    </font>
    <font>
      <sz val="10"/>
      <name val="FreeSans"/>
      <family val="2"/>
    </font>
    <font>
      <b/>
      <sz val="10"/>
      <color indexed="9"/>
      <name val="Tahoma"/>
      <family val="2"/>
      <charset val="1"/>
    </font>
    <font>
      <b/>
      <sz val="10"/>
      <name val="Tahoma"/>
      <family val="2"/>
      <charset val="1"/>
    </font>
    <font>
      <sz val="10"/>
      <name val="Tahoma"/>
      <family val="2"/>
      <charset val="1"/>
    </font>
    <font>
      <sz val="10"/>
      <color indexed="63"/>
      <name val="Tahoma"/>
      <family val="2"/>
      <charset val="1"/>
    </font>
    <font>
      <sz val="10"/>
      <color indexed="9"/>
      <name val="Tahoma"/>
      <family val="2"/>
      <charset val="1"/>
    </font>
    <font>
      <sz val="11"/>
      <name val="ＭＳ Ｐゴシック"/>
      <family val="2"/>
    </font>
    <font>
      <sz val="10"/>
      <color indexed="8"/>
      <name val="Tahoma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b/>
      <sz val="10"/>
      <color rgb="FFFFFFFF"/>
      <name val="Tahoma"/>
      <family val="2"/>
      <charset val="1"/>
    </font>
    <font>
      <sz val="10"/>
      <color rgb="FF333333"/>
      <name val="Tahoma"/>
      <family val="2"/>
      <charset val="1"/>
    </font>
    <font>
      <sz val="10"/>
      <color rgb="FFFFFFFF"/>
      <name val="Tahoma"/>
      <family val="2"/>
      <charset val="1"/>
    </font>
    <font>
      <sz val="10"/>
      <color rgb="FF000000"/>
      <name val="Tahoma"/>
      <family val="2"/>
      <charset val="1"/>
    </font>
    <font>
      <b/>
      <sz val="20"/>
      <name val="Tahoma1"/>
    </font>
    <font>
      <sz val="10"/>
      <name val="Tahoma1"/>
    </font>
    <font>
      <b/>
      <sz val="10"/>
      <name val="Tahoma1"/>
    </font>
    <font>
      <b/>
      <i/>
      <sz val="10"/>
      <color indexed="57"/>
      <name val="Tahoma1"/>
    </font>
    <font>
      <i/>
      <sz val="10"/>
      <name val="Tahoma1"/>
    </font>
    <font>
      <b/>
      <sz val="10"/>
      <color indexed="9"/>
      <name val="Tahoma1"/>
    </font>
    <font>
      <sz val="10"/>
      <color indexed="9"/>
      <name val="Tahoma1"/>
    </font>
    <font>
      <sz val="13"/>
      <color rgb="FF00000A"/>
      <name val="Times New Roman"/>
      <family val="1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5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/>
      <top style="thin">
        <color rgb="FF333333"/>
      </top>
      <bottom/>
      <diagonal/>
    </border>
    <border>
      <left/>
      <right/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 applyBorder="0" applyProtection="0"/>
    <xf numFmtId="0" fontId="10" fillId="0" borderId="0" applyBorder="0" applyProtection="0">
      <alignment vertical="center"/>
    </xf>
    <xf numFmtId="9" fontId="11" fillId="0" borderId="0" applyBorder="0" applyProtection="0"/>
    <xf numFmtId="0" fontId="17" fillId="0" borderId="0"/>
  </cellStyleXfs>
  <cellXfs count="223">
    <xf numFmtId="0" fontId="0" fillId="0" borderId="0" xfId="0"/>
    <xf numFmtId="0" fontId="2" fillId="2" borderId="2" xfId="0" applyNumberFormat="1" applyFont="1" applyFill="1" applyBorder="1" applyAlignment="1">
      <alignment horizontal="left" vertical="top"/>
    </xf>
    <xf numFmtId="0" fontId="4" fillId="0" borderId="2" xfId="0" applyNumberFormat="1" applyFont="1" applyBorder="1"/>
    <xf numFmtId="0" fontId="5" fillId="2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vertical="center" wrapText="1"/>
    </xf>
    <xf numFmtId="0" fontId="7" fillId="0" borderId="2" xfId="1" applyFont="1" applyBorder="1" applyProtection="1"/>
    <xf numFmtId="0" fontId="6" fillId="0" borderId="2" xfId="0" applyNumberFormat="1" applyFont="1" applyBorder="1"/>
    <xf numFmtId="0" fontId="8" fillId="0" borderId="2" xfId="1" applyFont="1" applyBorder="1" applyProtection="1"/>
    <xf numFmtId="0" fontId="9" fillId="0" borderId="2" xfId="1" applyFont="1" applyBorder="1" applyProtection="1"/>
    <xf numFmtId="0" fontId="12" fillId="2" borderId="6" xfId="0" applyNumberFormat="1" applyFont="1" applyFill="1" applyBorder="1"/>
    <xf numFmtId="0" fontId="13" fillId="0" borderId="6" xfId="0" applyNumberFormat="1" applyFont="1" applyBorder="1"/>
    <xf numFmtId="0" fontId="14" fillId="0" borderId="6" xfId="0" applyNumberFormat="1" applyFont="1" applyBorder="1"/>
    <xf numFmtId="0" fontId="14" fillId="0" borderId="6" xfId="0" applyNumberFormat="1" applyFont="1" applyBorder="1" applyAlignment="1">
      <alignment horizontal="left" vertical="top" wrapText="1"/>
    </xf>
    <xf numFmtId="0" fontId="14" fillId="0" borderId="0" xfId="0" applyFont="1"/>
    <xf numFmtId="0" fontId="12" fillId="2" borderId="6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left" vertical="top" wrapText="1"/>
    </xf>
    <xf numFmtId="0" fontId="14" fillId="0" borderId="6" xfId="0" applyNumberFormat="1" applyFont="1" applyBorder="1" applyAlignment="1">
      <alignment horizontal="right" vertical="top" wrapText="1"/>
    </xf>
    <xf numFmtId="0" fontId="15" fillId="0" borderId="6" xfId="0" applyNumberFormat="1" applyFont="1" applyBorder="1"/>
    <xf numFmtId="0" fontId="13" fillId="0" borderId="0" xfId="0" applyNumberFormat="1" applyFont="1" applyBorder="1"/>
    <xf numFmtId="0" fontId="15" fillId="0" borderId="0" xfId="0" applyNumberFormat="1" applyFont="1" applyBorder="1"/>
    <xf numFmtId="0" fontId="14" fillId="0" borderId="0" xfId="0" applyNumberFormat="1" applyFont="1" applyBorder="1"/>
    <xf numFmtId="0" fontId="14" fillId="0" borderId="0" xfId="0" applyNumberFormat="1" applyFont="1" applyBorder="1" applyAlignment="1">
      <alignment horizontal="left" vertical="top" wrapText="1"/>
    </xf>
    <xf numFmtId="0" fontId="14" fillId="0" borderId="0" xfId="0" applyNumberFormat="1" applyFont="1" applyBorder="1" applyAlignment="1">
      <alignment horizontal="center" vertical="top"/>
    </xf>
    <xf numFmtId="164" fontId="14" fillId="0" borderId="0" xfId="0" applyNumberFormat="1" applyFont="1" applyBorder="1"/>
    <xf numFmtId="0" fontId="12" fillId="2" borderId="7" xfId="0" applyNumberFormat="1" applyFont="1" applyFill="1" applyBorder="1" applyAlignment="1">
      <alignment horizontal="center" vertical="center"/>
    </xf>
    <xf numFmtId="0" fontId="16" fillId="2" borderId="7" xfId="0" applyNumberFormat="1" applyFont="1" applyFill="1" applyBorder="1" applyAlignment="1">
      <alignment vertical="center"/>
    </xf>
    <xf numFmtId="0" fontId="16" fillId="2" borderId="7" xfId="0" applyNumberFormat="1" applyFont="1" applyFill="1" applyBorder="1" applyAlignment="1">
      <alignment horizontal="left" vertical="top" wrapText="1"/>
    </xf>
    <xf numFmtId="0" fontId="12" fillId="2" borderId="7" xfId="0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12" fillId="2" borderId="2" xfId="0" applyNumberFormat="1" applyFont="1" applyFill="1" applyBorder="1" applyAlignment="1">
      <alignment horizontal="left" vertical="top" wrapText="1"/>
    </xf>
    <xf numFmtId="0" fontId="12" fillId="2" borderId="2" xfId="0" applyNumberFormat="1" applyFont="1" applyFill="1" applyBorder="1" applyAlignment="1">
      <alignment horizontal="center" vertical="top"/>
    </xf>
    <xf numFmtId="164" fontId="12" fillId="2" borderId="2" xfId="0" applyNumberFormat="1" applyFont="1" applyFill="1" applyBorder="1" applyAlignment="1">
      <alignment horizontal="center" vertical="center"/>
    </xf>
    <xf numFmtId="0" fontId="14" fillId="3" borderId="2" xfId="4" applyFont="1" applyFill="1" applyBorder="1" applyAlignment="1">
      <alignment horizontal="left" vertical="top" wrapText="1"/>
    </xf>
    <xf numFmtId="0" fontId="14" fillId="0" borderId="2" xfId="0" applyFont="1" applyBorder="1"/>
    <xf numFmtId="0" fontId="18" fillId="3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/>
    </xf>
    <xf numFmtId="164" fontId="18" fillId="0" borderId="2" xfId="0" applyNumberFormat="1" applyFont="1" applyBorder="1" applyAlignment="1">
      <alignment horizontal="center" vertical="top" wrapText="1"/>
    </xf>
    <xf numFmtId="165" fontId="18" fillId="0" borderId="2" xfId="0" applyNumberFormat="1" applyFont="1" applyBorder="1" applyAlignment="1">
      <alignment horizontal="center" vertical="top" wrapText="1"/>
    </xf>
    <xf numFmtId="0" fontId="14" fillId="3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2" fillId="2" borderId="2" xfId="0" applyNumberFormat="1" applyFont="1" applyFill="1" applyBorder="1" applyAlignment="1">
      <alignment horizontal="center" vertical="top" wrapText="1"/>
    </xf>
    <xf numFmtId="0" fontId="20" fillId="0" borderId="17" xfId="0" applyFont="1" applyBorder="1"/>
    <xf numFmtId="0" fontId="20" fillId="0" borderId="17" xfId="0" applyFont="1" applyBorder="1" applyAlignment="1">
      <alignment horizontal="center" vertical="top"/>
    </xf>
    <xf numFmtId="164" fontId="21" fillId="0" borderId="17" xfId="0" applyNumberFormat="1" applyFont="1" applyBorder="1" applyAlignment="1">
      <alignment horizontal="center" vertical="top" wrapText="1"/>
    </xf>
    <xf numFmtId="165" fontId="21" fillId="0" borderId="17" xfId="0" applyNumberFormat="1" applyFont="1" applyBorder="1" applyAlignment="1">
      <alignment horizontal="center" vertical="top" wrapText="1"/>
    </xf>
    <xf numFmtId="0" fontId="20" fillId="7" borderId="17" xfId="0" applyFont="1" applyFill="1" applyBorder="1" applyAlignment="1">
      <alignment horizontal="left" vertical="top" wrapText="1"/>
    </xf>
    <xf numFmtId="0" fontId="19" fillId="6" borderId="19" xfId="0" applyFont="1" applyFill="1" applyBorder="1" applyAlignment="1">
      <alignment horizontal="left" vertical="center"/>
    </xf>
    <xf numFmtId="0" fontId="20" fillId="0" borderId="17" xfId="0" applyFont="1" applyBorder="1" applyAlignment="1">
      <alignment horizontal="left" vertical="top" wrapText="1"/>
    </xf>
    <xf numFmtId="0" fontId="22" fillId="5" borderId="20" xfId="0" applyFont="1" applyFill="1" applyBorder="1"/>
    <xf numFmtId="0" fontId="13" fillId="0" borderId="20" xfId="0" applyFont="1" applyBorder="1"/>
    <xf numFmtId="0" fontId="14" fillId="0" borderId="20" xfId="0" applyFont="1" applyBorder="1"/>
    <xf numFmtId="0" fontId="22" fillId="5" borderId="20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horizontal="left" vertical="top" wrapText="1"/>
    </xf>
    <xf numFmtId="0" fontId="14" fillId="0" borderId="20" xfId="0" applyFont="1" applyBorder="1" applyAlignment="1">
      <alignment horizontal="right" vertical="top" wrapText="1"/>
    </xf>
    <xf numFmtId="0" fontId="23" fillId="0" borderId="20" xfId="0" applyFont="1" applyBorder="1"/>
    <xf numFmtId="0" fontId="13" fillId="0" borderId="0" xfId="0" applyFont="1" applyBorder="1"/>
    <xf numFmtId="0" fontId="23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top"/>
    </xf>
    <xf numFmtId="0" fontId="22" fillId="5" borderId="16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vertical="center"/>
    </xf>
    <xf numFmtId="0" fontId="24" fillId="5" borderId="16" xfId="0" applyFont="1" applyFill="1" applyBorder="1" applyAlignment="1">
      <alignment horizontal="left" vertical="top" wrapText="1"/>
    </xf>
    <xf numFmtId="0" fontId="22" fillId="5" borderId="17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top" wrapText="1"/>
    </xf>
    <xf numFmtId="0" fontId="22" fillId="5" borderId="17" xfId="0" applyFont="1" applyFill="1" applyBorder="1" applyAlignment="1">
      <alignment horizontal="left" vertical="top" wrapText="1"/>
    </xf>
    <xf numFmtId="0" fontId="22" fillId="5" borderId="17" xfId="0" applyFont="1" applyFill="1" applyBorder="1" applyAlignment="1">
      <alignment horizontal="center" vertical="top"/>
    </xf>
    <xf numFmtId="164" fontId="22" fillId="5" borderId="17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4" fillId="0" borderId="17" xfId="0" applyFont="1" applyBorder="1"/>
    <xf numFmtId="0" fontId="25" fillId="7" borderId="18" xfId="0" applyFont="1" applyFill="1" applyBorder="1" applyAlignment="1">
      <alignment horizontal="left" vertical="top" wrapText="1"/>
    </xf>
    <xf numFmtId="0" fontId="14" fillId="0" borderId="17" xfId="0" applyFont="1" applyBorder="1" applyAlignment="1">
      <alignment horizontal="center" vertical="top"/>
    </xf>
    <xf numFmtId="164" fontId="25" fillId="0" borderId="17" xfId="0" applyNumberFormat="1" applyFont="1" applyBorder="1" applyAlignment="1">
      <alignment horizontal="center" vertical="top" wrapText="1"/>
    </xf>
    <xf numFmtId="165" fontId="25" fillId="0" borderId="17" xfId="0" applyNumberFormat="1" applyFont="1" applyBorder="1" applyAlignment="1">
      <alignment horizontal="center" vertical="top" wrapText="1"/>
    </xf>
    <xf numFmtId="0" fontId="14" fillId="7" borderId="22" xfId="0" applyFont="1" applyFill="1" applyBorder="1" applyAlignment="1">
      <alignment horizontal="left" vertical="top" wrapText="1"/>
    </xf>
    <xf numFmtId="0" fontId="14" fillId="0" borderId="22" xfId="0" applyFont="1" applyBorder="1"/>
    <xf numFmtId="0" fontId="25" fillId="7" borderId="23" xfId="0" applyFont="1" applyFill="1" applyBorder="1" applyAlignment="1">
      <alignment horizontal="left" vertical="top" wrapText="1"/>
    </xf>
    <xf numFmtId="0" fontId="14" fillId="0" borderId="22" xfId="0" applyFont="1" applyBorder="1" applyAlignment="1">
      <alignment horizontal="center" vertical="top"/>
    </xf>
    <xf numFmtId="164" fontId="25" fillId="0" borderId="22" xfId="0" applyNumberFormat="1" applyFont="1" applyBorder="1" applyAlignment="1">
      <alignment horizontal="center" vertical="top" wrapText="1"/>
    </xf>
    <xf numFmtId="165" fontId="25" fillId="0" borderId="22" xfId="0" applyNumberFormat="1" applyFont="1" applyBorder="1" applyAlignment="1">
      <alignment horizontal="center" vertical="top" wrapText="1"/>
    </xf>
    <xf numFmtId="0" fontId="0" fillId="0" borderId="15" xfId="0" applyBorder="1"/>
    <xf numFmtId="0" fontId="22" fillId="5" borderId="15" xfId="0" applyFont="1" applyFill="1" applyBorder="1"/>
    <xf numFmtId="0" fontId="13" fillId="0" borderId="15" xfId="0" applyFont="1" applyBorder="1"/>
    <xf numFmtId="0" fontId="14" fillId="0" borderId="15" xfId="0" applyFont="1" applyBorder="1"/>
    <xf numFmtId="0" fontId="14" fillId="0" borderId="24" xfId="0" applyFont="1" applyBorder="1"/>
    <xf numFmtId="0" fontId="0" fillId="0" borderId="0" xfId="0" applyBorder="1"/>
    <xf numFmtId="0" fontId="26" fillId="0" borderId="0" xfId="2" applyNumberFormat="1" applyFont="1" applyFill="1" applyBorder="1" applyAlignment="1" applyProtection="1">
      <alignment horizontal="center"/>
    </xf>
    <xf numFmtId="0" fontId="27" fillId="0" borderId="0" xfId="2" applyNumberFormat="1" applyFont="1" applyFill="1" applyBorder="1" applyAlignment="1" applyProtection="1">
      <alignment vertical="center"/>
    </xf>
    <xf numFmtId="0" fontId="28" fillId="0" borderId="0" xfId="2" applyNumberFormat="1" applyFont="1" applyFill="1" applyBorder="1" applyAlignment="1" applyProtection="1"/>
    <xf numFmtId="0" fontId="27" fillId="0" borderId="0" xfId="2" applyNumberFormat="1" applyFont="1" applyFill="1" applyBorder="1" applyAlignment="1" applyProtection="1"/>
    <xf numFmtId="164" fontId="27" fillId="0" borderId="0" xfId="2" applyNumberFormat="1" applyFont="1" applyFill="1" applyBorder="1" applyAlignment="1" applyProtection="1"/>
    <xf numFmtId="0" fontId="28" fillId="0" borderId="25" xfId="2" applyNumberFormat="1" applyFont="1" applyFill="1" applyBorder="1" applyAlignment="1" applyProtection="1">
      <alignment horizontal="left" vertical="center"/>
    </xf>
    <xf numFmtId="0" fontId="28" fillId="0" borderId="25" xfId="2" applyNumberFormat="1" applyFont="1" applyFill="1" applyBorder="1" applyAlignment="1" applyProtection="1">
      <alignment horizontal="left"/>
    </xf>
    <xf numFmtId="0" fontId="28" fillId="0" borderId="25" xfId="2" applyNumberFormat="1" applyFont="1" applyFill="1" applyBorder="1" applyAlignment="1" applyProtection="1">
      <alignment horizontal="left" vertical="top"/>
    </xf>
    <xf numFmtId="0" fontId="0" fillId="0" borderId="25" xfId="0" applyNumberFormat="1" applyFill="1" applyBorder="1"/>
    <xf numFmtId="0" fontId="28" fillId="0" borderId="25" xfId="2" applyNumberFormat="1" applyFont="1" applyFill="1" applyBorder="1" applyAlignment="1" applyProtection="1">
      <alignment vertical="center"/>
    </xf>
    <xf numFmtId="0" fontId="28" fillId="0" borderId="26" xfId="2" applyNumberFormat="1" applyFont="1" applyFill="1" applyBorder="1" applyAlignment="1" applyProtection="1">
      <alignment vertical="center"/>
    </xf>
    <xf numFmtId="0" fontId="29" fillId="0" borderId="26" xfId="2" applyNumberFormat="1" applyFont="1" applyFill="1" applyBorder="1" applyAlignment="1" applyProtection="1">
      <alignment vertical="top" wrapText="1"/>
    </xf>
    <xf numFmtId="0" fontId="27" fillId="0" borderId="26" xfId="2" applyNumberFormat="1" applyFont="1" applyFill="1" applyBorder="1" applyAlignment="1" applyProtection="1">
      <alignment wrapText="1"/>
    </xf>
    <xf numFmtId="0" fontId="28" fillId="0" borderId="20" xfId="2" applyNumberFormat="1" applyFont="1" applyFill="1" applyBorder="1" applyAlignment="1" applyProtection="1">
      <alignment vertical="center"/>
    </xf>
    <xf numFmtId="0" fontId="29" fillId="0" borderId="20" xfId="2" applyNumberFormat="1" applyFont="1" applyFill="1" applyBorder="1" applyAlignment="1" applyProtection="1">
      <alignment vertical="top" wrapText="1"/>
    </xf>
    <xf numFmtId="0" fontId="28" fillId="0" borderId="20" xfId="2" applyNumberFormat="1" applyFont="1" applyFill="1" applyBorder="1" applyAlignment="1" applyProtection="1"/>
    <xf numFmtId="0" fontId="30" fillId="0" borderId="20" xfId="2" applyNumberFormat="1" applyFont="1" applyFill="1" applyBorder="1" applyAlignment="1" applyProtection="1"/>
    <xf numFmtId="0" fontId="31" fillId="2" borderId="20" xfId="2" applyNumberFormat="1" applyFont="1" applyFill="1" applyBorder="1" applyAlignment="1" applyProtection="1">
      <alignment horizontal="center" vertical="center"/>
    </xf>
    <xf numFmtId="0" fontId="31" fillId="2" borderId="20" xfId="2" applyNumberFormat="1" applyFont="1" applyFill="1" applyBorder="1" applyAlignment="1" applyProtection="1">
      <alignment horizontal="center" vertical="center" wrapText="1"/>
    </xf>
    <xf numFmtId="0" fontId="32" fillId="0" borderId="0" xfId="2" applyNumberFormat="1" applyFont="1" applyFill="1" applyBorder="1" applyAlignment="1" applyProtection="1">
      <alignment vertical="center"/>
    </xf>
    <xf numFmtId="0" fontId="27" fillId="0" borderId="20" xfId="2" applyNumberFormat="1" applyFont="1" applyFill="1" applyBorder="1" applyAlignment="1" applyProtection="1">
      <alignment horizontal="center" vertical="top" wrapText="1"/>
    </xf>
    <xf numFmtId="0" fontId="4" fillId="0" borderId="20" xfId="0" applyNumberFormat="1" applyFont="1" applyBorder="1" applyAlignment="1">
      <alignment vertical="center" wrapText="1"/>
    </xf>
    <xf numFmtId="0" fontId="27" fillId="0" borderId="20" xfId="2" applyNumberFormat="1" applyFont="1" applyFill="1" applyBorder="1" applyAlignment="1" applyProtection="1">
      <alignment horizontal="center"/>
    </xf>
    <xf numFmtId="166" fontId="27" fillId="0" borderId="20" xfId="3" applyNumberFormat="1" applyFont="1" applyFill="1" applyBorder="1" applyAlignment="1" applyProtection="1">
      <alignment horizontal="center"/>
    </xf>
    <xf numFmtId="1" fontId="27" fillId="0" borderId="20" xfId="3" applyNumberFormat="1" applyFont="1" applyFill="1" applyBorder="1" applyAlignment="1" applyProtection="1">
      <alignment horizontal="center"/>
    </xf>
    <xf numFmtId="0" fontId="27" fillId="2" borderId="20" xfId="2" applyNumberFormat="1" applyFont="1" applyFill="1" applyBorder="1" applyAlignment="1" applyProtection="1">
      <alignment horizontal="center"/>
    </xf>
    <xf numFmtId="0" fontId="31" fillId="2" borderId="20" xfId="2" applyNumberFormat="1" applyFont="1" applyFill="1" applyBorder="1" applyAlignment="1" applyProtection="1"/>
    <xf numFmtId="0" fontId="32" fillId="2" borderId="20" xfId="2" applyNumberFormat="1" applyFont="1" applyFill="1" applyBorder="1" applyAlignment="1" applyProtection="1">
      <alignment horizontal="center"/>
    </xf>
    <xf numFmtId="0" fontId="31" fillId="2" borderId="20" xfId="2" applyNumberFormat="1" applyFont="1" applyFill="1" applyBorder="1" applyAlignment="1" applyProtection="1">
      <alignment horizontal="center"/>
    </xf>
    <xf numFmtId="0" fontId="27" fillId="3" borderId="0" xfId="2" applyNumberFormat="1" applyFont="1" applyFill="1" applyBorder="1" applyAlignment="1" applyProtection="1">
      <alignment horizontal="center"/>
    </xf>
    <xf numFmtId="0" fontId="31" fillId="3" borderId="28" xfId="2" applyNumberFormat="1" applyFont="1" applyFill="1" applyBorder="1" applyAlignment="1" applyProtection="1"/>
    <xf numFmtId="0" fontId="28" fillId="3" borderId="29" xfId="2" applyNumberFormat="1" applyFont="1" applyFill="1" applyBorder="1" applyAlignment="1" applyProtection="1">
      <alignment horizontal="center"/>
    </xf>
    <xf numFmtId="0" fontId="32" fillId="3" borderId="30" xfId="2" applyNumberFormat="1" applyFont="1" applyFill="1" applyBorder="1" applyAlignment="1" applyProtection="1">
      <alignment horizontal="center"/>
    </xf>
    <xf numFmtId="0" fontId="32" fillId="3" borderId="0" xfId="2" applyNumberFormat="1" applyFont="1" applyFill="1" applyBorder="1" applyAlignment="1" applyProtection="1">
      <alignment horizontal="center"/>
    </xf>
    <xf numFmtId="0" fontId="31" fillId="3" borderId="0" xfId="2" applyNumberFormat="1" applyFont="1" applyFill="1" applyBorder="1" applyAlignment="1" applyProtection="1">
      <alignment horizontal="center"/>
    </xf>
    <xf numFmtId="9" fontId="32" fillId="3" borderId="0" xfId="3" applyNumberFormat="1" applyFont="1" applyFill="1" applyBorder="1" applyAlignment="1" applyProtection="1">
      <alignment horizontal="center"/>
    </xf>
    <xf numFmtId="0" fontId="27" fillId="3" borderId="0" xfId="2" applyNumberFormat="1" applyFont="1" applyFill="1" applyBorder="1" applyAlignment="1" applyProtection="1">
      <alignment vertical="center"/>
    </xf>
    <xf numFmtId="0" fontId="28" fillId="0" borderId="31" xfId="2" applyNumberFormat="1" applyFont="1" applyFill="1" applyBorder="1" applyAlignment="1" applyProtection="1">
      <alignment horizontal="left"/>
    </xf>
    <xf numFmtId="0" fontId="27" fillId="0" borderId="32" xfId="2" applyNumberFormat="1" applyFont="1" applyFill="1" applyBorder="1" applyAlignment="1" applyProtection="1"/>
    <xf numFmtId="0" fontId="27" fillId="0" borderId="31" xfId="2" applyNumberFormat="1" applyFont="1" applyFill="1" applyBorder="1" applyAlignment="1" applyProtection="1"/>
    <xf numFmtId="2" fontId="28" fillId="0" borderId="27" xfId="2" applyNumberFormat="1" applyFont="1" applyFill="1" applyBorder="1" applyAlignment="1" applyProtection="1">
      <alignment horizontal="right" wrapText="1"/>
    </xf>
    <xf numFmtId="0" fontId="27" fillId="0" borderId="0" xfId="2" applyNumberFormat="1" applyFont="1" applyFill="1" applyBorder="1" applyAlignment="1" applyProtection="1">
      <alignment horizontal="center" wrapText="1"/>
    </xf>
    <xf numFmtId="0" fontId="27" fillId="0" borderId="33" xfId="2" applyNumberFormat="1" applyFont="1" applyFill="1" applyBorder="1" applyAlignment="1" applyProtection="1"/>
    <xf numFmtId="0" fontId="28" fillId="0" borderId="34" xfId="2" applyNumberFormat="1" applyFont="1" applyFill="1" applyBorder="1" applyAlignment="1" applyProtection="1">
      <alignment horizontal="left"/>
    </xf>
    <xf numFmtId="0" fontId="27" fillId="0" borderId="35" xfId="2" applyNumberFormat="1" applyFont="1" applyFill="1" applyBorder="1" applyAlignment="1" applyProtection="1"/>
    <xf numFmtId="0" fontId="27" fillId="0" borderId="36" xfId="2" applyNumberFormat="1" applyFont="1" applyFill="1" applyBorder="1" applyAlignment="1" applyProtection="1"/>
    <xf numFmtId="2" fontId="28" fillId="0" borderId="37" xfId="2" applyNumberFormat="1" applyFont="1" applyFill="1" applyBorder="1" applyAlignment="1" applyProtection="1">
      <alignment horizontal="right" wrapText="1"/>
    </xf>
    <xf numFmtId="0" fontId="27" fillId="0" borderId="33" xfId="2" applyNumberFormat="1" applyFont="1" applyFill="1" applyBorder="1" applyAlignment="1" applyProtection="1">
      <alignment vertical="center"/>
    </xf>
    <xf numFmtId="0" fontId="27" fillId="0" borderId="33" xfId="2" applyNumberFormat="1" applyFont="1" applyFill="1" applyBorder="1" applyAlignment="1" applyProtection="1">
      <alignment horizontal="center" wrapText="1"/>
    </xf>
    <xf numFmtId="0" fontId="14" fillId="0" borderId="38" xfId="0" applyNumberFormat="1" applyFont="1" applyBorder="1"/>
    <xf numFmtId="0" fontId="12" fillId="2" borderId="38" xfId="0" applyNumberFormat="1" applyFont="1" applyFill="1" applyBorder="1" applyAlignment="1">
      <alignment horizontal="center" vertical="center"/>
    </xf>
    <xf numFmtId="0" fontId="12" fillId="2" borderId="39" xfId="0" applyNumberFormat="1" applyFont="1" applyFill="1" applyBorder="1" applyAlignment="1">
      <alignment horizontal="center" vertical="center"/>
    </xf>
    <xf numFmtId="0" fontId="14" fillId="0" borderId="39" xfId="0" applyNumberFormat="1" applyFont="1" applyBorder="1"/>
    <xf numFmtId="0" fontId="12" fillId="2" borderId="6" xfId="0" applyNumberFormat="1" applyFont="1" applyFill="1" applyBorder="1" applyAlignment="1">
      <alignment horizontal="center" vertical="top" wrapText="1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22" fillId="5" borderId="39" xfId="0" applyFont="1" applyFill="1" applyBorder="1" applyAlignment="1">
      <alignment horizontal="center" vertical="center"/>
    </xf>
    <xf numFmtId="0" fontId="14" fillId="0" borderId="39" xfId="0" applyFont="1" applyBorder="1"/>
    <xf numFmtId="15" fontId="33" fillId="0" borderId="0" xfId="0" applyNumberFormat="1" applyFont="1"/>
    <xf numFmtId="0" fontId="14" fillId="0" borderId="16" xfId="0" applyFont="1" applyBorder="1"/>
    <xf numFmtId="0" fontId="25" fillId="7" borderId="43" xfId="0" applyFont="1" applyFill="1" applyBorder="1" applyAlignment="1">
      <alignment horizontal="left" vertical="top" wrapText="1"/>
    </xf>
    <xf numFmtId="0" fontId="14" fillId="0" borderId="16" xfId="0" applyFont="1" applyBorder="1" applyAlignment="1">
      <alignment horizontal="center" vertical="top"/>
    </xf>
    <xf numFmtId="164" fontId="25" fillId="0" borderId="16" xfId="0" applyNumberFormat="1" applyFont="1" applyBorder="1" applyAlignment="1">
      <alignment horizontal="center" vertical="top" wrapText="1"/>
    </xf>
    <xf numFmtId="165" fontId="25" fillId="0" borderId="16" xfId="0" applyNumberFormat="1" applyFont="1" applyBorder="1" applyAlignment="1">
      <alignment horizontal="center" vertical="top" wrapText="1"/>
    </xf>
    <xf numFmtId="0" fontId="25" fillId="7" borderId="44" xfId="0" applyFont="1" applyFill="1" applyBorder="1" applyAlignment="1">
      <alignment horizontal="left" vertical="top" wrapText="1"/>
    </xf>
    <xf numFmtId="0" fontId="0" fillId="0" borderId="21" xfId="0" applyBorder="1"/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14" fillId="7" borderId="45" xfId="0" applyFont="1" applyFill="1" applyBorder="1" applyAlignment="1">
      <alignment horizontal="left" vertical="top" wrapText="1"/>
    </xf>
    <xf numFmtId="0" fontId="14" fillId="0" borderId="46" xfId="0" applyFont="1" applyBorder="1"/>
    <xf numFmtId="0" fontId="0" fillId="0" borderId="41" xfId="0" applyFont="1" applyBorder="1" applyAlignment="1">
      <alignment horizontal="left" vertical="top" wrapText="1"/>
    </xf>
    <xf numFmtId="0" fontId="0" fillId="0" borderId="39" xfId="0" applyFont="1" applyBorder="1" applyAlignment="1">
      <alignment horizontal="left" vertical="top" wrapText="1"/>
    </xf>
    <xf numFmtId="0" fontId="13" fillId="6" borderId="47" xfId="0" applyFont="1" applyFill="1" applyBorder="1" applyAlignment="1">
      <alignment horizontal="left" vertical="center"/>
    </xf>
    <xf numFmtId="0" fontId="14" fillId="7" borderId="39" xfId="0" applyFont="1" applyFill="1" applyBorder="1" applyAlignment="1">
      <alignment horizontal="left" vertical="top" wrapText="1"/>
    </xf>
    <xf numFmtId="0" fontId="25" fillId="7" borderId="39" xfId="0" applyFont="1" applyFill="1" applyBorder="1" applyAlignment="1">
      <alignment horizontal="left" vertical="top" wrapText="1"/>
    </xf>
    <xf numFmtId="0" fontId="14" fillId="0" borderId="39" xfId="0" applyFont="1" applyBorder="1" applyAlignment="1">
      <alignment horizontal="center" vertical="top"/>
    </xf>
    <xf numFmtId="164" fontId="25" fillId="0" borderId="39" xfId="0" applyNumberFormat="1" applyFont="1" applyBorder="1" applyAlignment="1">
      <alignment horizontal="center" vertical="top" wrapText="1"/>
    </xf>
    <xf numFmtId="165" fontId="25" fillId="0" borderId="39" xfId="0" applyNumberFormat="1" applyFont="1" applyBorder="1" applyAlignment="1">
      <alignment horizontal="center" vertical="top" wrapText="1"/>
    </xf>
    <xf numFmtId="0" fontId="25" fillId="7" borderId="18" xfId="0" quotePrefix="1" applyFont="1" applyFill="1" applyBorder="1" applyAlignment="1">
      <alignment horizontal="left" vertical="top" wrapText="1"/>
    </xf>
    <xf numFmtId="0" fontId="14" fillId="7" borderId="48" xfId="0" applyFont="1" applyFill="1" applyBorder="1" applyAlignment="1">
      <alignment horizontal="left" vertical="top" wrapText="1"/>
    </xf>
    <xf numFmtId="0" fontId="14" fillId="0" borderId="49" xfId="0" applyFont="1" applyBorder="1"/>
    <xf numFmtId="0" fontId="27" fillId="0" borderId="39" xfId="2" applyNumberFormat="1" applyFont="1" applyFill="1" applyBorder="1" applyAlignment="1" applyProtection="1">
      <alignment horizontal="center" vertical="top" wrapText="1"/>
    </xf>
    <xf numFmtId="0" fontId="4" fillId="0" borderId="39" xfId="0" applyNumberFormat="1" applyFont="1" applyBorder="1" applyAlignment="1">
      <alignment vertical="center" wrapText="1"/>
    </xf>
    <xf numFmtId="0" fontId="27" fillId="0" borderId="39" xfId="2" applyNumberFormat="1" applyFont="1" applyFill="1" applyBorder="1" applyAlignment="1" applyProtection="1">
      <alignment horizontal="center"/>
    </xf>
    <xf numFmtId="0" fontId="25" fillId="7" borderId="44" xfId="0" quotePrefix="1" applyFont="1" applyFill="1" applyBorder="1" applyAlignment="1">
      <alignment horizontal="left" vertical="top" wrapText="1"/>
    </xf>
    <xf numFmtId="0" fontId="25" fillId="7" borderId="43" xfId="0" quotePrefix="1" applyFont="1" applyFill="1" applyBorder="1" applyAlignment="1">
      <alignment horizontal="left" vertical="top" wrapText="1"/>
    </xf>
    <xf numFmtId="0" fontId="0" fillId="0" borderId="53" xfId="0" applyFont="1" applyBorder="1" applyAlignment="1">
      <alignment horizontal="left" vertical="top" wrapText="1"/>
    </xf>
    <xf numFmtId="0" fontId="6" fillId="0" borderId="26" xfId="0" applyNumberFormat="1" applyFont="1" applyBorder="1" applyAlignment="1">
      <alignment horizontal="center"/>
    </xf>
    <xf numFmtId="0" fontId="6" fillId="0" borderId="26" xfId="0" applyNumberFormat="1" applyFont="1" applyBorder="1" applyAlignment="1">
      <alignment vertical="center" wrapText="1"/>
    </xf>
    <xf numFmtId="0" fontId="9" fillId="0" borderId="26" xfId="1" applyFont="1" applyBorder="1" applyProtection="1"/>
    <xf numFmtId="0" fontId="6" fillId="0" borderId="26" xfId="0" applyNumberFormat="1" applyFont="1" applyBorder="1"/>
    <xf numFmtId="0" fontId="6" fillId="0" borderId="39" xfId="0" applyNumberFormat="1" applyFont="1" applyFill="1" applyBorder="1" applyAlignment="1">
      <alignment horizontal="center"/>
    </xf>
    <xf numFmtId="0" fontId="6" fillId="0" borderId="39" xfId="0" applyNumberFormat="1" applyFont="1" applyFill="1" applyBorder="1" applyAlignment="1">
      <alignment vertical="center" wrapText="1"/>
    </xf>
    <xf numFmtId="0" fontId="9" fillId="0" borderId="39" xfId="1" applyFont="1" applyBorder="1" applyProtection="1"/>
    <xf numFmtId="0" fontId="0" fillId="0" borderId="39" xfId="0" applyBorder="1"/>
    <xf numFmtId="0" fontId="1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wrapText="1"/>
    </xf>
    <xf numFmtId="0" fontId="3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164" fontId="28" fillId="0" borderId="20" xfId="2" applyNumberFormat="1" applyFont="1" applyFill="1" applyBorder="1" applyAlignment="1" applyProtection="1">
      <alignment horizontal="center" vertical="center"/>
    </xf>
    <xf numFmtId="0" fontId="28" fillId="0" borderId="20" xfId="2" applyNumberFormat="1" applyFont="1" applyFill="1" applyBorder="1" applyAlignment="1" applyProtection="1">
      <alignment horizontal="center" vertical="center" wrapText="1"/>
    </xf>
    <xf numFmtId="0" fontId="0" fillId="0" borderId="25" xfId="0" applyNumberFormat="1" applyFill="1" applyBorder="1"/>
    <xf numFmtId="0" fontId="28" fillId="0" borderId="25" xfId="2" applyNumberFormat="1" applyFont="1" applyFill="1" applyBorder="1" applyAlignment="1" applyProtection="1">
      <alignment horizontal="left"/>
    </xf>
    <xf numFmtId="0" fontId="29" fillId="0" borderId="26" xfId="2" applyNumberFormat="1" applyFont="1" applyFill="1" applyBorder="1" applyAlignment="1" applyProtection="1">
      <alignment vertical="top" wrapText="1"/>
    </xf>
    <xf numFmtId="0" fontId="28" fillId="0" borderId="20" xfId="2" applyNumberFormat="1" applyFont="1" applyFill="1" applyBorder="1" applyAlignment="1" applyProtection="1">
      <alignment horizontal="center" vertical="center"/>
    </xf>
    <xf numFmtId="15" fontId="0" fillId="0" borderId="50" xfId="0" applyNumberFormat="1" applyFill="1" applyBorder="1" applyAlignment="1">
      <alignment horizontal="center"/>
    </xf>
    <xf numFmtId="15" fontId="0" fillId="0" borderId="51" xfId="0" applyNumberFormat="1" applyFill="1" applyBorder="1" applyAlignment="1">
      <alignment horizontal="center"/>
    </xf>
    <xf numFmtId="15" fontId="0" fillId="0" borderId="52" xfId="0" applyNumberFormat="1" applyFill="1" applyBorder="1" applyAlignment="1">
      <alignment horizontal="center"/>
    </xf>
    <xf numFmtId="0" fontId="26" fillId="0" borderId="0" xfId="2" applyNumberFormat="1" applyFont="1" applyFill="1" applyBorder="1" applyAlignment="1" applyProtection="1">
      <alignment horizontal="center"/>
    </xf>
    <xf numFmtId="0" fontId="28" fillId="0" borderId="50" xfId="2" applyNumberFormat="1" applyFont="1" applyFill="1" applyBorder="1" applyAlignment="1" applyProtection="1">
      <alignment horizontal="center" vertical="top"/>
    </xf>
    <xf numFmtId="0" fontId="28" fillId="0" borderId="51" xfId="2" applyNumberFormat="1" applyFont="1" applyFill="1" applyBorder="1" applyAlignment="1" applyProtection="1">
      <alignment horizontal="center" vertical="top"/>
    </xf>
    <xf numFmtId="0" fontId="28" fillId="0" borderId="52" xfId="2" applyNumberFormat="1" applyFont="1" applyFill="1" applyBorder="1" applyAlignment="1" applyProtection="1">
      <alignment horizontal="center" vertical="top"/>
    </xf>
    <xf numFmtId="0" fontId="34" fillId="0" borderId="50" xfId="0" applyNumberFormat="1" applyFont="1" applyFill="1" applyBorder="1" applyAlignment="1">
      <alignment horizontal="center"/>
    </xf>
    <xf numFmtId="0" fontId="34" fillId="0" borderId="51" xfId="0" applyNumberFormat="1" applyFont="1" applyFill="1" applyBorder="1" applyAlignment="1">
      <alignment horizontal="center"/>
    </xf>
    <xf numFmtId="0" fontId="34" fillId="0" borderId="52" xfId="0" applyNumberFormat="1" applyFont="1" applyFill="1" applyBorder="1" applyAlignment="1">
      <alignment horizontal="center"/>
    </xf>
    <xf numFmtId="0" fontId="13" fillId="4" borderId="9" xfId="0" applyNumberFormat="1" applyFont="1" applyFill="1" applyBorder="1" applyAlignment="1">
      <alignment horizontal="left" vertical="center"/>
    </xf>
    <xf numFmtId="0" fontId="13" fillId="4" borderId="0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8" xfId="0" applyNumberFormat="1" applyFont="1" applyFill="1" applyBorder="1" applyAlignment="1">
      <alignment horizontal="left" vertical="center"/>
    </xf>
    <xf numFmtId="0" fontId="12" fillId="2" borderId="12" xfId="0" applyNumberFormat="1" applyFont="1" applyFill="1" applyBorder="1" applyAlignment="1">
      <alignment horizontal="center" vertical="center"/>
    </xf>
    <xf numFmtId="0" fontId="12" fillId="2" borderId="13" xfId="0" applyNumberFormat="1" applyFont="1" applyFill="1" applyBorder="1" applyAlignment="1">
      <alignment horizontal="center" vertical="center"/>
    </xf>
    <xf numFmtId="0" fontId="12" fillId="2" borderId="14" xfId="0" applyNumberFormat="1" applyFont="1" applyFill="1" applyBorder="1" applyAlignment="1">
      <alignment horizontal="center" vertical="center"/>
    </xf>
    <xf numFmtId="0" fontId="12" fillId="2" borderId="11" xfId="0" applyNumberFormat="1" applyFont="1" applyFill="1" applyBorder="1" applyAlignment="1">
      <alignment horizontal="center" vertical="center"/>
    </xf>
    <xf numFmtId="0" fontId="12" fillId="2" borderId="7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2" borderId="4" xfId="0" applyNumberFormat="1" applyFont="1" applyFill="1" applyBorder="1" applyAlignment="1">
      <alignment horizontal="center" vertical="center"/>
    </xf>
    <xf numFmtId="0" fontId="12" fillId="2" borderId="5" xfId="0" applyNumberFormat="1" applyFont="1" applyFill="1" applyBorder="1" applyAlignment="1">
      <alignment horizontal="center" vertical="center"/>
    </xf>
    <xf numFmtId="0" fontId="13" fillId="4" borderId="3" xfId="0" applyNumberFormat="1" applyFont="1" applyFill="1" applyBorder="1"/>
    <xf numFmtId="0" fontId="13" fillId="4" borderId="4" xfId="0" applyNumberFormat="1" applyFont="1" applyFill="1" applyBorder="1"/>
    <xf numFmtId="0" fontId="13" fillId="4" borderId="5" xfId="0" applyNumberFormat="1" applyFont="1" applyFill="1" applyBorder="1"/>
    <xf numFmtId="0" fontId="13" fillId="6" borderId="40" xfId="0" applyFont="1" applyFill="1" applyBorder="1"/>
    <xf numFmtId="0" fontId="13" fillId="6" borderId="41" xfId="0" applyFont="1" applyFill="1" applyBorder="1"/>
    <xf numFmtId="0" fontId="13" fillId="6" borderId="42" xfId="0" applyFont="1" applyFill="1" applyBorder="1"/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10" xfId="2"/>
    <cellStyle name="Normal_Sheet1" xfId="4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962025</xdr:colOff>
      <xdr:row>6</xdr:row>
      <xdr:rowOff>28575</xdr:rowOff>
    </xdr:from>
    <xdr:to>
      <xdr:col>3</xdr:col>
      <xdr:colOff>847724</xdr:colOff>
      <xdr:row>6</xdr:row>
      <xdr:rowOff>4124325</xdr:rowOff>
    </xdr:to>
    <xdr:pic>
      <xdr:nvPicPr>
        <xdr:cNvPr id="2" name="Picture 1" descr="28642757_1529091830545327_202500266_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" y="1000125"/>
          <a:ext cx="2495549" cy="409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1838944</xdr:colOff>
      <xdr:row>6</xdr:row>
      <xdr:rowOff>21895</xdr:rowOff>
    </xdr:from>
    <xdr:to>
      <xdr:col>3</xdr:col>
      <xdr:colOff>970581</xdr:colOff>
      <xdr:row>6</xdr:row>
      <xdr:rowOff>4502542</xdr:rowOff>
    </xdr:to>
    <xdr:pic>
      <xdr:nvPicPr>
        <xdr:cNvPr id="3" name="Picture 2" descr="28643390_1529091530545357_877989126_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7808" y="1197057"/>
          <a:ext cx="2496312" cy="44806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1466850</xdr:colOff>
      <xdr:row>6</xdr:row>
      <xdr:rowOff>38099</xdr:rowOff>
    </xdr:from>
    <xdr:to>
      <xdr:col>4</xdr:col>
      <xdr:colOff>296037</xdr:colOff>
      <xdr:row>6</xdr:row>
      <xdr:rowOff>4129168</xdr:rowOff>
    </xdr:to>
    <xdr:pic>
      <xdr:nvPicPr>
        <xdr:cNvPr id="2" name="Image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2486025" y="1181099"/>
          <a:ext cx="2496312" cy="409651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1476374</xdr:colOff>
      <xdr:row>6</xdr:row>
      <xdr:rowOff>114299</xdr:rowOff>
    </xdr:from>
    <xdr:to>
      <xdr:col>4</xdr:col>
      <xdr:colOff>305561</xdr:colOff>
      <xdr:row>6</xdr:row>
      <xdr:rowOff>4546744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49" y="1257299"/>
          <a:ext cx="2496312" cy="443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4</xdr:col>
      <xdr:colOff>305562</xdr:colOff>
      <xdr:row>6</xdr:row>
      <xdr:rowOff>4436527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143000"/>
          <a:ext cx="2496312" cy="44378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C5">
            <v>2</v>
          </cell>
          <cell r="D5">
            <v>0</v>
          </cell>
          <cell r="E5">
            <v>0</v>
          </cell>
          <cell r="F5">
            <v>29</v>
          </cell>
        </row>
        <row r="6">
          <cell r="B6">
            <v>29</v>
          </cell>
          <cell r="C6">
            <v>0</v>
          </cell>
          <cell r="D6">
            <v>0</v>
          </cell>
          <cell r="E6">
            <v>0</v>
          </cell>
          <cell r="F6">
            <v>29</v>
          </cell>
        </row>
      </sheetData>
      <sheetData sheetId="7" refreshError="1"/>
      <sheetData sheetId="8" refreshError="1">
        <row r="5">
          <cell r="C5">
            <v>2</v>
          </cell>
          <cell r="D5">
            <v>0</v>
          </cell>
          <cell r="E5">
            <v>0</v>
          </cell>
          <cell r="F5">
            <v>29</v>
          </cell>
        </row>
        <row r="6">
          <cell r="B6">
            <v>24</v>
          </cell>
          <cell r="C6">
            <v>0</v>
          </cell>
          <cell r="D6">
            <v>0</v>
          </cell>
          <cell r="E6">
            <v>0</v>
          </cell>
          <cell r="F6">
            <v>29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77" zoomScaleNormal="77" workbookViewId="0">
      <selection activeCell="C18" sqref="C18"/>
    </sheetView>
  </sheetViews>
  <sheetFormatPr defaultRowHeight="14.4"/>
  <cols>
    <col min="1" max="1" width="42.5546875" customWidth="1"/>
    <col min="2" max="2" width="37.33203125" customWidth="1"/>
    <col min="3" max="3" width="39.109375" customWidth="1"/>
    <col min="4" max="4" width="43.109375" customWidth="1"/>
  </cols>
  <sheetData>
    <row r="1" spans="1:4">
      <c r="A1" s="183" t="s">
        <v>0</v>
      </c>
      <c r="B1" s="183"/>
      <c r="C1" s="183"/>
      <c r="D1" s="183"/>
    </row>
    <row r="2" spans="1:4" ht="19.5" customHeight="1">
      <c r="A2" s="183"/>
      <c r="B2" s="183"/>
      <c r="C2" s="183"/>
      <c r="D2" s="183"/>
    </row>
    <row r="3" spans="1:4" ht="33.75" customHeight="1">
      <c r="A3" s="1" t="s">
        <v>1</v>
      </c>
      <c r="B3" s="184" t="s">
        <v>117</v>
      </c>
      <c r="C3" s="185"/>
      <c r="D3" s="186"/>
    </row>
    <row r="4" spans="1:4" ht="20.25" customHeight="1">
      <c r="A4" s="1" t="s">
        <v>2</v>
      </c>
      <c r="B4" s="2"/>
      <c r="C4" s="2"/>
      <c r="D4" s="2"/>
    </row>
    <row r="5" spans="1:4" ht="15.6">
      <c r="A5" s="2"/>
      <c r="B5" s="2"/>
      <c r="C5" s="2"/>
      <c r="D5" s="2"/>
    </row>
    <row r="6" spans="1:4">
      <c r="A6" s="3" t="s">
        <v>3</v>
      </c>
      <c r="B6" s="3" t="s">
        <v>4</v>
      </c>
      <c r="C6" s="3" t="s">
        <v>5</v>
      </c>
      <c r="D6" s="3" t="s">
        <v>6</v>
      </c>
    </row>
    <row r="7" spans="1:4" ht="15" customHeight="1">
      <c r="A7" s="4">
        <v>1</v>
      </c>
      <c r="B7" s="5" t="s">
        <v>99</v>
      </c>
      <c r="C7" s="8" t="s">
        <v>8</v>
      </c>
      <c r="D7" s="7"/>
    </row>
    <row r="8" spans="1:4" ht="16.5" customHeight="1">
      <c r="A8" s="4">
        <v>2</v>
      </c>
      <c r="B8" s="5" t="s">
        <v>100</v>
      </c>
      <c r="C8" s="6" t="s">
        <v>9</v>
      </c>
      <c r="D8" s="7"/>
    </row>
    <row r="9" spans="1:4" ht="17.25" customHeight="1">
      <c r="A9" s="4">
        <v>3</v>
      </c>
      <c r="B9" s="5" t="s">
        <v>126</v>
      </c>
      <c r="C9" s="9" t="s">
        <v>126</v>
      </c>
      <c r="D9" s="7"/>
    </row>
    <row r="10" spans="1:4">
      <c r="A10" s="175">
        <v>4</v>
      </c>
      <c r="B10" s="176" t="s">
        <v>144</v>
      </c>
      <c r="C10" s="177" t="s">
        <v>7</v>
      </c>
      <c r="D10" s="178"/>
    </row>
    <row r="11" spans="1:4">
      <c r="A11" s="179">
        <v>5</v>
      </c>
      <c r="B11" s="180" t="s">
        <v>150</v>
      </c>
      <c r="C11" s="181" t="s">
        <v>150</v>
      </c>
      <c r="D11" s="182"/>
    </row>
  </sheetData>
  <mergeCells count="2">
    <mergeCell ref="A1:D2"/>
    <mergeCell ref="B3:D3"/>
  </mergeCells>
  <hyperlinks>
    <hyperlink ref="C7" location="'Show Bus Routes List'!A1" display="Show the bus routes list (web)"/>
    <hyperlink ref="C8" location="'Show Bus Stops List'!A1" display="Show the bus stops list (web)"/>
    <hyperlink ref="C9" location="'Display Bus Route on the Map'!A1" display="Display bus route on the map (web)"/>
    <hyperlink ref="C10" location="'Home Page(App)'!A1" display="Home page (application)"/>
  </hyperlink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C10" sqref="C10:P13"/>
    </sheetView>
  </sheetViews>
  <sheetFormatPr defaultRowHeight="14.4"/>
  <cols>
    <col min="1" max="1" width="14.109375" customWidth="1"/>
    <col min="2" max="2" width="15.44140625" customWidth="1"/>
    <col min="3" max="3" width="11.6640625" customWidth="1"/>
    <col min="11" max="11" width="12.33203125" customWidth="1"/>
  </cols>
  <sheetData>
    <row r="1" spans="1:16" s="89" customFormat="1" ht="24.6">
      <c r="A1" s="196" t="s">
        <v>101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88"/>
    </row>
    <row r="2" spans="1:16" s="89" customFormat="1" ht="13.2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92"/>
      <c r="O2" s="92"/>
      <c r="P2" s="92"/>
    </row>
    <row r="3" spans="1:16" s="89" customFormat="1" ht="13.2">
      <c r="A3" s="93" t="s">
        <v>1</v>
      </c>
      <c r="B3" s="190" t="s">
        <v>116</v>
      </c>
      <c r="C3" s="190"/>
      <c r="D3" s="94"/>
      <c r="E3" s="190" t="s">
        <v>102</v>
      </c>
      <c r="F3" s="190"/>
      <c r="G3" s="190"/>
      <c r="H3" s="197" t="s">
        <v>16</v>
      </c>
      <c r="I3" s="198"/>
      <c r="J3" s="198"/>
      <c r="K3" s="199"/>
      <c r="L3" s="95"/>
      <c r="M3" s="95"/>
      <c r="N3" s="95"/>
      <c r="O3" s="95"/>
      <c r="P3" s="95"/>
    </row>
    <row r="4" spans="1:16" s="89" customFormat="1">
      <c r="A4" s="93"/>
      <c r="B4" s="189"/>
      <c r="C4" s="189"/>
      <c r="D4" s="96"/>
      <c r="E4" s="190" t="s">
        <v>103</v>
      </c>
      <c r="F4" s="190"/>
      <c r="G4" s="190"/>
      <c r="H4" s="200" t="s">
        <v>148</v>
      </c>
      <c r="I4" s="201"/>
      <c r="J4" s="201"/>
      <c r="K4" s="202"/>
      <c r="L4" s="96"/>
      <c r="M4" s="95"/>
      <c r="N4" s="95"/>
      <c r="O4" s="95"/>
      <c r="P4" s="95"/>
    </row>
    <row r="5" spans="1:16" s="89" customFormat="1">
      <c r="A5" s="97"/>
      <c r="B5" s="189"/>
      <c r="C5" s="189"/>
      <c r="D5" s="96"/>
      <c r="E5" s="190" t="s">
        <v>104</v>
      </c>
      <c r="F5" s="190"/>
      <c r="G5" s="190"/>
      <c r="H5" s="193">
        <v>43155</v>
      </c>
      <c r="I5" s="194"/>
      <c r="J5" s="194"/>
      <c r="K5" s="195"/>
      <c r="L5" s="96"/>
      <c r="M5" s="95"/>
      <c r="N5" s="95"/>
      <c r="O5" s="95"/>
      <c r="P5" s="95"/>
    </row>
    <row r="6" spans="1:16" s="89" customFormat="1" ht="20.25" customHeight="1">
      <c r="A6" s="98" t="s">
        <v>105</v>
      </c>
      <c r="B6" s="191" t="s">
        <v>106</v>
      </c>
      <c r="C6" s="191"/>
      <c r="D6" s="191"/>
      <c r="E6" s="191"/>
      <c r="F6" s="191"/>
      <c r="G6" s="191"/>
      <c r="H6" s="191"/>
      <c r="I6" s="191"/>
      <c r="J6" s="191"/>
      <c r="K6" s="191"/>
      <c r="L6" s="99"/>
      <c r="M6" s="100"/>
      <c r="N6" s="100"/>
      <c r="O6" s="100"/>
      <c r="P6" s="100"/>
    </row>
    <row r="7" spans="1:16" s="89" customFormat="1" ht="20.25" customHeight="1">
      <c r="A7" s="101"/>
      <c r="B7" s="102"/>
      <c r="C7" s="192" t="s">
        <v>10</v>
      </c>
      <c r="D7" s="192"/>
      <c r="E7" s="192" t="s">
        <v>11</v>
      </c>
      <c r="F7" s="192"/>
      <c r="G7" s="192" t="s">
        <v>12</v>
      </c>
      <c r="H7" s="192"/>
      <c r="I7" s="192" t="s">
        <v>13</v>
      </c>
      <c r="J7" s="192"/>
      <c r="K7" s="192" t="s">
        <v>107</v>
      </c>
      <c r="L7" s="192"/>
      <c r="M7" s="187" t="s">
        <v>108</v>
      </c>
      <c r="N7" s="187"/>
      <c r="O7" s="188" t="s">
        <v>109</v>
      </c>
      <c r="P7" s="188"/>
    </row>
    <row r="8" spans="1:16" s="89" customFormat="1" ht="13.2">
      <c r="A8" s="103"/>
      <c r="B8" s="104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87"/>
      <c r="N8" s="187"/>
      <c r="O8" s="188"/>
      <c r="P8" s="188"/>
    </row>
    <row r="9" spans="1:16" s="107" customFormat="1" ht="22.5" customHeight="1">
      <c r="A9" s="105" t="s">
        <v>110</v>
      </c>
      <c r="B9" s="105" t="s">
        <v>111</v>
      </c>
      <c r="C9" s="106" t="s">
        <v>14</v>
      </c>
      <c r="D9" s="106" t="s">
        <v>15</v>
      </c>
      <c r="E9" s="105" t="s">
        <v>14</v>
      </c>
      <c r="F9" s="105" t="s">
        <v>15</v>
      </c>
      <c r="G9" s="105" t="s">
        <v>14</v>
      </c>
      <c r="H9" s="105" t="s">
        <v>15</v>
      </c>
      <c r="I9" s="105" t="s">
        <v>14</v>
      </c>
      <c r="J9" s="105" t="s">
        <v>15</v>
      </c>
      <c r="K9" s="106" t="s">
        <v>14</v>
      </c>
      <c r="L9" s="106" t="s">
        <v>15</v>
      </c>
      <c r="M9" s="106" t="s">
        <v>14</v>
      </c>
      <c r="N9" s="106" t="s">
        <v>15</v>
      </c>
      <c r="O9" s="106" t="s">
        <v>14</v>
      </c>
      <c r="P9" s="106" t="s">
        <v>15</v>
      </c>
    </row>
    <row r="10" spans="1:16" s="89" customFormat="1" ht="31.65" customHeight="1">
      <c r="A10" s="108">
        <v>1</v>
      </c>
      <c r="B10" s="109" t="s">
        <v>99</v>
      </c>
      <c r="C10" s="110">
        <v>6</v>
      </c>
      <c r="D10" s="110">
        <v>6</v>
      </c>
      <c r="E10" s="110">
        <v>0</v>
      </c>
      <c r="F10" s="110">
        <f>'[1]Show Bus Routes List'!C6</f>
        <v>0</v>
      </c>
      <c r="G10" s="110">
        <f>'[1]Show Bus Routes List'!D5</f>
        <v>0</v>
      </c>
      <c r="H10" s="110">
        <f>'[1]Show Bus Routes List'!D6</f>
        <v>0</v>
      </c>
      <c r="I10" s="110">
        <f>'[1]Show Bus Routes List'!E5</f>
        <v>0</v>
      </c>
      <c r="J10" s="110">
        <f>'[1]Show Bus Routes List'!E6</f>
        <v>0</v>
      </c>
      <c r="K10" s="110">
        <v>6</v>
      </c>
      <c r="L10" s="110">
        <v>6</v>
      </c>
      <c r="M10" s="111">
        <f>ROUND(C10*100/K10,1)</f>
        <v>100</v>
      </c>
      <c r="N10" s="111">
        <f t="shared" ref="M10:N14" si="0">ROUND(D10*100/L10,1)</f>
        <v>100</v>
      </c>
      <c r="O10" s="111">
        <f t="shared" ref="O10:P14" si="1">ROUND((C10+E10)*100/K10,1)</f>
        <v>100</v>
      </c>
      <c r="P10" s="112">
        <f t="shared" si="1"/>
        <v>100</v>
      </c>
    </row>
    <row r="11" spans="1:16" s="89" customFormat="1" ht="30.75" customHeight="1">
      <c r="A11" s="108">
        <v>2</v>
      </c>
      <c r="B11" s="109" t="s">
        <v>100</v>
      </c>
      <c r="C11" s="110">
        <f>'[1]Show Bus Stops List'!B5</f>
        <v>27</v>
      </c>
      <c r="D11" s="110">
        <f>'[1]Show Bus Stops List'!B6</f>
        <v>29</v>
      </c>
      <c r="E11" s="110">
        <f>'[1]Show Bus Stops List'!C5</f>
        <v>2</v>
      </c>
      <c r="F11" s="110">
        <f>'[1]Show Bus Stops List'!C6</f>
        <v>0</v>
      </c>
      <c r="G11" s="110">
        <f>'[1]Show Bus Stops List'!D5</f>
        <v>0</v>
      </c>
      <c r="H11" s="110">
        <f>'[1]Show Bus Stops List'!D6</f>
        <v>0</v>
      </c>
      <c r="I11" s="110">
        <f>'[1]Show Bus Stops List'!E5</f>
        <v>0</v>
      </c>
      <c r="J11" s="110">
        <f>'[1]Show Bus Stops List'!E6</f>
        <v>0</v>
      </c>
      <c r="K11" s="110">
        <f>'[1]Show Bus Stops List'!F5</f>
        <v>29</v>
      </c>
      <c r="L11" s="110">
        <f>'[1]Show Bus Stops List'!F6</f>
        <v>29</v>
      </c>
      <c r="M11" s="111">
        <f t="shared" si="0"/>
        <v>93.1</v>
      </c>
      <c r="N11" s="111">
        <f t="shared" si="0"/>
        <v>100</v>
      </c>
      <c r="O11" s="111">
        <f t="shared" si="1"/>
        <v>100</v>
      </c>
      <c r="P11" s="112">
        <f t="shared" si="1"/>
        <v>100</v>
      </c>
    </row>
    <row r="12" spans="1:16" s="89" customFormat="1" ht="33.75" customHeight="1">
      <c r="A12" s="108">
        <v>3</v>
      </c>
      <c r="B12" s="109" t="s">
        <v>7</v>
      </c>
      <c r="C12" s="110">
        <f>Homepage!B5</f>
        <v>4</v>
      </c>
      <c r="D12" s="110">
        <f>'[1]Display Bus Route on the Map'!B6</f>
        <v>24</v>
      </c>
      <c r="E12" s="110">
        <f>'[1]Display Bus Route on the Map'!C5</f>
        <v>2</v>
      </c>
      <c r="F12" s="110">
        <f>'[1]Display Bus Route on the Map'!C6</f>
        <v>0</v>
      </c>
      <c r="G12" s="110">
        <f>'[1]Display Bus Route on the Map'!D5</f>
        <v>0</v>
      </c>
      <c r="H12" s="110">
        <f>'[1]Display Bus Route on the Map'!D6</f>
        <v>0</v>
      </c>
      <c r="I12" s="110">
        <f>'[1]Display Bus Route on the Map'!E5</f>
        <v>0</v>
      </c>
      <c r="J12" s="110">
        <f>'[1]Display Bus Route on the Map'!E6</f>
        <v>0</v>
      </c>
      <c r="K12" s="110">
        <f>'[1]Display Bus Route on the Map'!F5</f>
        <v>29</v>
      </c>
      <c r="L12" s="110">
        <f>'[1]Display Bus Route on the Map'!F6</f>
        <v>29</v>
      </c>
      <c r="M12" s="111">
        <f t="shared" si="0"/>
        <v>13.8</v>
      </c>
      <c r="N12" s="111">
        <f t="shared" si="0"/>
        <v>82.8</v>
      </c>
      <c r="O12" s="111">
        <f t="shared" si="1"/>
        <v>20.7</v>
      </c>
      <c r="P12" s="112">
        <f t="shared" si="1"/>
        <v>82.8</v>
      </c>
    </row>
    <row r="13" spans="1:16" s="89" customFormat="1" ht="33.75" customHeight="1">
      <c r="A13" s="169">
        <v>4</v>
      </c>
      <c r="B13" s="170" t="s">
        <v>126</v>
      </c>
      <c r="C13" s="171">
        <f>'Display on the map'!B5</f>
        <v>14</v>
      </c>
      <c r="D13" s="171">
        <f>'Display on the map'!B6</f>
        <v>14</v>
      </c>
      <c r="E13" s="171">
        <f>'Display on the map'!C5</f>
        <v>0</v>
      </c>
      <c r="F13" s="171">
        <f>'Display on the map'!C6</f>
        <v>0</v>
      </c>
      <c r="G13" s="171">
        <f>'Display on the map'!D5</f>
        <v>0</v>
      </c>
      <c r="H13" s="171">
        <f>'Display on the map'!D6</f>
        <v>0</v>
      </c>
      <c r="I13" s="171">
        <f>'Display on the map'!E5</f>
        <v>0</v>
      </c>
      <c r="J13" s="171">
        <f>'Display on the map'!E6</f>
        <v>0</v>
      </c>
      <c r="K13" s="171">
        <f>'Display on the map'!F5</f>
        <v>14</v>
      </c>
      <c r="L13" s="171">
        <f>'Display on the map'!F6</f>
        <v>14</v>
      </c>
      <c r="M13" s="111">
        <f t="shared" si="0"/>
        <v>100</v>
      </c>
      <c r="N13" s="111">
        <f t="shared" si="0"/>
        <v>100</v>
      </c>
      <c r="O13" s="111">
        <f>ROUND((C13+E13)*100/K13,1)</f>
        <v>100</v>
      </c>
      <c r="P13" s="112">
        <f t="shared" si="1"/>
        <v>100</v>
      </c>
    </row>
    <row r="14" spans="1:16" s="89" customFormat="1" ht="33.75" customHeight="1">
      <c r="A14" s="169">
        <v>5</v>
      </c>
      <c r="B14" s="170" t="s">
        <v>149</v>
      </c>
      <c r="C14" s="171">
        <f>'Choose city'!B5</f>
        <v>5</v>
      </c>
      <c r="D14" s="171">
        <f>'Choose city'!B6</f>
        <v>5</v>
      </c>
      <c r="E14" s="171">
        <f>'Choose city'!C5</f>
        <v>0</v>
      </c>
      <c r="F14" s="171">
        <f>'Choose city'!C6</f>
        <v>0</v>
      </c>
      <c r="G14" s="171">
        <f>'Choose city'!D5</f>
        <v>0</v>
      </c>
      <c r="H14" s="171">
        <f>'Choose city'!D6</f>
        <v>0</v>
      </c>
      <c r="I14" s="171">
        <f>'Choose city'!E5</f>
        <v>0</v>
      </c>
      <c r="J14" s="171">
        <f>'Choose city'!E6</f>
        <v>0</v>
      </c>
      <c r="K14" s="171">
        <f>'Choose city'!F5</f>
        <v>5</v>
      </c>
      <c r="L14" s="171">
        <f>'Choose city'!F6</f>
        <v>5</v>
      </c>
      <c r="M14" s="111">
        <f t="shared" si="0"/>
        <v>100</v>
      </c>
      <c r="N14" s="111">
        <f t="shared" si="0"/>
        <v>100</v>
      </c>
      <c r="O14" s="111">
        <f>ROUND((C14+E14)*100/K14,1)</f>
        <v>100</v>
      </c>
      <c r="P14" s="112">
        <f t="shared" si="1"/>
        <v>100</v>
      </c>
    </row>
    <row r="15" spans="1:16" s="89" customFormat="1" ht="13.2">
      <c r="A15" s="113"/>
      <c r="B15" s="114" t="s">
        <v>112</v>
      </c>
      <c r="C15" s="115">
        <f t="shared" ref="C15:P15" si="2">SUM(C10:C12)</f>
        <v>37</v>
      </c>
      <c r="D15" s="115">
        <f t="shared" si="2"/>
        <v>59</v>
      </c>
      <c r="E15" s="115">
        <f t="shared" si="2"/>
        <v>4</v>
      </c>
      <c r="F15" s="115">
        <f t="shared" si="2"/>
        <v>0</v>
      </c>
      <c r="G15" s="115">
        <f t="shared" si="2"/>
        <v>0</v>
      </c>
      <c r="H15" s="115">
        <f t="shared" si="2"/>
        <v>0</v>
      </c>
      <c r="I15" s="115">
        <f t="shared" si="2"/>
        <v>0</v>
      </c>
      <c r="J15" s="115">
        <f t="shared" si="2"/>
        <v>0</v>
      </c>
      <c r="K15" s="116">
        <f t="shared" si="2"/>
        <v>64</v>
      </c>
      <c r="L15" s="116">
        <f t="shared" si="2"/>
        <v>64</v>
      </c>
      <c r="M15" s="116">
        <f t="shared" si="2"/>
        <v>206.9</v>
      </c>
      <c r="N15" s="116">
        <f t="shared" si="2"/>
        <v>282.8</v>
      </c>
      <c r="O15" s="116">
        <f t="shared" si="2"/>
        <v>220.7</v>
      </c>
      <c r="P15" s="116">
        <f t="shared" si="2"/>
        <v>282.8</v>
      </c>
    </row>
    <row r="16" spans="1:16" s="124" customFormat="1" ht="13.8" thickBot="1">
      <c r="A16" s="117"/>
      <c r="B16" s="118"/>
      <c r="C16" s="119" t="s">
        <v>14</v>
      </c>
      <c r="D16" s="119" t="s">
        <v>15</v>
      </c>
      <c r="E16" s="120"/>
      <c r="F16" s="121"/>
      <c r="G16" s="121"/>
      <c r="H16" s="121"/>
      <c r="I16" s="121"/>
      <c r="J16" s="121"/>
      <c r="K16" s="122"/>
      <c r="L16" s="122"/>
      <c r="M16" s="123"/>
      <c r="N16" s="123"/>
      <c r="O16" s="123"/>
      <c r="P16" s="123"/>
    </row>
    <row r="17" spans="1:18" s="89" customFormat="1" ht="13.8" thickBot="1">
      <c r="A17" s="91"/>
      <c r="B17" s="125" t="s">
        <v>113</v>
      </c>
      <c r="C17" s="126">
        <f>ROUND((C15+E15)*100/K15,1)</f>
        <v>64.099999999999994</v>
      </c>
      <c r="D17" s="127">
        <f>ROUND((D15+F15)*100/L15,1)</f>
        <v>92.2</v>
      </c>
      <c r="E17" s="91" t="s">
        <v>114</v>
      </c>
      <c r="F17" s="128"/>
      <c r="H17" s="91"/>
      <c r="I17" s="91"/>
      <c r="J17" s="91"/>
      <c r="M17" s="129"/>
      <c r="N17" s="129"/>
      <c r="O17" s="129"/>
      <c r="P17" s="129"/>
    </row>
    <row r="18" spans="1:18" s="89" customFormat="1" ht="13.2">
      <c r="A18" s="130"/>
      <c r="B18" s="131" t="s">
        <v>115</v>
      </c>
      <c r="C18" s="132">
        <f>ROUND(C15*100/K15,1)</f>
        <v>57.8</v>
      </c>
      <c r="D18" s="133">
        <f>ROUND(D15*100/L15,1)</f>
        <v>92.2</v>
      </c>
      <c r="E18" s="132" t="s">
        <v>114</v>
      </c>
      <c r="F18" s="134"/>
      <c r="G18" s="135"/>
      <c r="H18" s="130"/>
      <c r="I18" s="130"/>
      <c r="J18" s="130"/>
      <c r="K18" s="135"/>
      <c r="L18" s="135"/>
      <c r="M18" s="136"/>
      <c r="N18" s="136"/>
      <c r="O18" s="136"/>
      <c r="P18" s="136"/>
      <c r="Q18" s="135"/>
      <c r="R18" s="135"/>
    </row>
  </sheetData>
  <mergeCells count="18">
    <mergeCell ref="A1:K1"/>
    <mergeCell ref="B3:C3"/>
    <mergeCell ref="E3:G3"/>
    <mergeCell ref="B4:C4"/>
    <mergeCell ref="E4:G4"/>
    <mergeCell ref="H3:K3"/>
    <mergeCell ref="H4:K4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12" zoomScale="70" workbookViewId="0">
      <selection activeCell="F6" sqref="F6"/>
    </sheetView>
  </sheetViews>
  <sheetFormatPr defaultRowHeight="14.4"/>
  <cols>
    <col min="1" max="1" width="14.44140625" customWidth="1"/>
    <col min="2" max="2" width="21.5546875" customWidth="1"/>
    <col min="3" max="3" width="17.5546875" customWidth="1"/>
    <col min="4" max="4" width="14.109375" customWidth="1"/>
    <col min="5" max="5" width="18.44140625" customWidth="1"/>
    <col min="6" max="6" width="15.88671875" customWidth="1"/>
    <col min="8" max="8" width="10.5546875" customWidth="1"/>
    <col min="9" max="9" width="11.88671875" customWidth="1"/>
    <col min="11" max="11" width="9.44140625" bestFit="1" customWidth="1"/>
  </cols>
  <sheetData>
    <row r="1" spans="1:13" s="14" customFormat="1" ht="13.2">
      <c r="A1" s="10" t="s">
        <v>1</v>
      </c>
      <c r="B1" s="11" t="s">
        <v>116</v>
      </c>
      <c r="C1" s="12"/>
      <c r="D1" s="12"/>
      <c r="E1" s="13"/>
      <c r="F1" s="137"/>
      <c r="G1" s="23"/>
      <c r="H1" s="24"/>
      <c r="I1" s="21"/>
      <c r="J1" s="23"/>
      <c r="K1" s="21"/>
      <c r="L1" s="21"/>
      <c r="M1" s="21"/>
    </row>
    <row r="2" spans="1:13" s="14" customFormat="1" ht="13.2">
      <c r="A2" s="10" t="s">
        <v>17</v>
      </c>
      <c r="B2" s="12" t="s">
        <v>129</v>
      </c>
      <c r="C2" s="12"/>
      <c r="D2" s="12"/>
      <c r="E2" s="13"/>
      <c r="F2" s="137"/>
      <c r="G2" s="23"/>
      <c r="H2" s="24"/>
      <c r="I2" s="21"/>
      <c r="J2" s="23"/>
      <c r="K2" s="21"/>
      <c r="L2" s="21"/>
      <c r="M2" s="21"/>
    </row>
    <row r="3" spans="1:13" s="14" customFormat="1" ht="13.2">
      <c r="A3" s="12"/>
      <c r="B3" s="12"/>
      <c r="C3" s="12"/>
      <c r="D3" s="12"/>
      <c r="E3" s="13"/>
      <c r="F3" s="137"/>
      <c r="G3" s="23"/>
      <c r="H3" s="24"/>
      <c r="I3" s="21"/>
      <c r="J3" s="23"/>
      <c r="K3" s="21"/>
      <c r="L3" s="21"/>
      <c r="M3" s="21"/>
    </row>
    <row r="4" spans="1:13" s="14" customFormat="1" ht="13.2">
      <c r="A4" s="12"/>
      <c r="B4" s="15" t="s">
        <v>10</v>
      </c>
      <c r="C4" s="15" t="s">
        <v>11</v>
      </c>
      <c r="D4" s="15" t="s">
        <v>12</v>
      </c>
      <c r="E4" s="16" t="s">
        <v>13</v>
      </c>
      <c r="F4" s="139" t="s">
        <v>18</v>
      </c>
      <c r="G4" s="23"/>
      <c r="H4" s="24"/>
      <c r="I4" s="21"/>
      <c r="J4" s="23"/>
      <c r="K4" s="21"/>
      <c r="L4" s="21"/>
      <c r="M4" s="21"/>
    </row>
    <row r="5" spans="1:13" s="14" customFormat="1" ht="13.2">
      <c r="A5" s="11" t="s">
        <v>14</v>
      </c>
      <c r="B5" s="12">
        <f>COUNTIF(G12:G21,"Passed")</f>
        <v>7</v>
      </c>
      <c r="C5" s="12">
        <f>COUNTIF(G12:G21,"Failed")</f>
        <v>0</v>
      </c>
      <c r="D5" s="12">
        <f>COUNTIF(G12:G21,"Untested")</f>
        <v>0</v>
      </c>
      <c r="E5" s="17">
        <f>COUNTIF(G12:G21,"Blocked")</f>
        <v>0</v>
      </c>
      <c r="F5" s="140">
        <f>F6</f>
        <v>7</v>
      </c>
      <c r="G5" s="23"/>
      <c r="H5" s="24"/>
      <c r="I5" s="21"/>
      <c r="J5" s="23"/>
      <c r="K5" s="21"/>
      <c r="L5" s="21"/>
      <c r="M5" s="21"/>
    </row>
    <row r="6" spans="1:13" s="14" customFormat="1" ht="13.2">
      <c r="A6" s="11" t="s">
        <v>15</v>
      </c>
      <c r="B6" s="18">
        <f>COUNTIF(J12:J21,"Passed")</f>
        <v>7</v>
      </c>
      <c r="C6" s="12">
        <f>COUNTIF(J12:J21,"Failed")</f>
        <v>0</v>
      </c>
      <c r="D6" s="12">
        <f>COUNTIF(J12:J21,"Untested")</f>
        <v>0</v>
      </c>
      <c r="E6" s="17">
        <f>COUNTIF(J12:J21,"Blocked")</f>
        <v>0</v>
      </c>
      <c r="F6" s="140">
        <f>COUNTA(A12:A16)+COUNTA(A18:A19)</f>
        <v>7</v>
      </c>
      <c r="G6" s="23"/>
      <c r="H6" s="24"/>
      <c r="I6" s="21"/>
      <c r="J6" s="23"/>
      <c r="K6" s="21"/>
      <c r="L6" s="21"/>
      <c r="M6" s="21"/>
    </row>
    <row r="7" spans="1:13" s="14" customFormat="1" ht="327.75" customHeight="1">
      <c r="A7" s="19"/>
      <c r="B7" s="20"/>
      <c r="C7" s="21"/>
      <c r="D7" s="21"/>
      <c r="E7" s="22"/>
      <c r="F7" s="21"/>
      <c r="G7" s="23"/>
      <c r="H7" s="24"/>
      <c r="I7" s="21"/>
      <c r="J7" s="23"/>
      <c r="K7" s="21"/>
      <c r="L7" s="21"/>
      <c r="M7" s="21"/>
    </row>
    <row r="8" spans="1:13" s="14" customFormat="1" ht="13.2">
      <c r="A8" s="25"/>
      <c r="B8" s="26"/>
      <c r="C8" s="26"/>
      <c r="D8" s="26"/>
      <c r="E8" s="27"/>
      <c r="F8" s="26"/>
      <c r="G8" s="207" t="s">
        <v>19</v>
      </c>
      <c r="H8" s="208"/>
      <c r="I8" s="209"/>
      <c r="J8" s="207" t="s">
        <v>19</v>
      </c>
      <c r="K8" s="208"/>
      <c r="L8" s="209"/>
      <c r="M8" s="210" t="s">
        <v>20</v>
      </c>
    </row>
    <row r="9" spans="1:13" s="14" customFormat="1" ht="13.2">
      <c r="A9" s="29" t="s">
        <v>21</v>
      </c>
      <c r="B9" s="29" t="s">
        <v>22</v>
      </c>
      <c r="C9" s="29" t="s">
        <v>23</v>
      </c>
      <c r="D9" s="29" t="s">
        <v>24</v>
      </c>
      <c r="E9" s="41" t="s">
        <v>25</v>
      </c>
      <c r="F9" s="29" t="s">
        <v>26</v>
      </c>
      <c r="G9" s="212" t="s">
        <v>14</v>
      </c>
      <c r="H9" s="213"/>
      <c r="I9" s="214"/>
      <c r="J9" s="212" t="s">
        <v>15</v>
      </c>
      <c r="K9" s="213"/>
      <c r="L9" s="214"/>
      <c r="M9" s="210"/>
    </row>
    <row r="10" spans="1:13" s="14" customFormat="1" ht="13.2">
      <c r="A10" s="29"/>
      <c r="B10" s="29"/>
      <c r="C10" s="29"/>
      <c r="D10" s="29"/>
      <c r="E10" s="30"/>
      <c r="F10" s="29"/>
      <c r="G10" s="31" t="s">
        <v>27</v>
      </c>
      <c r="H10" s="32" t="s">
        <v>28</v>
      </c>
      <c r="I10" s="29" t="s">
        <v>29</v>
      </c>
      <c r="J10" s="31" t="s">
        <v>27</v>
      </c>
      <c r="K10" s="29" t="s">
        <v>28</v>
      </c>
      <c r="L10" s="29" t="s">
        <v>29</v>
      </c>
      <c r="M10" s="211"/>
    </row>
    <row r="11" spans="1:13" s="14" customFormat="1" ht="12.9" customHeight="1">
      <c r="A11" s="215" t="s">
        <v>30</v>
      </c>
      <c r="B11" s="216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7"/>
    </row>
    <row r="12" spans="1:13" s="14" customFormat="1" ht="69.75" customHeight="1">
      <c r="A12" s="33" t="s">
        <v>31</v>
      </c>
      <c r="B12" s="33" t="s">
        <v>34</v>
      </c>
      <c r="C12" s="34"/>
      <c r="D12" s="34"/>
      <c r="E12" s="35" t="s">
        <v>35</v>
      </c>
      <c r="F12" s="34"/>
      <c r="G12" s="36" t="s">
        <v>10</v>
      </c>
      <c r="H12" s="37">
        <v>43152</v>
      </c>
      <c r="I12" s="38" t="s">
        <v>16</v>
      </c>
      <c r="J12" s="36" t="s">
        <v>10</v>
      </c>
      <c r="K12" s="37">
        <v>43155</v>
      </c>
      <c r="L12" s="38" t="s">
        <v>16</v>
      </c>
      <c r="M12" s="34"/>
    </row>
    <row r="13" spans="1:13" s="14" customFormat="1" ht="55.5" customHeight="1">
      <c r="A13" s="33" t="s">
        <v>32</v>
      </c>
      <c r="B13" s="39" t="s">
        <v>36</v>
      </c>
      <c r="C13" s="34"/>
      <c r="D13" s="34"/>
      <c r="E13" s="35" t="s">
        <v>118</v>
      </c>
      <c r="F13" s="34"/>
      <c r="G13" s="36" t="s">
        <v>10</v>
      </c>
      <c r="H13" s="37">
        <v>43152</v>
      </c>
      <c r="I13" s="38" t="s">
        <v>16</v>
      </c>
      <c r="J13" s="36" t="s">
        <v>10</v>
      </c>
      <c r="K13" s="37">
        <v>43155</v>
      </c>
      <c r="L13" s="38" t="s">
        <v>16</v>
      </c>
      <c r="M13" s="34"/>
    </row>
    <row r="14" spans="1:13" s="14" customFormat="1" ht="52.5" customHeight="1">
      <c r="A14" s="33" t="s">
        <v>33</v>
      </c>
      <c r="B14" s="33" t="s">
        <v>38</v>
      </c>
      <c r="C14" s="34"/>
      <c r="D14" s="34"/>
      <c r="E14" s="35" t="s">
        <v>118</v>
      </c>
      <c r="F14" s="34"/>
      <c r="G14" s="36" t="s">
        <v>10</v>
      </c>
      <c r="H14" s="37">
        <v>43152</v>
      </c>
      <c r="I14" s="38" t="s">
        <v>16</v>
      </c>
      <c r="J14" s="36" t="s">
        <v>10</v>
      </c>
      <c r="K14" s="37">
        <v>43155</v>
      </c>
      <c r="L14" s="38" t="s">
        <v>16</v>
      </c>
      <c r="M14" s="34"/>
    </row>
    <row r="15" spans="1:13" s="14" customFormat="1" ht="52.8">
      <c r="A15" s="33" t="s">
        <v>40</v>
      </c>
      <c r="B15" s="33" t="s">
        <v>39</v>
      </c>
      <c r="C15" s="34"/>
      <c r="D15" s="34"/>
      <c r="E15" s="35" t="s">
        <v>119</v>
      </c>
      <c r="F15" s="34"/>
      <c r="G15" s="36" t="s">
        <v>10</v>
      </c>
      <c r="H15" s="37">
        <v>43152</v>
      </c>
      <c r="I15" s="38" t="s">
        <v>16</v>
      </c>
      <c r="J15" s="36" t="s">
        <v>10</v>
      </c>
      <c r="K15" s="37">
        <v>43155</v>
      </c>
      <c r="L15" s="38" t="s">
        <v>16</v>
      </c>
      <c r="M15" s="34"/>
    </row>
    <row r="16" spans="1:13" s="14" customFormat="1" ht="82.5" customHeight="1">
      <c r="A16" s="33" t="s">
        <v>41</v>
      </c>
      <c r="B16" s="33" t="s">
        <v>42</v>
      </c>
      <c r="C16" s="34"/>
      <c r="D16" s="34"/>
      <c r="E16" s="35" t="s">
        <v>120</v>
      </c>
      <c r="F16" s="34"/>
      <c r="G16" s="36" t="s">
        <v>10</v>
      </c>
      <c r="H16" s="37">
        <v>43152</v>
      </c>
      <c r="I16" s="38" t="s">
        <v>16</v>
      </c>
      <c r="J16" s="36" t="s">
        <v>10</v>
      </c>
      <c r="K16" s="37">
        <v>43155</v>
      </c>
      <c r="L16" s="38" t="s">
        <v>16</v>
      </c>
      <c r="M16" s="34"/>
    </row>
    <row r="17" spans="1:13" s="206" customFormat="1" ht="12.9" customHeight="1">
      <c r="A17" s="203" t="s">
        <v>121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5"/>
    </row>
    <row r="18" spans="1:13" s="14" customFormat="1" ht="68.25" customHeight="1">
      <c r="A18" s="39" t="s">
        <v>63</v>
      </c>
      <c r="B18" s="39" t="s">
        <v>132</v>
      </c>
      <c r="C18" s="39" t="s">
        <v>133</v>
      </c>
      <c r="D18" s="34"/>
      <c r="E18" s="40" t="s">
        <v>45</v>
      </c>
      <c r="F18" s="34"/>
      <c r="G18" s="36" t="s">
        <v>10</v>
      </c>
      <c r="H18" s="37">
        <v>43152</v>
      </c>
      <c r="I18" s="38" t="s">
        <v>16</v>
      </c>
      <c r="J18" s="36" t="s">
        <v>10</v>
      </c>
      <c r="K18" s="37">
        <v>43155</v>
      </c>
      <c r="L18" s="38" t="s">
        <v>16</v>
      </c>
      <c r="M18" s="34"/>
    </row>
    <row r="19" spans="1:13" ht="66">
      <c r="A19" s="39" t="s">
        <v>130</v>
      </c>
      <c r="B19" s="39" t="s">
        <v>131</v>
      </c>
      <c r="C19" s="39" t="s">
        <v>44</v>
      </c>
      <c r="D19" s="34"/>
      <c r="E19" s="40" t="s">
        <v>134</v>
      </c>
      <c r="F19" s="34"/>
      <c r="G19" s="36" t="s">
        <v>10</v>
      </c>
      <c r="H19" s="37">
        <v>43152</v>
      </c>
      <c r="I19" s="38" t="s">
        <v>16</v>
      </c>
      <c r="J19" s="36" t="s">
        <v>10</v>
      </c>
      <c r="K19" s="37">
        <v>43155</v>
      </c>
      <c r="L19" s="38" t="s">
        <v>16</v>
      </c>
      <c r="M19" s="34"/>
    </row>
  </sheetData>
  <mergeCells count="7">
    <mergeCell ref="A17:XFD17"/>
    <mergeCell ref="G8:I8"/>
    <mergeCell ref="J8:L8"/>
    <mergeCell ref="M8:M10"/>
    <mergeCell ref="G9:I9"/>
    <mergeCell ref="J9:L9"/>
    <mergeCell ref="A11:M11"/>
  </mergeCells>
  <dataValidations count="1">
    <dataValidation type="list" operator="equal" allowBlank="1" showErrorMessage="1" promptTitle="dfdf" sqref="G18:G19 G12:G16 J12:J16 J18:J19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A8" zoomScale="77" zoomScaleNormal="77" workbookViewId="0">
      <selection activeCell="B2" sqref="B2"/>
    </sheetView>
  </sheetViews>
  <sheetFormatPr defaultRowHeight="14.4"/>
  <cols>
    <col min="1" max="1" width="19.44140625" customWidth="1"/>
    <col min="2" max="2" width="27.6640625" customWidth="1"/>
    <col min="3" max="3" width="22.88671875" customWidth="1"/>
    <col min="4" max="4" width="17.109375" customWidth="1"/>
    <col min="5" max="5" width="18.33203125" customWidth="1"/>
    <col min="6" max="6" width="21.88671875" customWidth="1"/>
    <col min="7" max="7" width="11.44140625" customWidth="1"/>
    <col min="8" max="8" width="16.33203125" customWidth="1"/>
    <col min="9" max="9" width="15" customWidth="1"/>
    <col min="10" max="10" width="12.88671875" customWidth="1"/>
    <col min="11" max="11" width="15" customWidth="1"/>
    <col min="12" max="12" width="14.5546875" customWidth="1"/>
  </cols>
  <sheetData>
    <row r="1" spans="1:13" s="14" customFormat="1" ht="17.25" customHeight="1">
      <c r="A1" s="10" t="s">
        <v>1</v>
      </c>
      <c r="B1" s="11" t="s">
        <v>122</v>
      </c>
      <c r="C1" s="12"/>
      <c r="D1" s="12"/>
      <c r="E1" s="13"/>
      <c r="F1" s="137"/>
      <c r="G1" s="23"/>
      <c r="H1" s="24"/>
      <c r="I1" s="21"/>
      <c r="J1" s="23"/>
      <c r="K1" s="21"/>
      <c r="L1" s="21"/>
      <c r="M1" s="21"/>
    </row>
    <row r="2" spans="1:13" s="14" customFormat="1" ht="15" customHeight="1">
      <c r="A2" s="10" t="s">
        <v>17</v>
      </c>
      <c r="B2" s="12" t="s">
        <v>136</v>
      </c>
      <c r="C2" s="12"/>
      <c r="D2" s="12"/>
      <c r="E2" s="13"/>
      <c r="F2" s="137"/>
      <c r="G2" s="23"/>
      <c r="H2" s="24"/>
      <c r="I2" s="21"/>
      <c r="J2" s="23"/>
      <c r="K2" s="21"/>
      <c r="L2" s="21"/>
      <c r="M2" s="21"/>
    </row>
    <row r="3" spans="1:13" s="14" customFormat="1" ht="15" customHeight="1">
      <c r="A3" s="12"/>
      <c r="B3" s="12"/>
      <c r="C3" s="12"/>
      <c r="D3" s="12"/>
      <c r="E3" s="13"/>
      <c r="F3" s="137"/>
      <c r="G3" s="23"/>
      <c r="H3" s="24"/>
      <c r="I3" s="21"/>
      <c r="J3" s="23"/>
      <c r="K3" s="21"/>
      <c r="L3" s="21"/>
      <c r="M3" s="21"/>
    </row>
    <row r="4" spans="1:13" s="14" customFormat="1" ht="13.2">
      <c r="A4" s="12"/>
      <c r="B4" s="15" t="s">
        <v>10</v>
      </c>
      <c r="C4" s="15" t="s">
        <v>11</v>
      </c>
      <c r="D4" s="15" t="s">
        <v>12</v>
      </c>
      <c r="E4" s="141" t="s">
        <v>13</v>
      </c>
      <c r="F4" s="138" t="s">
        <v>18</v>
      </c>
      <c r="G4" s="23"/>
      <c r="H4" s="24"/>
      <c r="I4" s="21"/>
      <c r="J4" s="23"/>
      <c r="K4" s="21"/>
      <c r="L4" s="21"/>
      <c r="M4" s="21"/>
    </row>
    <row r="5" spans="1:13" s="14" customFormat="1" ht="16.5" customHeight="1">
      <c r="A5" s="11" t="s">
        <v>14</v>
      </c>
      <c r="B5" s="12">
        <f>COUNTIF(G12:G21,"Passed")</f>
        <v>7</v>
      </c>
      <c r="C5" s="12">
        <f>COUNTIF(G12:G21,"Failed")</f>
        <v>0</v>
      </c>
      <c r="D5" s="12">
        <f>COUNTIF(G12:G21,"Untested")</f>
        <v>0</v>
      </c>
      <c r="E5" s="17">
        <f>COUNTIF(G12:G21,"Blocked")</f>
        <v>0</v>
      </c>
      <c r="F5" s="137">
        <f>COUNTA(A12:A16)+COUNTA(A18:A19)</f>
        <v>7</v>
      </c>
      <c r="G5" s="23"/>
      <c r="H5" s="24"/>
      <c r="I5" s="21"/>
      <c r="J5" s="23"/>
      <c r="K5" s="21"/>
      <c r="L5" s="21"/>
      <c r="M5" s="21"/>
    </row>
    <row r="6" spans="1:13" s="14" customFormat="1" ht="16.5" customHeight="1">
      <c r="A6" s="11" t="s">
        <v>15</v>
      </c>
      <c r="B6" s="18">
        <f>COUNTIF(J12:J21,"Passed")</f>
        <v>7</v>
      </c>
      <c r="C6" s="12">
        <f>COUNTIF(J12:J21,"Failed")</f>
        <v>0</v>
      </c>
      <c r="D6" s="12">
        <f>COUNTIF(J12:J21,"Untested")</f>
        <v>0</v>
      </c>
      <c r="E6" s="17">
        <f>COUNTIF(J12:J21,"Blocked")</f>
        <v>0</v>
      </c>
      <c r="F6" s="137">
        <f>COUNTA(A12:A16)+COUNTA(A18:A19)</f>
        <v>7</v>
      </c>
      <c r="G6" s="23"/>
      <c r="H6" s="24"/>
      <c r="I6" s="21"/>
      <c r="J6" s="23"/>
      <c r="K6" s="21"/>
      <c r="L6" s="21"/>
      <c r="M6" s="21"/>
    </row>
    <row r="7" spans="1:13" s="14" customFormat="1" ht="375.75" customHeight="1">
      <c r="A7" s="19"/>
      <c r="B7" s="20"/>
      <c r="C7" s="21"/>
      <c r="D7" s="21"/>
      <c r="E7" s="22"/>
      <c r="F7" s="21"/>
      <c r="G7" s="23"/>
      <c r="H7" s="24"/>
      <c r="I7" s="21"/>
      <c r="J7" s="23"/>
      <c r="K7" s="21"/>
      <c r="L7" s="21"/>
      <c r="M7" s="21"/>
    </row>
    <row r="8" spans="1:13" s="14" customFormat="1" ht="16.5" customHeight="1">
      <c r="A8" s="28"/>
      <c r="B8" s="26"/>
      <c r="C8" s="26"/>
      <c r="D8" s="26"/>
      <c r="E8" s="27"/>
      <c r="F8" s="26"/>
      <c r="G8" s="207" t="s">
        <v>19</v>
      </c>
      <c r="H8" s="208"/>
      <c r="I8" s="209"/>
      <c r="J8" s="207" t="s">
        <v>19</v>
      </c>
      <c r="K8" s="208"/>
      <c r="L8" s="209"/>
      <c r="M8" s="210" t="s">
        <v>20</v>
      </c>
    </row>
    <row r="9" spans="1:13" s="14" customFormat="1" ht="20.25" customHeight="1">
      <c r="A9" s="29" t="s">
        <v>21</v>
      </c>
      <c r="B9" s="29" t="s">
        <v>22</v>
      </c>
      <c r="C9" s="29" t="s">
        <v>23</v>
      </c>
      <c r="D9" s="29" t="s">
        <v>24</v>
      </c>
      <c r="E9" s="41" t="s">
        <v>25</v>
      </c>
      <c r="F9" s="29" t="s">
        <v>26</v>
      </c>
      <c r="G9" s="212" t="s">
        <v>14</v>
      </c>
      <c r="H9" s="213"/>
      <c r="I9" s="214"/>
      <c r="J9" s="212" t="s">
        <v>15</v>
      </c>
      <c r="K9" s="213"/>
      <c r="L9" s="214"/>
      <c r="M9" s="210"/>
    </row>
    <row r="10" spans="1:13" s="14" customFormat="1" ht="18.75" customHeight="1">
      <c r="A10" s="29"/>
      <c r="B10" s="29"/>
      <c r="C10" s="29"/>
      <c r="D10" s="29"/>
      <c r="E10" s="30"/>
      <c r="F10" s="29"/>
      <c r="G10" s="31" t="s">
        <v>27</v>
      </c>
      <c r="H10" s="32" t="s">
        <v>28</v>
      </c>
      <c r="I10" s="29" t="s">
        <v>29</v>
      </c>
      <c r="J10" s="31" t="s">
        <v>27</v>
      </c>
      <c r="K10" s="29" t="s">
        <v>28</v>
      </c>
      <c r="L10" s="29" t="s">
        <v>29</v>
      </c>
      <c r="M10" s="211"/>
    </row>
    <row r="11" spans="1:13" s="14" customFormat="1" ht="21.75" customHeight="1">
      <c r="A11" s="215" t="s">
        <v>123</v>
      </c>
      <c r="B11" s="216"/>
      <c r="C11" s="216"/>
      <c r="D11" s="216"/>
      <c r="E11" s="216"/>
      <c r="F11" s="216"/>
      <c r="G11" s="216"/>
      <c r="H11" s="216"/>
      <c r="I11" s="216"/>
      <c r="J11" s="216"/>
      <c r="K11" s="216"/>
      <c r="L11" s="216"/>
      <c r="M11" s="217"/>
    </row>
    <row r="12" spans="1:13" s="14" customFormat="1" ht="69" customHeight="1">
      <c r="A12" s="33" t="s">
        <v>46</v>
      </c>
      <c r="B12" s="33" t="s">
        <v>57</v>
      </c>
      <c r="C12" s="34"/>
      <c r="D12" s="34"/>
      <c r="E12" s="35" t="s">
        <v>47</v>
      </c>
      <c r="F12" s="34"/>
      <c r="G12" s="36" t="s">
        <v>10</v>
      </c>
      <c r="H12" s="37">
        <v>43153</v>
      </c>
      <c r="I12" s="38" t="s">
        <v>16</v>
      </c>
      <c r="J12" s="36" t="s">
        <v>10</v>
      </c>
      <c r="K12" s="37">
        <v>43155</v>
      </c>
      <c r="L12" s="38" t="s">
        <v>16</v>
      </c>
      <c r="M12" s="34"/>
    </row>
    <row r="13" spans="1:13" s="14" customFormat="1" ht="57.75" customHeight="1">
      <c r="A13" s="33" t="s">
        <v>50</v>
      </c>
      <c r="B13" s="39" t="s">
        <v>58</v>
      </c>
      <c r="C13" s="34"/>
      <c r="D13" s="34"/>
      <c r="E13" s="35" t="s">
        <v>37</v>
      </c>
      <c r="F13" s="34"/>
      <c r="G13" s="36" t="s">
        <v>10</v>
      </c>
      <c r="H13" s="37">
        <v>43153</v>
      </c>
      <c r="I13" s="38" t="s">
        <v>16</v>
      </c>
      <c r="J13" s="36" t="s">
        <v>10</v>
      </c>
      <c r="K13" s="37">
        <v>43155</v>
      </c>
      <c r="L13" s="38" t="s">
        <v>16</v>
      </c>
      <c r="M13" s="34"/>
    </row>
    <row r="14" spans="1:13" s="14" customFormat="1" ht="88.5" customHeight="1">
      <c r="A14" s="33" t="s">
        <v>51</v>
      </c>
      <c r="B14" s="33" t="s">
        <v>48</v>
      </c>
      <c r="C14" s="34"/>
      <c r="D14" s="34"/>
      <c r="E14" s="35" t="s">
        <v>49</v>
      </c>
      <c r="F14" s="34"/>
      <c r="G14" s="36" t="s">
        <v>10</v>
      </c>
      <c r="H14" s="37">
        <v>43153</v>
      </c>
      <c r="I14" s="38" t="s">
        <v>16</v>
      </c>
      <c r="J14" s="36" t="s">
        <v>10</v>
      </c>
      <c r="K14" s="37">
        <v>43155</v>
      </c>
      <c r="L14" s="38" t="s">
        <v>16</v>
      </c>
      <c r="M14" s="34"/>
    </row>
    <row r="15" spans="1:13" s="14" customFormat="1" ht="74.25" customHeight="1">
      <c r="A15" s="33" t="s">
        <v>52</v>
      </c>
      <c r="B15" s="33" t="s">
        <v>55</v>
      </c>
      <c r="C15" s="34"/>
      <c r="D15" s="34"/>
      <c r="E15" s="35" t="s">
        <v>56</v>
      </c>
      <c r="F15" s="34"/>
      <c r="G15" s="36" t="s">
        <v>10</v>
      </c>
      <c r="H15" s="37">
        <v>43153</v>
      </c>
      <c r="I15" s="38" t="s">
        <v>16</v>
      </c>
      <c r="J15" s="36" t="s">
        <v>10</v>
      </c>
      <c r="K15" s="37">
        <v>43155</v>
      </c>
      <c r="L15" s="38" t="s">
        <v>16</v>
      </c>
      <c r="M15" s="34"/>
    </row>
    <row r="16" spans="1:13" s="14" customFormat="1" ht="63.75" customHeight="1">
      <c r="A16" s="33" t="s">
        <v>53</v>
      </c>
      <c r="B16" s="33" t="s">
        <v>59</v>
      </c>
      <c r="C16" s="34"/>
      <c r="D16" s="34"/>
      <c r="E16" s="35" t="s">
        <v>60</v>
      </c>
      <c r="F16" s="34"/>
      <c r="G16" s="36" t="s">
        <v>10</v>
      </c>
      <c r="H16" s="37">
        <v>43153</v>
      </c>
      <c r="I16" s="38" t="s">
        <v>16</v>
      </c>
      <c r="J16" s="36" t="s">
        <v>10</v>
      </c>
      <c r="K16" s="37">
        <v>43155</v>
      </c>
      <c r="L16" s="38" t="s">
        <v>16</v>
      </c>
      <c r="M16" s="34"/>
    </row>
    <row r="17" spans="1:13" s="206" customFormat="1" ht="24.75" customHeight="1">
      <c r="A17" s="203" t="s">
        <v>124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5"/>
    </row>
    <row r="18" spans="1:13" s="14" customFormat="1" ht="52.5" customHeight="1">
      <c r="A18" s="39" t="s">
        <v>63</v>
      </c>
      <c r="B18" s="39" t="s">
        <v>43</v>
      </c>
      <c r="C18" s="39" t="s">
        <v>54</v>
      </c>
      <c r="D18" s="34"/>
      <c r="E18" s="40" t="s">
        <v>45</v>
      </c>
      <c r="F18" s="34"/>
      <c r="G18" s="36" t="s">
        <v>10</v>
      </c>
      <c r="H18" s="37">
        <v>43153</v>
      </c>
      <c r="I18" s="38" t="s">
        <v>16</v>
      </c>
      <c r="J18" s="36" t="s">
        <v>10</v>
      </c>
      <c r="K18" s="37">
        <v>43155</v>
      </c>
      <c r="L18" s="38" t="s">
        <v>16</v>
      </c>
      <c r="M18" s="34"/>
    </row>
    <row r="19" spans="1:13" s="14" customFormat="1" ht="52.5" customHeight="1">
      <c r="A19" s="39" t="s">
        <v>130</v>
      </c>
      <c r="B19" s="39" t="s">
        <v>131</v>
      </c>
      <c r="C19" s="39" t="s">
        <v>54</v>
      </c>
      <c r="D19" s="34"/>
      <c r="E19" s="40" t="s">
        <v>135</v>
      </c>
      <c r="F19" s="34"/>
      <c r="G19" s="36" t="s">
        <v>10</v>
      </c>
      <c r="H19" s="37">
        <v>43153</v>
      </c>
      <c r="I19" s="38" t="s">
        <v>16</v>
      </c>
      <c r="J19" s="36" t="s">
        <v>10</v>
      </c>
      <c r="K19" s="37">
        <v>43155</v>
      </c>
      <c r="L19" s="38" t="s">
        <v>16</v>
      </c>
      <c r="M19" s="34"/>
    </row>
  </sheetData>
  <mergeCells count="7">
    <mergeCell ref="A17:XFD17"/>
    <mergeCell ref="G8:I8"/>
    <mergeCell ref="J8:L8"/>
    <mergeCell ref="M8:M10"/>
    <mergeCell ref="G9:I9"/>
    <mergeCell ref="J9:L9"/>
    <mergeCell ref="A11:M11"/>
  </mergeCells>
  <dataValidations count="1">
    <dataValidation type="list" operator="equal" allowBlank="1" showErrorMessage="1" promptTitle="dfdf" sqref="G18:G19 G12:G16 J12:J16 J18:J19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10" zoomScale="70" zoomScaleNormal="70" workbookViewId="0">
      <selection activeCell="B12" sqref="B12:B13"/>
    </sheetView>
  </sheetViews>
  <sheetFormatPr defaultRowHeight="14.4"/>
  <cols>
    <col min="1" max="1" width="15.33203125" customWidth="1"/>
    <col min="2" max="2" width="22.109375" customWidth="1"/>
    <col min="3" max="3" width="16.109375" customWidth="1"/>
    <col min="4" max="4" width="16.6640625" customWidth="1"/>
    <col min="5" max="5" width="17.6640625" customWidth="1"/>
    <col min="6" max="6" width="16.5546875" customWidth="1"/>
    <col min="7" max="7" width="9.6640625" customWidth="1"/>
    <col min="8" max="8" width="10.5546875" customWidth="1"/>
    <col min="11" max="11" width="11.6640625" bestFit="1" customWidth="1"/>
  </cols>
  <sheetData>
    <row r="1" spans="1:13">
      <c r="A1" s="49" t="s">
        <v>1</v>
      </c>
      <c r="B1" s="50" t="s">
        <v>122</v>
      </c>
      <c r="C1" s="83"/>
      <c r="D1" s="84"/>
      <c r="E1" s="85"/>
      <c r="F1" s="86"/>
      <c r="G1" s="59"/>
      <c r="H1" s="58"/>
      <c r="I1" s="60"/>
      <c r="J1" s="24"/>
      <c r="K1" s="58"/>
      <c r="L1" s="60"/>
      <c r="M1" s="58"/>
    </row>
    <row r="2" spans="1:13">
      <c r="A2" s="49" t="s">
        <v>17</v>
      </c>
      <c r="B2" s="51" t="s">
        <v>137</v>
      </c>
      <c r="C2" s="83"/>
      <c r="D2" s="85"/>
      <c r="E2" s="85"/>
      <c r="F2" s="86"/>
      <c r="G2" s="59"/>
      <c r="H2" s="58"/>
      <c r="I2" s="60"/>
      <c r="J2" s="24"/>
      <c r="K2" s="58"/>
      <c r="L2" s="60"/>
      <c r="M2" s="58"/>
    </row>
    <row r="3" spans="1:13">
      <c r="A3" s="51"/>
      <c r="B3" s="51"/>
      <c r="C3" s="85"/>
      <c r="D3" s="85"/>
      <c r="E3" s="85"/>
      <c r="F3" s="86"/>
      <c r="G3" s="59"/>
      <c r="H3" s="58"/>
      <c r="I3" s="60"/>
      <c r="J3" s="24"/>
      <c r="K3" s="58"/>
      <c r="L3" s="60"/>
      <c r="M3" s="58"/>
    </row>
    <row r="4" spans="1:13">
      <c r="A4" s="51"/>
      <c r="B4" s="52" t="s">
        <v>10</v>
      </c>
      <c r="C4" s="52" t="s">
        <v>11</v>
      </c>
      <c r="D4" s="52" t="s">
        <v>12</v>
      </c>
      <c r="E4" s="53" t="s">
        <v>13</v>
      </c>
      <c r="F4" s="144" t="s">
        <v>18</v>
      </c>
      <c r="G4" s="60"/>
      <c r="H4" s="24"/>
      <c r="I4" s="58"/>
      <c r="J4" s="60"/>
      <c r="K4" s="58"/>
      <c r="L4" s="58"/>
      <c r="M4" s="58"/>
    </row>
    <row r="5" spans="1:13">
      <c r="A5" s="50" t="s">
        <v>14</v>
      </c>
      <c r="B5" s="51">
        <f>COUNTIF(G12:G26,"Passed")</f>
        <v>14</v>
      </c>
      <c r="C5" s="51">
        <f>COUNTIF(G12:G24,"Failed")</f>
        <v>0</v>
      </c>
      <c r="D5" s="51">
        <f>COUNTIF(G12:G24,"Untested")</f>
        <v>0</v>
      </c>
      <c r="E5" s="54">
        <f>COUNTIF(G12:G24,"Blocked")</f>
        <v>0</v>
      </c>
      <c r="F5" s="145">
        <f>COUNTA(A12:A23)+COUNTA(A25:A26)</f>
        <v>14</v>
      </c>
      <c r="G5" s="60"/>
      <c r="H5" s="24"/>
      <c r="I5" s="58"/>
      <c r="J5" s="60"/>
      <c r="K5" s="58"/>
      <c r="L5" s="58"/>
      <c r="M5" s="58"/>
    </row>
    <row r="6" spans="1:13">
      <c r="A6" s="50" t="s">
        <v>15</v>
      </c>
      <c r="B6" s="55">
        <f>COUNTIF(J12:J26,"Passed")</f>
        <v>14</v>
      </c>
      <c r="C6" s="51">
        <f>COUNTIF(J12:J24,"Failed")</f>
        <v>0</v>
      </c>
      <c r="D6" s="51">
        <f>COUNTIF(J12:J24,"Untested")</f>
        <v>0</v>
      </c>
      <c r="E6" s="54">
        <f>COUNTIF(J12:J24,"Blocked")</f>
        <v>0</v>
      </c>
      <c r="F6" s="145">
        <f>COUNTA(A12:A23)+COUNTA(A25:A26)</f>
        <v>14</v>
      </c>
      <c r="G6" s="60"/>
      <c r="H6" s="24"/>
      <c r="I6" s="58"/>
      <c r="J6" s="60"/>
      <c r="K6" s="58"/>
      <c r="L6" s="58"/>
      <c r="M6" s="58"/>
    </row>
    <row r="7" spans="1:13" ht="332.25" customHeight="1">
      <c r="A7" s="56"/>
      <c r="B7" s="57"/>
      <c r="C7" s="58"/>
      <c r="D7" s="58"/>
      <c r="E7" s="59"/>
      <c r="F7" s="58"/>
      <c r="G7" s="60"/>
      <c r="H7" s="24"/>
      <c r="I7" s="58"/>
      <c r="J7" s="60"/>
      <c r="K7" s="58"/>
      <c r="L7" s="58"/>
      <c r="M7" s="58"/>
    </row>
    <row r="8" spans="1:13">
      <c r="A8" s="61"/>
      <c r="B8" s="62"/>
      <c r="C8" s="62"/>
      <c r="D8" s="62"/>
      <c r="E8" s="63"/>
      <c r="F8" s="62"/>
      <c r="G8" s="221" t="s">
        <v>19</v>
      </c>
      <c r="H8" s="221"/>
      <c r="I8" s="221"/>
      <c r="J8" s="221" t="s">
        <v>19</v>
      </c>
      <c r="K8" s="221"/>
      <c r="L8" s="221"/>
      <c r="M8" s="221" t="s">
        <v>20</v>
      </c>
    </row>
    <row r="9" spans="1:13">
      <c r="A9" s="64" t="s">
        <v>21</v>
      </c>
      <c r="B9" s="64" t="s">
        <v>22</v>
      </c>
      <c r="C9" s="64" t="s">
        <v>23</v>
      </c>
      <c r="D9" s="64" t="s">
        <v>24</v>
      </c>
      <c r="E9" s="65" t="s">
        <v>25</v>
      </c>
      <c r="F9" s="64" t="s">
        <v>26</v>
      </c>
      <c r="G9" s="222" t="s">
        <v>14</v>
      </c>
      <c r="H9" s="222"/>
      <c r="I9" s="222"/>
      <c r="J9" s="222" t="s">
        <v>15</v>
      </c>
      <c r="K9" s="222"/>
      <c r="L9" s="222"/>
      <c r="M9" s="221"/>
    </row>
    <row r="10" spans="1:13">
      <c r="A10" s="64"/>
      <c r="B10" s="64"/>
      <c r="C10" s="64"/>
      <c r="D10" s="64"/>
      <c r="E10" s="66"/>
      <c r="F10" s="64"/>
      <c r="G10" s="67" t="s">
        <v>27</v>
      </c>
      <c r="H10" s="68" t="s">
        <v>28</v>
      </c>
      <c r="I10" s="64" t="s">
        <v>29</v>
      </c>
      <c r="J10" s="67" t="s">
        <v>27</v>
      </c>
      <c r="K10" s="64" t="s">
        <v>28</v>
      </c>
      <c r="L10" s="64" t="s">
        <v>29</v>
      </c>
      <c r="M10" s="221"/>
    </row>
    <row r="11" spans="1:13">
      <c r="A11" s="218" t="s">
        <v>127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20"/>
    </row>
    <row r="12" spans="1:13" s="153" customFormat="1" ht="95.25" customHeight="1">
      <c r="A12" s="69" t="s">
        <v>87</v>
      </c>
      <c r="B12" s="158" t="s">
        <v>65</v>
      </c>
      <c r="C12" s="71"/>
      <c r="D12" s="71"/>
      <c r="E12" s="152" t="s">
        <v>66</v>
      </c>
      <c r="F12" s="71"/>
      <c r="G12" s="73" t="s">
        <v>10</v>
      </c>
      <c r="H12" s="74">
        <v>43153</v>
      </c>
      <c r="I12" s="75" t="s">
        <v>16</v>
      </c>
      <c r="J12" s="73" t="s">
        <v>10</v>
      </c>
      <c r="K12" s="74">
        <v>43155</v>
      </c>
      <c r="L12" s="75" t="s">
        <v>16</v>
      </c>
      <c r="M12" s="71"/>
    </row>
    <row r="13" spans="1:13" ht="96" customHeight="1">
      <c r="A13" s="156" t="s">
        <v>88</v>
      </c>
      <c r="B13" s="159" t="s">
        <v>67</v>
      </c>
      <c r="C13" s="157"/>
      <c r="D13" s="147"/>
      <c r="E13" s="148" t="s">
        <v>68</v>
      </c>
      <c r="F13" s="147"/>
      <c r="G13" s="149" t="s">
        <v>10</v>
      </c>
      <c r="H13" s="150">
        <v>43153</v>
      </c>
      <c r="I13" s="151" t="s">
        <v>16</v>
      </c>
      <c r="J13" s="149" t="s">
        <v>10</v>
      </c>
      <c r="K13" s="150">
        <v>43155</v>
      </c>
      <c r="L13" s="151" t="s">
        <v>16</v>
      </c>
      <c r="M13" s="147"/>
    </row>
    <row r="14" spans="1:13" ht="71.25" customHeight="1">
      <c r="A14" s="69" t="s">
        <v>89</v>
      </c>
      <c r="B14" s="70" t="s">
        <v>69</v>
      </c>
      <c r="C14" s="71"/>
      <c r="D14" s="71"/>
      <c r="E14" s="72" t="s">
        <v>70</v>
      </c>
      <c r="F14" s="71"/>
      <c r="G14" s="73" t="s">
        <v>10</v>
      </c>
      <c r="H14" s="74">
        <v>43153</v>
      </c>
      <c r="I14" s="75" t="s">
        <v>16</v>
      </c>
      <c r="J14" s="73" t="s">
        <v>10</v>
      </c>
      <c r="K14" s="74">
        <v>43155</v>
      </c>
      <c r="L14" s="75" t="s">
        <v>16</v>
      </c>
      <c r="M14" s="71"/>
    </row>
    <row r="15" spans="1:13" ht="72" customHeight="1">
      <c r="A15" s="69" t="s">
        <v>90</v>
      </c>
      <c r="B15" s="70" t="s">
        <v>71</v>
      </c>
      <c r="C15" s="71"/>
      <c r="D15" s="71"/>
      <c r="E15" s="72" t="s">
        <v>72</v>
      </c>
      <c r="F15" s="71"/>
      <c r="G15" s="73" t="s">
        <v>10</v>
      </c>
      <c r="H15" s="74">
        <v>43153</v>
      </c>
      <c r="I15" s="75" t="s">
        <v>16</v>
      </c>
      <c r="J15" s="73" t="s">
        <v>10</v>
      </c>
      <c r="K15" s="74">
        <v>43155</v>
      </c>
      <c r="L15" s="75" t="s">
        <v>16</v>
      </c>
      <c r="M15" s="71"/>
    </row>
    <row r="16" spans="1:13" ht="50.25" customHeight="1">
      <c r="A16" s="69" t="s">
        <v>91</v>
      </c>
      <c r="B16" s="69" t="s">
        <v>73</v>
      </c>
      <c r="C16" s="71"/>
      <c r="D16" s="71"/>
      <c r="E16" s="72" t="s">
        <v>74</v>
      </c>
      <c r="F16" s="71"/>
      <c r="G16" s="73" t="s">
        <v>10</v>
      </c>
      <c r="H16" s="74">
        <v>43153</v>
      </c>
      <c r="I16" s="75" t="s">
        <v>16</v>
      </c>
      <c r="J16" s="73" t="s">
        <v>10</v>
      </c>
      <c r="K16" s="146">
        <v>43155</v>
      </c>
      <c r="L16" s="75" t="s">
        <v>16</v>
      </c>
      <c r="M16" s="71"/>
    </row>
    <row r="17" spans="1:18" ht="99" customHeight="1">
      <c r="A17" s="69" t="s">
        <v>92</v>
      </c>
      <c r="B17" s="69" t="s">
        <v>64</v>
      </c>
      <c r="C17" s="71"/>
      <c r="D17" s="71"/>
      <c r="E17" s="72" t="s">
        <v>75</v>
      </c>
      <c r="F17" s="71"/>
      <c r="G17" s="73" t="s">
        <v>10</v>
      </c>
      <c r="H17" s="74">
        <v>43153</v>
      </c>
      <c r="I17" s="75" t="s">
        <v>16</v>
      </c>
      <c r="J17" s="73" t="s">
        <v>10</v>
      </c>
      <c r="K17" s="74">
        <v>43155</v>
      </c>
      <c r="L17" s="75" t="s">
        <v>16</v>
      </c>
      <c r="M17" s="71"/>
    </row>
    <row r="18" spans="1:18" ht="92.4">
      <c r="A18" s="69" t="s">
        <v>93</v>
      </c>
      <c r="B18" s="69" t="s">
        <v>61</v>
      </c>
      <c r="C18" s="71"/>
      <c r="D18" s="71"/>
      <c r="E18" s="72" t="s">
        <v>76</v>
      </c>
      <c r="F18" s="71"/>
      <c r="G18" s="73" t="s">
        <v>10</v>
      </c>
      <c r="H18" s="74">
        <v>43153</v>
      </c>
      <c r="I18" s="75" t="s">
        <v>16</v>
      </c>
      <c r="J18" s="73" t="s">
        <v>10</v>
      </c>
      <c r="K18" s="74">
        <v>43155</v>
      </c>
      <c r="L18" s="75" t="s">
        <v>16</v>
      </c>
      <c r="M18" s="71"/>
    </row>
    <row r="19" spans="1:18" ht="95.25" customHeight="1">
      <c r="A19" s="69" t="s">
        <v>94</v>
      </c>
      <c r="B19" s="69" t="s">
        <v>62</v>
      </c>
      <c r="C19" s="71"/>
      <c r="D19" s="71"/>
      <c r="E19" s="72" t="s">
        <v>77</v>
      </c>
      <c r="F19" s="71"/>
      <c r="G19" s="73" t="s">
        <v>10</v>
      </c>
      <c r="H19" s="74">
        <v>43153</v>
      </c>
      <c r="I19" s="75" t="s">
        <v>16</v>
      </c>
      <c r="J19" s="73" t="s">
        <v>10</v>
      </c>
      <c r="K19" s="74">
        <v>43155</v>
      </c>
      <c r="L19" s="75" t="s">
        <v>16</v>
      </c>
      <c r="M19" s="71"/>
    </row>
    <row r="20" spans="1:18" ht="97.5" customHeight="1">
      <c r="A20" s="69" t="s">
        <v>78</v>
      </c>
      <c r="B20" s="69" t="s">
        <v>79</v>
      </c>
      <c r="C20" s="71"/>
      <c r="D20" s="71"/>
      <c r="E20" s="72" t="s">
        <v>80</v>
      </c>
      <c r="F20" s="71"/>
      <c r="G20" s="73" t="s">
        <v>10</v>
      </c>
      <c r="H20" s="74">
        <v>43153</v>
      </c>
      <c r="I20" s="75" t="s">
        <v>16</v>
      </c>
      <c r="J20" s="73" t="s">
        <v>10</v>
      </c>
      <c r="K20" s="74">
        <v>43155</v>
      </c>
      <c r="L20" s="75" t="s">
        <v>16</v>
      </c>
      <c r="M20" s="71"/>
    </row>
    <row r="21" spans="1:18" ht="65.25" customHeight="1">
      <c r="A21" s="69" t="s">
        <v>95</v>
      </c>
      <c r="B21" s="69" t="s">
        <v>81</v>
      </c>
      <c r="C21" s="71"/>
      <c r="D21" s="71"/>
      <c r="E21" s="72" t="s">
        <v>82</v>
      </c>
      <c r="F21" s="71"/>
      <c r="G21" s="73" t="s">
        <v>10</v>
      </c>
      <c r="H21" s="74">
        <v>43153</v>
      </c>
      <c r="I21" s="75" t="s">
        <v>16</v>
      </c>
      <c r="J21" s="73" t="s">
        <v>10</v>
      </c>
      <c r="K21" s="74">
        <v>43155</v>
      </c>
      <c r="L21" s="75" t="s">
        <v>16</v>
      </c>
      <c r="M21" s="71"/>
    </row>
    <row r="22" spans="1:18" ht="81" customHeight="1">
      <c r="A22" s="76" t="s">
        <v>96</v>
      </c>
      <c r="B22" s="76" t="s">
        <v>83</v>
      </c>
      <c r="C22" s="77"/>
      <c r="D22" s="77"/>
      <c r="E22" s="78" t="s">
        <v>84</v>
      </c>
      <c r="F22" s="77"/>
      <c r="G22" s="79" t="s">
        <v>10</v>
      </c>
      <c r="H22" s="80">
        <v>43153</v>
      </c>
      <c r="I22" s="81" t="s">
        <v>16</v>
      </c>
      <c r="J22" s="79" t="s">
        <v>10</v>
      </c>
      <c r="K22" s="80">
        <v>43155</v>
      </c>
      <c r="L22" s="81" t="s">
        <v>16</v>
      </c>
      <c r="M22" s="77"/>
    </row>
    <row r="23" spans="1:18" ht="69.75" customHeight="1">
      <c r="A23" s="161" t="s">
        <v>97</v>
      </c>
      <c r="B23" s="161" t="s">
        <v>85</v>
      </c>
      <c r="C23" s="145"/>
      <c r="D23" s="145"/>
      <c r="E23" s="162" t="s">
        <v>86</v>
      </c>
      <c r="F23" s="145"/>
      <c r="G23" s="163" t="s">
        <v>10</v>
      </c>
      <c r="H23" s="164">
        <v>43153</v>
      </c>
      <c r="I23" s="165" t="s">
        <v>16</v>
      </c>
      <c r="J23" s="163" t="s">
        <v>10</v>
      </c>
      <c r="K23" s="164">
        <v>43155</v>
      </c>
      <c r="L23" s="165" t="s">
        <v>16</v>
      </c>
      <c r="M23" s="145"/>
    </row>
    <row r="24" spans="1:18" s="82" customFormat="1">
      <c r="A24" s="160" t="s">
        <v>128</v>
      </c>
      <c r="B24" s="160"/>
      <c r="C24" s="47"/>
      <c r="D24"/>
      <c r="E24"/>
      <c r="F24"/>
      <c r="G24"/>
      <c r="H24"/>
      <c r="I24"/>
      <c r="J24"/>
      <c r="K24"/>
      <c r="L24"/>
      <c r="M24"/>
      <c r="N24" s="87"/>
      <c r="O24" s="87"/>
      <c r="P24" s="87"/>
      <c r="Q24" s="87"/>
      <c r="R24" s="87"/>
    </row>
    <row r="25" spans="1:18" s="82" customFormat="1" ht="52.8">
      <c r="A25" s="46" t="s">
        <v>98</v>
      </c>
      <c r="B25" s="46" t="s">
        <v>125</v>
      </c>
      <c r="C25" s="46" t="s">
        <v>140</v>
      </c>
      <c r="D25" s="42"/>
      <c r="E25" s="48" t="s">
        <v>139</v>
      </c>
      <c r="F25" s="42"/>
      <c r="G25" s="43" t="s">
        <v>10</v>
      </c>
      <c r="H25" s="44">
        <v>43153</v>
      </c>
      <c r="I25" s="45" t="s">
        <v>16</v>
      </c>
      <c r="J25" s="43" t="s">
        <v>10</v>
      </c>
      <c r="K25" s="44">
        <v>43155</v>
      </c>
      <c r="L25" s="45" t="s">
        <v>16</v>
      </c>
      <c r="M25" s="42"/>
      <c r="N25" s="87"/>
      <c r="O25" s="87"/>
      <c r="P25" s="87"/>
      <c r="Q25" s="87"/>
      <c r="R25" s="87"/>
    </row>
    <row r="26" spans="1:18" s="82" customFormat="1" ht="79.2">
      <c r="A26" s="46" t="s">
        <v>143</v>
      </c>
      <c r="B26" s="46" t="s">
        <v>138</v>
      </c>
      <c r="C26" s="46" t="s">
        <v>141</v>
      </c>
      <c r="D26" s="42"/>
      <c r="E26" s="48" t="s">
        <v>142</v>
      </c>
      <c r="F26" s="42"/>
      <c r="G26" s="43" t="s">
        <v>10</v>
      </c>
      <c r="H26" s="44">
        <v>43153</v>
      </c>
      <c r="I26" s="45" t="s">
        <v>16</v>
      </c>
      <c r="J26" s="43" t="s">
        <v>10</v>
      </c>
      <c r="K26" s="44">
        <v>43155</v>
      </c>
      <c r="L26" s="45" t="s">
        <v>16</v>
      </c>
      <c r="M26" s="42"/>
      <c r="N26" s="87"/>
      <c r="O26" s="87"/>
      <c r="P26" s="87"/>
      <c r="Q26" s="87"/>
      <c r="R26" s="87"/>
    </row>
  </sheetData>
  <mergeCells count="6">
    <mergeCell ref="A11:M11"/>
    <mergeCell ref="G8:I8"/>
    <mergeCell ref="J8:L8"/>
    <mergeCell ref="M8:M10"/>
    <mergeCell ref="G9:I9"/>
    <mergeCell ref="J9:L9"/>
  </mergeCells>
  <dataValidations count="1">
    <dataValidation type="list" operator="equal" allowBlank="1" showErrorMessage="1" promptTitle="dfdf" sqref="J25:J26 J12:J23 G12:G23 L24 I24 G25:G26">
      <formula1>"Passed,Untested,Failed,Blocked"</formula1>
      <formula2>0</formula2>
    </dataValidation>
  </dataValidations>
  <pageMargins left="0.7" right="0.7" top="0.75" bottom="0.75" header="0.3" footer="0.3"/>
  <pageSetup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1" zoomScale="70" zoomScaleNormal="70" workbookViewId="0">
      <selection activeCell="F7" sqref="F7"/>
    </sheetView>
  </sheetViews>
  <sheetFormatPr defaultRowHeight="14.4"/>
  <cols>
    <col min="1" max="1" width="15.33203125" customWidth="1"/>
    <col min="2" max="2" width="22.109375" customWidth="1"/>
    <col min="3" max="3" width="16.109375" customWidth="1"/>
    <col min="4" max="4" width="16.6640625" customWidth="1"/>
    <col min="5" max="5" width="17.6640625" customWidth="1"/>
    <col min="6" max="6" width="16.5546875" customWidth="1"/>
    <col min="7" max="7" width="9.6640625" customWidth="1"/>
    <col min="8" max="8" width="10.5546875" customWidth="1"/>
    <col min="11" max="11" width="11.6640625" bestFit="1" customWidth="1"/>
  </cols>
  <sheetData>
    <row r="1" spans="1:13">
      <c r="A1" s="49" t="s">
        <v>1</v>
      </c>
      <c r="B1" s="50" t="s">
        <v>122</v>
      </c>
      <c r="C1" s="83"/>
      <c r="D1" s="84"/>
      <c r="E1" s="85"/>
      <c r="F1" s="86"/>
      <c r="G1" s="59"/>
      <c r="H1" s="58"/>
      <c r="I1" s="60"/>
      <c r="J1" s="24"/>
      <c r="K1" s="58"/>
      <c r="L1" s="60"/>
      <c r="M1" s="58"/>
    </row>
    <row r="2" spans="1:13">
      <c r="A2" s="49" t="s">
        <v>17</v>
      </c>
      <c r="B2" s="51" t="s">
        <v>144</v>
      </c>
      <c r="C2" s="83"/>
      <c r="D2" s="85"/>
      <c r="E2" s="85"/>
      <c r="F2" s="86"/>
      <c r="G2" s="59"/>
      <c r="H2" s="58"/>
      <c r="I2" s="60"/>
      <c r="J2" s="24"/>
      <c r="K2" s="58"/>
      <c r="L2" s="60"/>
      <c r="M2" s="58"/>
    </row>
    <row r="3" spans="1:13">
      <c r="A3" s="51"/>
      <c r="B3" s="51"/>
      <c r="C3" s="85"/>
      <c r="D3" s="85"/>
      <c r="E3" s="85"/>
      <c r="F3" s="86"/>
      <c r="G3" s="59"/>
      <c r="H3" s="58"/>
      <c r="I3" s="60"/>
      <c r="J3" s="24"/>
      <c r="K3" s="58"/>
      <c r="L3" s="60"/>
      <c r="M3" s="58"/>
    </row>
    <row r="4" spans="1:13">
      <c r="A4" s="51"/>
      <c r="B4" s="52" t="s">
        <v>10</v>
      </c>
      <c r="C4" s="52" t="s">
        <v>11</v>
      </c>
      <c r="D4" s="52" t="s">
        <v>12</v>
      </c>
      <c r="E4" s="53" t="s">
        <v>13</v>
      </c>
      <c r="F4" s="144" t="s">
        <v>18</v>
      </c>
      <c r="G4" s="60"/>
      <c r="H4" s="24"/>
      <c r="I4" s="58"/>
      <c r="J4" s="60"/>
      <c r="K4" s="58"/>
      <c r="L4" s="58"/>
      <c r="M4" s="58"/>
    </row>
    <row r="5" spans="1:13">
      <c r="A5" s="50" t="s">
        <v>14</v>
      </c>
      <c r="B5" s="51">
        <f>COUNTIF(G12:G15,"Passed")</f>
        <v>4</v>
      </c>
      <c r="C5" s="51">
        <f>COUNTIF(G12:G15,"Failed")</f>
        <v>0</v>
      </c>
      <c r="D5" s="51">
        <f>COUNTIF(G12:G15,"Untested")</f>
        <v>0</v>
      </c>
      <c r="E5" s="54">
        <f>COUNTIF(G12:G15,"Blocked")</f>
        <v>0</v>
      </c>
      <c r="F5" s="145">
        <f>COUNTA(A12:A17)</f>
        <v>4</v>
      </c>
      <c r="G5" s="60"/>
      <c r="H5" s="24"/>
      <c r="I5" s="58"/>
      <c r="J5" s="60"/>
      <c r="K5" s="58"/>
      <c r="L5" s="58"/>
      <c r="M5" s="58"/>
    </row>
    <row r="6" spans="1:13">
      <c r="A6" s="50" t="s">
        <v>15</v>
      </c>
      <c r="B6" s="55">
        <f>COUNTIF(J12:J15,"Passed")</f>
        <v>4</v>
      </c>
      <c r="C6" s="51">
        <f>COUNTIF(J12:J15,"Failed")</f>
        <v>0</v>
      </c>
      <c r="D6" s="51">
        <f>COUNTIF(J12:J15,"Untested")</f>
        <v>0</v>
      </c>
      <c r="E6" s="54">
        <f>COUNTIF(J12:J15,"Blocked")</f>
        <v>0</v>
      </c>
      <c r="F6" s="145">
        <f>COUNTA(A12:A17)</f>
        <v>4</v>
      </c>
      <c r="G6" s="60"/>
      <c r="H6" s="24"/>
      <c r="I6" s="58"/>
      <c r="J6" s="60"/>
      <c r="K6" s="58"/>
      <c r="L6" s="58"/>
      <c r="M6" s="58"/>
    </row>
    <row r="7" spans="1:13" ht="369" customHeight="1">
      <c r="A7" s="56"/>
      <c r="B7" s="57"/>
      <c r="C7" s="58"/>
      <c r="D7" s="58"/>
      <c r="E7" s="59"/>
      <c r="F7" s="58"/>
      <c r="G7" s="60"/>
      <c r="H7" s="24"/>
      <c r="I7" s="58"/>
      <c r="J7" s="60"/>
      <c r="K7" s="58"/>
      <c r="L7" s="58"/>
      <c r="M7" s="58"/>
    </row>
    <row r="8" spans="1:13">
      <c r="A8" s="142"/>
      <c r="B8" s="62"/>
      <c r="C8" s="62"/>
      <c r="D8" s="62"/>
      <c r="E8" s="63"/>
      <c r="F8" s="62"/>
      <c r="G8" s="221" t="s">
        <v>19</v>
      </c>
      <c r="H8" s="221"/>
      <c r="I8" s="221"/>
      <c r="J8" s="221" t="s">
        <v>19</v>
      </c>
      <c r="K8" s="221"/>
      <c r="L8" s="221"/>
      <c r="M8" s="221" t="s">
        <v>20</v>
      </c>
    </row>
    <row r="9" spans="1:13">
      <c r="A9" s="143" t="s">
        <v>21</v>
      </c>
      <c r="B9" s="143" t="s">
        <v>22</v>
      </c>
      <c r="C9" s="143" t="s">
        <v>23</v>
      </c>
      <c r="D9" s="143" t="s">
        <v>24</v>
      </c>
      <c r="E9" s="65" t="s">
        <v>25</v>
      </c>
      <c r="F9" s="143" t="s">
        <v>26</v>
      </c>
      <c r="G9" s="222" t="s">
        <v>14</v>
      </c>
      <c r="H9" s="222"/>
      <c r="I9" s="222"/>
      <c r="J9" s="222" t="s">
        <v>15</v>
      </c>
      <c r="K9" s="222"/>
      <c r="L9" s="222"/>
      <c r="M9" s="221"/>
    </row>
    <row r="10" spans="1:13">
      <c r="A10" s="143"/>
      <c r="B10" s="143"/>
      <c r="C10" s="143"/>
      <c r="D10" s="143"/>
      <c r="E10" s="66"/>
      <c r="F10" s="143"/>
      <c r="G10" s="67" t="s">
        <v>27</v>
      </c>
      <c r="H10" s="68" t="s">
        <v>28</v>
      </c>
      <c r="I10" s="143" t="s">
        <v>29</v>
      </c>
      <c r="J10" s="67" t="s">
        <v>27</v>
      </c>
      <c r="K10" s="143" t="s">
        <v>28</v>
      </c>
      <c r="L10" s="143" t="s">
        <v>29</v>
      </c>
      <c r="M10" s="221"/>
    </row>
    <row r="11" spans="1:13">
      <c r="A11" s="218" t="s">
        <v>127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20"/>
    </row>
    <row r="12" spans="1:13" s="153" customFormat="1" ht="95.25" customHeight="1">
      <c r="A12" s="69" t="s">
        <v>87</v>
      </c>
      <c r="B12" s="158" t="s">
        <v>65</v>
      </c>
      <c r="C12" s="71"/>
      <c r="D12" s="71"/>
      <c r="E12" s="152" t="s">
        <v>66</v>
      </c>
      <c r="F12" s="71"/>
      <c r="G12" s="73" t="s">
        <v>10</v>
      </c>
      <c r="H12" s="74">
        <v>43153</v>
      </c>
      <c r="I12" s="75" t="s">
        <v>163</v>
      </c>
      <c r="J12" s="73" t="s">
        <v>10</v>
      </c>
      <c r="K12" s="74">
        <v>43155</v>
      </c>
      <c r="L12" s="75" t="s">
        <v>163</v>
      </c>
      <c r="M12" s="71"/>
    </row>
    <row r="13" spans="1:13" ht="96" customHeight="1">
      <c r="A13" s="156" t="s">
        <v>88</v>
      </c>
      <c r="B13" s="159" t="s">
        <v>67</v>
      </c>
      <c r="C13" s="157"/>
      <c r="D13" s="147"/>
      <c r="E13" s="148" t="s">
        <v>68</v>
      </c>
      <c r="F13" s="147"/>
      <c r="G13" s="149" t="s">
        <v>10</v>
      </c>
      <c r="H13" s="150">
        <v>43153</v>
      </c>
      <c r="I13" s="75" t="s">
        <v>163</v>
      </c>
      <c r="J13" s="149" t="s">
        <v>10</v>
      </c>
      <c r="K13" s="150">
        <v>43155</v>
      </c>
      <c r="L13" s="75" t="s">
        <v>163</v>
      </c>
      <c r="M13" s="147"/>
    </row>
    <row r="14" spans="1:13" ht="71.25" customHeight="1">
      <c r="A14" s="69" t="s">
        <v>89</v>
      </c>
      <c r="B14" s="70" t="s">
        <v>145</v>
      </c>
      <c r="C14" s="71"/>
      <c r="D14" s="71"/>
      <c r="E14" s="166" t="s">
        <v>147</v>
      </c>
      <c r="F14" s="71"/>
      <c r="G14" s="73" t="s">
        <v>10</v>
      </c>
      <c r="H14" s="74">
        <v>43153</v>
      </c>
      <c r="I14" s="75" t="s">
        <v>163</v>
      </c>
      <c r="J14" s="73" t="s">
        <v>10</v>
      </c>
      <c r="K14" s="74">
        <v>43155</v>
      </c>
      <c r="L14" s="75" t="s">
        <v>163</v>
      </c>
      <c r="M14" s="71"/>
    </row>
    <row r="15" spans="1:13" ht="72" customHeight="1">
      <c r="A15" s="167" t="s">
        <v>90</v>
      </c>
      <c r="B15" s="159" t="s">
        <v>146</v>
      </c>
      <c r="C15" s="168"/>
      <c r="D15" s="71"/>
      <c r="E15" s="166" t="s">
        <v>147</v>
      </c>
      <c r="F15" s="71"/>
      <c r="G15" s="73" t="s">
        <v>10</v>
      </c>
      <c r="H15" s="74">
        <v>43153</v>
      </c>
      <c r="I15" s="75" t="s">
        <v>163</v>
      </c>
      <c r="J15" s="73" t="s">
        <v>10</v>
      </c>
      <c r="K15" s="74">
        <v>43155</v>
      </c>
      <c r="L15" s="75" t="s">
        <v>163</v>
      </c>
      <c r="M15" s="71"/>
    </row>
    <row r="16" spans="1:13" ht="50.25" customHeight="1"/>
    <row r="17" spans="1:5" ht="99" customHeight="1"/>
    <row r="19" spans="1:5" ht="95.25" customHeight="1"/>
    <row r="20" spans="1:5" ht="97.5" customHeight="1"/>
    <row r="21" spans="1:5" ht="65.25" customHeight="1"/>
    <row r="22" spans="1:5" ht="81" customHeight="1"/>
    <row r="23" spans="1:5" ht="69.75" customHeight="1"/>
    <row r="24" spans="1:5" s="82" customFormat="1">
      <c r="A24" s="87"/>
      <c r="B24" s="87"/>
      <c r="C24" s="87"/>
      <c r="D24" s="87"/>
      <c r="E24" s="87"/>
    </row>
    <row r="25" spans="1:5" s="82" customFormat="1">
      <c r="A25" s="87"/>
      <c r="B25" s="87"/>
      <c r="C25" s="87"/>
      <c r="D25" s="87"/>
      <c r="E25" s="87"/>
    </row>
    <row r="26" spans="1:5" s="82" customFormat="1">
      <c r="A26" s="87"/>
      <c r="B26" s="87"/>
      <c r="C26" s="87"/>
      <c r="D26" s="87"/>
      <c r="E26" s="87"/>
    </row>
  </sheetData>
  <mergeCells count="6">
    <mergeCell ref="A11:M11"/>
    <mergeCell ref="G8:I8"/>
    <mergeCell ref="J8:L8"/>
    <mergeCell ref="M8:M10"/>
    <mergeCell ref="G9:I9"/>
    <mergeCell ref="J9:L9"/>
  </mergeCells>
  <dataValidations count="1">
    <dataValidation type="list" operator="equal" allowBlank="1" showErrorMessage="1" promptTitle="dfdf" sqref="J12:J15 G12:G15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opLeftCell="A4" zoomScale="70" zoomScaleNormal="70" workbookViewId="0">
      <selection activeCell="I12" sqref="I12"/>
    </sheetView>
  </sheetViews>
  <sheetFormatPr defaultRowHeight="14.4"/>
  <cols>
    <col min="1" max="1" width="15.33203125" customWidth="1"/>
    <col min="2" max="2" width="22.109375" customWidth="1"/>
    <col min="3" max="3" width="16.109375" customWidth="1"/>
    <col min="4" max="4" width="16.6640625" customWidth="1"/>
    <col min="5" max="5" width="17.6640625" customWidth="1"/>
    <col min="6" max="6" width="16.5546875" customWidth="1"/>
    <col min="7" max="7" width="9.6640625" customWidth="1"/>
    <col min="8" max="8" width="10.5546875" customWidth="1"/>
    <col min="11" max="11" width="11.6640625" bestFit="1" customWidth="1"/>
  </cols>
  <sheetData>
    <row r="1" spans="1:18">
      <c r="A1" s="49" t="s">
        <v>1</v>
      </c>
      <c r="B1" s="50" t="s">
        <v>122</v>
      </c>
      <c r="C1" s="83"/>
      <c r="D1" s="84"/>
      <c r="E1" s="85"/>
      <c r="F1" s="86"/>
      <c r="G1" s="59"/>
      <c r="H1" s="58"/>
      <c r="I1" s="60"/>
      <c r="J1" s="24"/>
      <c r="K1" s="58"/>
      <c r="L1" s="60"/>
      <c r="M1" s="58"/>
    </row>
    <row r="2" spans="1:18">
      <c r="A2" s="49" t="s">
        <v>17</v>
      </c>
      <c r="B2" s="51" t="s">
        <v>150</v>
      </c>
      <c r="C2" s="83"/>
      <c r="D2" s="85"/>
      <c r="E2" s="85"/>
      <c r="F2" s="86"/>
      <c r="G2" s="59"/>
      <c r="H2" s="58"/>
      <c r="I2" s="60"/>
      <c r="J2" s="24"/>
      <c r="K2" s="58"/>
      <c r="L2" s="60"/>
      <c r="M2" s="58"/>
    </row>
    <row r="3" spans="1:18">
      <c r="A3" s="51"/>
      <c r="B3" s="51"/>
      <c r="C3" s="85"/>
      <c r="D3" s="85"/>
      <c r="E3" s="85"/>
      <c r="F3" s="86"/>
      <c r="G3" s="59"/>
      <c r="H3" s="58"/>
      <c r="I3" s="60"/>
      <c r="J3" s="24"/>
      <c r="K3" s="58"/>
      <c r="L3" s="60"/>
      <c r="M3" s="58"/>
    </row>
    <row r="4" spans="1:18">
      <c r="A4" s="51"/>
      <c r="B4" s="52" t="s">
        <v>10</v>
      </c>
      <c r="C4" s="52" t="s">
        <v>11</v>
      </c>
      <c r="D4" s="52" t="s">
        <v>12</v>
      </c>
      <c r="E4" s="53" t="s">
        <v>13</v>
      </c>
      <c r="F4" s="144" t="s">
        <v>18</v>
      </c>
      <c r="G4" s="60"/>
      <c r="H4" s="24"/>
      <c r="I4" s="58"/>
      <c r="J4" s="60"/>
      <c r="K4" s="58"/>
      <c r="L4" s="58"/>
      <c r="M4" s="58"/>
    </row>
    <row r="5" spans="1:18">
      <c r="A5" s="50" t="s">
        <v>14</v>
      </c>
      <c r="B5" s="51">
        <f>COUNTIF(G12:G17,"Passed")</f>
        <v>5</v>
      </c>
      <c r="C5" s="51">
        <f>COUNTIF(G12:G15,"Failed")</f>
        <v>0</v>
      </c>
      <c r="D5" s="51">
        <f>COUNTIF(G12:G15,"Untested")</f>
        <v>0</v>
      </c>
      <c r="E5" s="54">
        <f>COUNTIF(G12:G15,"Blocked")</f>
        <v>0</v>
      </c>
      <c r="F5" s="145">
        <f>COUNTA(A12:A14)+COUNTA(A16:A17)</f>
        <v>5</v>
      </c>
      <c r="G5" s="60"/>
      <c r="H5" s="24"/>
      <c r="I5" s="58"/>
      <c r="J5" s="60"/>
      <c r="K5" s="58"/>
      <c r="L5" s="58"/>
      <c r="M5" s="58"/>
    </row>
    <row r="6" spans="1:18">
      <c r="A6" s="50" t="s">
        <v>15</v>
      </c>
      <c r="B6" s="55">
        <f>COUNTIF(J12:J17,"Passed")</f>
        <v>5</v>
      </c>
      <c r="C6" s="51">
        <f>COUNTIF(J12:J15,"Failed")</f>
        <v>0</v>
      </c>
      <c r="D6" s="51">
        <f>COUNTIF(J12:J15,"Untested")</f>
        <v>0</v>
      </c>
      <c r="E6" s="54">
        <f>COUNTIF(J12:J15,"Blocked")</f>
        <v>0</v>
      </c>
      <c r="F6" s="145">
        <f>COUNTA(A12:A14)+COUNTA(A16:A17)</f>
        <v>5</v>
      </c>
      <c r="G6" s="60"/>
      <c r="H6" s="24"/>
      <c r="I6" s="58"/>
      <c r="J6" s="60"/>
      <c r="K6" s="58"/>
      <c r="L6" s="58"/>
      <c r="M6" s="58"/>
    </row>
    <row r="7" spans="1:18" ht="357" customHeight="1">
      <c r="A7" s="56"/>
      <c r="B7" s="57"/>
      <c r="C7" s="58"/>
      <c r="D7" s="58"/>
      <c r="E7" s="59"/>
      <c r="F7" s="58"/>
      <c r="G7" s="60"/>
      <c r="H7" s="24"/>
      <c r="I7" s="58"/>
      <c r="J7" s="60"/>
      <c r="K7" s="58"/>
      <c r="L7" s="58"/>
      <c r="M7" s="58"/>
    </row>
    <row r="8" spans="1:18">
      <c r="A8" s="154"/>
      <c r="B8" s="62"/>
      <c r="C8" s="62"/>
      <c r="D8" s="62"/>
      <c r="E8" s="63"/>
      <c r="F8" s="62"/>
      <c r="G8" s="221" t="s">
        <v>19</v>
      </c>
      <c r="H8" s="221"/>
      <c r="I8" s="221"/>
      <c r="J8" s="221" t="s">
        <v>19</v>
      </c>
      <c r="K8" s="221"/>
      <c r="L8" s="221"/>
      <c r="M8" s="221" t="s">
        <v>20</v>
      </c>
    </row>
    <row r="9" spans="1:18">
      <c r="A9" s="155" t="s">
        <v>21</v>
      </c>
      <c r="B9" s="155" t="s">
        <v>22</v>
      </c>
      <c r="C9" s="155" t="s">
        <v>23</v>
      </c>
      <c r="D9" s="155" t="s">
        <v>24</v>
      </c>
      <c r="E9" s="65" t="s">
        <v>25</v>
      </c>
      <c r="F9" s="155" t="s">
        <v>26</v>
      </c>
      <c r="G9" s="222" t="s">
        <v>14</v>
      </c>
      <c r="H9" s="222"/>
      <c r="I9" s="222"/>
      <c r="J9" s="222" t="s">
        <v>15</v>
      </c>
      <c r="K9" s="222"/>
      <c r="L9" s="222"/>
      <c r="M9" s="221"/>
    </row>
    <row r="10" spans="1:18">
      <c r="A10" s="155"/>
      <c r="B10" s="155"/>
      <c r="C10" s="155"/>
      <c r="D10" s="155"/>
      <c r="E10" s="66"/>
      <c r="F10" s="155"/>
      <c r="G10" s="67" t="s">
        <v>27</v>
      </c>
      <c r="H10" s="68" t="s">
        <v>28</v>
      </c>
      <c r="I10" s="155" t="s">
        <v>29</v>
      </c>
      <c r="J10" s="67" t="s">
        <v>27</v>
      </c>
      <c r="K10" s="155" t="s">
        <v>28</v>
      </c>
      <c r="L10" s="155" t="s">
        <v>29</v>
      </c>
      <c r="M10" s="221"/>
    </row>
    <row r="11" spans="1:18">
      <c r="A11" s="218" t="s">
        <v>151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20"/>
    </row>
    <row r="12" spans="1:18" s="153" customFormat="1" ht="68.25" customHeight="1">
      <c r="A12" s="69" t="s">
        <v>87</v>
      </c>
      <c r="B12" s="158" t="s">
        <v>152</v>
      </c>
      <c r="C12" s="71"/>
      <c r="D12" s="71"/>
      <c r="E12" s="172" t="s">
        <v>155</v>
      </c>
      <c r="F12" s="71"/>
      <c r="G12" s="73" t="s">
        <v>10</v>
      </c>
      <c r="H12" s="74">
        <v>43153</v>
      </c>
      <c r="I12" s="75" t="s">
        <v>163</v>
      </c>
      <c r="J12" s="73" t="s">
        <v>10</v>
      </c>
      <c r="K12" s="74">
        <v>43155</v>
      </c>
      <c r="L12" s="75" t="s">
        <v>163</v>
      </c>
      <c r="M12" s="71"/>
    </row>
    <row r="13" spans="1:18" ht="55.5" customHeight="1">
      <c r="A13" s="156" t="s">
        <v>88</v>
      </c>
      <c r="B13" s="159" t="s">
        <v>153</v>
      </c>
      <c r="C13" s="157"/>
      <c r="D13" s="147"/>
      <c r="E13" s="173" t="s">
        <v>156</v>
      </c>
      <c r="F13" s="147"/>
      <c r="G13" s="149" t="s">
        <v>10</v>
      </c>
      <c r="H13" s="150">
        <v>43153</v>
      </c>
      <c r="I13" s="75" t="s">
        <v>163</v>
      </c>
      <c r="J13" s="149" t="s">
        <v>10</v>
      </c>
      <c r="K13" s="150">
        <v>43155</v>
      </c>
      <c r="L13" s="75" t="s">
        <v>163</v>
      </c>
      <c r="M13" s="147"/>
    </row>
    <row r="14" spans="1:18" ht="71.25" customHeight="1">
      <c r="A14" s="69" t="s">
        <v>164</v>
      </c>
      <c r="B14" s="174" t="s">
        <v>154</v>
      </c>
      <c r="C14" s="71"/>
      <c r="D14" s="71"/>
      <c r="E14" s="166" t="s">
        <v>157</v>
      </c>
      <c r="F14" s="71"/>
      <c r="G14" s="73" t="s">
        <v>10</v>
      </c>
      <c r="H14" s="74">
        <v>43153</v>
      </c>
      <c r="I14" s="75" t="s">
        <v>163</v>
      </c>
      <c r="J14" s="73" t="s">
        <v>10</v>
      </c>
      <c r="K14" s="74">
        <v>43155</v>
      </c>
      <c r="L14" s="75" t="s">
        <v>163</v>
      </c>
      <c r="M14" s="71"/>
    </row>
    <row r="15" spans="1:18" s="82" customFormat="1">
      <c r="A15" s="160" t="s">
        <v>128</v>
      </c>
      <c r="B15" s="160"/>
      <c r="C15" s="47"/>
      <c r="D15"/>
      <c r="E15"/>
      <c r="F15"/>
      <c r="G15"/>
      <c r="H15"/>
      <c r="I15"/>
      <c r="J15"/>
      <c r="K15"/>
      <c r="L15"/>
      <c r="M15"/>
      <c r="N15" s="87"/>
      <c r="O15" s="87"/>
      <c r="P15" s="87"/>
      <c r="Q15" s="87"/>
      <c r="R15" s="87"/>
    </row>
    <row r="16" spans="1:18" s="82" customFormat="1" ht="92.4">
      <c r="A16" s="46" t="s">
        <v>98</v>
      </c>
      <c r="B16" s="46" t="s">
        <v>158</v>
      </c>
      <c r="C16" s="46" t="s">
        <v>159</v>
      </c>
      <c r="D16" s="42"/>
      <c r="E16" s="48" t="s">
        <v>160</v>
      </c>
      <c r="F16" s="42"/>
      <c r="G16" s="43" t="s">
        <v>10</v>
      </c>
      <c r="H16" s="44">
        <v>43153</v>
      </c>
      <c r="I16" s="75" t="s">
        <v>163</v>
      </c>
      <c r="J16" s="43" t="s">
        <v>10</v>
      </c>
      <c r="K16" s="44">
        <v>43155</v>
      </c>
      <c r="L16" s="75" t="s">
        <v>163</v>
      </c>
      <c r="M16" s="42"/>
      <c r="N16" s="87"/>
      <c r="O16" s="87"/>
      <c r="P16" s="87"/>
      <c r="Q16" s="87"/>
      <c r="R16" s="87"/>
    </row>
    <row r="17" spans="1:18" s="82" customFormat="1" ht="145.19999999999999">
      <c r="A17" s="46" t="s">
        <v>143</v>
      </c>
      <c r="B17" s="46" t="s">
        <v>161</v>
      </c>
      <c r="C17" s="46" t="s">
        <v>162</v>
      </c>
      <c r="D17" s="42"/>
      <c r="E17" s="48" t="s">
        <v>160</v>
      </c>
      <c r="F17" s="42"/>
      <c r="G17" s="43" t="s">
        <v>10</v>
      </c>
      <c r="H17" s="44">
        <v>43153</v>
      </c>
      <c r="I17" s="75" t="s">
        <v>163</v>
      </c>
      <c r="J17" s="43" t="s">
        <v>10</v>
      </c>
      <c r="K17" s="44">
        <v>43155</v>
      </c>
      <c r="L17" s="75" t="s">
        <v>163</v>
      </c>
      <c r="M17" s="42"/>
      <c r="N17" s="87"/>
      <c r="O17" s="87"/>
      <c r="P17" s="87"/>
      <c r="Q17" s="87"/>
      <c r="R17" s="87"/>
    </row>
  </sheetData>
  <mergeCells count="6">
    <mergeCell ref="A11:M11"/>
    <mergeCell ref="G8:I8"/>
    <mergeCell ref="J8:L8"/>
    <mergeCell ref="M8:M10"/>
    <mergeCell ref="G9:I9"/>
    <mergeCell ref="J9:L9"/>
  </mergeCells>
  <dataValidations count="1">
    <dataValidation type="list" operator="equal" allowBlank="1" showErrorMessage="1" promptTitle="dfdf" sqref="J16:J17 L15 I15 G16:G17 G12:G14 J12:J14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Admin_Test_Case_List</vt:lpstr>
      <vt:lpstr>Test_Report</vt:lpstr>
      <vt:lpstr>Show The Register Form</vt:lpstr>
      <vt:lpstr>Show The Login Form</vt:lpstr>
      <vt:lpstr>Display on the map</vt:lpstr>
      <vt:lpstr>Homepage</vt:lpstr>
      <vt:lpstr>Choose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2022-05-12T04:16:12Z</dcterms:modified>
</cp:coreProperties>
</file>