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E8FBE53A-B8D5-4F97-84C4-5C305E51693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istories" sheetId="1" r:id="rId1"/>
    <sheet name="Layout" sheetId="8" r:id="rId2"/>
    <sheet name="field definition" sheetId="3" r:id="rId3"/>
    <sheet name="Outline of processing" sheetId="4" r:id="rId4"/>
    <sheet name="input definition" sheetId="5" r:id="rId5"/>
    <sheet name="Message" sheetId="6" r:id="rId6"/>
    <sheet name="Header" sheetId="7" r:id="rId7"/>
  </sheets>
  <externalReferences>
    <externalReference r:id="rId8"/>
  </externalReferences>
  <definedNames>
    <definedName name="チェック内容" localSheetId="5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AM47" i="5" l="1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N9" i="8" l="1"/>
  <c r="N8" i="8"/>
  <c r="AV6" i="8"/>
  <c r="N6" i="8"/>
  <c r="AV4" i="8"/>
  <c r="N4" i="8"/>
  <c r="AV3" i="8"/>
  <c r="N3" i="8"/>
  <c r="AV2" i="8"/>
  <c r="N2" i="8"/>
  <c r="N2" i="5"/>
  <c r="AV2" i="5"/>
  <c r="N3" i="5"/>
  <c r="AV3" i="5"/>
  <c r="AV4" i="5"/>
  <c r="N6" i="5"/>
  <c r="AV6" i="5"/>
  <c r="N8" i="5"/>
  <c r="N9" i="5"/>
  <c r="N4" i="4" l="1"/>
  <c r="N4" i="3"/>
  <c r="AV6" i="1"/>
  <c r="AV6" i="3"/>
  <c r="AV4" i="3"/>
  <c r="AV3" i="3"/>
  <c r="AV6" i="4"/>
  <c r="AV4" i="4"/>
  <c r="AV3" i="4"/>
  <c r="AV2" i="4"/>
  <c r="N9" i="4"/>
  <c r="N3" i="4"/>
  <c r="N6" i="4"/>
  <c r="N8" i="4"/>
  <c r="N2" i="4"/>
  <c r="N3" i="3"/>
  <c r="N6" i="3"/>
  <c r="N8" i="3"/>
  <c r="N2" i="3"/>
  <c r="N8" i="1"/>
  <c r="N6" i="1"/>
  <c r="N4" i="1"/>
  <c r="N3" i="1"/>
  <c r="N2" i="1"/>
  <c r="AV2" i="1"/>
  <c r="AV2" i="3"/>
  <c r="AV3" i="1"/>
  <c r="N9" i="3"/>
  <c r="N9" i="1"/>
  <c r="AV4" i="1"/>
  <c r="AV4" i="7"/>
</calcChain>
</file>

<file path=xl/sharedStrings.xml><?xml version="1.0" encoding="utf-8"?>
<sst xmlns="http://schemas.openxmlformats.org/spreadsheetml/2006/main" count="557" uniqueCount="291">
  <si>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</si>
  <si>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</si>
  <si>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</si>
  <si>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</si>
  <si>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</si>
  <si>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</si>
  <si>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</si>
  <si>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</si>
  <si>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</si>
  <si>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</si>
  <si>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</si>
  <si>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</si>
  <si>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</si>
  <si>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</si>
  <si>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</si>
  <si>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</si>
  <si>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</si>
  <si>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</si>
  <si>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</si>
  <si>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</si>
  <si>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</si>
  <si>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</si>
  <si>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</si>
  <si>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</si>
  <si>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</si>
  <si>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</si>
  <si>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</si>
  <si>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</si>
  <si>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</si>
  <si>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</si>
  <si>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</si>
  <si>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</si>
  <si>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</si>
  <si>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〇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</si>
  <si>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</si>
  <si>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</si>
  <si>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</si>
  <si>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</si>
  <si>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</si>
  <si>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</si>
  <si>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</si>
  <si>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</si>
  <si>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</si>
  <si>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</si>
  <si>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</si>
  <si>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</si>
  <si>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</si>
  <si>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</si>
  <si>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</si>
  <si>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</si>
  <si>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</si>
  <si>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</si>
  <si>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</si>
  <si>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</si>
  <si>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</si>
  <si>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</si>
  <si>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</si>
  <si>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</si>
  <si>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</si>
  <si>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</si>
  <si>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</si>
  <si>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</si>
  <si>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</si>
  <si>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</si>
  <si>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</si>
  <si>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</si>
  <si>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</si>
  <si>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</si>
  <si>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</si>
  <si>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</si>
  <si>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</si>
  <si>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Note</t>
  </si>
  <si>
    <t>＜処理概要＞</t>
  </si>
  <si>
    <t>1.1.　</t>
  </si>
  <si>
    <t>1.1.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</si>
  <si>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</si>
  <si>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</si>
  <si>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</si>
  <si>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</si>
  <si>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</si>
  <si>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</si>
  <si>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</si>
  <si>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</si>
  <si>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</si>
  <si>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</si>
  <si>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</si>
  <si>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</si>
  <si>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</si>
  <si>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</si>
  <si>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</si>
  <si>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</si>
  <si>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</si>
  <si>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</si>
  <si>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</si>
  <si>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</si>
  <si>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</si>
  <si>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</si>
  <si>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</si>
  <si>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</si>
  <si>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</si>
  <si>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</si>
  <si>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</si>
  <si>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</si>
  <si>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</si>
  <si>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</si>
  <si>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</si>
  <si>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</si>
  <si>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</si>
  <si>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</si>
  <si>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</si>
  <si>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</si>
  <si>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</si>
  <si>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</si>
  <si>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</si>
  <si>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</si>
  <si>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</si>
  <si>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</si>
  <si>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</si>
  <si>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</si>
  <si>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</si>
  <si>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</si>
  <si>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</si>
  <si>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</si>
  <si>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</si>
  <si>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</si>
  <si>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</si>
  <si>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</si>
  <si>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</si>
  <si>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</si>
  <si>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Detail Design Screen</t>
  </si>
  <si>
    <t>お知らせ一覧</t>
  </si>
  <si>
    <t xml:space="preserve">List Notification </t>
  </si>
  <si>
    <t>Literal</t>
  </si>
  <si>
    <t>O</t>
  </si>
  <si>
    <t>List Role</t>
  </si>
  <si>
    <t>List Role, including some information and delete button.</t>
  </si>
  <si>
    <t>List roles</t>
  </si>
  <si>
    <t>Display all roles</t>
  </si>
  <si>
    <t>Detail Design</t>
  </si>
  <si>
    <t>Name (EN)</t>
  </si>
  <si>
    <t>Name (JP)</t>
  </si>
  <si>
    <t>Telephone</t>
  </si>
  <si>
    <t>Fax</t>
  </si>
  <si>
    <t>Company Name</t>
  </si>
  <si>
    <t>Tax Code</t>
  </si>
  <si>
    <t>Email</t>
  </si>
  <si>
    <t>Address 1</t>
  </si>
  <si>
    <t>Address 2</t>
  </si>
  <si>
    <t>Save</t>
  </si>
  <si>
    <t>Back</t>
  </si>
  <si>
    <t>Success message</t>
  </si>
  <si>
    <t>Fail message</t>
  </si>
  <si>
    <t>when hotel information is changed successfully</t>
  </si>
  <si>
    <t>when hotel information change failed</t>
  </si>
  <si>
    <t>textbox</t>
  </si>
  <si>
    <t>I</t>
  </si>
  <si>
    <t>hotels</t>
  </si>
  <si>
    <t>name_en</t>
  </si>
  <si>
    <t>name_jp</t>
  </si>
  <si>
    <t>telephone</t>
  </si>
  <si>
    <t>fax</t>
  </si>
  <si>
    <t>company_name</t>
  </si>
  <si>
    <t>tax_code</t>
  </si>
  <si>
    <t>email</t>
  </si>
  <si>
    <t>address_1</t>
  </si>
  <si>
    <t>address_2</t>
  </si>
  <si>
    <t>the english name of hotel</t>
  </si>
  <si>
    <t>the japanese name of hotel</t>
  </si>
  <si>
    <t>the company which owns the hotel</t>
  </si>
  <si>
    <t>click: save the change information</t>
  </si>
  <si>
    <t>click: go back into previous page</t>
  </si>
  <si>
    <t>Transition from other screen</t>
  </si>
  <si>
    <t>Check ID/Check Name</t>
  </si>
  <si>
    <t>Validation conditions</t>
  </si>
  <si>
    <t>CK001/Required fields</t>
  </si>
  <si>
    <t>CK002/Maximum number of digits (&lt;=n)</t>
  </si>
  <si>
    <t>CK003/Maximum number of digits (&lt;n)</t>
  </si>
  <si>
    <t>CK004/Lower limit of digits (&gt;=n)</t>
  </si>
  <si>
    <t>CK005/Specified number of digits (within range)</t>
  </si>
  <si>
    <t>CK006/Number of specified digits matches</t>
  </si>
  <si>
    <t>CK007/Prohibited characters (space, tab)</t>
  </si>
  <si>
    <t>CK008/Prohibited characters (except /)</t>
  </si>
  <si>
    <t>CK010/Alphanumeric characters only</t>
  </si>
  <si>
    <t>CK011/Numbers only</t>
  </si>
  <si>
    <t>CK012/Required selection</t>
  </si>
  <si>
    <t>CK013/Email address format</t>
  </si>
  <si>
    <t>CK014/Both items do not match</t>
  </si>
  <si>
    <t>Duplicate data field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</si>
  <si>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</si>
  <si>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</si>
  <si>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</si>
  <si>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</si>
  <si>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</si>
  <si>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</si>
  <si>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CK021/Upload size</t>
  </si>
  <si>
    <t>Upload size</t>
  </si>
  <si>
    <t>Size Check</t>
  </si>
  <si>
    <t>If the specified file size is larger than the specified size, an error occurs.</t>
  </si>
  <si>
    <t>Stated in the remarks</t>
  </si>
  <si>
    <t>Use table</t>
  </si>
  <si>
    <t>hotels, cities</t>
  </si>
  <si>
    <t>Search criteria</t>
  </si>
  <si>
    <t>Display only the information of the selected hotel.</t>
  </si>
  <si>
    <t>Sort</t>
  </si>
  <si>
    <t>*The [Item name] field is required.</t>
  </si>
  <si>
    <t>*The [Item name] must not be greater than [Range value] characters.</t>
  </si>
  <si>
    <t>*The [Item name] must be within [Range value] characters.</t>
  </si>
  <si>
    <t>*The [Item name] must be at least [Range value] characters.</t>
  </si>
  <si>
    <t>*The [Item name] must be from the [Range Value From] digits to the [Range Value To] digits.</t>
  </si>
  <si>
    <t>*The [Item name] must be [Range value] characters.</t>
  </si>
  <si>
    <t>*The [Item name] format is invalid.</t>
  </si>
  <si>
    <t>CK009/Alphanumeric characters</t>
  </si>
  <si>
    <t>Check whether the input string is alphanumeric or not, and if it is not, an error occurs.</t>
  </si>
  <si>
    <t>*The [Item name] must only contain letters, numbers and space.</t>
  </si>
  <si>
    <t>Check whether the input string is alphanumeric and contains space or not, and if it is not, an error will occur.</t>
  </si>
  <si>
    <t>*The [Item name] must only contain letters and numbers.</t>
  </si>
  <si>
    <t>*The [Item name] must be a number.</t>
  </si>
  <si>
    <t>*The [Item name] field must be a valid email address.</t>
  </si>
  <si>
    <t>CK015/Unique data field</t>
  </si>
  <si>
    <t>*The [Item name] has already been taken.</t>
  </si>
  <si>
    <t>*Please upload [Item name].</t>
  </si>
  <si>
    <t>*The size of [Item name] is not bigger than [Size].</t>
  </si>
  <si>
    <t>CK022/Fax, Telephone</t>
  </si>
  <si>
    <t>Check fax, telephone</t>
  </si>
  <si>
    <t>Fax, telephone check</t>
  </si>
  <si>
    <t>Input value should only contain number, space and '-'</t>
  </si>
  <si>
    <t>CK023/Contains numbers only</t>
  </si>
  <si>
    <t>CK23</t>
  </si>
  <si>
    <t>Check string only contain numbers</t>
  </si>
  <si>
    <t>Check string</t>
  </si>
  <si>
    <t>If the value contains characters other than numeric characters.</t>
  </si>
  <si>
    <t>CK024/Format password</t>
  </si>
  <si>
    <t>CK24</t>
  </si>
  <si>
    <t>Check format password</t>
  </si>
  <si>
    <t>The password must contain at least one letter, one number, and one special character.</t>
  </si>
  <si>
    <t>CK025/others</t>
  </si>
  <si>
    <t>CK025</t>
  </si>
  <si>
    <t>Others</t>
  </si>
  <si>
    <t>name en</t>
  </si>
  <si>
    <t>n:255</t>
  </si>
  <si>
    <t>name jp</t>
  </si>
  <si>
    <t>n:6</t>
  </si>
  <si>
    <t>adress  1</t>
  </si>
  <si>
    <t>n:5</t>
  </si>
  <si>
    <t>address 2</t>
  </si>
  <si>
    <t>Initialize displayed</t>
  </si>
  <si>
    <t>Processing flow</t>
  </si>
  <si>
    <t>Display user management screen</t>
  </si>
  <si>
    <t>Display items on the screen according to the screen layout</t>
  </si>
  <si>
    <t>Display the selected hotel's information based on data from the database.</t>
  </si>
  <si>
    <t>The value of the `id` field matches the value of the passed parameter.</t>
  </si>
  <si>
    <t>Handle edit hotel process</t>
  </si>
  <si>
    <t>Click the edit button</t>
  </si>
  <si>
    <t>Validate user input data, then processd with editing the selected hotel</t>
  </si>
  <si>
    <t>Proceed to edit the selected hotel</t>
  </si>
  <si>
    <t>Perform validation on user input values (refer to the input definition sheet).</t>
  </si>
  <si>
    <t>1.1.1</t>
  </si>
  <si>
    <t>Terminate processing and display error messages on the screen if validation fails for any input fields.</t>
  </si>
  <si>
    <t>Cancel the editing process for the selected hotel.</t>
  </si>
  <si>
    <t>Click the cancel button</t>
  </si>
  <si>
    <t>Terminate the new hotel creation process and redirect the user to the List Hotel screen without making any changes.</t>
  </si>
  <si>
    <t>Display a confirmation modal asking if the user is sure they want to cancel the hotel editing process.</t>
  </si>
  <si>
    <t>1.1.2</t>
  </si>
  <si>
    <r>
      <t xml:space="preserve">If the </t>
    </r>
    <r>
      <rPr>
        <b/>
        <sz val="9"/>
        <color theme="1"/>
        <rFont val="Meiryo"/>
        <family val="2"/>
        <charset val="128"/>
      </rPr>
      <t>Cancel</t>
    </r>
    <r>
      <rPr>
        <sz val="9"/>
        <color theme="1"/>
        <rFont val="Meiryo"/>
        <family val="2"/>
        <charset val="128"/>
      </rPr>
      <t xml:space="preserve"> button is clicked, hide the confirmation modal.</t>
    </r>
  </si>
  <si>
    <r>
      <t xml:space="preserve">If the </t>
    </r>
    <r>
      <rPr>
        <b/>
        <sz val="11"/>
        <color rgb="FF000000"/>
        <rFont val="Calibri"/>
        <family val="2"/>
        <scheme val="minor"/>
      </rPr>
      <t>"Yes, back to list hotels page!"</t>
    </r>
    <r>
      <rPr>
        <sz val="11"/>
        <color rgb="FF000000"/>
        <rFont val="Calibri"/>
        <family val="2"/>
        <scheme val="minor"/>
      </rPr>
      <t xml:space="preserve"> button is clicked, cancel the new hotel creation process and redirect the user to the List Hotel screen.</t>
    </r>
  </si>
  <si>
    <r>
      <t xml:space="preserve">Successfully edit the selected hotel, display success message and disble button </t>
    </r>
    <r>
      <rPr>
        <b/>
        <sz val="11"/>
        <color theme="1"/>
        <rFont val="Calibri"/>
        <family val="2"/>
        <scheme val="minor"/>
      </rPr>
      <t>Save.</t>
    </r>
  </si>
  <si>
    <t>Check the permission of current user</t>
  </si>
  <si>
    <t>Luồng xử lí</t>
  </si>
  <si>
    <t>Check the user's permissions, then navigate to the page based on their permissions and the software's policies</t>
  </si>
  <si>
    <t xml:space="preserve">1. </t>
  </si>
  <si>
    <r>
      <t xml:space="preserve">If the user lacks permission, redirect to the </t>
    </r>
    <r>
      <rPr>
        <b/>
        <sz val="9"/>
        <color theme="1"/>
        <rFont val="Meiryo"/>
        <family val="2"/>
        <charset val="128"/>
      </rPr>
      <t>403 Unauthorize</t>
    </r>
    <r>
      <rPr>
        <sz val="9"/>
        <color theme="1"/>
        <rFont val="Meiryo"/>
        <family val="2"/>
        <charset val="128"/>
      </rPr>
      <t xml:space="preserve"> page</t>
    </r>
  </si>
  <si>
    <t>1.2.　</t>
  </si>
  <si>
    <t>*Confirm [Item name] not correct.</t>
  </si>
  <si>
    <t>Main view:</t>
  </si>
  <si>
    <t>CK025/ID exists in database</t>
  </si>
  <si>
    <t>Database:City</t>
  </si>
  <si>
    <t>city id</t>
  </si>
  <si>
    <t>hotel code</t>
  </si>
  <si>
    <t>company name</t>
  </si>
  <si>
    <t>tax code</t>
  </si>
  <si>
    <t>n:13</t>
  </si>
  <si>
    <t>n:10</t>
  </si>
  <si>
    <t>Click button edit hotel or double click on row contains hotel information</t>
  </si>
  <si>
    <r>
      <t xml:space="preserve">If user is </t>
    </r>
    <r>
      <rPr>
        <b/>
        <sz val="9"/>
        <color theme="1"/>
        <rFont val="Meiryo"/>
        <family val="2"/>
        <charset val="128"/>
      </rPr>
      <t>Admin</t>
    </r>
    <r>
      <rPr>
        <sz val="9"/>
        <color theme="1"/>
        <rFont val="Meiryo"/>
        <family val="2"/>
        <charset val="128"/>
      </rPr>
      <t xml:space="preserve">, or user is </t>
    </r>
    <r>
      <rPr>
        <b/>
        <sz val="9"/>
        <color theme="1"/>
        <rFont val="Meiryo"/>
        <family val="2"/>
        <charset val="128"/>
      </rPr>
      <t>Owner</t>
    </r>
    <r>
      <rPr>
        <sz val="9"/>
        <color theme="1"/>
        <rFont val="Meiryo"/>
        <family val="2"/>
        <charset val="128"/>
      </rPr>
      <t xml:space="preserve"> of this hotel, can go to this page.</t>
    </r>
  </si>
  <si>
    <t>1.2.</t>
  </si>
  <si>
    <t>List all cities, the current city of hotel will be selected</t>
  </si>
  <si>
    <t>1.3.</t>
  </si>
  <si>
    <r>
      <t xml:space="preserve">Disable </t>
    </r>
    <r>
      <rPr>
        <b/>
        <sz val="11"/>
        <color theme="1"/>
        <rFont val="Calibri"/>
        <family val="2"/>
        <scheme val="minor"/>
      </rPr>
      <t xml:space="preserve">Save Hotel </t>
    </r>
    <r>
      <rPr>
        <sz val="11"/>
        <color theme="1"/>
        <rFont val="Calibri"/>
        <family val="2"/>
        <scheme val="minor"/>
      </rPr>
      <t>button</t>
    </r>
  </si>
  <si>
    <t>1.1.2.</t>
  </si>
  <si>
    <t>If fails for other reasons, then displaying error message on the head of the page.</t>
  </si>
  <si>
    <r>
      <t xml:space="preserve">Clicking the </t>
    </r>
    <r>
      <rPr>
        <b/>
        <sz val="9"/>
        <color theme="1"/>
        <rFont val="Meiryo"/>
        <family val="2"/>
        <charset val="128"/>
      </rPr>
      <t>Cancel</t>
    </r>
    <r>
      <rPr>
        <sz val="9"/>
        <color theme="1"/>
        <rFont val="Meiryo"/>
        <family val="2"/>
        <charset val="128"/>
      </rPr>
      <t xml:space="preserve"> button. Then show message "</t>
    </r>
    <r>
      <rPr>
        <b/>
        <sz val="9"/>
        <color theme="1"/>
        <rFont val="Meiryo"/>
        <family val="2"/>
        <charset val="128"/>
      </rPr>
      <t>Are you sure you want to cancel the edit hotel process?</t>
    </r>
    <r>
      <rPr>
        <sz val="9"/>
        <color theme="1"/>
        <rFont val="Meiryo"/>
        <family val="2"/>
        <charset val="128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</si>
</sst>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name val="Calibri"/>
      <family val="2"/>
      <scheme val="minor"/>
    </font>
    <font>
      <sz val="9"/>
      <color theme="1"/>
      <name val="SimSun"/>
    </font>
    <font>
      <sz val="9"/>
      <color rgb="FFFFFFFF"/>
      <name val="Meiryo"/>
      <family val="2"/>
      <charset val="128"/>
    </font>
    <font>
      <sz val="8"/>
      <color theme="1"/>
      <name val="Meiryo"/>
      <family val="2"/>
      <charset val="128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1"/>
      <name val="Meiryo"/>
      <family val="2"/>
      <charset val="128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rgb="FFEAF1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theme="0"/>
        <bgColor rgb="FF1F497D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4" fillId="6" borderId="8" xfId="0" applyFont="1" applyFill="1" applyBorder="1" applyAlignment="1">
      <alignment horizontal="left" vertical="center"/>
    </xf>
    <xf numFmtId="0" fontId="4" fillId="6" borderId="11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horizontal="left" vertical="center"/>
    </xf>
    <xf numFmtId="0" fontId="4" fillId="6" borderId="18" xfId="0" applyFont="1" applyFill="1" applyBorder="1" applyAlignment="1">
      <alignment horizontal="left" vertical="center"/>
    </xf>
    <xf numFmtId="0" fontId="0" fillId="10" borderId="0" xfId="0" applyFill="1" applyAlignment="1">
      <alignment vertical="center"/>
    </xf>
    <xf numFmtId="0" fontId="12" fillId="0" borderId="12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7" borderId="29" xfId="0" applyFont="1" applyFill="1" applyBorder="1" applyAlignment="1">
      <alignment vertical="center" wrapText="1"/>
    </xf>
    <xf numFmtId="0" fontId="3" fillId="11" borderId="30" xfId="0" applyFont="1" applyFill="1" applyBorder="1" applyAlignment="1">
      <alignment vertical="center"/>
    </xf>
    <xf numFmtId="0" fontId="3" fillId="11" borderId="30" xfId="0" applyFont="1" applyFill="1" applyBorder="1" applyAlignment="1">
      <alignment vertical="center" wrapText="1"/>
    </xf>
    <xf numFmtId="0" fontId="3" fillId="11" borderId="31" xfId="0" applyFont="1" applyFill="1" applyBorder="1" applyAlignment="1">
      <alignment vertical="center" wrapText="1"/>
    </xf>
    <xf numFmtId="0" fontId="4" fillId="7" borderId="30" xfId="0" applyFont="1" applyFill="1" applyBorder="1" applyAlignment="1">
      <alignment vertical="center"/>
    </xf>
    <xf numFmtId="0" fontId="3" fillId="7" borderId="30" xfId="0" applyFont="1" applyFill="1" applyBorder="1" applyAlignment="1">
      <alignment vertical="center" wrapText="1"/>
    </xf>
    <xf numFmtId="0" fontId="3" fillId="7" borderId="31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11" borderId="32" xfId="0" applyFont="1" applyFill="1" applyBorder="1" applyAlignment="1">
      <alignment vertical="center"/>
    </xf>
    <xf numFmtId="0" fontId="3" fillId="11" borderId="32" xfId="0" applyFont="1" applyFill="1" applyBorder="1" applyAlignment="1">
      <alignment vertical="center" wrapText="1"/>
    </xf>
    <xf numFmtId="0" fontId="3" fillId="11" borderId="33" xfId="0" applyFont="1" applyFill="1" applyBorder="1" applyAlignment="1">
      <alignment vertical="center" wrapText="1"/>
    </xf>
    <xf numFmtId="0" fontId="3" fillId="7" borderId="32" xfId="0" applyFont="1" applyFill="1" applyBorder="1" applyAlignment="1">
      <alignment vertical="center"/>
    </xf>
    <xf numFmtId="0" fontId="3" fillId="7" borderId="32" xfId="0" applyFont="1" applyFill="1" applyBorder="1" applyAlignment="1">
      <alignment vertical="center" wrapText="1"/>
    </xf>
    <xf numFmtId="0" fontId="3" fillId="7" borderId="33" xfId="0" applyFont="1" applyFill="1" applyBorder="1" applyAlignment="1">
      <alignment vertical="center" wrapText="1"/>
    </xf>
    <xf numFmtId="0" fontId="4" fillId="7" borderId="32" xfId="0" applyFont="1" applyFill="1" applyBorder="1" applyAlignment="1">
      <alignment vertical="center"/>
    </xf>
    <xf numFmtId="0" fontId="4" fillId="7" borderId="32" xfId="0" applyFont="1" applyFill="1" applyBorder="1" applyAlignment="1">
      <alignment vertical="center" wrapText="1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7" borderId="29" xfId="0" applyFont="1" applyFill="1" applyBorder="1" applyAlignment="1">
      <alignment vertical="top" wrapText="1"/>
    </xf>
    <xf numFmtId="0" fontId="3" fillId="7" borderId="32" xfId="0" applyFont="1" applyFill="1" applyBorder="1" applyAlignment="1">
      <alignment vertical="top" wrapText="1"/>
    </xf>
    <xf numFmtId="0" fontId="3" fillId="7" borderId="33" xfId="0" applyFont="1" applyFill="1" applyBorder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3" fillId="7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7" borderId="0" xfId="0" applyFont="1" applyFill="1" applyAlignment="1">
      <alignment horizontal="left" vertical="top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6" fillId="5" borderId="1" xfId="0" applyFont="1" applyFill="1" applyBorder="1" applyAlignment="1">
      <alignment vertical="center"/>
    </xf>
    <xf numFmtId="0" fontId="16" fillId="5" borderId="2" xfId="0" applyFont="1" applyFill="1" applyBorder="1" applyAlignment="1">
      <alignment vertical="center"/>
    </xf>
    <xf numFmtId="0" fontId="16" fillId="5" borderId="9" xfId="0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0" fontId="16" fillId="5" borderId="7" xfId="0" applyFont="1" applyFill="1" applyBorder="1" applyAlignment="1">
      <alignment vertical="center"/>
    </xf>
    <xf numFmtId="0" fontId="16" fillId="5" borderId="8" xfId="0" applyFont="1" applyFill="1" applyBorder="1" applyAlignment="1">
      <alignment vertical="center"/>
    </xf>
    <xf numFmtId="0" fontId="16" fillId="5" borderId="11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0" xfId="0" quotePrefix="1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5" fillId="12" borderId="8" xfId="0" applyFont="1" applyFill="1" applyBorder="1" applyAlignment="1">
      <alignment vertical="center"/>
    </xf>
    <xf numFmtId="0" fontId="5" fillId="12" borderId="8" xfId="0" applyFont="1" applyFill="1" applyBorder="1" applyAlignment="1">
      <alignment horizontal="left" vertical="center"/>
    </xf>
    <xf numFmtId="0" fontId="6" fillId="10" borderId="8" xfId="0" applyFont="1" applyFill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7" borderId="12" xfId="0" applyFont="1" applyFill="1" applyBorder="1" applyAlignment="1">
      <alignment horizontal="center" vertical="top" wrapText="1"/>
    </xf>
    <xf numFmtId="0" fontId="2" fillId="7" borderId="12" xfId="0" applyFont="1" applyFill="1" applyBorder="1" applyAlignment="1">
      <alignment vertical="top" wrapText="1"/>
    </xf>
    <xf numFmtId="0" fontId="2" fillId="7" borderId="12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left" vertical="center"/>
    </xf>
    <xf numFmtId="14" fontId="4" fillId="2" borderId="9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164" fontId="4" fillId="2" borderId="9" xfId="0" applyNumberFormat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0" fontId="4" fillId="5" borderId="9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14" fontId="9" fillId="2" borderId="1" xfId="0" applyNumberFormat="1" applyFont="1" applyFill="1" applyBorder="1" applyAlignment="1">
      <alignment horizontal="center" vertical="top"/>
    </xf>
    <xf numFmtId="14" fontId="9" fillId="2" borderId="2" xfId="0" applyNumberFormat="1" applyFont="1" applyFill="1" applyBorder="1" applyAlignment="1">
      <alignment horizontal="center" vertical="top"/>
    </xf>
    <xf numFmtId="14" fontId="9" fillId="2" borderId="9" xfId="0" applyNumberFormat="1" applyFont="1" applyFill="1" applyBorder="1" applyAlignment="1">
      <alignment horizontal="center" vertical="top"/>
    </xf>
    <xf numFmtId="164" fontId="4" fillId="2" borderId="1" xfId="0" applyNumberFormat="1" applyFont="1" applyFill="1" applyBorder="1" applyAlignment="1">
      <alignment horizontal="center" vertical="top"/>
    </xf>
    <xf numFmtId="164" fontId="4" fillId="2" borderId="2" xfId="0" applyNumberFormat="1" applyFont="1" applyFill="1" applyBorder="1" applyAlignment="1">
      <alignment horizontal="center" vertical="top"/>
    </xf>
    <xf numFmtId="164" fontId="4" fillId="2" borderId="9" xfId="0" applyNumberFormat="1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10" fillId="2" borderId="2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10" fillId="2" borderId="1" xfId="0" applyFont="1" applyFill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164" fontId="4" fillId="0" borderId="9" xfId="0" applyNumberFormat="1" applyFont="1" applyBorder="1" applyAlignment="1">
      <alignment horizontal="center" vertical="top"/>
    </xf>
    <xf numFmtId="0" fontId="4" fillId="2" borderId="2" xfId="0" applyFont="1" applyFill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9" fillId="2" borderId="1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 vertical="top"/>
    </xf>
    <xf numFmtId="0" fontId="9" fillId="2" borderId="9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6" fillId="0" borderId="2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4" fillId="2" borderId="1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shrinkToFit="1"/>
    </xf>
    <xf numFmtId="0" fontId="4" fillId="2" borderId="18" xfId="0" applyFont="1" applyFill="1" applyBorder="1" applyAlignment="1">
      <alignment horizontal="left" vertical="center" shrinkToFit="1"/>
    </xf>
    <xf numFmtId="0" fontId="4" fillId="2" borderId="17" xfId="0" applyFont="1" applyFill="1" applyBorder="1" applyAlignment="1">
      <alignment horizontal="left" vertical="center" shrinkToFit="1"/>
    </xf>
    <xf numFmtId="0" fontId="4" fillId="2" borderId="2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3" fillId="7" borderId="34" xfId="0" applyFont="1" applyFill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/>
    </xf>
    <xf numFmtId="0" fontId="10" fillId="2" borderId="3" xfId="0" applyFont="1" applyFill="1" applyBorder="1" applyAlignment="1">
      <alignment vertical="center" wrapText="1"/>
    </xf>
    <xf numFmtId="0" fontId="3" fillId="9" borderId="34" xfId="0" applyFont="1" applyFill="1" applyBorder="1" applyAlignment="1">
      <alignment vertical="center" wrapText="1"/>
    </xf>
    <xf numFmtId="0" fontId="4" fillId="7" borderId="34" xfId="0" applyFont="1" applyFill="1" applyBorder="1" applyAlignment="1">
      <alignment vertical="center" wrapText="1"/>
    </xf>
    <xf numFmtId="0" fontId="4" fillId="7" borderId="34" xfId="0" applyFont="1" applyFill="1" applyBorder="1" applyAlignment="1">
      <alignment horizontal="left" vertical="center" wrapText="1"/>
    </xf>
    <xf numFmtId="0" fontId="4" fillId="9" borderId="3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9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8" borderId="13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4" fillId="8" borderId="13" xfId="0" applyFont="1" applyFill="1" applyBorder="1" applyAlignment="1">
      <alignment horizontal="left" vertical="center" wrapText="1"/>
    </xf>
    <xf numFmtId="0" fontId="4" fillId="8" borderId="15" xfId="0" applyFont="1" applyFill="1" applyBorder="1" applyAlignment="1">
      <alignment horizontal="left" vertical="center" wrapText="1"/>
    </xf>
    <xf numFmtId="0" fontId="4" fillId="8" borderId="14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4" fillId="8" borderId="7" xfId="0" applyFont="1" applyFill="1" applyBorder="1" applyAlignment="1">
      <alignment horizontal="left" vertical="center" wrapText="1"/>
    </xf>
    <xf numFmtId="0" fontId="4" fillId="8" borderId="8" xfId="0" applyFont="1" applyFill="1" applyBorder="1" applyAlignment="1">
      <alignment horizontal="left" vertical="center" wrapText="1"/>
    </xf>
    <xf numFmtId="0" fontId="4" fillId="8" borderId="11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" fillId="7" borderId="12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16</xdr:row>
      <xdr:rowOff>0</xdr:rowOff>
    </xdr:from>
    <xdr:to>
      <xdr:col>66</xdr:col>
      <xdr:colOff>835844</xdr:colOff>
      <xdr:row>39</xdr:row>
      <xdr:rowOff>196878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67934-3972-1B19-7CCA-171E0B209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3140" y="3086100"/>
          <a:ext cx="10421804" cy="47536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P-Laravel\Fresher%20-%20small%20project\document\screen\Create%20Hotel%20Screen.xlsx" TargetMode="External"/><Relationship Id="rId1" Type="http://schemas.openxmlformats.org/officeDocument/2006/relationships/externalLinkPath" Target="Create%20Hotel%20Scre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es"/>
      <sheetName val="field definition"/>
      <sheetName val="Outline of processing"/>
      <sheetName val="input definition"/>
      <sheetName val="Message"/>
      <sheetName val="Header"/>
    </sheetNames>
    <sheetDataSet>
      <sheetData sheetId="0"/>
      <sheetData sheetId="1"/>
      <sheetData sheetId="2"/>
      <sheetData sheetId="3"/>
      <sheetData sheetId="4">
        <row r="2">
          <cell r="A2" t="str">
            <v>CK001/Required fields</v>
          </cell>
          <cell r="B2" t="str">
            <v>CK001</v>
          </cell>
          <cell r="C2" t="str">
            <v>Required fields</v>
          </cell>
          <cell r="D2" t="str">
            <v>-</v>
          </cell>
          <cell r="E2" t="str">
            <v>If a required field is not filled in, an error occurs.</v>
          </cell>
          <cell r="F2" t="str">
            <v>*The [Item name] field is required.</v>
          </cell>
        </row>
        <row r="3">
          <cell r="A3" t="str">
            <v>CK002/Maximum number of digits (&lt;=n)</v>
          </cell>
          <cell r="B3" t="str">
            <v>CK002</v>
          </cell>
          <cell r="C3" t="str">
            <v>Maximum number of digits (&lt;=n)</v>
          </cell>
          <cell r="D3" t="str">
            <v>Check maximum number of digits</v>
          </cell>
          <cell r="E3" t="str">
            <v>The number of bytes of the input value is checked, and if it exceeds the value specified for each item, an error is returned.</v>
          </cell>
          <cell r="F3" t="str">
            <v>*The [Item name] must not be greater than [Range value] characters.</v>
          </cell>
        </row>
        <row r="4">
          <cell r="A4" t="str">
            <v>CK003/Maximum number of digits (&lt;n)</v>
          </cell>
          <cell r="B4" t="str">
            <v>CK003</v>
          </cell>
          <cell r="C4" t="str">
            <v>Maximum number of digits (&lt;n)</v>
          </cell>
          <cell r="F4" t="str">
            <v>*The [Item name] must be within [Range value] characters.</v>
          </cell>
        </row>
        <row r="5">
          <cell r="A5" t="str">
            <v>CK004/Lower limit of digits (&gt;=n)</v>
          </cell>
          <cell r="B5" t="str">
            <v>CK004</v>
          </cell>
          <cell r="C5" t="str">
            <v>Lower limit of digits (&gt;=n)</v>
          </cell>
          <cell r="D5" t="str">
            <v>Check the minimum number of digits</v>
          </cell>
          <cell r="E5" t="str">
            <v>The number of bytes of the input value is checked, and if it is less than the number specified for each item, an error occurs.</v>
          </cell>
          <cell r="F5" t="str">
            <v>*The [Item name] must be at least [Range value] characters.</v>
          </cell>
        </row>
        <row r="6">
          <cell r="A6" t="str">
            <v>CK005/Specified number of digits (within range)</v>
          </cell>
          <cell r="B6" t="str">
            <v>CK005</v>
          </cell>
          <cell r="C6" t="str">
            <v>Specified number of digits (within range)</v>
          </cell>
          <cell r="D6" t="str">
            <v>Upper and lower limit check</v>
          </cell>
          <cell r="E6" t="str">
            <v>If the number of digits is not the specified number, an error occurs.</v>
          </cell>
          <cell r="F6" t="str">
            <v>*The [Item name] must be from the [Range Value From] digits to the [Range Value To] digits.</v>
          </cell>
        </row>
        <row r="7">
          <cell r="A7" t="str">
            <v>CK006/Number of specified digits matches</v>
          </cell>
          <cell r="B7" t="str">
            <v>CK006</v>
          </cell>
          <cell r="C7" t="str">
            <v>Number of specified digits matches</v>
          </cell>
          <cell r="D7" t="str">
            <v>Check specified digit</v>
          </cell>
          <cell r="E7" t="str">
            <v>If the number of digits is not the specified number, an error occurs.</v>
          </cell>
          <cell r="F7" t="str">
            <v>*The [Item name] must be [Range value] characters.</v>
          </cell>
        </row>
        <row r="8">
          <cell r="A8" t="str">
            <v>CK007/Prohibited characters (space, tab)</v>
          </cell>
          <cell r="B8" t="str">
            <v>CK007</v>
          </cell>
          <cell r="C8" t="str">
            <v>Prohibited characters (space, tab)</v>
          </cell>
          <cell r="D8" t="str">
            <v>Space/Tab Check</v>
          </cell>
          <cell r="E8" t="str">
            <v>If the input value contains spaces or tabs, an error occurs.</v>
          </cell>
          <cell r="F8" t="str">
            <v>*The [Item name] format is invalid.</v>
          </cell>
        </row>
        <row r="9">
          <cell r="A9" t="str">
            <v>CK008/Prohibited characters (except /)</v>
          </cell>
          <cell r="B9" t="str">
            <v>CK008</v>
          </cell>
          <cell r="C9" t="str">
            <v>Prohibited characters (except /)</v>
          </cell>
          <cell r="D9" t="str">
            <v>others</v>
          </cell>
          <cell r="E9" t="str">
            <v>If "/" or "|" is entered in the input value, an error will occur.</v>
          </cell>
          <cell r="F9" t="str">
            <v>*The [Item name] format is invalid.</v>
          </cell>
        </row>
        <row r="10">
          <cell r="A10" t="str">
            <v>CK009/Alphanumeric characters</v>
          </cell>
          <cell r="B10" t="str">
            <v>CK009</v>
          </cell>
          <cell r="C10" t="str">
            <v>Alphanumeric characters only</v>
          </cell>
          <cell r="D10" t="str">
            <v>Alphanumeric check</v>
          </cell>
          <cell r="E10" t="str">
            <v>Check whether the input string is alphanumeric or not, and if it is not, an error occurs.</v>
          </cell>
          <cell r="F10" t="str">
            <v>*The [Item name] must only contain letters, numbers and space.</v>
          </cell>
        </row>
        <row r="11">
          <cell r="A11" t="str">
            <v>CK010/Alphanumeric characters only</v>
          </cell>
          <cell r="B11" t="str">
            <v>CK010</v>
          </cell>
          <cell r="C11" t="str">
            <v>Alphanumeric characters only</v>
          </cell>
          <cell r="D11" t="str">
            <v>Alphanumeric symbol check</v>
          </cell>
          <cell r="E11" t="str">
            <v>Check whether the input string is alphanumeric and contains space or not, and if it is not, an error will occur.</v>
          </cell>
          <cell r="F11" t="str">
            <v>*The [Item name] must only contain letters and numbers.</v>
          </cell>
        </row>
        <row r="12">
          <cell r="A12" t="str">
            <v>CK011/Numbers only</v>
          </cell>
          <cell r="B12" t="str">
            <v>CK011</v>
          </cell>
          <cell r="C12" t="str">
            <v>Numbers only</v>
          </cell>
          <cell r="D12" t="str">
            <v>Number Check</v>
          </cell>
          <cell r="E12" t="str">
            <v>Check whether the input string is a number, and if it is not a number, an error occurs.</v>
          </cell>
          <cell r="F12" t="str">
            <v>*The [Item name] must be a number.</v>
          </cell>
        </row>
        <row r="13">
          <cell r="A13" t="str">
            <v>CK012/Required selection</v>
          </cell>
          <cell r="B13" t="str">
            <v>CK012</v>
          </cell>
          <cell r="C13" t="str">
            <v>Required selection</v>
          </cell>
          <cell r="D13" t="str">
            <v>Date Check</v>
          </cell>
          <cell r="E13" t="str">
            <v>If no selection is made for a required item, an error occurs.</v>
          </cell>
          <cell r="F13" t="str">
            <v>*[Item name] is not selected.</v>
          </cell>
        </row>
        <row r="14">
          <cell r="A14" t="str">
            <v>CK013/Email address format</v>
          </cell>
          <cell r="B14" t="str">
            <v>CK013</v>
          </cell>
          <cell r="C14" t="str">
            <v>Email address format</v>
          </cell>
          <cell r="D14" t="str">
            <v>email address</v>
          </cell>
          <cell r="E14" t="str">
            <v>Check whether the input string is in the specified format, and if it is not in the specified format, an error occurs.</v>
          </cell>
          <cell r="F14" t="str">
            <v>*The [Item name] field must be a valid email address.</v>
          </cell>
        </row>
        <row r="15">
          <cell r="A15" t="str">
            <v>CK014/Both items do not match</v>
          </cell>
          <cell r="B15" t="str">
            <v>CK014</v>
          </cell>
          <cell r="C15" t="str">
            <v>Both items do not match</v>
          </cell>
          <cell r="D15" t="str">
            <v>Discrepancy Check</v>
          </cell>
          <cell r="E15" t="str">
            <v>If the same content is entered in a location where the same item should not be set, an error will occur.</v>
          </cell>
          <cell r="F15" t="str">
            <v>*Confirm [Item name] not correct.</v>
          </cell>
        </row>
        <row r="16">
          <cell r="A16" t="str">
            <v>CK015/Unique data field</v>
          </cell>
          <cell r="B16" t="str">
            <v>CK015</v>
          </cell>
          <cell r="C16" t="str">
            <v>Duplicate data field</v>
          </cell>
          <cell r="D16" t="str">
            <v>email address</v>
          </cell>
          <cell r="E16" t="str">
            <v>The entered string is checked, and if the value is already registered, an error is generated.</v>
          </cell>
          <cell r="F16" t="str">
            <v>*The [Item name] has already been taken.</v>
          </cell>
        </row>
        <row r="17">
          <cell r="A17" t="str">
            <v>CK016/Missing input fields</v>
          </cell>
          <cell r="B17" t="str">
            <v>CK016</v>
          </cell>
          <cell r="C17" t="str">
            <v>Missing input fields</v>
          </cell>
          <cell r="D17" t="str">
            <v>-</v>
          </cell>
          <cell r="E17" t="str">
            <v>If any field is left unfilled where all related fields must be filled in, an error will occur.</v>
          </cell>
          <cell r="F17" t="str">
            <v>*[Item name] has not been entered.</v>
          </cell>
        </row>
        <row r="18">
          <cell r="A18" t="str">
            <v>CK017/Insufficient input fields (multiple input fields)</v>
          </cell>
          <cell r="B18" t="str">
            <v>CK017</v>
          </cell>
          <cell r="C18" t="str">
            <v>Insufficient input fields (multiple input fields)</v>
          </cell>
          <cell r="D18" t="str">
            <v>-</v>
          </cell>
          <cell r="F18" t="str">
            <v>*Please enter all items in [Item name].</v>
          </cell>
        </row>
        <row r="19">
          <cell r="A19" t="str">
            <v>CK018/Specified extension</v>
          </cell>
          <cell r="B19" t="str">
            <v>CK018</v>
          </cell>
          <cell r="C19" t="str">
            <v>Specified extension</v>
          </cell>
          <cell r="D19" t="str">
            <v>-</v>
          </cell>
          <cell r="E19" t="str">
            <v>If an extension other than the specified one is entered, an error will occur.</v>
          </cell>
          <cell r="F19" t="str">
            <v>The permitted format for [Item name] is [Extension].</v>
          </cell>
        </row>
        <row r="20">
          <cell r="A20" t="str">
            <v>CK019/File exists</v>
          </cell>
          <cell r="B20" t="str">
            <v>CK019</v>
          </cell>
          <cell r="C20" t="str">
            <v>File exists</v>
          </cell>
          <cell r="D20" t="str">
            <v>-</v>
          </cell>
          <cell r="E20" t="str">
            <v>If the specified file does not exist, an error occurs.</v>
          </cell>
          <cell r="F20" t="str">
            <v>*[Input value] not found.</v>
          </cell>
        </row>
        <row r="21">
          <cell r="A21" t="str">
            <v>CK020/Upload execution status</v>
          </cell>
          <cell r="B21" t="str">
            <v>CK020</v>
          </cell>
          <cell r="C21" t="str">
            <v>Upload execution status</v>
          </cell>
          <cell r="D21" t="str">
            <v>Check if it is running</v>
          </cell>
          <cell r="E21" t="str">
            <v>If the file upload has not been performed, an error occurs.</v>
          </cell>
          <cell r="F21" t="str">
            <v>*Please upload [Item name].</v>
          </cell>
        </row>
        <row r="22">
          <cell r="A22" t="str">
            <v>CK021/Upload size</v>
          </cell>
          <cell r="B22" t="str">
            <v>CK021</v>
          </cell>
          <cell r="C22" t="str">
            <v>Upload size</v>
          </cell>
          <cell r="D22" t="str">
            <v>Size Check</v>
          </cell>
          <cell r="E22" t="str">
            <v>If the specified file size is larger than the specified size, an error occurs.</v>
          </cell>
          <cell r="F22" t="str">
            <v>*The [Item name] must not be greater than [Size] kilobytes.</v>
          </cell>
        </row>
        <row r="23">
          <cell r="A23" t="str">
            <v>CK022/Fax, Telephone</v>
          </cell>
          <cell r="B23" t="str">
            <v>CK022</v>
          </cell>
          <cell r="C23" t="str">
            <v>Check fax, telephone</v>
          </cell>
          <cell r="D23" t="str">
            <v>Fax, telephone check</v>
          </cell>
          <cell r="E23" t="str">
            <v>Input value should only contain number, space and '-'</v>
          </cell>
          <cell r="F23" t="str">
            <v>*The [Item name] format is invalid.</v>
          </cell>
        </row>
        <row r="24">
          <cell r="A24" t="str">
            <v>CK023/Contains numbers only</v>
          </cell>
          <cell r="B24" t="str">
            <v>CK23</v>
          </cell>
          <cell r="C24" t="str">
            <v>Check string only contain numbers</v>
          </cell>
          <cell r="D24" t="str">
            <v>Check string</v>
          </cell>
          <cell r="E24" t="str">
            <v>If the value contains characters other than numeric characters.</v>
          </cell>
          <cell r="F24" t="str">
            <v>*The [Item name] format is invalid.</v>
          </cell>
        </row>
        <row r="25">
          <cell r="A25" t="str">
            <v>CK024/Format password</v>
          </cell>
          <cell r="B25" t="str">
            <v>CK24</v>
          </cell>
          <cell r="C25" t="str">
            <v>Check format password</v>
          </cell>
          <cell r="D25" t="str">
            <v>Check format password</v>
          </cell>
          <cell r="E25" t="str">
            <v>The password must contain at least one letter, one number, and one special character.</v>
          </cell>
          <cell r="F25" t="str">
            <v>*The [Item name] format is invalid.</v>
          </cell>
        </row>
        <row r="26">
          <cell r="A26" t="str">
            <v>CK025/ID exists in database</v>
          </cell>
          <cell r="B26" t="str">
            <v>CK25</v>
          </cell>
          <cell r="C26" t="str">
            <v>Check ID</v>
          </cell>
          <cell r="D26" t="str">
            <v>Check id is exists in database</v>
          </cell>
          <cell r="E26" t="str">
            <v>If ID is not exists in database, an error occurs.</v>
          </cell>
          <cell r="F26" t="str">
            <v>*The [Item name] value is not exists in database [Database].</v>
          </cell>
        </row>
        <row r="27">
          <cell r="A27" t="str">
            <v xml:space="preserve">CK026/Check Image </v>
          </cell>
          <cell r="B27" t="str">
            <v>CK26</v>
          </cell>
          <cell r="C27" t="str">
            <v>Check image</v>
          </cell>
          <cell r="D27" t="str">
            <v>Check file</v>
          </cell>
          <cell r="E27" t="str">
            <v>If upload file is not an image, an error occurs.</v>
          </cell>
          <cell r="F27" t="str">
            <v>*The [Item name] must be an image.</v>
          </cell>
        </row>
        <row r="28">
          <cell r="A28" t="str">
            <v>CK028/others</v>
          </cell>
          <cell r="B28" t="str">
            <v>CK027</v>
          </cell>
          <cell r="C28" t="str">
            <v>Others</v>
          </cell>
          <cell r="F28" t="str">
            <v>Stated in the remarks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1" workbookViewId="0">
      <selection activeCell="P27" sqref="P27:BB27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92" t="s">
        <v>1</v>
      </c>
      <c r="G2" s="93"/>
      <c r="H2" s="93"/>
      <c r="I2" s="93"/>
      <c r="J2" s="93"/>
      <c r="K2" s="93"/>
      <c r="L2" s="93"/>
      <c r="M2" s="94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92" t="s">
        <v>3</v>
      </c>
      <c r="G3" s="93"/>
      <c r="H3" s="93"/>
      <c r="I3" s="93"/>
      <c r="J3" s="93"/>
      <c r="K3" s="93"/>
      <c r="L3" s="93"/>
      <c r="M3" s="94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5">
        <f>Header!AV3</f>
        <v>45840</v>
      </c>
      <c r="AW3" s="96"/>
      <c r="AX3" s="96"/>
      <c r="AY3" s="96"/>
      <c r="AZ3" s="96"/>
      <c r="BA3" s="96"/>
      <c r="BB3" s="96"/>
      <c r="BC3" s="96"/>
      <c r="BD3" s="96"/>
      <c r="BE3" s="96"/>
      <c r="BF3" s="97"/>
    </row>
    <row r="4" spans="1:58" ht="15.6" customHeight="1">
      <c r="A4" s="1"/>
      <c r="B4" s="2"/>
      <c r="C4" s="2"/>
      <c r="D4" s="2"/>
      <c r="E4" s="2"/>
      <c r="F4" s="92" t="s">
        <v>5</v>
      </c>
      <c r="G4" s="93"/>
      <c r="H4" s="93"/>
      <c r="I4" s="93"/>
      <c r="J4" s="93"/>
      <c r="K4" s="93"/>
      <c r="L4" s="93"/>
      <c r="M4" s="94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8">
        <f>Header!AP4</f>
        <v>0</v>
      </c>
      <c r="AW4" s="99"/>
      <c r="AX4" s="99"/>
      <c r="AY4" s="99"/>
      <c r="AZ4" s="99"/>
      <c r="BA4" s="99"/>
      <c r="BB4" s="99"/>
      <c r="BC4" s="99"/>
      <c r="BD4" s="99"/>
      <c r="BE4" s="99"/>
      <c r="BF4" s="100"/>
    </row>
    <row r="5" spans="1:58" ht="15.6" customHeight="1">
      <c r="A5" s="1"/>
      <c r="B5" s="2"/>
      <c r="C5" s="2"/>
      <c r="D5" s="2"/>
      <c r="E5" s="2"/>
      <c r="F5" s="92" t="s">
        <v>7</v>
      </c>
      <c r="G5" s="93"/>
      <c r="H5" s="93"/>
      <c r="I5" s="93"/>
      <c r="J5" s="93"/>
      <c r="K5" s="93"/>
      <c r="L5" s="93"/>
      <c r="M5" s="94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92" t="s">
        <v>9</v>
      </c>
      <c r="G6" s="93"/>
      <c r="H6" s="93"/>
      <c r="I6" s="93"/>
      <c r="J6" s="93"/>
      <c r="K6" s="93"/>
      <c r="L6" s="93"/>
      <c r="M6" s="94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5">
        <f>Header!AV6</f>
        <v>45840</v>
      </c>
      <c r="AW6" s="96"/>
      <c r="AX6" s="96"/>
      <c r="AY6" s="96"/>
      <c r="AZ6" s="96"/>
      <c r="BA6" s="96"/>
      <c r="BB6" s="96"/>
      <c r="BC6" s="96"/>
      <c r="BD6" s="96"/>
      <c r="BE6" s="96"/>
      <c r="BF6" s="97"/>
    </row>
    <row r="7" spans="1:58" ht="15.6" customHeight="1">
      <c r="A7" s="1"/>
      <c r="B7" s="3" t="s">
        <v>11</v>
      </c>
      <c r="C7" s="4"/>
      <c r="D7" s="4"/>
      <c r="E7" s="4"/>
      <c r="F7" s="92" t="s">
        <v>12</v>
      </c>
      <c r="G7" s="93"/>
      <c r="H7" s="93"/>
      <c r="I7" s="93"/>
      <c r="J7" s="93"/>
      <c r="K7" s="93"/>
      <c r="L7" s="93"/>
      <c r="M7" s="94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92" t="s">
        <v>13</v>
      </c>
      <c r="G8" s="93"/>
      <c r="H8" s="93"/>
      <c r="I8" s="93"/>
      <c r="J8" s="93"/>
      <c r="K8" s="93"/>
      <c r="L8" s="93"/>
      <c r="M8" s="94"/>
      <c r="N8" s="10" t="str">
        <f>Header!N8</f>
        <v>List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101" t="s">
        <v>14</v>
      </c>
      <c r="G9" s="102"/>
      <c r="H9" s="102"/>
      <c r="I9" s="102"/>
      <c r="J9" s="102"/>
      <c r="K9" s="102"/>
      <c r="L9" s="102"/>
      <c r="M9" s="103"/>
      <c r="N9" s="113" t="str">
        <f>Header!N9</f>
        <v>List Role, including some information and delete button.</v>
      </c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5"/>
    </row>
    <row r="10" spans="1:58" ht="15" customHeight="1">
      <c r="A10" s="1"/>
      <c r="B10" s="7"/>
      <c r="C10" s="8"/>
      <c r="D10" s="8"/>
      <c r="E10" s="8"/>
      <c r="F10" s="104"/>
      <c r="G10" s="105"/>
      <c r="H10" s="105"/>
      <c r="I10" s="105"/>
      <c r="J10" s="105"/>
      <c r="K10" s="105"/>
      <c r="L10" s="105"/>
      <c r="M10" s="106"/>
      <c r="N10" s="116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8"/>
    </row>
    <row r="11" spans="1:58">
      <c r="A11" s="1"/>
      <c r="B11" s="28"/>
      <c r="C11" s="28"/>
      <c r="D11" s="28"/>
      <c r="E11" s="28"/>
      <c r="F11" s="29"/>
      <c r="G11" s="29"/>
      <c r="H11" s="29"/>
      <c r="I11" s="29"/>
      <c r="J11" s="2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8"/>
      <c r="Z11" s="28"/>
      <c r="AA11" s="28"/>
      <c r="AB11" s="2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107" t="s">
        <v>15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9"/>
    </row>
    <row r="13" spans="1:58" ht="15.6" customHeight="1">
      <c r="A13" s="9"/>
      <c r="B13" s="110" t="s">
        <v>16</v>
      </c>
      <c r="C13" s="111"/>
      <c r="D13" s="111"/>
      <c r="E13" s="112"/>
      <c r="F13" s="110" t="s">
        <v>17</v>
      </c>
      <c r="G13" s="111"/>
      <c r="H13" s="112"/>
      <c r="I13" s="110" t="s">
        <v>18</v>
      </c>
      <c r="J13" s="111"/>
      <c r="K13" s="111"/>
      <c r="L13" s="111"/>
      <c r="M13" s="111"/>
      <c r="N13" s="111"/>
      <c r="O13" s="112"/>
      <c r="P13" s="110" t="s">
        <v>19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2"/>
      <c r="BC13" s="110" t="s">
        <v>20</v>
      </c>
      <c r="BD13" s="111"/>
      <c r="BE13" s="111"/>
      <c r="BF13" s="112"/>
    </row>
    <row r="14" spans="1:58" ht="15.6" customHeight="1">
      <c r="A14" s="9"/>
      <c r="B14" s="119">
        <v>45810</v>
      </c>
      <c r="C14" s="120"/>
      <c r="D14" s="120"/>
      <c r="E14" s="121"/>
      <c r="F14" s="122">
        <v>1</v>
      </c>
      <c r="G14" s="123"/>
      <c r="H14" s="124"/>
      <c r="I14" s="125" t="s">
        <v>136</v>
      </c>
      <c r="J14" s="126"/>
      <c r="K14" s="126"/>
      <c r="L14" s="126"/>
      <c r="M14" s="126"/>
      <c r="N14" s="126"/>
      <c r="O14" s="127"/>
      <c r="P14" s="128" t="s">
        <v>137</v>
      </c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30"/>
      <c r="BC14" s="131" t="s">
        <v>83</v>
      </c>
      <c r="BD14" s="132"/>
      <c r="BE14" s="132"/>
      <c r="BF14" s="133"/>
    </row>
    <row r="15" spans="1:58">
      <c r="A15" s="9"/>
      <c r="B15" s="119"/>
      <c r="C15" s="120"/>
      <c r="D15" s="120"/>
      <c r="E15" s="121"/>
      <c r="F15" s="122"/>
      <c r="G15" s="123"/>
      <c r="H15" s="124"/>
      <c r="I15" s="134"/>
      <c r="J15" s="135"/>
      <c r="K15" s="135"/>
      <c r="L15" s="135"/>
      <c r="M15" s="135"/>
      <c r="N15" s="135"/>
      <c r="O15" s="136"/>
      <c r="P15" s="137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30"/>
      <c r="BC15" s="131"/>
      <c r="BD15" s="132"/>
      <c r="BE15" s="132"/>
      <c r="BF15" s="133"/>
    </row>
    <row r="16" spans="1:58">
      <c r="A16" s="9"/>
      <c r="B16" s="119"/>
      <c r="C16" s="120"/>
      <c r="D16" s="120"/>
      <c r="E16" s="121"/>
      <c r="F16" s="122"/>
      <c r="G16" s="123"/>
      <c r="H16" s="124"/>
      <c r="I16" s="134"/>
      <c r="J16" s="135"/>
      <c r="K16" s="135"/>
      <c r="L16" s="135"/>
      <c r="M16" s="135"/>
      <c r="N16" s="135"/>
      <c r="O16" s="136"/>
      <c r="P16" s="137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30"/>
      <c r="BC16" s="134"/>
      <c r="BD16" s="135"/>
      <c r="BE16" s="135"/>
      <c r="BF16" s="136"/>
    </row>
    <row r="17" spans="1:58">
      <c r="A17" s="9"/>
      <c r="B17" s="119"/>
      <c r="C17" s="120"/>
      <c r="D17" s="120"/>
      <c r="E17" s="121"/>
      <c r="F17" s="122"/>
      <c r="G17" s="123"/>
      <c r="H17" s="124"/>
      <c r="I17" s="134"/>
      <c r="J17" s="135"/>
      <c r="K17" s="135"/>
      <c r="L17" s="135"/>
      <c r="M17" s="135"/>
      <c r="N17" s="135"/>
      <c r="O17" s="136"/>
      <c r="P17" s="137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30"/>
      <c r="BC17" s="134"/>
      <c r="BD17" s="135"/>
      <c r="BE17" s="135"/>
      <c r="BF17" s="136"/>
    </row>
    <row r="18" spans="1:58">
      <c r="A18" s="9"/>
      <c r="B18" s="119"/>
      <c r="C18" s="120"/>
      <c r="D18" s="120"/>
      <c r="E18" s="121"/>
      <c r="F18" s="122"/>
      <c r="G18" s="123"/>
      <c r="H18" s="124"/>
      <c r="I18" s="134"/>
      <c r="J18" s="135"/>
      <c r="K18" s="135"/>
      <c r="L18" s="135"/>
      <c r="M18" s="135"/>
      <c r="N18" s="135"/>
      <c r="O18" s="136"/>
      <c r="P18" s="137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30"/>
      <c r="BC18" s="134"/>
      <c r="BD18" s="135"/>
      <c r="BE18" s="135"/>
      <c r="BF18" s="136"/>
    </row>
    <row r="19" spans="1:58">
      <c r="A19" s="9"/>
      <c r="B19" s="138"/>
      <c r="C19" s="139"/>
      <c r="D19" s="139"/>
      <c r="E19" s="140"/>
      <c r="F19" s="141"/>
      <c r="G19" s="142"/>
      <c r="H19" s="143"/>
      <c r="I19" s="134"/>
      <c r="J19" s="135"/>
      <c r="K19" s="135"/>
      <c r="L19" s="135"/>
      <c r="M19" s="135"/>
      <c r="N19" s="135"/>
      <c r="O19" s="136"/>
      <c r="P19" s="137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30"/>
      <c r="BC19" s="134"/>
      <c r="BD19" s="135"/>
      <c r="BE19" s="135"/>
      <c r="BF19" s="136"/>
    </row>
    <row r="20" spans="1:58">
      <c r="A20" s="9"/>
      <c r="B20" s="138"/>
      <c r="C20" s="139"/>
      <c r="D20" s="139"/>
      <c r="E20" s="140"/>
      <c r="F20" s="141"/>
      <c r="G20" s="142"/>
      <c r="H20" s="143"/>
      <c r="I20" s="134"/>
      <c r="J20" s="135"/>
      <c r="K20" s="135"/>
      <c r="L20" s="135"/>
      <c r="M20" s="135"/>
      <c r="N20" s="135"/>
      <c r="O20" s="136"/>
      <c r="P20" s="137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30"/>
      <c r="BC20" s="134"/>
      <c r="BD20" s="135"/>
      <c r="BE20" s="135"/>
      <c r="BF20" s="136"/>
    </row>
    <row r="21" spans="1:58" ht="15.75" customHeight="1">
      <c r="A21" s="9"/>
      <c r="B21" s="138"/>
      <c r="C21" s="139"/>
      <c r="D21" s="139"/>
      <c r="E21" s="140"/>
      <c r="F21" s="141"/>
      <c r="G21" s="142"/>
      <c r="H21" s="143"/>
      <c r="I21" s="134"/>
      <c r="J21" s="135"/>
      <c r="K21" s="135"/>
      <c r="L21" s="135"/>
      <c r="M21" s="135"/>
      <c r="N21" s="135"/>
      <c r="O21" s="136"/>
      <c r="P21" s="137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30"/>
      <c r="BC21" s="134"/>
      <c r="BD21" s="135"/>
      <c r="BE21" s="135"/>
      <c r="BF21" s="136"/>
    </row>
    <row r="22" spans="1:58" ht="15.75" customHeight="1">
      <c r="A22" s="9"/>
      <c r="B22" s="138"/>
      <c r="C22" s="139"/>
      <c r="D22" s="139"/>
      <c r="E22" s="140"/>
      <c r="F22" s="141"/>
      <c r="G22" s="142"/>
      <c r="H22" s="143"/>
      <c r="I22" s="134"/>
      <c r="J22" s="135"/>
      <c r="K22" s="135"/>
      <c r="L22" s="135"/>
      <c r="M22" s="135"/>
      <c r="N22" s="135"/>
      <c r="O22" s="136"/>
      <c r="P22" s="128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5"/>
      <c r="BC22" s="134"/>
      <c r="BD22" s="135"/>
      <c r="BE22" s="135"/>
      <c r="BF22" s="136"/>
    </row>
    <row r="23" spans="1:58" ht="15.75" customHeight="1">
      <c r="A23" s="9"/>
      <c r="B23" s="138"/>
      <c r="C23" s="139"/>
      <c r="D23" s="139"/>
      <c r="E23" s="140"/>
      <c r="F23" s="141"/>
      <c r="G23" s="142"/>
      <c r="H23" s="143"/>
      <c r="I23" s="134"/>
      <c r="J23" s="135"/>
      <c r="K23" s="135"/>
      <c r="L23" s="135"/>
      <c r="M23" s="135"/>
      <c r="N23" s="135"/>
      <c r="O23" s="136"/>
      <c r="P23" s="128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5"/>
      <c r="BC23" s="134"/>
      <c r="BD23" s="135"/>
      <c r="BE23" s="135"/>
      <c r="BF23" s="136"/>
    </row>
    <row r="24" spans="1:58" ht="15.75" customHeight="1">
      <c r="A24" s="9"/>
      <c r="B24" s="146"/>
      <c r="C24" s="147"/>
      <c r="D24" s="147"/>
      <c r="E24" s="148"/>
      <c r="F24" s="122"/>
      <c r="G24" s="123"/>
      <c r="H24" s="124"/>
      <c r="I24" s="149"/>
      <c r="J24" s="150"/>
      <c r="K24" s="150"/>
      <c r="L24" s="150"/>
      <c r="M24" s="150"/>
      <c r="N24" s="150"/>
      <c r="O24" s="151"/>
      <c r="P24" s="128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5"/>
      <c r="BC24" s="149"/>
      <c r="BD24" s="150"/>
      <c r="BE24" s="150"/>
      <c r="BF24" s="151"/>
    </row>
    <row r="25" spans="1:58" ht="15.75" customHeight="1">
      <c r="A25" s="9"/>
      <c r="B25" s="146"/>
      <c r="C25" s="147"/>
      <c r="D25" s="147"/>
      <c r="E25" s="148"/>
      <c r="F25" s="122"/>
      <c r="G25" s="123"/>
      <c r="H25" s="124"/>
      <c r="I25" s="149"/>
      <c r="J25" s="150"/>
      <c r="K25" s="150"/>
      <c r="L25" s="150"/>
      <c r="M25" s="150"/>
      <c r="N25" s="150"/>
      <c r="O25" s="151"/>
      <c r="P25" s="128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5"/>
      <c r="BC25" s="149"/>
      <c r="BD25" s="150"/>
      <c r="BE25" s="150"/>
      <c r="BF25" s="151"/>
    </row>
    <row r="26" spans="1:58" ht="15.75" customHeight="1">
      <c r="A26" s="9"/>
      <c r="B26" s="146"/>
      <c r="C26" s="147"/>
      <c r="D26" s="147"/>
      <c r="E26" s="148"/>
      <c r="F26" s="122"/>
      <c r="G26" s="123"/>
      <c r="H26" s="124"/>
      <c r="I26" s="149"/>
      <c r="J26" s="150"/>
      <c r="K26" s="150"/>
      <c r="L26" s="150"/>
      <c r="M26" s="150"/>
      <c r="N26" s="150"/>
      <c r="O26" s="151"/>
      <c r="P26" s="128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5"/>
      <c r="BC26" s="149"/>
      <c r="BD26" s="150"/>
      <c r="BE26" s="150"/>
      <c r="BF26" s="151"/>
    </row>
    <row r="27" spans="1:58" ht="15.75" customHeight="1">
      <c r="A27" s="9"/>
      <c r="B27" s="146"/>
      <c r="C27" s="147"/>
      <c r="D27" s="147"/>
      <c r="E27" s="148"/>
      <c r="F27" s="122"/>
      <c r="G27" s="123"/>
      <c r="H27" s="124"/>
      <c r="I27" s="149"/>
      <c r="J27" s="150"/>
      <c r="K27" s="150"/>
      <c r="L27" s="150"/>
      <c r="M27" s="150"/>
      <c r="N27" s="150"/>
      <c r="O27" s="151"/>
      <c r="P27" s="128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5"/>
      <c r="BC27" s="149"/>
      <c r="BD27" s="150"/>
      <c r="BE27" s="150"/>
      <c r="BF27" s="151"/>
    </row>
    <row r="28" spans="1:58" ht="15.75" customHeight="1">
      <c r="A28" s="9"/>
      <c r="B28" s="146"/>
      <c r="C28" s="147"/>
      <c r="D28" s="147"/>
      <c r="E28" s="148"/>
      <c r="F28" s="122"/>
      <c r="G28" s="123"/>
      <c r="H28" s="124"/>
      <c r="I28" s="149"/>
      <c r="J28" s="150"/>
      <c r="K28" s="150"/>
      <c r="L28" s="150"/>
      <c r="M28" s="150"/>
      <c r="N28" s="150"/>
      <c r="O28" s="151"/>
      <c r="P28" s="128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5"/>
      <c r="BC28" s="149"/>
      <c r="BD28" s="150"/>
      <c r="BE28" s="150"/>
      <c r="BF28" s="151"/>
    </row>
    <row r="29" spans="1:58" ht="15.75" customHeight="1">
      <c r="A29" s="9"/>
      <c r="B29" s="146"/>
      <c r="C29" s="147"/>
      <c r="D29" s="147"/>
      <c r="E29" s="148"/>
      <c r="F29" s="122"/>
      <c r="G29" s="123"/>
      <c r="H29" s="124"/>
      <c r="I29" s="149"/>
      <c r="J29" s="150"/>
      <c r="K29" s="150"/>
      <c r="L29" s="150"/>
      <c r="M29" s="150"/>
      <c r="N29" s="150"/>
      <c r="O29" s="151"/>
      <c r="P29" s="128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5"/>
      <c r="BC29" s="149"/>
      <c r="BD29" s="150"/>
      <c r="BE29" s="150"/>
      <c r="BF29" s="151"/>
    </row>
    <row r="30" spans="1:58" ht="15.75" customHeight="1">
      <c r="A30" s="9"/>
      <c r="B30" s="146"/>
      <c r="C30" s="147"/>
      <c r="D30" s="147"/>
      <c r="E30" s="148"/>
      <c r="F30" s="122"/>
      <c r="G30" s="123"/>
      <c r="H30" s="124"/>
      <c r="I30" s="149"/>
      <c r="J30" s="150"/>
      <c r="K30" s="150"/>
      <c r="L30" s="150"/>
      <c r="M30" s="150"/>
      <c r="N30" s="150"/>
      <c r="O30" s="151"/>
      <c r="P30" s="128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5"/>
      <c r="BC30" s="149"/>
      <c r="BD30" s="150"/>
      <c r="BE30" s="150"/>
      <c r="BF30" s="151"/>
    </row>
    <row r="31" spans="1:58" ht="15.75" customHeight="1">
      <c r="A31" s="1"/>
      <c r="B31" s="146"/>
      <c r="C31" s="147"/>
      <c r="D31" s="147"/>
      <c r="E31" s="148"/>
      <c r="F31" s="122"/>
      <c r="G31" s="123"/>
      <c r="H31" s="124"/>
      <c r="I31" s="149"/>
      <c r="J31" s="150"/>
      <c r="K31" s="150"/>
      <c r="L31" s="150"/>
      <c r="M31" s="150"/>
      <c r="N31" s="150"/>
      <c r="O31" s="151"/>
      <c r="P31" s="128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5"/>
      <c r="BC31" s="149"/>
      <c r="BD31" s="150"/>
      <c r="BE31" s="150"/>
      <c r="BF31" s="151"/>
    </row>
    <row r="32" spans="1:58" ht="15.75" customHeight="1">
      <c r="A32" s="1"/>
      <c r="B32" s="146"/>
      <c r="C32" s="147"/>
      <c r="D32" s="147"/>
      <c r="E32" s="148"/>
      <c r="F32" s="122"/>
      <c r="G32" s="123"/>
      <c r="H32" s="124"/>
      <c r="I32" s="149"/>
      <c r="J32" s="150"/>
      <c r="K32" s="150"/>
      <c r="L32" s="150"/>
      <c r="M32" s="150"/>
      <c r="N32" s="150"/>
      <c r="O32" s="151"/>
      <c r="P32" s="128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5"/>
      <c r="BC32" s="149"/>
      <c r="BD32" s="150"/>
      <c r="BE32" s="150"/>
      <c r="BF32" s="151"/>
    </row>
    <row r="33" spans="1:58" ht="15.75" customHeight="1">
      <c r="A33" s="1"/>
      <c r="B33" s="146"/>
      <c r="C33" s="147"/>
      <c r="D33" s="147"/>
      <c r="E33" s="148"/>
      <c r="F33" s="122"/>
      <c r="G33" s="123"/>
      <c r="H33" s="124"/>
      <c r="I33" s="149"/>
      <c r="J33" s="150"/>
      <c r="K33" s="150"/>
      <c r="L33" s="150"/>
      <c r="M33" s="150"/>
      <c r="N33" s="150"/>
      <c r="O33" s="151"/>
      <c r="P33" s="128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5"/>
      <c r="BC33" s="149"/>
      <c r="BD33" s="150"/>
      <c r="BE33" s="150"/>
      <c r="BF33" s="151"/>
    </row>
    <row r="34" spans="1:58" ht="15.75" customHeight="1">
      <c r="A34" s="1"/>
      <c r="B34" s="146"/>
      <c r="C34" s="147"/>
      <c r="D34" s="147"/>
      <c r="E34" s="148"/>
      <c r="F34" s="122"/>
      <c r="G34" s="123"/>
      <c r="H34" s="124"/>
      <c r="I34" s="149"/>
      <c r="J34" s="150"/>
      <c r="K34" s="150"/>
      <c r="L34" s="150"/>
      <c r="M34" s="150"/>
      <c r="N34" s="150"/>
      <c r="O34" s="151"/>
      <c r="P34" s="128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5"/>
      <c r="BC34" s="149"/>
      <c r="BD34" s="150"/>
      <c r="BE34" s="150"/>
      <c r="BF34" s="151"/>
    </row>
    <row r="35" spans="1:58" ht="15.75" customHeight="1">
      <c r="A35" s="1"/>
      <c r="B35" s="146"/>
      <c r="C35" s="147"/>
      <c r="D35" s="147"/>
      <c r="E35" s="148"/>
      <c r="F35" s="122"/>
      <c r="G35" s="123"/>
      <c r="H35" s="124"/>
      <c r="I35" s="149"/>
      <c r="J35" s="150"/>
      <c r="K35" s="150"/>
      <c r="L35" s="150"/>
      <c r="M35" s="150"/>
      <c r="N35" s="150"/>
      <c r="O35" s="151"/>
      <c r="P35" s="128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5"/>
      <c r="BC35" s="149"/>
      <c r="BD35" s="150"/>
      <c r="BE35" s="150"/>
      <c r="BF35" s="151"/>
    </row>
    <row r="36" spans="1:58" ht="15.75" customHeight="1">
      <c r="A36" s="1"/>
      <c r="B36" s="146"/>
      <c r="C36" s="147"/>
      <c r="D36" s="147"/>
      <c r="E36" s="148"/>
      <c r="F36" s="122"/>
      <c r="G36" s="123"/>
      <c r="H36" s="124"/>
      <c r="I36" s="149"/>
      <c r="J36" s="150"/>
      <c r="K36" s="150"/>
      <c r="L36" s="150"/>
      <c r="M36" s="150"/>
      <c r="N36" s="150"/>
      <c r="O36" s="151"/>
      <c r="P36" s="128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5"/>
      <c r="BC36" s="149"/>
      <c r="BD36" s="150"/>
      <c r="BE36" s="150"/>
      <c r="BF36" s="151"/>
    </row>
    <row r="37" spans="1:58" ht="15.75" customHeight="1">
      <c r="A37" s="1"/>
      <c r="B37" s="146"/>
      <c r="C37" s="147"/>
      <c r="D37" s="147"/>
      <c r="E37" s="148"/>
      <c r="F37" s="122"/>
      <c r="G37" s="123"/>
      <c r="H37" s="124"/>
      <c r="I37" s="149"/>
      <c r="J37" s="150"/>
      <c r="K37" s="150"/>
      <c r="L37" s="150"/>
      <c r="M37" s="150"/>
      <c r="N37" s="150"/>
      <c r="O37" s="151"/>
      <c r="P37" s="128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5"/>
      <c r="BC37" s="149"/>
      <c r="BD37" s="150"/>
      <c r="BE37" s="150"/>
      <c r="BF37" s="151"/>
    </row>
    <row r="38" spans="1:58" ht="15.75" customHeight="1">
      <c r="A38" s="1"/>
      <c r="B38" s="146"/>
      <c r="C38" s="147"/>
      <c r="D38" s="147"/>
      <c r="E38" s="148"/>
      <c r="F38" s="122"/>
      <c r="G38" s="123"/>
      <c r="H38" s="124"/>
      <c r="I38" s="149"/>
      <c r="J38" s="150"/>
      <c r="K38" s="150"/>
      <c r="L38" s="150"/>
      <c r="M38" s="150"/>
      <c r="N38" s="150"/>
      <c r="O38" s="151"/>
      <c r="P38" s="128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5"/>
      <c r="BC38" s="149"/>
      <c r="BD38" s="150"/>
      <c r="BE38" s="150"/>
      <c r="BF38" s="151"/>
    </row>
    <row r="39" spans="1:58" ht="15.75" customHeight="1">
      <c r="A39" s="1"/>
      <c r="B39" s="146"/>
      <c r="C39" s="147"/>
      <c r="D39" s="147"/>
      <c r="E39" s="148"/>
      <c r="F39" s="122"/>
      <c r="G39" s="123"/>
      <c r="H39" s="124"/>
      <c r="I39" s="149"/>
      <c r="J39" s="150"/>
      <c r="K39" s="150"/>
      <c r="L39" s="150"/>
      <c r="M39" s="150"/>
      <c r="N39" s="150"/>
      <c r="O39" s="151"/>
      <c r="P39" s="128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5"/>
      <c r="BC39" s="149"/>
      <c r="BD39" s="150"/>
      <c r="BE39" s="150"/>
      <c r="BF39" s="151"/>
    </row>
    <row r="40" spans="1:58" ht="15.75" customHeight="1">
      <c r="A40" s="1"/>
      <c r="B40" s="146"/>
      <c r="C40" s="147"/>
      <c r="D40" s="147"/>
      <c r="E40" s="148"/>
      <c r="F40" s="122"/>
      <c r="G40" s="123"/>
      <c r="H40" s="124"/>
      <c r="I40" s="149"/>
      <c r="J40" s="150"/>
      <c r="K40" s="150"/>
      <c r="L40" s="150"/>
      <c r="M40" s="150"/>
      <c r="N40" s="150"/>
      <c r="O40" s="151"/>
      <c r="P40" s="128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5"/>
      <c r="BC40" s="149"/>
      <c r="BD40" s="150"/>
      <c r="BE40" s="150"/>
      <c r="BF40" s="151"/>
    </row>
    <row r="41" spans="1:58" ht="15.75" customHeight="1">
      <c r="A41" s="1"/>
      <c r="B41" s="146"/>
      <c r="C41" s="147"/>
      <c r="D41" s="147"/>
      <c r="E41" s="148"/>
      <c r="F41" s="122"/>
      <c r="G41" s="123"/>
      <c r="H41" s="124"/>
      <c r="I41" s="149"/>
      <c r="J41" s="150"/>
      <c r="K41" s="150"/>
      <c r="L41" s="150"/>
      <c r="M41" s="150"/>
      <c r="N41" s="150"/>
      <c r="O41" s="151"/>
      <c r="P41" s="128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5"/>
      <c r="BC41" s="149"/>
      <c r="BD41" s="150"/>
      <c r="BE41" s="150"/>
      <c r="BF41" s="151"/>
    </row>
    <row r="42" spans="1:58" ht="15.75" customHeight="1">
      <c r="A42" s="1"/>
      <c r="B42" s="146"/>
      <c r="C42" s="147"/>
      <c r="D42" s="147"/>
      <c r="E42" s="148"/>
      <c r="F42" s="122"/>
      <c r="G42" s="123"/>
      <c r="H42" s="124"/>
      <c r="I42" s="149"/>
      <c r="J42" s="150"/>
      <c r="K42" s="150"/>
      <c r="L42" s="150"/>
      <c r="M42" s="150"/>
      <c r="N42" s="150"/>
      <c r="O42" s="151"/>
      <c r="P42" s="128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5"/>
      <c r="BC42" s="149"/>
      <c r="BD42" s="150"/>
      <c r="BE42" s="150"/>
      <c r="BF42" s="151"/>
    </row>
    <row r="43" spans="1:58" ht="15.75" customHeight="1">
      <c r="A43" s="1"/>
      <c r="B43" s="146"/>
      <c r="C43" s="147"/>
      <c r="D43" s="147"/>
      <c r="E43" s="148"/>
      <c r="F43" s="122"/>
      <c r="G43" s="123"/>
      <c r="H43" s="124"/>
      <c r="I43" s="149"/>
      <c r="J43" s="150"/>
      <c r="K43" s="150"/>
      <c r="L43" s="150"/>
      <c r="M43" s="150"/>
      <c r="N43" s="150"/>
      <c r="O43" s="151"/>
      <c r="P43" s="128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5"/>
      <c r="BC43" s="149"/>
      <c r="BD43" s="150"/>
      <c r="BE43" s="150"/>
      <c r="BF43" s="151"/>
    </row>
    <row r="44" spans="1:58" ht="15.75" customHeight="1">
      <c r="A44" s="1"/>
      <c r="B44" s="146"/>
      <c r="C44" s="147"/>
      <c r="D44" s="147"/>
      <c r="E44" s="148"/>
      <c r="F44" s="122"/>
      <c r="G44" s="123"/>
      <c r="H44" s="124"/>
      <c r="I44" s="149"/>
      <c r="J44" s="150"/>
      <c r="K44" s="150"/>
      <c r="L44" s="150"/>
      <c r="M44" s="150"/>
      <c r="N44" s="150"/>
      <c r="O44" s="151"/>
      <c r="P44" s="128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5"/>
      <c r="BC44" s="149"/>
      <c r="BD44" s="150"/>
      <c r="BE44" s="150"/>
      <c r="BF44" s="151"/>
    </row>
    <row r="45" spans="1:58" ht="15.75" customHeight="1">
      <c r="A45" s="1"/>
      <c r="B45" s="146"/>
      <c r="C45" s="147"/>
      <c r="D45" s="147"/>
      <c r="E45" s="148"/>
      <c r="F45" s="149"/>
      <c r="G45" s="150"/>
      <c r="H45" s="151"/>
      <c r="I45" s="149"/>
      <c r="J45" s="150"/>
      <c r="K45" s="150"/>
      <c r="L45" s="150"/>
      <c r="M45" s="150"/>
      <c r="N45" s="150"/>
      <c r="O45" s="151"/>
      <c r="P45" s="128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5"/>
      <c r="BC45" s="149"/>
      <c r="BD45" s="150"/>
      <c r="BE45" s="150"/>
      <c r="BF45" s="151"/>
    </row>
    <row r="46" spans="1:58" ht="15.75" customHeight="1">
      <c r="A46" s="1"/>
      <c r="B46" s="146"/>
      <c r="C46" s="147"/>
      <c r="D46" s="147"/>
      <c r="E46" s="148"/>
      <c r="F46" s="149"/>
      <c r="G46" s="150"/>
      <c r="H46" s="151"/>
      <c r="I46" s="149"/>
      <c r="J46" s="150"/>
      <c r="K46" s="150"/>
      <c r="L46" s="150"/>
      <c r="M46" s="150"/>
      <c r="N46" s="150"/>
      <c r="O46" s="151"/>
      <c r="P46" s="128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5"/>
      <c r="BC46" s="149"/>
      <c r="BD46" s="150"/>
      <c r="BE46" s="150"/>
      <c r="BF46" s="151"/>
    </row>
    <row r="47" spans="1:58" ht="15.75" customHeight="1">
      <c r="A47" s="1"/>
      <c r="B47" s="146"/>
      <c r="C47" s="147"/>
      <c r="D47" s="147"/>
      <c r="E47" s="148"/>
      <c r="F47" s="149"/>
      <c r="G47" s="150"/>
      <c r="H47" s="151"/>
      <c r="I47" s="149"/>
      <c r="J47" s="150"/>
      <c r="K47" s="150"/>
      <c r="L47" s="150"/>
      <c r="M47" s="150"/>
      <c r="N47" s="150"/>
      <c r="O47" s="151"/>
      <c r="P47" s="128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145"/>
      <c r="BC47" s="149"/>
      <c r="BD47" s="150"/>
      <c r="BE47" s="150"/>
      <c r="BF47" s="151"/>
    </row>
    <row r="48" spans="1:58" ht="15.75" customHeight="1">
      <c r="A48" s="1"/>
      <c r="B48" s="146"/>
      <c r="C48" s="147"/>
      <c r="D48" s="147"/>
      <c r="E48" s="148"/>
      <c r="F48" s="149"/>
      <c r="G48" s="150"/>
      <c r="H48" s="151"/>
      <c r="I48" s="149"/>
      <c r="J48" s="150"/>
      <c r="K48" s="150"/>
      <c r="L48" s="150"/>
      <c r="M48" s="150"/>
      <c r="N48" s="150"/>
      <c r="O48" s="151"/>
      <c r="P48" s="128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5"/>
      <c r="BC48" s="149"/>
      <c r="BD48" s="150"/>
      <c r="BE48" s="150"/>
      <c r="BF48" s="151"/>
    </row>
    <row r="49" spans="1:58" ht="15.75" customHeight="1">
      <c r="A49" s="1"/>
      <c r="B49" s="146"/>
      <c r="C49" s="147"/>
      <c r="D49" s="147"/>
      <c r="E49" s="148"/>
      <c r="F49" s="149"/>
      <c r="G49" s="150"/>
      <c r="H49" s="151"/>
      <c r="I49" s="149"/>
      <c r="J49" s="150"/>
      <c r="K49" s="150"/>
      <c r="L49" s="150"/>
      <c r="M49" s="150"/>
      <c r="N49" s="150"/>
      <c r="O49" s="151"/>
      <c r="P49" s="128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5"/>
      <c r="BC49" s="149"/>
      <c r="BD49" s="150"/>
      <c r="BE49" s="150"/>
      <c r="BF49" s="151"/>
    </row>
    <row r="50" spans="1:58" ht="15.75" customHeight="1">
      <c r="A50" s="1"/>
      <c r="B50" s="146"/>
      <c r="C50" s="147"/>
      <c r="D50" s="147"/>
      <c r="E50" s="148"/>
      <c r="F50" s="149"/>
      <c r="G50" s="150"/>
      <c r="H50" s="151"/>
      <c r="I50" s="149"/>
      <c r="J50" s="150"/>
      <c r="K50" s="150"/>
      <c r="L50" s="150"/>
      <c r="M50" s="150"/>
      <c r="N50" s="150"/>
      <c r="O50" s="151"/>
      <c r="P50" s="128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5"/>
      <c r="BC50" s="149"/>
      <c r="BD50" s="150"/>
      <c r="BE50" s="150"/>
      <c r="BF50" s="151"/>
    </row>
    <row r="51" spans="1:58" ht="15.75" customHeight="1">
      <c r="A51" s="1"/>
      <c r="B51" s="146"/>
      <c r="C51" s="147"/>
      <c r="D51" s="147"/>
      <c r="E51" s="148"/>
      <c r="F51" s="149"/>
      <c r="G51" s="150"/>
      <c r="H51" s="151"/>
      <c r="I51" s="149"/>
      <c r="J51" s="150"/>
      <c r="K51" s="150"/>
      <c r="L51" s="150"/>
      <c r="M51" s="150"/>
      <c r="N51" s="150"/>
      <c r="O51" s="151"/>
      <c r="P51" s="128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5"/>
      <c r="BC51" s="149"/>
      <c r="BD51" s="150"/>
      <c r="BE51" s="150"/>
      <c r="BF51" s="151"/>
    </row>
    <row r="52" spans="1:58" ht="15.75" customHeight="1">
      <c r="A52" s="1"/>
      <c r="B52" s="146"/>
      <c r="C52" s="147"/>
      <c r="D52" s="147"/>
      <c r="E52" s="148"/>
      <c r="F52" s="149"/>
      <c r="G52" s="150"/>
      <c r="H52" s="151"/>
      <c r="I52" s="149"/>
      <c r="J52" s="150"/>
      <c r="K52" s="150"/>
      <c r="L52" s="150"/>
      <c r="M52" s="150"/>
      <c r="N52" s="150"/>
      <c r="O52" s="151"/>
      <c r="P52" s="128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5"/>
      <c r="BC52" s="149"/>
      <c r="BD52" s="150"/>
      <c r="BE52" s="150"/>
      <c r="BF52" s="151"/>
    </row>
    <row r="53" spans="1:58" ht="15.75" customHeight="1">
      <c r="A53" s="1"/>
      <c r="B53" s="146"/>
      <c r="C53" s="147"/>
      <c r="D53" s="147"/>
      <c r="E53" s="148"/>
      <c r="F53" s="149"/>
      <c r="G53" s="150"/>
      <c r="H53" s="151"/>
      <c r="I53" s="149"/>
      <c r="J53" s="150"/>
      <c r="K53" s="150"/>
      <c r="L53" s="150"/>
      <c r="M53" s="150"/>
      <c r="N53" s="150"/>
      <c r="O53" s="151"/>
      <c r="P53" s="128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5"/>
      <c r="BC53" s="149"/>
      <c r="BD53" s="150"/>
      <c r="BE53" s="150"/>
      <c r="BF53" s="151"/>
    </row>
    <row r="54" spans="1:58" ht="15.75" customHeight="1">
      <c r="A54" s="1"/>
      <c r="B54" s="146"/>
      <c r="C54" s="147"/>
      <c r="D54" s="147"/>
      <c r="E54" s="148"/>
      <c r="F54" s="149"/>
      <c r="G54" s="150"/>
      <c r="H54" s="151"/>
      <c r="I54" s="149"/>
      <c r="J54" s="150"/>
      <c r="K54" s="150"/>
      <c r="L54" s="150"/>
      <c r="M54" s="150"/>
      <c r="N54" s="150"/>
      <c r="O54" s="151"/>
      <c r="P54" s="128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5"/>
      <c r="BC54" s="149"/>
      <c r="BD54" s="150"/>
      <c r="BE54" s="150"/>
      <c r="BF54" s="151"/>
    </row>
    <row r="55" spans="1:58" ht="15.75" customHeight="1">
      <c r="A55" s="1"/>
      <c r="B55" s="146"/>
      <c r="C55" s="147"/>
      <c r="D55" s="147"/>
      <c r="E55" s="148"/>
      <c r="F55" s="149"/>
      <c r="G55" s="150"/>
      <c r="H55" s="151"/>
      <c r="I55" s="149"/>
      <c r="J55" s="150"/>
      <c r="K55" s="150"/>
      <c r="L55" s="150"/>
      <c r="M55" s="150"/>
      <c r="N55" s="150"/>
      <c r="O55" s="151"/>
      <c r="P55" s="128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5"/>
      <c r="BC55" s="149"/>
      <c r="BD55" s="150"/>
      <c r="BE55" s="150"/>
      <c r="BF55" s="151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F2:M2"/>
    <mergeCell ref="F3:M3"/>
    <mergeCell ref="AV3:BF3"/>
    <mergeCell ref="F4:M4"/>
    <mergeCell ref="AV4:BF4"/>
    <mergeCell ref="F5:M5"/>
    <mergeCell ref="F6:M6"/>
    <mergeCell ref="AV6:BF6"/>
    <mergeCell ref="F7:M7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92E77-B63B-47C2-9EA1-DD9C56C346DD}">
  <dimension ref="A1:BM978"/>
  <sheetViews>
    <sheetView topLeftCell="A31" workbookViewId="0">
      <selection activeCell="V47" sqref="V47"/>
    </sheetView>
  </sheetViews>
  <sheetFormatPr defaultColWidth="14.44140625" defaultRowHeight="14.4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>
      <c r="A2" s="1"/>
      <c r="B2" s="2" t="s">
        <v>0</v>
      </c>
      <c r="C2" s="2"/>
      <c r="D2" s="2"/>
      <c r="E2" s="2"/>
      <c r="F2" s="92" t="s">
        <v>1</v>
      </c>
      <c r="G2" s="152"/>
      <c r="H2" s="152"/>
      <c r="I2" s="152"/>
      <c r="J2" s="152"/>
      <c r="K2" s="152"/>
      <c r="L2" s="152"/>
      <c r="M2" s="153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 ht="15">
      <c r="A3" s="1"/>
      <c r="B3" s="2"/>
      <c r="C3" s="2"/>
      <c r="D3" s="2"/>
      <c r="E3" s="2"/>
      <c r="F3" s="92" t="s">
        <v>3</v>
      </c>
      <c r="G3" s="152"/>
      <c r="H3" s="152"/>
      <c r="I3" s="152"/>
      <c r="J3" s="152"/>
      <c r="K3" s="152"/>
      <c r="L3" s="152"/>
      <c r="M3" s="153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5">
        <f>Header!AV3</f>
        <v>45840</v>
      </c>
      <c r="AW3" s="96"/>
      <c r="AX3" s="96"/>
      <c r="AY3" s="96"/>
      <c r="AZ3" s="96"/>
      <c r="BA3" s="96"/>
      <c r="BB3" s="96"/>
      <c r="BC3" s="96"/>
      <c r="BD3" s="96"/>
      <c r="BE3" s="96"/>
      <c r="BF3" s="97"/>
      <c r="BG3" s="1"/>
      <c r="BH3" s="1"/>
      <c r="BI3" s="1"/>
      <c r="BJ3" s="1"/>
      <c r="BK3" s="1"/>
      <c r="BL3" s="1"/>
      <c r="BM3" s="1"/>
    </row>
    <row r="4" spans="1:65" ht="15">
      <c r="A4" s="1"/>
      <c r="B4" s="2"/>
      <c r="C4" s="2"/>
      <c r="D4" s="2"/>
      <c r="E4" s="2"/>
      <c r="F4" s="92" t="s">
        <v>5</v>
      </c>
      <c r="G4" s="152"/>
      <c r="H4" s="152"/>
      <c r="I4" s="152"/>
      <c r="J4" s="152"/>
      <c r="K4" s="152"/>
      <c r="L4" s="152"/>
      <c r="M4" s="153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8">
        <f>Header!AV4</f>
        <v>0</v>
      </c>
      <c r="AW4" s="99"/>
      <c r="AX4" s="99"/>
      <c r="AY4" s="99"/>
      <c r="AZ4" s="99"/>
      <c r="BA4" s="99"/>
      <c r="BB4" s="99"/>
      <c r="BC4" s="99"/>
      <c r="BD4" s="99"/>
      <c r="BE4" s="99"/>
      <c r="BF4" s="100"/>
      <c r="BG4" s="1"/>
      <c r="BH4" s="1"/>
      <c r="BI4" s="1"/>
      <c r="BJ4" s="1"/>
      <c r="BK4" s="1"/>
      <c r="BL4" s="1"/>
      <c r="BM4" s="1"/>
    </row>
    <row r="5" spans="1:65" ht="15">
      <c r="A5" s="1"/>
      <c r="B5" s="2"/>
      <c r="C5" s="2"/>
      <c r="D5" s="2"/>
      <c r="E5" s="2"/>
      <c r="F5" s="92" t="s">
        <v>7</v>
      </c>
      <c r="G5" s="152"/>
      <c r="H5" s="152"/>
      <c r="I5" s="152"/>
      <c r="J5" s="152"/>
      <c r="K5" s="152"/>
      <c r="L5" s="152"/>
      <c r="M5" s="153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 ht="15">
      <c r="A6" s="1"/>
      <c r="B6" s="2"/>
      <c r="C6" s="2"/>
      <c r="D6" s="2"/>
      <c r="E6" s="2"/>
      <c r="F6" s="92" t="s">
        <v>9</v>
      </c>
      <c r="G6" s="152"/>
      <c r="H6" s="152"/>
      <c r="I6" s="152"/>
      <c r="J6" s="152"/>
      <c r="K6" s="152"/>
      <c r="L6" s="152"/>
      <c r="M6" s="153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5">
        <f>Header!AV6</f>
        <v>45840</v>
      </c>
      <c r="AW6" s="96"/>
      <c r="AX6" s="96"/>
      <c r="AY6" s="96"/>
      <c r="AZ6" s="96"/>
      <c r="BA6" s="96"/>
      <c r="BB6" s="96"/>
      <c r="BC6" s="96"/>
      <c r="BD6" s="96"/>
      <c r="BE6" s="96"/>
      <c r="BF6" s="97"/>
      <c r="BG6" s="1"/>
      <c r="BH6" s="1"/>
      <c r="BI6" s="1"/>
      <c r="BJ6" s="1"/>
      <c r="BK6" s="1"/>
      <c r="BL6" s="1"/>
      <c r="BM6" s="1"/>
    </row>
    <row r="7" spans="1:65" ht="15">
      <c r="A7" s="1"/>
      <c r="B7" s="3" t="s">
        <v>11</v>
      </c>
      <c r="C7" s="4"/>
      <c r="D7" s="4"/>
      <c r="E7" s="4"/>
      <c r="F7" s="92" t="s">
        <v>12</v>
      </c>
      <c r="G7" s="152"/>
      <c r="H7" s="152"/>
      <c r="I7" s="152"/>
      <c r="J7" s="152"/>
      <c r="K7" s="152"/>
      <c r="L7" s="152"/>
      <c r="M7" s="153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 ht="15">
      <c r="A8" s="1"/>
      <c r="B8" s="5"/>
      <c r="C8" s="2"/>
      <c r="D8" s="2"/>
      <c r="E8" s="6"/>
      <c r="F8" s="92" t="s">
        <v>13</v>
      </c>
      <c r="G8" s="152"/>
      <c r="H8" s="152"/>
      <c r="I8" s="152"/>
      <c r="J8" s="152"/>
      <c r="K8" s="152"/>
      <c r="L8" s="152"/>
      <c r="M8" s="153"/>
      <c r="N8" s="10" t="str">
        <f>Header!N8</f>
        <v>List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 ht="15">
      <c r="A9" s="1"/>
      <c r="B9" s="5"/>
      <c r="C9" s="2"/>
      <c r="D9" s="2"/>
      <c r="E9" s="2"/>
      <c r="F9" s="101" t="s">
        <v>14</v>
      </c>
      <c r="G9" s="154"/>
      <c r="H9" s="154"/>
      <c r="I9" s="154"/>
      <c r="J9" s="154"/>
      <c r="K9" s="154"/>
      <c r="L9" s="154"/>
      <c r="M9" s="155"/>
      <c r="N9" s="113" t="str">
        <f>Header!N9</f>
        <v>List Role, including some information and delete button.</v>
      </c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5"/>
      <c r="BG9" s="1"/>
      <c r="BH9" s="1"/>
      <c r="BI9" s="1"/>
      <c r="BJ9" s="1"/>
      <c r="BK9" s="1"/>
      <c r="BL9" s="1"/>
      <c r="BM9" s="1"/>
    </row>
    <row r="10" spans="1:65" ht="15">
      <c r="A10" s="1"/>
      <c r="B10" s="7"/>
      <c r="C10" s="8"/>
      <c r="D10" s="8"/>
      <c r="E10" s="8"/>
      <c r="F10" s="104"/>
      <c r="G10" s="157"/>
      <c r="H10" s="157"/>
      <c r="I10" s="157"/>
      <c r="J10" s="157"/>
      <c r="K10" s="157"/>
      <c r="L10" s="157"/>
      <c r="M10" s="158"/>
      <c r="N10" s="156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8"/>
      <c r="BG10" s="1"/>
      <c r="BH10" s="1"/>
      <c r="BI10" s="1"/>
      <c r="BJ10" s="1"/>
      <c r="BK10" s="1"/>
      <c r="BL10" s="1"/>
      <c r="BM10" s="1"/>
    </row>
    <row r="11" spans="1:6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5.75" customHeight="1">
      <c r="A13" s="1"/>
      <c r="B13" s="91" t="s">
        <v>273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</sheetData>
  <mergeCells count="13">
    <mergeCell ref="F5:M5"/>
    <mergeCell ref="F2:M2"/>
    <mergeCell ref="F3:M3"/>
    <mergeCell ref="AV3:BF3"/>
    <mergeCell ref="F4:M4"/>
    <mergeCell ref="AV4:BF4"/>
    <mergeCell ref="F6:M6"/>
    <mergeCell ref="AV6:BF6"/>
    <mergeCell ref="F7:M7"/>
    <mergeCell ref="F8:M8"/>
    <mergeCell ref="F9:M9"/>
    <mergeCell ref="N9:BF10"/>
    <mergeCell ref="F10:M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96"/>
  <sheetViews>
    <sheetView topLeftCell="A19" workbookViewId="0">
      <selection activeCell="R25" sqref="R25:S25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92" t="s">
        <v>1</v>
      </c>
      <c r="G2" s="152"/>
      <c r="H2" s="152"/>
      <c r="I2" s="152"/>
      <c r="J2" s="152"/>
      <c r="K2" s="152"/>
      <c r="L2" s="152"/>
      <c r="M2" s="153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92" t="s">
        <v>3</v>
      </c>
      <c r="G3" s="152"/>
      <c r="H3" s="152"/>
      <c r="I3" s="152"/>
      <c r="J3" s="152"/>
      <c r="K3" s="152"/>
      <c r="L3" s="152"/>
      <c r="M3" s="153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5">
        <f>Header!AV3</f>
        <v>45840</v>
      </c>
      <c r="AW3" s="96"/>
      <c r="AX3" s="96"/>
      <c r="AY3" s="96"/>
      <c r="AZ3" s="96"/>
      <c r="BA3" s="96"/>
      <c r="BB3" s="96"/>
      <c r="BC3" s="96"/>
      <c r="BD3" s="96"/>
      <c r="BE3" s="96"/>
      <c r="BF3" s="97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92" t="s">
        <v>5</v>
      </c>
      <c r="G4" s="152"/>
      <c r="H4" s="152"/>
      <c r="I4" s="152"/>
      <c r="J4" s="152"/>
      <c r="K4" s="152"/>
      <c r="L4" s="152"/>
      <c r="M4" s="153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8">
        <f>Header!AV4</f>
        <v>0</v>
      </c>
      <c r="AW4" s="99"/>
      <c r="AX4" s="99"/>
      <c r="AY4" s="99"/>
      <c r="AZ4" s="99"/>
      <c r="BA4" s="99"/>
      <c r="BB4" s="99"/>
      <c r="BC4" s="99"/>
      <c r="BD4" s="99"/>
      <c r="BE4" s="99"/>
      <c r="BF4" s="100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92" t="s">
        <v>7</v>
      </c>
      <c r="G5" s="152"/>
      <c r="H5" s="152"/>
      <c r="I5" s="152"/>
      <c r="J5" s="152"/>
      <c r="K5" s="152"/>
      <c r="L5" s="152"/>
      <c r="M5" s="153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92" t="s">
        <v>9</v>
      </c>
      <c r="G6" s="152"/>
      <c r="H6" s="152"/>
      <c r="I6" s="152"/>
      <c r="J6" s="152"/>
      <c r="K6" s="152"/>
      <c r="L6" s="152"/>
      <c r="M6" s="153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5">
        <f>Header!AV6</f>
        <v>45840</v>
      </c>
      <c r="AW6" s="96"/>
      <c r="AX6" s="96"/>
      <c r="AY6" s="96"/>
      <c r="AZ6" s="96"/>
      <c r="BA6" s="96"/>
      <c r="BB6" s="96"/>
      <c r="BC6" s="96"/>
      <c r="BD6" s="96"/>
      <c r="BE6" s="96"/>
      <c r="BF6" s="97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92" t="s">
        <v>12</v>
      </c>
      <c r="G7" s="152"/>
      <c r="H7" s="152"/>
      <c r="I7" s="152"/>
      <c r="J7" s="152"/>
      <c r="K7" s="152"/>
      <c r="L7" s="152"/>
      <c r="M7" s="153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92" t="s">
        <v>13</v>
      </c>
      <c r="G8" s="152"/>
      <c r="H8" s="152"/>
      <c r="I8" s="152"/>
      <c r="J8" s="152"/>
      <c r="K8" s="152"/>
      <c r="L8" s="152"/>
      <c r="M8" s="153"/>
      <c r="N8" s="10" t="str">
        <f>Header!N8</f>
        <v>List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101" t="s">
        <v>14</v>
      </c>
      <c r="G9" s="154"/>
      <c r="H9" s="154"/>
      <c r="I9" s="154"/>
      <c r="J9" s="154"/>
      <c r="K9" s="154"/>
      <c r="L9" s="154"/>
      <c r="M9" s="155"/>
      <c r="N9" s="113" t="str">
        <f>Header!N9</f>
        <v>List Role, including some information and delete button.</v>
      </c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5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4"/>
      <c r="G10" s="157"/>
      <c r="H10" s="157"/>
      <c r="I10" s="157"/>
      <c r="J10" s="157"/>
      <c r="K10" s="157"/>
      <c r="L10" s="157"/>
      <c r="M10" s="158"/>
      <c r="N10" s="156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8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21</v>
      </c>
      <c r="C12" s="22"/>
      <c r="D12" s="15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5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6"/>
    </row>
    <row r="13" spans="1:65" ht="27.75" customHeight="1">
      <c r="A13" s="1"/>
      <c r="B13" s="161" t="s">
        <v>22</v>
      </c>
      <c r="C13" s="153"/>
      <c r="D13" s="161" t="s">
        <v>23</v>
      </c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3"/>
      <c r="R13" s="163" t="s">
        <v>24</v>
      </c>
      <c r="S13" s="153"/>
      <c r="T13" s="161" t="s">
        <v>25</v>
      </c>
      <c r="U13" s="152"/>
      <c r="V13" s="152"/>
      <c r="W13" s="153"/>
      <c r="X13" s="161" t="s">
        <v>26</v>
      </c>
      <c r="Y13" s="153"/>
      <c r="Z13" s="161" t="s">
        <v>27</v>
      </c>
      <c r="AA13" s="152"/>
      <c r="AB13" s="152"/>
      <c r="AC13" s="153"/>
      <c r="AD13" s="161" t="s">
        <v>28</v>
      </c>
      <c r="AE13" s="152"/>
      <c r="AF13" s="152"/>
      <c r="AG13" s="152"/>
      <c r="AH13" s="152"/>
      <c r="AI13" s="153"/>
      <c r="AJ13" s="163" t="s">
        <v>29</v>
      </c>
      <c r="AK13" s="152"/>
      <c r="AL13" s="152"/>
      <c r="AM13" s="152"/>
      <c r="AN13" s="152"/>
      <c r="AO13" s="152"/>
      <c r="AP13" s="152"/>
      <c r="AQ13" s="153"/>
      <c r="AR13" s="161" t="s">
        <v>30</v>
      </c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3"/>
    </row>
    <row r="14" spans="1:65">
      <c r="A14" s="1"/>
      <c r="B14" s="23" t="s">
        <v>31</v>
      </c>
      <c r="C14" s="24"/>
      <c r="D14" s="24"/>
      <c r="E14" s="24" t="s">
        <v>32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7"/>
    </row>
    <row r="15" spans="1:65" ht="31.5" customHeight="1">
      <c r="A15" s="1"/>
      <c r="B15" s="159">
        <v>1</v>
      </c>
      <c r="C15" s="153"/>
      <c r="D15" s="160" t="s">
        <v>139</v>
      </c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3"/>
      <c r="R15" s="159" t="s">
        <v>33</v>
      </c>
      <c r="S15" s="153"/>
      <c r="T15" s="164" t="s">
        <v>154</v>
      </c>
      <c r="U15" s="164"/>
      <c r="V15" s="164"/>
      <c r="W15" s="164"/>
      <c r="X15" s="159" t="s">
        <v>155</v>
      </c>
      <c r="Y15" s="152"/>
      <c r="Z15" s="159" t="s">
        <v>34</v>
      </c>
      <c r="AA15" s="152"/>
      <c r="AB15" s="152"/>
      <c r="AC15" s="153"/>
      <c r="AD15" s="160" t="s">
        <v>156</v>
      </c>
      <c r="AE15" s="152"/>
      <c r="AF15" s="152"/>
      <c r="AG15" s="152"/>
      <c r="AH15" s="152"/>
      <c r="AI15" s="153"/>
      <c r="AJ15" s="160" t="s">
        <v>157</v>
      </c>
      <c r="AK15" s="152"/>
      <c r="AL15" s="152"/>
      <c r="AM15" s="152"/>
      <c r="AN15" s="152"/>
      <c r="AO15" s="152"/>
      <c r="AP15" s="152"/>
      <c r="AQ15" s="153"/>
      <c r="AR15" s="162" t="s">
        <v>166</v>
      </c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3"/>
    </row>
    <row r="16" spans="1:65" ht="30" customHeight="1">
      <c r="A16" s="1"/>
      <c r="B16" s="159">
        <v>2</v>
      </c>
      <c r="C16" s="153"/>
      <c r="D16" s="165" t="s">
        <v>140</v>
      </c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3"/>
      <c r="R16" s="159" t="s">
        <v>33</v>
      </c>
      <c r="S16" s="153"/>
      <c r="T16" s="164" t="s">
        <v>154</v>
      </c>
      <c r="U16" s="164"/>
      <c r="V16" s="164"/>
      <c r="W16" s="164"/>
      <c r="X16" s="159" t="s">
        <v>155</v>
      </c>
      <c r="Y16" s="152"/>
      <c r="Z16" s="159" t="s">
        <v>34</v>
      </c>
      <c r="AA16" s="152"/>
      <c r="AB16" s="152"/>
      <c r="AC16" s="153"/>
      <c r="AD16" s="160" t="s">
        <v>156</v>
      </c>
      <c r="AE16" s="152"/>
      <c r="AF16" s="152"/>
      <c r="AG16" s="152"/>
      <c r="AH16" s="152"/>
      <c r="AI16" s="153"/>
      <c r="AJ16" s="160" t="s">
        <v>158</v>
      </c>
      <c r="AK16" s="152"/>
      <c r="AL16" s="152"/>
      <c r="AM16" s="152"/>
      <c r="AN16" s="152"/>
      <c r="AO16" s="152"/>
      <c r="AP16" s="152"/>
      <c r="AQ16" s="153"/>
      <c r="AR16" s="183" t="s">
        <v>167</v>
      </c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3"/>
    </row>
    <row r="17" spans="1:65" ht="40.5" customHeight="1">
      <c r="A17" s="1"/>
      <c r="B17" s="159">
        <v>3</v>
      </c>
      <c r="C17" s="153"/>
      <c r="D17" s="165" t="s">
        <v>141</v>
      </c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3"/>
      <c r="R17" s="159" t="s">
        <v>33</v>
      </c>
      <c r="S17" s="153"/>
      <c r="T17" s="164" t="s">
        <v>154</v>
      </c>
      <c r="U17" s="164"/>
      <c r="V17" s="164"/>
      <c r="W17" s="164"/>
      <c r="X17" s="159" t="s">
        <v>155</v>
      </c>
      <c r="Y17" s="152"/>
      <c r="Z17" s="159" t="s">
        <v>34</v>
      </c>
      <c r="AA17" s="152"/>
      <c r="AB17" s="152"/>
      <c r="AC17" s="153"/>
      <c r="AD17" s="160" t="s">
        <v>156</v>
      </c>
      <c r="AE17" s="152"/>
      <c r="AF17" s="152"/>
      <c r="AG17" s="152"/>
      <c r="AH17" s="152"/>
      <c r="AI17" s="153"/>
      <c r="AJ17" s="160" t="s">
        <v>159</v>
      </c>
      <c r="AK17" s="152"/>
      <c r="AL17" s="152"/>
      <c r="AM17" s="152"/>
      <c r="AN17" s="152"/>
      <c r="AO17" s="152"/>
      <c r="AP17" s="152"/>
      <c r="AQ17" s="153"/>
      <c r="AR17" s="183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3"/>
    </row>
    <row r="18" spans="1:65" ht="28.95" customHeight="1">
      <c r="A18" s="1"/>
      <c r="B18" s="159">
        <v>4</v>
      </c>
      <c r="C18" s="153"/>
      <c r="D18" s="166" t="s">
        <v>142</v>
      </c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8"/>
      <c r="R18" s="175" t="s">
        <v>34</v>
      </c>
      <c r="S18" s="155"/>
      <c r="T18" s="164" t="s">
        <v>154</v>
      </c>
      <c r="U18" s="164"/>
      <c r="V18" s="164"/>
      <c r="W18" s="164"/>
      <c r="X18" s="159" t="s">
        <v>155</v>
      </c>
      <c r="Y18" s="152"/>
      <c r="Z18" s="175" t="s">
        <v>34</v>
      </c>
      <c r="AA18" s="154"/>
      <c r="AB18" s="154"/>
      <c r="AC18" s="155"/>
      <c r="AD18" s="160" t="s">
        <v>156</v>
      </c>
      <c r="AE18" s="152"/>
      <c r="AF18" s="152"/>
      <c r="AG18" s="152"/>
      <c r="AH18" s="152"/>
      <c r="AI18" s="153"/>
      <c r="AJ18" s="174" t="s">
        <v>160</v>
      </c>
      <c r="AK18" s="174"/>
      <c r="AL18" s="174"/>
      <c r="AM18" s="174"/>
      <c r="AN18" s="174"/>
      <c r="AO18" s="174"/>
      <c r="AP18" s="174"/>
      <c r="AQ18" s="174"/>
      <c r="AR18" s="176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8"/>
    </row>
    <row r="19" spans="1:65" ht="28.95" customHeight="1">
      <c r="A19" s="1"/>
      <c r="B19" s="159">
        <v>5</v>
      </c>
      <c r="C19" s="153"/>
      <c r="D19" s="166" t="s">
        <v>143</v>
      </c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8"/>
      <c r="R19" s="159" t="s">
        <v>33</v>
      </c>
      <c r="S19" s="153"/>
      <c r="T19" s="164" t="s">
        <v>154</v>
      </c>
      <c r="U19" s="164"/>
      <c r="V19" s="164"/>
      <c r="W19" s="164"/>
      <c r="X19" s="159" t="s">
        <v>155</v>
      </c>
      <c r="Y19" s="152"/>
      <c r="Z19" s="175" t="s">
        <v>34</v>
      </c>
      <c r="AA19" s="154"/>
      <c r="AB19" s="154"/>
      <c r="AC19" s="155"/>
      <c r="AD19" s="160" t="s">
        <v>156</v>
      </c>
      <c r="AE19" s="152"/>
      <c r="AF19" s="152"/>
      <c r="AG19" s="152"/>
      <c r="AH19" s="152"/>
      <c r="AI19" s="153"/>
      <c r="AJ19" s="174" t="s">
        <v>161</v>
      </c>
      <c r="AK19" s="174"/>
      <c r="AL19" s="174"/>
      <c r="AM19" s="174"/>
      <c r="AN19" s="174"/>
      <c r="AO19" s="174"/>
      <c r="AP19" s="174"/>
      <c r="AQ19" s="174"/>
      <c r="AR19" s="176" t="s">
        <v>168</v>
      </c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67"/>
      <c r="BG19" s="167"/>
      <c r="BH19" s="167"/>
      <c r="BI19" s="167"/>
      <c r="BJ19" s="167"/>
      <c r="BK19" s="167"/>
      <c r="BL19" s="167"/>
      <c r="BM19" s="168"/>
    </row>
    <row r="20" spans="1:65" ht="28.95" customHeight="1">
      <c r="A20" s="1"/>
      <c r="B20" s="159">
        <v>6</v>
      </c>
      <c r="C20" s="153"/>
      <c r="D20" s="169" t="s">
        <v>144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70"/>
      <c r="R20" s="175" t="s">
        <v>34</v>
      </c>
      <c r="S20" s="155"/>
      <c r="T20" s="164" t="s">
        <v>154</v>
      </c>
      <c r="U20" s="164"/>
      <c r="V20" s="164"/>
      <c r="W20" s="164"/>
      <c r="X20" s="159" t="s">
        <v>155</v>
      </c>
      <c r="Y20" s="152"/>
      <c r="Z20" s="171" t="s">
        <v>34</v>
      </c>
      <c r="AA20" s="172"/>
      <c r="AB20" s="172"/>
      <c r="AC20" s="173"/>
      <c r="AD20" s="160" t="s">
        <v>156</v>
      </c>
      <c r="AE20" s="152"/>
      <c r="AF20" s="152"/>
      <c r="AG20" s="152"/>
      <c r="AH20" s="152"/>
      <c r="AI20" s="153"/>
      <c r="AJ20" s="174" t="s">
        <v>162</v>
      </c>
      <c r="AK20" s="174"/>
      <c r="AL20" s="174"/>
      <c r="AM20" s="174"/>
      <c r="AN20" s="174"/>
      <c r="AO20" s="174"/>
      <c r="AP20" s="174"/>
      <c r="AQ20" s="174"/>
      <c r="AR20" s="176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67"/>
      <c r="BH20" s="167"/>
      <c r="BI20" s="167"/>
      <c r="BJ20" s="167"/>
      <c r="BK20" s="167"/>
      <c r="BL20" s="167"/>
      <c r="BM20" s="168"/>
    </row>
    <row r="21" spans="1:65" ht="28.95" customHeight="1">
      <c r="A21" s="1"/>
      <c r="B21" s="159">
        <v>7</v>
      </c>
      <c r="C21" s="153"/>
      <c r="D21" s="169" t="s">
        <v>145</v>
      </c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70"/>
      <c r="R21" s="159" t="s">
        <v>33</v>
      </c>
      <c r="S21" s="153"/>
      <c r="T21" s="164" t="s">
        <v>154</v>
      </c>
      <c r="U21" s="164"/>
      <c r="V21" s="164"/>
      <c r="W21" s="164"/>
      <c r="X21" s="159" t="s">
        <v>155</v>
      </c>
      <c r="Y21" s="152"/>
      <c r="Z21" s="171" t="s">
        <v>34</v>
      </c>
      <c r="AA21" s="172"/>
      <c r="AB21" s="172"/>
      <c r="AC21" s="173"/>
      <c r="AD21" s="160" t="s">
        <v>156</v>
      </c>
      <c r="AE21" s="152"/>
      <c r="AF21" s="152"/>
      <c r="AG21" s="152"/>
      <c r="AH21" s="152"/>
      <c r="AI21" s="153"/>
      <c r="AJ21" s="174" t="s">
        <v>163</v>
      </c>
      <c r="AK21" s="174"/>
      <c r="AL21" s="174"/>
      <c r="AM21" s="174"/>
      <c r="AN21" s="174"/>
      <c r="AO21" s="174"/>
      <c r="AP21" s="174"/>
      <c r="AQ21" s="174"/>
      <c r="AR21" s="176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7"/>
      <c r="BL21" s="167"/>
      <c r="BM21" s="168"/>
    </row>
    <row r="22" spans="1:65" ht="28.95" customHeight="1">
      <c r="A22" s="1"/>
      <c r="B22" s="159">
        <v>8</v>
      </c>
      <c r="C22" s="153"/>
      <c r="D22" s="169" t="s">
        <v>146</v>
      </c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70"/>
      <c r="R22" s="159" t="s">
        <v>33</v>
      </c>
      <c r="S22" s="153"/>
      <c r="T22" s="164" t="s">
        <v>154</v>
      </c>
      <c r="U22" s="164"/>
      <c r="V22" s="164"/>
      <c r="W22" s="164"/>
      <c r="X22" s="159" t="s">
        <v>155</v>
      </c>
      <c r="Y22" s="152"/>
      <c r="Z22" s="171" t="s">
        <v>34</v>
      </c>
      <c r="AA22" s="172"/>
      <c r="AB22" s="172"/>
      <c r="AC22" s="173"/>
      <c r="AD22" s="160" t="s">
        <v>156</v>
      </c>
      <c r="AE22" s="152"/>
      <c r="AF22" s="152"/>
      <c r="AG22" s="152"/>
      <c r="AH22" s="152"/>
      <c r="AI22" s="153"/>
      <c r="AJ22" s="174" t="s">
        <v>164</v>
      </c>
      <c r="AK22" s="174"/>
      <c r="AL22" s="174"/>
      <c r="AM22" s="174"/>
      <c r="AN22" s="174"/>
      <c r="AO22" s="174"/>
      <c r="AP22" s="174"/>
      <c r="AQ22" s="174"/>
      <c r="AR22" s="176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167"/>
      <c r="BL22" s="167"/>
      <c r="BM22" s="168"/>
    </row>
    <row r="23" spans="1:65" ht="28.95" customHeight="1">
      <c r="A23" s="1"/>
      <c r="B23" s="159">
        <v>9</v>
      </c>
      <c r="C23" s="153"/>
      <c r="D23" s="169" t="s">
        <v>147</v>
      </c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70"/>
      <c r="R23" s="175" t="s">
        <v>34</v>
      </c>
      <c r="S23" s="155"/>
      <c r="T23" s="164" t="s">
        <v>154</v>
      </c>
      <c r="U23" s="164"/>
      <c r="V23" s="164"/>
      <c r="W23" s="164"/>
      <c r="X23" s="159" t="s">
        <v>155</v>
      </c>
      <c r="Y23" s="152"/>
      <c r="Z23" s="171" t="s">
        <v>34</v>
      </c>
      <c r="AA23" s="172"/>
      <c r="AB23" s="172"/>
      <c r="AC23" s="173"/>
      <c r="AD23" s="160" t="s">
        <v>156</v>
      </c>
      <c r="AE23" s="152"/>
      <c r="AF23" s="152"/>
      <c r="AG23" s="152"/>
      <c r="AH23" s="152"/>
      <c r="AI23" s="153"/>
      <c r="AJ23" s="174" t="s">
        <v>165</v>
      </c>
      <c r="AK23" s="174"/>
      <c r="AL23" s="174"/>
      <c r="AM23" s="174"/>
      <c r="AN23" s="174"/>
      <c r="AO23" s="174"/>
      <c r="AP23" s="174"/>
      <c r="AQ23" s="174"/>
      <c r="AR23" s="176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7"/>
      <c r="BK23" s="167"/>
      <c r="BL23" s="167"/>
      <c r="BM23" s="168"/>
    </row>
    <row r="24" spans="1:65" ht="28.95" customHeight="1">
      <c r="A24" s="1"/>
      <c r="B24" s="159">
        <v>10</v>
      </c>
      <c r="C24" s="153"/>
      <c r="D24" s="169" t="s">
        <v>148</v>
      </c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70"/>
      <c r="R24" s="175" t="s">
        <v>34</v>
      </c>
      <c r="S24" s="155"/>
      <c r="T24" s="179" t="s">
        <v>35</v>
      </c>
      <c r="U24" s="180"/>
      <c r="V24" s="180"/>
      <c r="W24" s="181"/>
      <c r="X24" s="182" t="s">
        <v>34</v>
      </c>
      <c r="Y24" s="172"/>
      <c r="Z24" s="171" t="s">
        <v>34</v>
      </c>
      <c r="AA24" s="172"/>
      <c r="AB24" s="172"/>
      <c r="AC24" s="173"/>
      <c r="AD24" s="174" t="s">
        <v>34</v>
      </c>
      <c r="AE24" s="174"/>
      <c r="AF24" s="174"/>
      <c r="AG24" s="174"/>
      <c r="AH24" s="174"/>
      <c r="AI24" s="174"/>
      <c r="AJ24" s="174" t="s">
        <v>34</v>
      </c>
      <c r="AK24" s="174"/>
      <c r="AL24" s="174"/>
      <c r="AM24" s="174"/>
      <c r="AN24" s="174"/>
      <c r="AO24" s="174"/>
      <c r="AP24" s="174"/>
      <c r="AQ24" s="174"/>
      <c r="AR24" s="176" t="s">
        <v>169</v>
      </c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7"/>
      <c r="BD24" s="167"/>
      <c r="BE24" s="167"/>
      <c r="BF24" s="167"/>
      <c r="BG24" s="167"/>
      <c r="BH24" s="167"/>
      <c r="BI24" s="167"/>
      <c r="BJ24" s="167"/>
      <c r="BK24" s="167"/>
      <c r="BL24" s="167"/>
      <c r="BM24" s="168"/>
    </row>
    <row r="25" spans="1:65" ht="28.95" customHeight="1">
      <c r="A25" s="1"/>
      <c r="B25" s="159">
        <v>11</v>
      </c>
      <c r="C25" s="153"/>
      <c r="D25" s="169" t="s">
        <v>149</v>
      </c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70"/>
      <c r="R25" s="175" t="s">
        <v>34</v>
      </c>
      <c r="S25" s="155"/>
      <c r="T25" s="179" t="s">
        <v>35</v>
      </c>
      <c r="U25" s="180"/>
      <c r="V25" s="180"/>
      <c r="W25" s="181"/>
      <c r="X25" s="182" t="s">
        <v>34</v>
      </c>
      <c r="Y25" s="172"/>
      <c r="Z25" s="171" t="s">
        <v>34</v>
      </c>
      <c r="AA25" s="172"/>
      <c r="AB25" s="172"/>
      <c r="AC25" s="173"/>
      <c r="AD25" s="174" t="s">
        <v>34</v>
      </c>
      <c r="AE25" s="174"/>
      <c r="AF25" s="174"/>
      <c r="AG25" s="174"/>
      <c r="AH25" s="174"/>
      <c r="AI25" s="174"/>
      <c r="AJ25" s="174" t="s">
        <v>34</v>
      </c>
      <c r="AK25" s="174"/>
      <c r="AL25" s="174"/>
      <c r="AM25" s="174"/>
      <c r="AN25" s="174"/>
      <c r="AO25" s="174"/>
      <c r="AP25" s="174"/>
      <c r="AQ25" s="174"/>
      <c r="AR25" s="176" t="s">
        <v>170</v>
      </c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  <c r="BG25" s="167"/>
      <c r="BH25" s="167"/>
      <c r="BI25" s="167"/>
      <c r="BJ25" s="167"/>
      <c r="BK25" s="167"/>
      <c r="BL25" s="167"/>
      <c r="BM25" s="168"/>
    </row>
    <row r="26" spans="1:65">
      <c r="A26" s="1"/>
      <c r="B26" s="33" t="s">
        <v>130</v>
      </c>
      <c r="C26" s="34"/>
      <c r="D26" s="34"/>
      <c r="E26" s="31" t="s">
        <v>32</v>
      </c>
      <c r="F26" s="31"/>
      <c r="G26" s="31"/>
      <c r="H26" s="31" t="s">
        <v>131</v>
      </c>
      <c r="I26" s="31"/>
      <c r="J26" s="31"/>
      <c r="K26" s="31"/>
      <c r="L26" s="31"/>
      <c r="M26" s="31"/>
      <c r="N26" s="31"/>
      <c r="O26" s="31"/>
      <c r="P26" s="31"/>
      <c r="Q26" s="34"/>
      <c r="R26" s="34"/>
      <c r="S26" s="34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2"/>
    </row>
    <row r="27" spans="1:65" ht="28.95" customHeight="1">
      <c r="A27" s="1"/>
      <c r="B27" s="177">
        <v>1</v>
      </c>
      <c r="C27" s="177"/>
      <c r="D27" s="178" t="s">
        <v>150</v>
      </c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7" t="s">
        <v>34</v>
      </c>
      <c r="S27" s="177"/>
      <c r="T27" s="164" t="s">
        <v>132</v>
      </c>
      <c r="U27" s="164"/>
      <c r="V27" s="164"/>
      <c r="W27" s="164"/>
      <c r="X27" s="177" t="s">
        <v>133</v>
      </c>
      <c r="Y27" s="177"/>
      <c r="Z27" s="177" t="s">
        <v>34</v>
      </c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8" t="s">
        <v>152</v>
      </c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</row>
    <row r="28" spans="1:65" ht="28.95" customHeight="1">
      <c r="A28" s="1"/>
      <c r="B28" s="177">
        <v>1</v>
      </c>
      <c r="C28" s="177"/>
      <c r="D28" s="178" t="s">
        <v>151</v>
      </c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7" t="s">
        <v>34</v>
      </c>
      <c r="S28" s="177"/>
      <c r="T28" s="164" t="s">
        <v>132</v>
      </c>
      <c r="U28" s="164"/>
      <c r="V28" s="164"/>
      <c r="W28" s="164"/>
      <c r="X28" s="177" t="s">
        <v>133</v>
      </c>
      <c r="Y28" s="177"/>
      <c r="Z28" s="177" t="s">
        <v>34</v>
      </c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8" t="s">
        <v>153</v>
      </c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  <row r="995" spans="1:6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</row>
    <row r="996" spans="1:6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</row>
  </sheetData>
  <mergeCells count="139">
    <mergeCell ref="F5:M5"/>
    <mergeCell ref="F6:M6"/>
    <mergeCell ref="F7:M7"/>
    <mergeCell ref="F8:M8"/>
    <mergeCell ref="AR16:BM16"/>
    <mergeCell ref="AV4:BF4"/>
    <mergeCell ref="AV6:BF6"/>
    <mergeCell ref="Z19:AC19"/>
    <mergeCell ref="AD19:AI19"/>
    <mergeCell ref="AJ19:AQ19"/>
    <mergeCell ref="AR19:BM19"/>
    <mergeCell ref="R13:S13"/>
    <mergeCell ref="R18:S18"/>
    <mergeCell ref="T18:W18"/>
    <mergeCell ref="X18:Y18"/>
    <mergeCell ref="Z18:AC18"/>
    <mergeCell ref="AD18:AI18"/>
    <mergeCell ref="AJ18:AQ18"/>
    <mergeCell ref="AR18:BM18"/>
    <mergeCell ref="AD16:AI16"/>
    <mergeCell ref="AJ16:AQ16"/>
    <mergeCell ref="AR17:BM17"/>
    <mergeCell ref="AD17:AI17"/>
    <mergeCell ref="AJ17:AQ17"/>
    <mergeCell ref="AD28:AI28"/>
    <mergeCell ref="AJ28:AQ28"/>
    <mergeCell ref="AR28:BM28"/>
    <mergeCell ref="T22:W22"/>
    <mergeCell ref="X22:Y22"/>
    <mergeCell ref="Z22:AC22"/>
    <mergeCell ref="AD22:AI22"/>
    <mergeCell ref="AJ22:AQ22"/>
    <mergeCell ref="AR22:BM22"/>
    <mergeCell ref="AD24:AI24"/>
    <mergeCell ref="AJ24:AQ24"/>
    <mergeCell ref="AR24:BM24"/>
    <mergeCell ref="T28:W28"/>
    <mergeCell ref="X28:Y28"/>
    <mergeCell ref="X24:Y24"/>
    <mergeCell ref="Z24:AC24"/>
    <mergeCell ref="Z28:AC28"/>
    <mergeCell ref="Z27:AC27"/>
    <mergeCell ref="AD27:AI27"/>
    <mergeCell ref="AJ27:AQ27"/>
    <mergeCell ref="AR27:BM27"/>
    <mergeCell ref="AD23:AI23"/>
    <mergeCell ref="AJ23:AQ23"/>
    <mergeCell ref="AR23:BM23"/>
    <mergeCell ref="D23:Q23"/>
    <mergeCell ref="R23:S23"/>
    <mergeCell ref="T23:W23"/>
    <mergeCell ref="X23:Y23"/>
    <mergeCell ref="Z23:AC23"/>
    <mergeCell ref="B25:C25"/>
    <mergeCell ref="B24:C24"/>
    <mergeCell ref="D24:Q24"/>
    <mergeCell ref="R24:S24"/>
    <mergeCell ref="T24:W24"/>
    <mergeCell ref="AD25:AI25"/>
    <mergeCell ref="AJ25:AQ25"/>
    <mergeCell ref="AR25:BM25"/>
    <mergeCell ref="B28:C28"/>
    <mergeCell ref="D28:Q28"/>
    <mergeCell ref="R28:S28"/>
    <mergeCell ref="T27:W27"/>
    <mergeCell ref="X27:Y27"/>
    <mergeCell ref="B19:C19"/>
    <mergeCell ref="X19:Y19"/>
    <mergeCell ref="D25:Q25"/>
    <mergeCell ref="R25:S25"/>
    <mergeCell ref="T25:W25"/>
    <mergeCell ref="X25:Y25"/>
    <mergeCell ref="Z25:AC25"/>
    <mergeCell ref="AR21:BM21"/>
    <mergeCell ref="AR20:BM20"/>
    <mergeCell ref="B22:C22"/>
    <mergeCell ref="D22:Q22"/>
    <mergeCell ref="R22:S22"/>
    <mergeCell ref="B27:C27"/>
    <mergeCell ref="D27:Q27"/>
    <mergeCell ref="R27:S27"/>
    <mergeCell ref="B23:C23"/>
    <mergeCell ref="B21:C21"/>
    <mergeCell ref="D21:Q21"/>
    <mergeCell ref="R21:S21"/>
    <mergeCell ref="T21:W21"/>
    <mergeCell ref="X21:Y21"/>
    <mergeCell ref="Z21:AC21"/>
    <mergeCell ref="AD21:AI21"/>
    <mergeCell ref="AJ21:AQ21"/>
    <mergeCell ref="B20:C20"/>
    <mergeCell ref="D20:Q20"/>
    <mergeCell ref="R20:S20"/>
    <mergeCell ref="T20:W20"/>
    <mergeCell ref="X20:Y20"/>
    <mergeCell ref="Z20:AC20"/>
    <mergeCell ref="AD20:AI20"/>
    <mergeCell ref="AJ20:AQ20"/>
    <mergeCell ref="B16:C16"/>
    <mergeCell ref="D16:Q16"/>
    <mergeCell ref="R16:S16"/>
    <mergeCell ref="T16:W16"/>
    <mergeCell ref="X16:Y16"/>
    <mergeCell ref="Z16:AC16"/>
    <mergeCell ref="D19:Q19"/>
    <mergeCell ref="R19:S19"/>
    <mergeCell ref="T19:W19"/>
    <mergeCell ref="B18:C18"/>
    <mergeCell ref="D18:Q18"/>
    <mergeCell ref="B17:C17"/>
    <mergeCell ref="D17:Q17"/>
    <mergeCell ref="R17:S17"/>
    <mergeCell ref="T17:W17"/>
    <mergeCell ref="X17:Y17"/>
    <mergeCell ref="Z17:AC17"/>
    <mergeCell ref="F2:M2"/>
    <mergeCell ref="F3:M3"/>
    <mergeCell ref="F4:M4"/>
    <mergeCell ref="B15:C15"/>
    <mergeCell ref="D15:Q15"/>
    <mergeCell ref="N9:BF10"/>
    <mergeCell ref="AR13:BM13"/>
    <mergeCell ref="Z15:AC15"/>
    <mergeCell ref="AD15:AI15"/>
    <mergeCell ref="AJ15:AQ15"/>
    <mergeCell ref="AR15:BM15"/>
    <mergeCell ref="T13:W13"/>
    <mergeCell ref="X13:Y13"/>
    <mergeCell ref="Z13:AC13"/>
    <mergeCell ref="AD13:AI13"/>
    <mergeCell ref="AJ13:AQ13"/>
    <mergeCell ref="F9:M9"/>
    <mergeCell ref="F10:M10"/>
    <mergeCell ref="B13:C13"/>
    <mergeCell ref="D13:Q13"/>
    <mergeCell ref="R15:S15"/>
    <mergeCell ref="T15:W15"/>
    <mergeCell ref="X15:Y15"/>
    <mergeCell ref="AV3:BF3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912"/>
  <sheetViews>
    <sheetView showGridLines="0" tabSelected="1" topLeftCell="A46" zoomScaleNormal="100" workbookViewId="0">
      <selection activeCell="AD63" sqref="AD63"/>
    </sheetView>
  </sheetViews>
  <sheetFormatPr defaultColWidth="14.44140625" defaultRowHeight="15" customHeight="1"/>
  <cols>
    <col min="1" max="1" width="2.33203125" customWidth="1"/>
    <col min="2" max="4" width="3.109375" customWidth="1"/>
    <col min="5" max="5" width="4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92" t="s">
        <v>1</v>
      </c>
      <c r="G2" s="152"/>
      <c r="H2" s="152"/>
      <c r="I2" s="152"/>
      <c r="J2" s="152"/>
      <c r="K2" s="152"/>
      <c r="L2" s="152"/>
      <c r="M2" s="153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92" t="s">
        <v>3</v>
      </c>
      <c r="G3" s="152"/>
      <c r="H3" s="152"/>
      <c r="I3" s="152"/>
      <c r="J3" s="152"/>
      <c r="K3" s="152"/>
      <c r="L3" s="152"/>
      <c r="M3" s="153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5">
        <f>Header!AV3</f>
        <v>45840</v>
      </c>
      <c r="AW3" s="152"/>
      <c r="AX3" s="152"/>
      <c r="AY3" s="152"/>
      <c r="AZ3" s="152"/>
      <c r="BA3" s="152"/>
      <c r="BB3" s="152"/>
      <c r="BC3" s="152"/>
      <c r="BD3" s="152"/>
      <c r="BE3" s="152"/>
      <c r="BF3" s="153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92" t="s">
        <v>5</v>
      </c>
      <c r="G4" s="152"/>
      <c r="H4" s="152"/>
      <c r="I4" s="152"/>
      <c r="J4" s="152"/>
      <c r="K4" s="152"/>
      <c r="L4" s="152"/>
      <c r="M4" s="153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8">
        <f>Header!AV4</f>
        <v>0</v>
      </c>
      <c r="AW4" s="152"/>
      <c r="AX4" s="152"/>
      <c r="AY4" s="152"/>
      <c r="AZ4" s="152"/>
      <c r="BA4" s="152"/>
      <c r="BB4" s="152"/>
      <c r="BC4" s="152"/>
      <c r="BD4" s="152"/>
      <c r="BE4" s="152"/>
      <c r="BF4" s="153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92" t="s">
        <v>7</v>
      </c>
      <c r="G5" s="152"/>
      <c r="H5" s="152"/>
      <c r="I5" s="152"/>
      <c r="J5" s="152"/>
      <c r="K5" s="152"/>
      <c r="L5" s="152"/>
      <c r="M5" s="153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92" t="s">
        <v>9</v>
      </c>
      <c r="G6" s="152"/>
      <c r="H6" s="152"/>
      <c r="I6" s="152"/>
      <c r="J6" s="152"/>
      <c r="K6" s="152"/>
      <c r="L6" s="152"/>
      <c r="M6" s="153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5">
        <f>Header!AV6</f>
        <v>45840</v>
      </c>
      <c r="AW6" s="152"/>
      <c r="AX6" s="152"/>
      <c r="AY6" s="152"/>
      <c r="AZ6" s="152"/>
      <c r="BA6" s="152"/>
      <c r="BB6" s="152"/>
      <c r="BC6" s="152"/>
      <c r="BD6" s="152"/>
      <c r="BE6" s="152"/>
      <c r="BF6" s="153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92" t="s">
        <v>12</v>
      </c>
      <c r="G7" s="152"/>
      <c r="H7" s="152"/>
      <c r="I7" s="152"/>
      <c r="J7" s="152"/>
      <c r="K7" s="152"/>
      <c r="L7" s="152"/>
      <c r="M7" s="153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92" t="s">
        <v>13</v>
      </c>
      <c r="G8" s="152"/>
      <c r="H8" s="152"/>
      <c r="I8" s="152"/>
      <c r="J8" s="152"/>
      <c r="K8" s="152"/>
      <c r="L8" s="152"/>
      <c r="M8" s="153"/>
      <c r="N8" s="10" t="str">
        <f>Header!N8</f>
        <v>List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101" t="s">
        <v>14</v>
      </c>
      <c r="G9" s="154"/>
      <c r="H9" s="154"/>
      <c r="I9" s="154"/>
      <c r="J9" s="154"/>
      <c r="K9" s="154"/>
      <c r="L9" s="154"/>
      <c r="M9" s="155"/>
      <c r="N9" s="186" t="str">
        <f>Header!N9</f>
        <v>List Role, including some information and delete button.</v>
      </c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5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7"/>
      <c r="C10" s="8"/>
      <c r="D10" s="8"/>
      <c r="E10" s="8"/>
      <c r="F10" s="104"/>
      <c r="G10" s="157"/>
      <c r="H10" s="157"/>
      <c r="I10" s="157"/>
      <c r="J10" s="157"/>
      <c r="K10" s="157"/>
      <c r="L10" s="157"/>
      <c r="M10" s="158"/>
      <c r="N10" s="156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8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>
      <c r="A11" s="1"/>
      <c r="B11" s="84"/>
      <c r="C11" s="84"/>
      <c r="D11" s="84"/>
      <c r="E11" s="84"/>
      <c r="F11" s="85"/>
      <c r="G11" s="86"/>
      <c r="H11" s="86"/>
      <c r="I11" s="86"/>
      <c r="J11" s="86"/>
      <c r="K11" s="86"/>
      <c r="L11" s="86"/>
      <c r="M11" s="86"/>
      <c r="N11" s="86"/>
      <c r="O11" s="86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>
      <c r="A12" s="1"/>
      <c r="B12" s="73" t="s">
        <v>69</v>
      </c>
      <c r="C12" s="74"/>
      <c r="D12" s="74"/>
      <c r="E12" s="75"/>
      <c r="F12" s="11" t="s">
        <v>266</v>
      </c>
      <c r="G12" s="11"/>
      <c r="H12" s="11"/>
      <c r="I12" s="11"/>
      <c r="J12" s="11"/>
      <c r="K12" s="11"/>
      <c r="L12" s="11"/>
      <c r="M12" s="76"/>
      <c r="N12" s="76"/>
      <c r="O12" s="76"/>
      <c r="P12" s="11"/>
      <c r="Q12" s="11"/>
      <c r="R12" s="11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4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</row>
    <row r="13" spans="1:85">
      <c r="A13" s="1"/>
      <c r="B13" s="73" t="s">
        <v>70</v>
      </c>
      <c r="C13" s="74"/>
      <c r="D13" s="74"/>
      <c r="E13" s="75"/>
      <c r="F13" s="11" t="s">
        <v>282</v>
      </c>
      <c r="G13" s="11"/>
      <c r="H13" s="11"/>
      <c r="I13" s="11"/>
      <c r="J13" s="11"/>
      <c r="K13" s="11"/>
      <c r="L13" s="11"/>
      <c r="M13" s="76"/>
      <c r="N13" s="11"/>
      <c r="O13" s="11"/>
      <c r="P13" s="11"/>
      <c r="Q13" s="11"/>
      <c r="R13" s="11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4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</row>
    <row r="14" spans="1:85" ht="27" customHeight="1">
      <c r="A14" s="1"/>
      <c r="B14" s="73" t="s">
        <v>267</v>
      </c>
      <c r="C14" s="74"/>
      <c r="D14" s="74"/>
      <c r="E14" s="75"/>
      <c r="F14" s="165" t="s">
        <v>268</v>
      </c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2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</row>
    <row r="15" spans="1:85">
      <c r="A15" s="1"/>
      <c r="B15" s="77" t="s">
        <v>71</v>
      </c>
      <c r="C15" s="78"/>
      <c r="D15" s="78"/>
      <c r="E15" s="79"/>
      <c r="F15" s="80" t="s">
        <v>34</v>
      </c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</row>
    <row r="16" spans="1:85">
      <c r="A16" s="1"/>
      <c r="B16" s="1" t="s">
        <v>72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</row>
    <row r="17" spans="1:85">
      <c r="A17" s="1"/>
      <c r="B17" s="1"/>
      <c r="C17" s="82" t="s">
        <v>269</v>
      </c>
      <c r="D17" s="1" t="s">
        <v>266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</row>
    <row r="18" spans="1:8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</row>
    <row r="19" spans="1:85">
      <c r="A19" s="1"/>
      <c r="B19" s="1"/>
      <c r="C19" s="1"/>
      <c r="D19" s="1" t="s">
        <v>73</v>
      </c>
      <c r="E19" s="1"/>
      <c r="F19" s="1" t="s">
        <v>270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</row>
    <row r="20" spans="1:85" ht="15.75" customHeight="1">
      <c r="A20" s="1"/>
      <c r="B20" s="1"/>
      <c r="C20" s="1"/>
      <c r="D20" s="1"/>
      <c r="E20" s="1"/>
      <c r="F20" s="8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</row>
    <row r="21" spans="1:85">
      <c r="A21" s="1"/>
      <c r="B21" s="1"/>
      <c r="C21" s="1"/>
      <c r="D21" s="1" t="s">
        <v>271</v>
      </c>
      <c r="E21" s="1"/>
      <c r="F21" s="1" t="s">
        <v>283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</row>
    <row r="22" spans="1:85" ht="15.6" thickBo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</row>
    <row r="23" spans="1:85" ht="15.6" thickBot="1">
      <c r="A23" s="44"/>
      <c r="B23" s="45" t="s">
        <v>69</v>
      </c>
      <c r="C23" s="46"/>
      <c r="D23" s="46"/>
      <c r="E23" s="47"/>
      <c r="F23" s="48" t="s">
        <v>245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0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</row>
    <row r="24" spans="1:85" ht="15.6" thickBot="1">
      <c r="A24" s="44"/>
      <c r="B24" s="52" t="s">
        <v>70</v>
      </c>
      <c r="C24" s="53"/>
      <c r="D24" s="53"/>
      <c r="E24" s="54"/>
      <c r="F24" s="55" t="s">
        <v>171</v>
      </c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</row>
    <row r="25" spans="1:85" ht="27" customHeight="1" thickBot="1">
      <c r="A25" s="44"/>
      <c r="B25" s="52" t="s">
        <v>246</v>
      </c>
      <c r="C25" s="53"/>
      <c r="D25" s="53"/>
      <c r="E25" s="54"/>
      <c r="F25" s="58" t="s">
        <v>247</v>
      </c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</row>
    <row r="26" spans="1:85" ht="15.6" thickBot="1">
      <c r="A26" s="44"/>
      <c r="B26" s="52" t="s">
        <v>71</v>
      </c>
      <c r="C26" s="53"/>
      <c r="D26" s="53"/>
      <c r="E26" s="54"/>
      <c r="F26" s="59" t="s">
        <v>34</v>
      </c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</row>
    <row r="27" spans="1:85">
      <c r="A27" s="51"/>
      <c r="B27" s="60" t="s">
        <v>72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</row>
    <row r="28" spans="1:85">
      <c r="A28" s="51"/>
      <c r="B28" s="51"/>
      <c r="C28" s="61">
        <v>1</v>
      </c>
      <c r="D28" s="60" t="s">
        <v>248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</row>
    <row r="29" spans="1:8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</row>
    <row r="30" spans="1:85">
      <c r="A30" s="51"/>
      <c r="B30" s="51"/>
      <c r="C30" s="51"/>
      <c r="D30" s="60" t="s">
        <v>73</v>
      </c>
      <c r="E30" s="51"/>
      <c r="F30" s="43" t="s">
        <v>249</v>
      </c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</row>
    <row r="31" spans="1:85" ht="15.7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</row>
    <row r="32" spans="1:85">
      <c r="A32" s="62"/>
      <c r="B32" s="62"/>
      <c r="C32" s="62"/>
      <c r="D32" s="62"/>
      <c r="E32" s="62"/>
      <c r="F32" s="62"/>
      <c r="G32" s="62"/>
      <c r="H32" s="62"/>
      <c r="I32" s="190" t="s">
        <v>199</v>
      </c>
      <c r="J32" s="190"/>
      <c r="K32" s="190"/>
      <c r="L32" s="190"/>
      <c r="M32" s="190"/>
      <c r="N32" s="190"/>
      <c r="O32" s="190" t="s">
        <v>200</v>
      </c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87"/>
      <c r="AL32" s="187"/>
      <c r="AM32" s="187"/>
      <c r="AN32" s="187"/>
      <c r="AO32" s="187"/>
      <c r="AP32" s="187"/>
      <c r="AQ32" s="187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/>
      <c r="BB32" s="187"/>
      <c r="BC32" s="187"/>
      <c r="BD32" s="187"/>
      <c r="BE32" s="187"/>
      <c r="BF32" s="187"/>
      <c r="BG32" s="187"/>
      <c r="BH32" s="187"/>
      <c r="BI32" s="187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</row>
    <row r="33" spans="1:85" ht="30" customHeight="1">
      <c r="A33" s="62"/>
      <c r="B33" s="62"/>
      <c r="C33" s="62"/>
      <c r="D33" s="62"/>
      <c r="E33" s="62"/>
      <c r="F33" s="62"/>
      <c r="G33" s="62"/>
      <c r="H33" s="62"/>
      <c r="I33" s="190" t="s">
        <v>201</v>
      </c>
      <c r="J33" s="190"/>
      <c r="K33" s="190"/>
      <c r="L33" s="190"/>
      <c r="M33" s="190"/>
      <c r="N33" s="190"/>
      <c r="O33" s="185" t="s">
        <v>202</v>
      </c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8" t="s">
        <v>250</v>
      </c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  <c r="AV33" s="188"/>
      <c r="AW33" s="188"/>
      <c r="AX33" s="188"/>
      <c r="AY33" s="188"/>
      <c r="AZ33" s="188"/>
      <c r="BA33" s="188"/>
      <c r="BB33" s="188"/>
      <c r="BC33" s="188"/>
      <c r="BD33" s="188"/>
      <c r="BE33" s="188"/>
      <c r="BF33" s="188"/>
      <c r="BG33" s="188"/>
      <c r="BH33" s="188"/>
      <c r="BI33" s="188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</row>
    <row r="34" spans="1:85" ht="15.75" customHeight="1">
      <c r="A34" s="51"/>
      <c r="B34" s="51"/>
      <c r="C34" s="51"/>
      <c r="D34" s="51"/>
      <c r="E34" s="51"/>
      <c r="F34" s="51"/>
      <c r="G34" s="51"/>
      <c r="H34" s="51"/>
      <c r="I34" s="190" t="s">
        <v>203</v>
      </c>
      <c r="J34" s="190"/>
      <c r="K34" s="190"/>
      <c r="L34" s="190"/>
      <c r="M34" s="190"/>
      <c r="N34" s="190"/>
      <c r="O34" s="189" t="s">
        <v>34</v>
      </c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4"/>
      <c r="AL34" s="184"/>
      <c r="AM34" s="184"/>
      <c r="AN34" s="184"/>
      <c r="AO34" s="184"/>
      <c r="AP34" s="184"/>
      <c r="AQ34" s="184"/>
      <c r="AR34" s="184"/>
      <c r="AS34" s="184"/>
      <c r="AT34" s="184"/>
      <c r="AU34" s="184"/>
      <c r="AV34" s="184"/>
      <c r="AW34" s="184"/>
      <c r="AX34" s="184"/>
      <c r="AY34" s="184"/>
      <c r="AZ34" s="184"/>
      <c r="BA34" s="184"/>
      <c r="BB34" s="184"/>
      <c r="BC34" s="184"/>
      <c r="BD34" s="184"/>
      <c r="BE34" s="184"/>
      <c r="BF34" s="184"/>
      <c r="BG34" s="184"/>
      <c r="BH34" s="184"/>
      <c r="BI34" s="184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 ht="15.75" customHeight="1">
      <c r="A36" s="51"/>
      <c r="B36" s="51"/>
      <c r="C36" s="51"/>
      <c r="D36" s="251" t="s">
        <v>284</v>
      </c>
      <c r="E36" s="51"/>
      <c r="F36" s="252" t="s">
        <v>285</v>
      </c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 ht="15.75" customHeight="1">
      <c r="A37" s="51"/>
      <c r="B37" s="51"/>
      <c r="C37" s="51"/>
      <c r="D37" s="251"/>
      <c r="E37" s="51"/>
      <c r="F37" s="252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 ht="15.75" customHeight="1">
      <c r="A38" s="51"/>
      <c r="B38" s="51"/>
      <c r="C38" s="51"/>
      <c r="D38" s="251" t="s">
        <v>286</v>
      </c>
      <c r="E38" s="51"/>
      <c r="F38" s="252" t="s">
        <v>287</v>
      </c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 ht="15.75" customHeight="1" thickBot="1">
      <c r="A39" s="51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 ht="15.75" customHeight="1" thickBot="1">
      <c r="A40" s="63"/>
      <c r="B40" s="52" t="s">
        <v>69</v>
      </c>
      <c r="C40" s="53"/>
      <c r="D40" s="53"/>
      <c r="E40" s="54"/>
      <c r="F40" s="58" t="s">
        <v>251</v>
      </c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5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 ht="15.75" customHeight="1" thickBot="1">
      <c r="A41" s="63"/>
      <c r="B41" s="52" t="s">
        <v>70</v>
      </c>
      <c r="C41" s="53"/>
      <c r="D41" s="53"/>
      <c r="E41" s="54"/>
      <c r="F41" s="58" t="s">
        <v>252</v>
      </c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5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 ht="15.6" thickBot="1">
      <c r="A42" s="63"/>
      <c r="B42" s="52" t="s">
        <v>246</v>
      </c>
      <c r="C42" s="53"/>
      <c r="D42" s="53"/>
      <c r="E42" s="54"/>
      <c r="F42" s="58" t="s">
        <v>253</v>
      </c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5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 ht="15.75" customHeight="1" thickBot="1">
      <c r="A43" s="63"/>
      <c r="B43" s="52" t="s">
        <v>71</v>
      </c>
      <c r="C43" s="53"/>
      <c r="D43" s="53"/>
      <c r="E43" s="54"/>
      <c r="F43" s="59" t="s">
        <v>34</v>
      </c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5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 ht="15.75" customHeight="1">
      <c r="A44" s="66"/>
      <c r="B44" s="60" t="s">
        <v>72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 ht="15.75" customHeight="1">
      <c r="A45" s="51"/>
      <c r="B45" s="51"/>
      <c r="C45" s="61">
        <v>1</v>
      </c>
      <c r="D45" s="60" t="s">
        <v>251</v>
      </c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 ht="15.75" customHeight="1">
      <c r="A46" s="51"/>
      <c r="B46" s="51"/>
      <c r="C46" s="51"/>
      <c r="D46" s="67" t="s">
        <v>254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 ht="15.6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>
      <c r="A48" s="51"/>
      <c r="B48" s="66"/>
      <c r="C48" s="66"/>
      <c r="D48" s="66"/>
      <c r="E48" s="69">
        <v>1.1000000000000001</v>
      </c>
      <c r="F48" s="66"/>
      <c r="G48" s="43" t="s">
        <v>255</v>
      </c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 s="35" customForma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>
      <c r="A50" s="51"/>
      <c r="B50" s="51"/>
      <c r="C50" s="51"/>
      <c r="D50" s="51"/>
      <c r="E50" s="51"/>
      <c r="F50" s="51"/>
      <c r="G50" s="60" t="s">
        <v>256</v>
      </c>
      <c r="H50" s="51"/>
      <c r="I50" s="51"/>
      <c r="J50" s="51"/>
      <c r="K50" s="43" t="s">
        <v>257</v>
      </c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>
      <c r="A51" s="51"/>
      <c r="B51" s="51"/>
      <c r="C51" s="51"/>
      <c r="D51" s="51"/>
      <c r="E51" s="51"/>
      <c r="F51" s="51"/>
      <c r="G51" s="60"/>
      <c r="H51" s="51"/>
      <c r="I51" s="51"/>
      <c r="J51" s="51"/>
      <c r="K51" s="43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>
      <c r="A52" s="51"/>
      <c r="B52" s="51"/>
      <c r="C52" s="51"/>
      <c r="D52" s="51"/>
      <c r="E52" s="51"/>
      <c r="F52" s="51"/>
      <c r="G52" s="60" t="s">
        <v>288</v>
      </c>
      <c r="H52" s="51"/>
      <c r="I52" s="51"/>
      <c r="J52" s="51"/>
      <c r="K52" s="253" t="s">
        <v>289</v>
      </c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>
      <c r="A53" s="51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 ht="16.2" customHeight="1">
      <c r="A54" s="51"/>
      <c r="B54" s="66"/>
      <c r="C54" s="66"/>
      <c r="D54" s="66"/>
      <c r="E54" s="70">
        <v>1.2</v>
      </c>
      <c r="F54" s="66"/>
      <c r="G54" s="253" t="s">
        <v>265</v>
      </c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ht="15.6" thickBot="1">
      <c r="A55" s="51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 ht="15.6" thickBot="1">
      <c r="A56" s="44"/>
      <c r="B56" s="52" t="s">
        <v>69</v>
      </c>
      <c r="C56" s="53"/>
      <c r="D56" s="53"/>
      <c r="E56" s="54"/>
      <c r="F56" s="58" t="s">
        <v>258</v>
      </c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5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ht="15.6" thickBot="1">
      <c r="A57" s="44"/>
      <c r="B57" s="52" t="s">
        <v>70</v>
      </c>
      <c r="C57" s="53"/>
      <c r="D57" s="53"/>
      <c r="E57" s="54"/>
      <c r="F57" s="58" t="s">
        <v>259</v>
      </c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5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 ht="15.6" thickBot="1">
      <c r="A58" s="44"/>
      <c r="B58" s="52" t="s">
        <v>246</v>
      </c>
      <c r="C58" s="53"/>
      <c r="D58" s="53"/>
      <c r="E58" s="54"/>
      <c r="F58" s="58" t="s">
        <v>260</v>
      </c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5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ht="15.6" thickBot="1">
      <c r="A59" s="44"/>
      <c r="B59" s="52" t="s">
        <v>71</v>
      </c>
      <c r="C59" s="53"/>
      <c r="D59" s="53"/>
      <c r="E59" s="54"/>
      <c r="F59" s="59" t="s">
        <v>34</v>
      </c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5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 ht="15.75" customHeight="1">
      <c r="A60" s="51"/>
      <c r="B60" s="60" t="s">
        <v>72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>
      <c r="A61" s="51"/>
      <c r="B61" s="51"/>
      <c r="C61" s="61">
        <v>1</v>
      </c>
      <c r="D61" s="60" t="s">
        <v>290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>
      <c r="A63" s="51"/>
      <c r="B63" s="51"/>
      <c r="C63" s="51"/>
      <c r="D63" s="60" t="s">
        <v>74</v>
      </c>
      <c r="E63" s="51"/>
      <c r="F63" s="43" t="s">
        <v>261</v>
      </c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ht="27" customHeight="1">
      <c r="A65" s="51"/>
      <c r="B65" s="51"/>
      <c r="C65" s="51"/>
      <c r="D65" s="51"/>
      <c r="E65" s="51"/>
      <c r="F65" s="60" t="s">
        <v>256</v>
      </c>
      <c r="G65" s="51"/>
      <c r="H65" s="51"/>
      <c r="I65" s="60" t="s">
        <v>263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 ht="15.75" customHeight="1">
      <c r="A67" s="51"/>
      <c r="B67" s="51"/>
      <c r="C67" s="51"/>
      <c r="D67" s="51"/>
      <c r="E67" s="51"/>
      <c r="F67" s="60" t="s">
        <v>262</v>
      </c>
      <c r="G67" s="51"/>
      <c r="H67" s="51"/>
      <c r="I67" s="68" t="s">
        <v>264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spans="1:8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spans="1:8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spans="1:8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spans="1:8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spans="1:8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spans="1:8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 spans="1:8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  <row r="805" spans="1:8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</row>
    <row r="806" spans="1:8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</row>
    <row r="807" spans="1:8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</row>
    <row r="808" spans="1:8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</row>
    <row r="809" spans="1:8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</row>
    <row r="810" spans="1:8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</row>
    <row r="811" spans="1:8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</row>
    <row r="812" spans="1:8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</row>
    <row r="813" spans="1:8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</row>
    <row r="814" spans="1:8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</row>
    <row r="815" spans="1:8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</row>
    <row r="816" spans="1:8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</row>
    <row r="817" spans="1:8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</row>
    <row r="818" spans="1:8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</row>
    <row r="819" spans="1:8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</row>
    <row r="820" spans="1:8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</row>
    <row r="821" spans="1:8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</row>
    <row r="822" spans="1:8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</row>
    <row r="823" spans="1:8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</row>
    <row r="824" spans="1:8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</row>
    <row r="825" spans="1:8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</row>
    <row r="826" spans="1:8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</row>
    <row r="827" spans="1:8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</row>
    <row r="828" spans="1:8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</row>
    <row r="829" spans="1:8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</row>
    <row r="830" spans="1:8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</row>
    <row r="831" spans="1:8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</row>
    <row r="832" spans="1:8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</row>
    <row r="833" spans="1:8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</row>
    <row r="834" spans="1:8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</row>
    <row r="835" spans="1:8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</row>
    <row r="836" spans="1:8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</row>
    <row r="837" spans="1:8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</row>
    <row r="838" spans="1:8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</row>
    <row r="839" spans="1:8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</row>
    <row r="840" spans="1:8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</row>
    <row r="841" spans="1:8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</row>
    <row r="842" spans="1:8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</row>
    <row r="843" spans="1:8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</row>
    <row r="844" spans="1:8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</row>
    <row r="845" spans="1:8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</row>
    <row r="846" spans="1:8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</row>
    <row r="847" spans="1:8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</row>
    <row r="848" spans="1:8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</row>
    <row r="849" spans="1:8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</row>
    <row r="850" spans="1:8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</row>
    <row r="851" spans="1:8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</row>
    <row r="852" spans="1:8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</row>
    <row r="853" spans="1:8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</row>
    <row r="854" spans="1:8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</row>
    <row r="855" spans="1:8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</row>
    <row r="856" spans="1:8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</row>
    <row r="857" spans="1:8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</row>
    <row r="858" spans="1:8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</row>
    <row r="859" spans="1:8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</row>
    <row r="860" spans="1:8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</row>
    <row r="861" spans="1:8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</row>
    <row r="862" spans="1:8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</row>
    <row r="863" spans="1:8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</row>
    <row r="864" spans="1:8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</row>
    <row r="865" spans="1:8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</row>
    <row r="866" spans="1:8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</row>
    <row r="867" spans="1:8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</row>
    <row r="868" spans="1:8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</row>
    <row r="869" spans="1:8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</row>
    <row r="870" spans="1:8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</row>
    <row r="871" spans="1:8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</row>
    <row r="872" spans="1:8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</row>
    <row r="873" spans="1:8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</row>
    <row r="874" spans="1:8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</row>
    <row r="875" spans="1:8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</row>
    <row r="876" spans="1:8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</row>
    <row r="877" spans="1:8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</row>
    <row r="878" spans="1:8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</row>
    <row r="879" spans="1:8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</row>
    <row r="880" spans="1:8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</row>
    <row r="881" spans="1:8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</row>
    <row r="882" spans="1:8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</row>
    <row r="883" spans="1:8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</row>
    <row r="884" spans="1:8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</row>
    <row r="885" spans="1: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</row>
    <row r="886" spans="1:8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</row>
    <row r="887" spans="1:8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</row>
    <row r="888" spans="1:8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</row>
    <row r="889" spans="1:8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</row>
    <row r="890" spans="1:8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</row>
    <row r="891" spans="1:8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</row>
    <row r="892" spans="1:8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</row>
    <row r="893" spans="1:8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</row>
    <row r="894" spans="1:8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</row>
    <row r="895" spans="1:8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</row>
    <row r="896" spans="1:8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</row>
    <row r="897" spans="1:8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</row>
    <row r="898" spans="1:8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</row>
    <row r="899" spans="1:8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</row>
    <row r="900" spans="1:8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</row>
    <row r="901" spans="1:8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</row>
    <row r="902" spans="1:8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</row>
    <row r="903" spans="1:8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</row>
    <row r="904" spans="1:8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</row>
    <row r="905" spans="1:8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</row>
    <row r="906" spans="1:8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</row>
    <row r="907" spans="1:8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</row>
    <row r="908" spans="1:8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</row>
    <row r="909" spans="1:8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</row>
    <row r="910" spans="1:8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</row>
    <row r="911" spans="1:8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</row>
    <row r="912" spans="1:8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</row>
  </sheetData>
  <mergeCells count="23">
    <mergeCell ref="AK34:BI34"/>
    <mergeCell ref="O33:AJ33"/>
    <mergeCell ref="F9:M9"/>
    <mergeCell ref="F10:M10"/>
    <mergeCell ref="N9:BF10"/>
    <mergeCell ref="AK32:BI32"/>
    <mergeCell ref="AK33:BI33"/>
    <mergeCell ref="O34:AJ34"/>
    <mergeCell ref="I34:N34"/>
    <mergeCell ref="I33:N33"/>
    <mergeCell ref="I32:N32"/>
    <mergeCell ref="O32:AJ32"/>
    <mergeCell ref="F14:AP14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orientation="portrait" r:id="rId1"/>
  <rowBreaks count="1" manualBreakCount="1">
    <brk id="6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66"/>
  <sheetViews>
    <sheetView showGridLines="0" topLeftCell="A37" workbookViewId="0">
      <selection activeCell="M33" sqref="M33:W33"/>
    </sheetView>
  </sheetViews>
  <sheetFormatPr defaultColWidth="14.44140625" defaultRowHeight="15" customHeight="1"/>
  <cols>
    <col min="1" max="51" width="2.33203125" customWidth="1"/>
    <col min="52" max="52" width="13.5546875" customWidth="1"/>
    <col min="53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92" t="s">
        <v>1</v>
      </c>
      <c r="G2" s="93"/>
      <c r="H2" s="93"/>
      <c r="I2" s="93"/>
      <c r="J2" s="93"/>
      <c r="K2" s="93"/>
      <c r="L2" s="93"/>
      <c r="M2" s="94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92" t="s">
        <v>3</v>
      </c>
      <c r="G3" s="93"/>
      <c r="H3" s="93"/>
      <c r="I3" s="93"/>
      <c r="J3" s="93"/>
      <c r="K3" s="93"/>
      <c r="L3" s="93"/>
      <c r="M3" s="94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5">
        <f>Header!AV3</f>
        <v>45840</v>
      </c>
      <c r="AW3" s="96"/>
      <c r="AX3" s="96"/>
      <c r="AY3" s="96"/>
      <c r="AZ3" s="96"/>
      <c r="BA3" s="96"/>
      <c r="BB3" s="96"/>
      <c r="BC3" s="96"/>
      <c r="BD3" s="96"/>
      <c r="BE3" s="96"/>
      <c r="BF3" s="97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92" t="s">
        <v>5</v>
      </c>
      <c r="G4" s="93"/>
      <c r="H4" s="93"/>
      <c r="I4" s="93"/>
      <c r="J4" s="93"/>
      <c r="K4" s="93"/>
      <c r="L4" s="93"/>
      <c r="M4" s="94"/>
      <c r="N4" s="10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8">
        <f>Header!AV4</f>
        <v>0</v>
      </c>
      <c r="AW4" s="99"/>
      <c r="AX4" s="99"/>
      <c r="AY4" s="99"/>
      <c r="AZ4" s="99"/>
      <c r="BA4" s="99"/>
      <c r="BB4" s="99"/>
      <c r="BC4" s="99"/>
      <c r="BD4" s="99"/>
      <c r="BE4" s="99"/>
      <c r="BF4" s="100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92" t="s">
        <v>7</v>
      </c>
      <c r="G5" s="93"/>
      <c r="H5" s="93"/>
      <c r="I5" s="93"/>
      <c r="J5" s="93"/>
      <c r="K5" s="93"/>
      <c r="L5" s="93"/>
      <c r="M5" s="94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92" t="s">
        <v>9</v>
      </c>
      <c r="G6" s="93"/>
      <c r="H6" s="93"/>
      <c r="I6" s="93"/>
      <c r="J6" s="93"/>
      <c r="K6" s="93"/>
      <c r="L6" s="93"/>
      <c r="M6" s="94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5">
        <f>Header!AV6</f>
        <v>45840</v>
      </c>
      <c r="AW6" s="96"/>
      <c r="AX6" s="96"/>
      <c r="AY6" s="96"/>
      <c r="AZ6" s="96"/>
      <c r="BA6" s="96"/>
      <c r="BB6" s="96"/>
      <c r="BC6" s="96"/>
      <c r="BD6" s="96"/>
      <c r="BE6" s="96"/>
      <c r="BF6" s="97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92" t="s">
        <v>12</v>
      </c>
      <c r="G7" s="93"/>
      <c r="H7" s="93"/>
      <c r="I7" s="93"/>
      <c r="J7" s="93"/>
      <c r="K7" s="93"/>
      <c r="L7" s="93"/>
      <c r="M7" s="94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92" t="s">
        <v>13</v>
      </c>
      <c r="G8" s="93"/>
      <c r="H8" s="93"/>
      <c r="I8" s="93"/>
      <c r="J8" s="93"/>
      <c r="K8" s="93"/>
      <c r="L8" s="93"/>
      <c r="M8" s="94"/>
      <c r="N8" s="10" t="str">
        <f>Header!N8</f>
        <v>List Role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101" t="s">
        <v>14</v>
      </c>
      <c r="G9" s="102"/>
      <c r="H9" s="102"/>
      <c r="I9" s="102"/>
      <c r="J9" s="102"/>
      <c r="K9" s="102"/>
      <c r="L9" s="102"/>
      <c r="M9" s="103"/>
      <c r="N9" s="113" t="str">
        <f>Header!N9</f>
        <v>List Role, including some information and delete button.</v>
      </c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5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4"/>
      <c r="G10" s="105"/>
      <c r="H10" s="105"/>
      <c r="I10" s="105"/>
      <c r="J10" s="105"/>
      <c r="K10" s="105"/>
      <c r="L10" s="105"/>
      <c r="M10" s="106"/>
      <c r="N10" s="116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8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3" t="s">
        <v>75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1"/>
    </row>
    <row r="13" spans="1:65" ht="13.5" customHeight="1">
      <c r="A13" s="9"/>
      <c r="B13" s="211" t="s">
        <v>22</v>
      </c>
      <c r="C13" s="155"/>
      <c r="D13" s="211" t="s">
        <v>76</v>
      </c>
      <c r="E13" s="154"/>
      <c r="F13" s="154"/>
      <c r="G13" s="154"/>
      <c r="H13" s="154"/>
      <c r="I13" s="154"/>
      <c r="J13" s="154"/>
      <c r="K13" s="154"/>
      <c r="L13" s="155"/>
      <c r="M13" s="212" t="s">
        <v>77</v>
      </c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3"/>
      <c r="AD13" s="213" t="s">
        <v>78</v>
      </c>
      <c r="AE13" s="154"/>
      <c r="AF13" s="154"/>
      <c r="AG13" s="154"/>
      <c r="AH13" s="154"/>
      <c r="AI13" s="154"/>
      <c r="AJ13" s="154"/>
      <c r="AK13" s="154"/>
      <c r="AL13" s="155"/>
      <c r="AM13" s="213" t="s">
        <v>79</v>
      </c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5"/>
      <c r="BA13" s="211" t="s">
        <v>80</v>
      </c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5"/>
    </row>
    <row r="14" spans="1:65" ht="29.25" customHeight="1">
      <c r="A14" s="9"/>
      <c r="B14" s="156"/>
      <c r="C14" s="158"/>
      <c r="D14" s="156"/>
      <c r="E14" s="157"/>
      <c r="F14" s="157"/>
      <c r="G14" s="157"/>
      <c r="H14" s="157"/>
      <c r="I14" s="157"/>
      <c r="J14" s="157"/>
      <c r="K14" s="157"/>
      <c r="L14" s="158"/>
      <c r="M14" s="212" t="s">
        <v>81</v>
      </c>
      <c r="N14" s="152"/>
      <c r="O14" s="152"/>
      <c r="P14" s="152"/>
      <c r="Q14" s="152"/>
      <c r="R14" s="152"/>
      <c r="S14" s="152"/>
      <c r="T14" s="152"/>
      <c r="U14" s="152"/>
      <c r="V14" s="152"/>
      <c r="W14" s="153"/>
      <c r="X14" s="212" t="s">
        <v>82</v>
      </c>
      <c r="Y14" s="152"/>
      <c r="Z14" s="152"/>
      <c r="AA14" s="152"/>
      <c r="AB14" s="152"/>
      <c r="AC14" s="153"/>
      <c r="AD14" s="156"/>
      <c r="AE14" s="157"/>
      <c r="AF14" s="157"/>
      <c r="AG14" s="157"/>
      <c r="AH14" s="157"/>
      <c r="AI14" s="157"/>
      <c r="AJ14" s="157"/>
      <c r="AK14" s="157"/>
      <c r="AL14" s="158"/>
      <c r="AM14" s="156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8"/>
      <c r="BA14" s="156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8"/>
    </row>
    <row r="15" spans="1:65" ht="26.4" customHeight="1">
      <c r="A15" s="9"/>
      <c r="B15" s="214">
        <v>1</v>
      </c>
      <c r="C15" s="215"/>
      <c r="D15" s="220" t="s">
        <v>238</v>
      </c>
      <c r="E15" s="221"/>
      <c r="F15" s="221"/>
      <c r="G15" s="221"/>
      <c r="H15" s="221"/>
      <c r="I15" s="221"/>
      <c r="J15" s="221"/>
      <c r="K15" s="221"/>
      <c r="L15" s="222"/>
      <c r="M15" s="193" t="s">
        <v>174</v>
      </c>
      <c r="N15" s="194"/>
      <c r="O15" s="194"/>
      <c r="P15" s="194"/>
      <c r="Q15" s="194"/>
      <c r="R15" s="194"/>
      <c r="S15" s="194"/>
      <c r="T15" s="194"/>
      <c r="U15" s="194"/>
      <c r="V15" s="194"/>
      <c r="W15" s="195"/>
      <c r="X15" s="196" t="s">
        <v>34</v>
      </c>
      <c r="Y15" s="197"/>
      <c r="Z15" s="197"/>
      <c r="AA15" s="197"/>
      <c r="AB15" s="197"/>
      <c r="AC15" s="198"/>
      <c r="AD15" s="199" t="s">
        <v>34</v>
      </c>
      <c r="AE15" s="200"/>
      <c r="AF15" s="200"/>
      <c r="AG15" s="200"/>
      <c r="AH15" s="200"/>
      <c r="AI15" s="200"/>
      <c r="AJ15" s="200"/>
      <c r="AK15" s="200"/>
      <c r="AL15" s="201"/>
      <c r="AM15" s="199" t="str">
        <f>SUBSTITUTE(SUBSTITUTE(VLOOKUP(M15, Message!A2:F25, 6, FALSE), "[Item name]", D15), "[item name]", D15)</f>
        <v>*The name en field is required.</v>
      </c>
      <c r="AN15" s="200"/>
      <c r="AO15" s="200"/>
      <c r="AP15" s="200"/>
      <c r="AQ15" s="200"/>
      <c r="AR15" s="200"/>
      <c r="AS15" s="200"/>
      <c r="AT15" s="200"/>
      <c r="AU15" s="200"/>
      <c r="AV15" s="200"/>
      <c r="AW15" s="200"/>
      <c r="AX15" s="200"/>
      <c r="AY15" s="200"/>
      <c r="AZ15" s="201"/>
      <c r="BA15" s="199"/>
      <c r="BB15" s="200"/>
      <c r="BC15" s="200"/>
      <c r="BD15" s="200"/>
      <c r="BE15" s="200"/>
      <c r="BF15" s="200"/>
      <c r="BG15" s="200"/>
      <c r="BH15" s="200"/>
      <c r="BI15" s="200"/>
      <c r="BJ15" s="200"/>
      <c r="BK15" s="200"/>
      <c r="BL15" s="200"/>
      <c r="BM15" s="201"/>
    </row>
    <row r="16" spans="1:65" ht="26.4" customHeight="1">
      <c r="A16" s="9"/>
      <c r="B16" s="216"/>
      <c r="C16" s="217"/>
      <c r="D16" s="223"/>
      <c r="E16" s="224"/>
      <c r="F16" s="224"/>
      <c r="G16" s="224"/>
      <c r="H16" s="224"/>
      <c r="I16" s="224"/>
      <c r="J16" s="224"/>
      <c r="K16" s="224"/>
      <c r="L16" s="225"/>
      <c r="M16" s="193" t="s">
        <v>218</v>
      </c>
      <c r="N16" s="194"/>
      <c r="O16" s="194"/>
      <c r="P16" s="194"/>
      <c r="Q16" s="194"/>
      <c r="R16" s="194"/>
      <c r="S16" s="194"/>
      <c r="T16" s="194"/>
      <c r="U16" s="194"/>
      <c r="V16" s="194"/>
      <c r="W16" s="195"/>
      <c r="X16" s="196" t="s">
        <v>34</v>
      </c>
      <c r="Y16" s="197"/>
      <c r="Z16" s="197"/>
      <c r="AA16" s="197"/>
      <c r="AB16" s="197"/>
      <c r="AC16" s="198"/>
      <c r="AD16" s="199" t="s">
        <v>34</v>
      </c>
      <c r="AE16" s="200"/>
      <c r="AF16" s="200"/>
      <c r="AG16" s="200"/>
      <c r="AH16" s="200"/>
      <c r="AI16" s="200"/>
      <c r="AJ16" s="200"/>
      <c r="AK16" s="200"/>
      <c r="AL16" s="201"/>
      <c r="AM16" s="199" t="str">
        <f>SUBSTITUTE(SUBSTITUTE(VLOOKUP(M16,Message!A2:F25, 6, FALSE), "[Item name]", D15), "[item name]", D15)</f>
        <v>*The name en has already been taken.</v>
      </c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1"/>
      <c r="BA16" s="37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9"/>
    </row>
    <row r="17" spans="1:65" ht="25.2" customHeight="1">
      <c r="A17" s="1"/>
      <c r="B17" s="216"/>
      <c r="C17" s="217"/>
      <c r="D17" s="223"/>
      <c r="E17" s="224"/>
      <c r="F17" s="224"/>
      <c r="G17" s="224"/>
      <c r="H17" s="224"/>
      <c r="I17" s="224"/>
      <c r="J17" s="224"/>
      <c r="K17" s="224"/>
      <c r="L17" s="225"/>
      <c r="M17" s="193" t="s">
        <v>175</v>
      </c>
      <c r="N17" s="194"/>
      <c r="O17" s="194"/>
      <c r="P17" s="194"/>
      <c r="Q17" s="194"/>
      <c r="R17" s="194"/>
      <c r="S17" s="194"/>
      <c r="T17" s="194"/>
      <c r="U17" s="194"/>
      <c r="V17" s="194"/>
      <c r="W17" s="195"/>
      <c r="X17" s="202" t="s">
        <v>239</v>
      </c>
      <c r="Y17" s="203"/>
      <c r="Z17" s="203"/>
      <c r="AA17" s="203"/>
      <c r="AB17" s="203"/>
      <c r="AC17" s="204"/>
      <c r="AD17" s="205" t="s">
        <v>34</v>
      </c>
      <c r="AE17" s="206"/>
      <c r="AF17" s="206"/>
      <c r="AG17" s="206"/>
      <c r="AH17" s="206"/>
      <c r="AI17" s="206"/>
      <c r="AJ17" s="206"/>
      <c r="AK17" s="206"/>
      <c r="AL17" s="207"/>
      <c r="AM17" s="199" t="str">
        <f>SUBSTITUTE(SUBSTITUTE(VLOOKUP(M17, Message!A2:F25, 6, FALSE), "[Item name]", D15), "[Range value]", MID(X17, FIND(":", X17) + 1, LEN(X17)))</f>
        <v>*The name en must not be greater than 255 characters.</v>
      </c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1"/>
      <c r="BA17" s="205"/>
      <c r="BB17" s="206"/>
      <c r="BC17" s="206"/>
      <c r="BD17" s="206"/>
      <c r="BE17" s="206"/>
      <c r="BF17" s="206"/>
      <c r="BG17" s="206"/>
      <c r="BH17" s="206"/>
      <c r="BI17" s="206"/>
      <c r="BJ17" s="206"/>
      <c r="BK17" s="206"/>
      <c r="BL17" s="206"/>
      <c r="BM17" s="207"/>
    </row>
    <row r="18" spans="1:65" ht="25.2" customHeight="1">
      <c r="A18" s="1"/>
      <c r="B18" s="218"/>
      <c r="C18" s="219"/>
      <c r="D18" s="226"/>
      <c r="E18" s="227"/>
      <c r="F18" s="227"/>
      <c r="G18" s="227"/>
      <c r="H18" s="227"/>
      <c r="I18" s="227"/>
      <c r="J18" s="227"/>
      <c r="K18" s="227"/>
      <c r="L18" s="228"/>
      <c r="M18" s="193" t="s">
        <v>211</v>
      </c>
      <c r="N18" s="194"/>
      <c r="O18" s="194"/>
      <c r="P18" s="194"/>
      <c r="Q18" s="194"/>
      <c r="R18" s="194"/>
      <c r="S18" s="194"/>
      <c r="T18" s="194"/>
      <c r="U18" s="194"/>
      <c r="V18" s="194"/>
      <c r="W18" s="195"/>
      <c r="X18" s="202" t="s">
        <v>34</v>
      </c>
      <c r="Y18" s="203"/>
      <c r="Z18" s="203"/>
      <c r="AA18" s="203"/>
      <c r="AB18" s="203"/>
      <c r="AC18" s="204"/>
      <c r="AD18" s="205" t="s">
        <v>34</v>
      </c>
      <c r="AE18" s="206"/>
      <c r="AF18" s="206"/>
      <c r="AG18" s="206"/>
      <c r="AH18" s="206"/>
      <c r="AI18" s="206"/>
      <c r="AJ18" s="206"/>
      <c r="AK18" s="206"/>
      <c r="AL18" s="207"/>
      <c r="AM18" s="199" t="str">
        <f>SUBSTITUTE(SUBSTITUTE(VLOOKUP(M18, Message!A2:F25, 6, FALSE), "[Item name]", D15), "[item name]", D15)</f>
        <v>*The name en must only contain letters, numbers and space.</v>
      </c>
      <c r="AN18" s="200"/>
      <c r="AO18" s="200"/>
      <c r="AP18" s="200"/>
      <c r="AQ18" s="200"/>
      <c r="AR18" s="200"/>
      <c r="AS18" s="200"/>
      <c r="AT18" s="200"/>
      <c r="AU18" s="200"/>
      <c r="AV18" s="200"/>
      <c r="AW18" s="200"/>
      <c r="AX18" s="200"/>
      <c r="AY18" s="200"/>
      <c r="AZ18" s="201"/>
      <c r="BA18" s="205"/>
      <c r="BB18" s="206"/>
      <c r="BC18" s="206"/>
      <c r="BD18" s="206"/>
      <c r="BE18" s="206"/>
      <c r="BF18" s="206"/>
      <c r="BG18" s="206"/>
      <c r="BH18" s="206"/>
      <c r="BI18" s="206"/>
      <c r="BJ18" s="206"/>
      <c r="BK18" s="206"/>
      <c r="BL18" s="206"/>
      <c r="BM18" s="207"/>
    </row>
    <row r="19" spans="1:65" ht="26.4" customHeight="1">
      <c r="A19" s="1"/>
      <c r="B19" s="214">
        <v>2</v>
      </c>
      <c r="C19" s="215"/>
      <c r="D19" s="220" t="s">
        <v>240</v>
      </c>
      <c r="E19" s="221"/>
      <c r="F19" s="221"/>
      <c r="G19" s="221"/>
      <c r="H19" s="221"/>
      <c r="I19" s="221"/>
      <c r="J19" s="221"/>
      <c r="K19" s="221"/>
      <c r="L19" s="222"/>
      <c r="M19" s="193" t="s">
        <v>174</v>
      </c>
      <c r="N19" s="194"/>
      <c r="O19" s="194"/>
      <c r="P19" s="194"/>
      <c r="Q19" s="194"/>
      <c r="R19" s="194"/>
      <c r="S19" s="194"/>
      <c r="T19" s="194"/>
      <c r="U19" s="194"/>
      <c r="V19" s="194"/>
      <c r="W19" s="195"/>
      <c r="X19" s="196" t="s">
        <v>34</v>
      </c>
      <c r="Y19" s="197"/>
      <c r="Z19" s="197"/>
      <c r="AA19" s="197"/>
      <c r="AB19" s="197"/>
      <c r="AC19" s="198"/>
      <c r="AD19" s="199" t="s">
        <v>34</v>
      </c>
      <c r="AE19" s="200"/>
      <c r="AF19" s="200"/>
      <c r="AG19" s="200"/>
      <c r="AH19" s="200"/>
      <c r="AI19" s="200"/>
      <c r="AJ19" s="200"/>
      <c r="AK19" s="200"/>
      <c r="AL19" s="201"/>
      <c r="AM19" s="199" t="str">
        <f>SUBSTITUTE(SUBSTITUTE(VLOOKUP(M19, Message!A2:F25, 6, FALSE), "[Item name]", D19), "[item name]", D19)</f>
        <v>*The name jp field is required.</v>
      </c>
      <c r="AN19" s="200"/>
      <c r="AO19" s="200"/>
      <c r="AP19" s="200"/>
      <c r="AQ19" s="200"/>
      <c r="AR19" s="200"/>
      <c r="AS19" s="200"/>
      <c r="AT19" s="200"/>
      <c r="AU19" s="200"/>
      <c r="AV19" s="200"/>
      <c r="AW19" s="200"/>
      <c r="AX19" s="200"/>
      <c r="AY19" s="200"/>
      <c r="AZ19" s="201"/>
      <c r="BA19" s="199"/>
      <c r="BB19" s="200"/>
      <c r="BC19" s="200"/>
      <c r="BD19" s="200"/>
      <c r="BE19" s="200"/>
      <c r="BF19" s="200"/>
      <c r="BG19" s="200"/>
      <c r="BH19" s="200"/>
      <c r="BI19" s="200"/>
      <c r="BJ19" s="200"/>
      <c r="BK19" s="200"/>
      <c r="BL19" s="200"/>
      <c r="BM19" s="201"/>
    </row>
    <row r="20" spans="1:65" ht="26.4" customHeight="1">
      <c r="A20" s="1"/>
      <c r="B20" s="216"/>
      <c r="C20" s="217"/>
      <c r="D20" s="223"/>
      <c r="E20" s="224"/>
      <c r="F20" s="224"/>
      <c r="G20" s="224"/>
      <c r="H20" s="224"/>
      <c r="I20" s="224"/>
      <c r="J20" s="224"/>
      <c r="K20" s="224"/>
      <c r="L20" s="225"/>
      <c r="M20" s="193" t="s">
        <v>218</v>
      </c>
      <c r="N20" s="194"/>
      <c r="O20" s="194"/>
      <c r="P20" s="194"/>
      <c r="Q20" s="194"/>
      <c r="R20" s="194"/>
      <c r="S20" s="194"/>
      <c r="T20" s="194"/>
      <c r="U20" s="194"/>
      <c r="V20" s="194"/>
      <c r="W20" s="195"/>
      <c r="X20" s="196" t="s">
        <v>34</v>
      </c>
      <c r="Y20" s="197"/>
      <c r="Z20" s="197"/>
      <c r="AA20" s="197"/>
      <c r="AB20" s="197"/>
      <c r="AC20" s="198"/>
      <c r="AD20" s="199" t="s">
        <v>34</v>
      </c>
      <c r="AE20" s="200"/>
      <c r="AF20" s="200"/>
      <c r="AG20" s="200"/>
      <c r="AH20" s="200"/>
      <c r="AI20" s="200"/>
      <c r="AJ20" s="200"/>
      <c r="AK20" s="200"/>
      <c r="AL20" s="201"/>
      <c r="AM20" s="199" t="str">
        <f>SUBSTITUTE(SUBSTITUTE(VLOOKUP(M20, Message!A2:F25, 6, FALSE), "[Item name]", D19), "[item name]", D19)</f>
        <v>*The name jp has already been taken.</v>
      </c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200"/>
      <c r="AZ20" s="201"/>
      <c r="BA20" s="37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9"/>
    </row>
    <row r="21" spans="1:65" ht="25.2" customHeight="1">
      <c r="A21" s="1"/>
      <c r="B21" s="216"/>
      <c r="C21" s="217"/>
      <c r="D21" s="223"/>
      <c r="E21" s="224"/>
      <c r="F21" s="224"/>
      <c r="G21" s="224"/>
      <c r="H21" s="224"/>
      <c r="I21" s="224"/>
      <c r="J21" s="224"/>
      <c r="K21" s="224"/>
      <c r="L21" s="225"/>
      <c r="M21" s="193" t="s">
        <v>175</v>
      </c>
      <c r="N21" s="194"/>
      <c r="O21" s="194"/>
      <c r="P21" s="194"/>
      <c r="Q21" s="194"/>
      <c r="R21" s="194"/>
      <c r="S21" s="194"/>
      <c r="T21" s="194"/>
      <c r="U21" s="194"/>
      <c r="V21" s="194"/>
      <c r="W21" s="195"/>
      <c r="X21" s="202" t="s">
        <v>239</v>
      </c>
      <c r="Y21" s="203"/>
      <c r="Z21" s="203"/>
      <c r="AA21" s="203"/>
      <c r="AB21" s="203"/>
      <c r="AC21" s="204"/>
      <c r="AD21" s="205" t="s">
        <v>34</v>
      </c>
      <c r="AE21" s="206"/>
      <c r="AF21" s="206"/>
      <c r="AG21" s="206"/>
      <c r="AH21" s="206"/>
      <c r="AI21" s="206"/>
      <c r="AJ21" s="206"/>
      <c r="AK21" s="206"/>
      <c r="AL21" s="207"/>
      <c r="AM21" s="199" t="str">
        <f>SUBSTITUTE(SUBSTITUTE(VLOOKUP(M21,Message!A2:F25, 6, FALSE), "[Item name]", D19), "[Range value]", MID(X21, FIND(":", X21) + 1, LEN(X21)))</f>
        <v>*The name jp must not be greater than 255 characters.</v>
      </c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1"/>
      <c r="BA21" s="205"/>
      <c r="BB21" s="206"/>
      <c r="BC21" s="206"/>
      <c r="BD21" s="206"/>
      <c r="BE21" s="206"/>
      <c r="BF21" s="206"/>
      <c r="BG21" s="206"/>
      <c r="BH21" s="206"/>
      <c r="BI21" s="206"/>
      <c r="BJ21" s="206"/>
      <c r="BK21" s="206"/>
      <c r="BL21" s="206"/>
      <c r="BM21" s="207"/>
    </row>
    <row r="22" spans="1:65" ht="25.2" customHeight="1">
      <c r="A22" s="1"/>
      <c r="B22" s="218"/>
      <c r="C22" s="219"/>
      <c r="D22" s="226"/>
      <c r="E22" s="227"/>
      <c r="F22" s="227"/>
      <c r="G22" s="227"/>
      <c r="H22" s="227"/>
      <c r="I22" s="227"/>
      <c r="J22" s="227"/>
      <c r="K22" s="227"/>
      <c r="L22" s="228"/>
      <c r="M22" s="193" t="s">
        <v>211</v>
      </c>
      <c r="N22" s="194"/>
      <c r="O22" s="194"/>
      <c r="P22" s="194"/>
      <c r="Q22" s="194"/>
      <c r="R22" s="194"/>
      <c r="S22" s="194"/>
      <c r="T22" s="194"/>
      <c r="U22" s="194"/>
      <c r="V22" s="194"/>
      <c r="W22" s="195"/>
      <c r="X22" s="196" t="s">
        <v>34</v>
      </c>
      <c r="Y22" s="197"/>
      <c r="Z22" s="197"/>
      <c r="AA22" s="197"/>
      <c r="AB22" s="197"/>
      <c r="AC22" s="198"/>
      <c r="AD22" s="199" t="s">
        <v>34</v>
      </c>
      <c r="AE22" s="200"/>
      <c r="AF22" s="200"/>
      <c r="AG22" s="200"/>
      <c r="AH22" s="200"/>
      <c r="AI22" s="200"/>
      <c r="AJ22" s="200"/>
      <c r="AK22" s="200"/>
      <c r="AL22" s="201"/>
      <c r="AM22" s="199" t="str">
        <f>SUBSTITUTE(SUBSTITUTE(VLOOKUP(M22, Message!A2:F25, 6, FALSE), "[Item name]", D19), "[Item name]", D19)</f>
        <v>*The name jp must only contain letters, numbers and space.</v>
      </c>
      <c r="AN22" s="200"/>
      <c r="AO22" s="200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1"/>
      <c r="BA22" s="199"/>
      <c r="BB22" s="200"/>
      <c r="BC22" s="200"/>
      <c r="BD22" s="200"/>
      <c r="BE22" s="200"/>
      <c r="BF22" s="200"/>
      <c r="BG22" s="200"/>
      <c r="BH22" s="200"/>
      <c r="BI22" s="200"/>
      <c r="BJ22" s="200"/>
      <c r="BK22" s="200"/>
      <c r="BL22" s="200"/>
      <c r="BM22" s="201"/>
    </row>
    <row r="23" spans="1:65" ht="26.4" customHeight="1">
      <c r="A23" s="1"/>
      <c r="B23" s="229">
        <v>3</v>
      </c>
      <c r="C23" s="230"/>
      <c r="D23" s="233" t="s">
        <v>276</v>
      </c>
      <c r="E23" s="234"/>
      <c r="F23" s="234"/>
      <c r="G23" s="234"/>
      <c r="H23" s="234"/>
      <c r="I23" s="234"/>
      <c r="J23" s="234"/>
      <c r="K23" s="234"/>
      <c r="L23" s="235"/>
      <c r="M23" s="193" t="s">
        <v>174</v>
      </c>
      <c r="N23" s="194"/>
      <c r="O23" s="194"/>
      <c r="P23" s="194"/>
      <c r="Q23" s="194"/>
      <c r="R23" s="194"/>
      <c r="S23" s="194"/>
      <c r="T23" s="194"/>
      <c r="U23" s="194"/>
      <c r="V23" s="194"/>
      <c r="W23" s="195"/>
      <c r="X23" s="196" t="s">
        <v>34</v>
      </c>
      <c r="Y23" s="197"/>
      <c r="Z23" s="197"/>
      <c r="AA23" s="197"/>
      <c r="AB23" s="197"/>
      <c r="AC23" s="198"/>
      <c r="AD23" s="199" t="s">
        <v>34</v>
      </c>
      <c r="AE23" s="200"/>
      <c r="AF23" s="200"/>
      <c r="AG23" s="200"/>
      <c r="AH23" s="200"/>
      <c r="AI23" s="200"/>
      <c r="AJ23" s="200"/>
      <c r="AK23" s="200"/>
      <c r="AL23" s="201"/>
      <c r="AM23" s="199" t="str">
        <f>SUBSTITUTE(SUBSTITUTE(VLOOKUP(M23, Message!A2:F25, 6, FALSE), "[Item name]", D23), "[item name]", D23)</f>
        <v>*The city id field is required.</v>
      </c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1"/>
      <c r="BA23" s="199"/>
      <c r="BB23" s="200"/>
      <c r="BC23" s="200"/>
      <c r="BD23" s="200"/>
      <c r="BE23" s="200"/>
      <c r="BF23" s="200"/>
      <c r="BG23" s="200"/>
      <c r="BH23" s="200"/>
      <c r="BI23" s="200"/>
      <c r="BJ23" s="200"/>
      <c r="BK23" s="200"/>
      <c r="BL23" s="200"/>
      <c r="BM23" s="201"/>
    </row>
    <row r="24" spans="1:65" ht="26.4" customHeight="1">
      <c r="A24" s="9"/>
      <c r="B24" s="216"/>
      <c r="C24" s="217"/>
      <c r="D24" s="223"/>
      <c r="E24" s="224"/>
      <c r="F24" s="224"/>
      <c r="G24" s="224"/>
      <c r="H24" s="224"/>
      <c r="I24" s="224"/>
      <c r="J24" s="224"/>
      <c r="K24" s="224"/>
      <c r="L24" s="225"/>
      <c r="M24" s="193" t="s">
        <v>274</v>
      </c>
      <c r="N24" s="194"/>
      <c r="O24" s="194"/>
      <c r="P24" s="194"/>
      <c r="Q24" s="194"/>
      <c r="R24" s="194"/>
      <c r="S24" s="194"/>
      <c r="T24" s="194"/>
      <c r="U24" s="194"/>
      <c r="V24" s="194"/>
      <c r="W24" s="195"/>
      <c r="X24" s="196" t="s">
        <v>275</v>
      </c>
      <c r="Y24" s="197"/>
      <c r="Z24" s="197"/>
      <c r="AA24" s="197"/>
      <c r="AB24" s="197"/>
      <c r="AC24" s="198"/>
      <c r="AD24" s="199" t="s">
        <v>34</v>
      </c>
      <c r="AE24" s="200"/>
      <c r="AF24" s="200"/>
      <c r="AG24" s="200"/>
      <c r="AH24" s="200"/>
      <c r="AI24" s="200"/>
      <c r="AJ24" s="200"/>
      <c r="AK24" s="200"/>
      <c r="AL24" s="201"/>
      <c r="AM24" s="199" t="str">
        <f>SUBSTITUTE(SUBSTITUTE(VLOOKUP(M24, [1]Message!A2:F27, 6, FALSE), "[Item name]", D23), "[Database]", MID(X24, SEARCH(":", X24) + 1, LEN(X24) - SEARCH(":", X24)))</f>
        <v>*The city id value is not exists in database City.</v>
      </c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1"/>
      <c r="BA24" s="199"/>
      <c r="BB24" s="200"/>
      <c r="BC24" s="200"/>
      <c r="BD24" s="200"/>
      <c r="BE24" s="200"/>
      <c r="BF24" s="200"/>
      <c r="BG24" s="200"/>
      <c r="BH24" s="200"/>
      <c r="BI24" s="200"/>
      <c r="BJ24" s="200"/>
      <c r="BK24" s="200"/>
      <c r="BL24" s="200"/>
      <c r="BM24" s="201"/>
    </row>
    <row r="25" spans="1:65" ht="26.4" customHeight="1">
      <c r="A25" s="1"/>
      <c r="B25" s="231"/>
      <c r="C25" s="232"/>
      <c r="D25" s="236"/>
      <c r="E25" s="237"/>
      <c r="F25" s="237"/>
      <c r="G25" s="237"/>
      <c r="H25" s="237"/>
      <c r="I25" s="237"/>
      <c r="J25" s="237"/>
      <c r="K25" s="237"/>
      <c r="L25" s="238"/>
      <c r="M25" s="193" t="s">
        <v>183</v>
      </c>
      <c r="N25" s="194"/>
      <c r="O25" s="194"/>
      <c r="P25" s="194"/>
      <c r="Q25" s="194"/>
      <c r="R25" s="194"/>
      <c r="S25" s="194"/>
      <c r="T25" s="194"/>
      <c r="U25" s="194"/>
      <c r="V25" s="194"/>
      <c r="W25" s="195"/>
      <c r="X25" s="196" t="s">
        <v>34</v>
      </c>
      <c r="Y25" s="197"/>
      <c r="Z25" s="197"/>
      <c r="AA25" s="197"/>
      <c r="AB25" s="197"/>
      <c r="AC25" s="198"/>
      <c r="AD25" s="199" t="s">
        <v>34</v>
      </c>
      <c r="AE25" s="200"/>
      <c r="AF25" s="200"/>
      <c r="AG25" s="200"/>
      <c r="AH25" s="200"/>
      <c r="AI25" s="200"/>
      <c r="AJ25" s="200"/>
      <c r="AK25" s="200"/>
      <c r="AL25" s="201"/>
      <c r="AM25" s="199" t="str">
        <f>SUBSTITUTE(SUBSTITUTE(VLOOKUP(M25, Message!A3:F26, 6, FALSE), "[Item name]", D23), "[Item name]", D23)</f>
        <v>*The city id must be a number.</v>
      </c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1"/>
      <c r="BA25" s="199"/>
      <c r="BB25" s="200"/>
      <c r="BC25" s="200"/>
      <c r="BD25" s="200"/>
      <c r="BE25" s="200"/>
      <c r="BF25" s="200"/>
      <c r="BG25" s="200"/>
      <c r="BH25" s="200"/>
      <c r="BI25" s="200"/>
      <c r="BJ25" s="200"/>
      <c r="BK25" s="200"/>
      <c r="BL25" s="200"/>
      <c r="BM25" s="201"/>
    </row>
    <row r="26" spans="1:65" ht="26.4" customHeight="1">
      <c r="A26" s="1"/>
      <c r="B26" s="214">
        <v>4</v>
      </c>
      <c r="C26" s="215"/>
      <c r="D26" s="220" t="s">
        <v>277</v>
      </c>
      <c r="E26" s="221"/>
      <c r="F26" s="221"/>
      <c r="G26" s="221"/>
      <c r="H26" s="221"/>
      <c r="I26" s="221"/>
      <c r="J26" s="221"/>
      <c r="K26" s="221"/>
      <c r="L26" s="222"/>
      <c r="M26" s="193" t="s">
        <v>174</v>
      </c>
      <c r="N26" s="194"/>
      <c r="O26" s="194"/>
      <c r="P26" s="194"/>
      <c r="Q26" s="194"/>
      <c r="R26" s="194"/>
      <c r="S26" s="194"/>
      <c r="T26" s="194"/>
      <c r="U26" s="194"/>
      <c r="V26" s="194"/>
      <c r="W26" s="195"/>
      <c r="X26" s="196" t="s">
        <v>34</v>
      </c>
      <c r="Y26" s="197"/>
      <c r="Z26" s="197"/>
      <c r="AA26" s="197"/>
      <c r="AB26" s="197"/>
      <c r="AC26" s="198"/>
      <c r="AD26" s="199" t="s">
        <v>34</v>
      </c>
      <c r="AE26" s="200"/>
      <c r="AF26" s="200"/>
      <c r="AG26" s="200"/>
      <c r="AH26" s="200"/>
      <c r="AI26" s="200"/>
      <c r="AJ26" s="200"/>
      <c r="AK26" s="200"/>
      <c r="AL26" s="201"/>
      <c r="AM26" s="199" t="str">
        <f>SUBSTITUTE(SUBSTITUTE(VLOOKUP(M26, Message!A2:F25, 6, FALSE), "[Item name]", D26), "[item name]", D26)</f>
        <v>*The hotel code field is required.</v>
      </c>
      <c r="AN26" s="200"/>
      <c r="AO26" s="200"/>
      <c r="AP26" s="200"/>
      <c r="AQ26" s="200"/>
      <c r="AR26" s="200"/>
      <c r="AS26" s="200"/>
      <c r="AT26" s="200"/>
      <c r="AU26" s="200"/>
      <c r="AV26" s="200"/>
      <c r="AW26" s="200"/>
      <c r="AX26" s="200"/>
      <c r="AY26" s="200"/>
      <c r="AZ26" s="201"/>
      <c r="BA26" s="199"/>
      <c r="BB26" s="200"/>
      <c r="BC26" s="200"/>
      <c r="BD26" s="200"/>
      <c r="BE26" s="200"/>
      <c r="BF26" s="200"/>
      <c r="BG26" s="200"/>
      <c r="BH26" s="200"/>
      <c r="BI26" s="200"/>
      <c r="BJ26" s="200"/>
      <c r="BK26" s="200"/>
      <c r="BL26" s="200"/>
      <c r="BM26" s="201"/>
    </row>
    <row r="27" spans="1:65" ht="26.4" customHeight="1">
      <c r="A27" s="1"/>
      <c r="B27" s="216"/>
      <c r="C27" s="217"/>
      <c r="D27" s="223"/>
      <c r="E27" s="224"/>
      <c r="F27" s="224"/>
      <c r="G27" s="224"/>
      <c r="H27" s="224"/>
      <c r="I27" s="224"/>
      <c r="J27" s="224"/>
      <c r="K27" s="224"/>
      <c r="L27" s="225"/>
      <c r="M27" s="208" t="s">
        <v>179</v>
      </c>
      <c r="N27" s="209"/>
      <c r="O27" s="209"/>
      <c r="P27" s="209"/>
      <c r="Q27" s="209"/>
      <c r="R27" s="209"/>
      <c r="S27" s="209"/>
      <c r="T27" s="209"/>
      <c r="U27" s="209"/>
      <c r="V27" s="209"/>
      <c r="W27" s="210"/>
      <c r="X27" s="202" t="s">
        <v>241</v>
      </c>
      <c r="Y27" s="203"/>
      <c r="Z27" s="203"/>
      <c r="AA27" s="203"/>
      <c r="AB27" s="203"/>
      <c r="AC27" s="204"/>
      <c r="AD27" s="205" t="s">
        <v>34</v>
      </c>
      <c r="AE27" s="206"/>
      <c r="AF27" s="206"/>
      <c r="AG27" s="206"/>
      <c r="AH27" s="206"/>
      <c r="AI27" s="206"/>
      <c r="AJ27" s="206"/>
      <c r="AK27" s="206"/>
      <c r="AL27" s="207"/>
      <c r="AM27" s="205" t="str">
        <f>SUBSTITUTE(SUBSTITUTE(VLOOKUP(M27, Message!A2:F25, 6, FALSE), "[Item name]", D26), "[Range value]", MID(X27, FIND(":", X27) + 1, LEN(X27)))</f>
        <v>*The hotel code must be 6 characters.</v>
      </c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7"/>
      <c r="BA27" s="40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2"/>
    </row>
    <row r="28" spans="1:65" ht="26.4" customHeight="1">
      <c r="A28" s="1"/>
      <c r="B28" s="216"/>
      <c r="C28" s="217"/>
      <c r="D28" s="223"/>
      <c r="E28" s="224"/>
      <c r="F28" s="224"/>
      <c r="G28" s="224"/>
      <c r="H28" s="224"/>
      <c r="I28" s="224"/>
      <c r="J28" s="224"/>
      <c r="K28" s="224"/>
      <c r="L28" s="225"/>
      <c r="M28" s="208" t="s">
        <v>182</v>
      </c>
      <c r="N28" s="209"/>
      <c r="O28" s="209"/>
      <c r="P28" s="209"/>
      <c r="Q28" s="209"/>
      <c r="R28" s="209"/>
      <c r="S28" s="209"/>
      <c r="T28" s="209"/>
      <c r="U28" s="209"/>
      <c r="V28" s="209"/>
      <c r="W28" s="210"/>
      <c r="X28" s="202" t="s">
        <v>34</v>
      </c>
      <c r="Y28" s="203"/>
      <c r="Z28" s="203"/>
      <c r="AA28" s="203"/>
      <c r="AB28" s="203"/>
      <c r="AC28" s="204"/>
      <c r="AD28" s="205" t="s">
        <v>34</v>
      </c>
      <c r="AE28" s="206"/>
      <c r="AF28" s="206"/>
      <c r="AG28" s="206"/>
      <c r="AH28" s="206"/>
      <c r="AI28" s="206"/>
      <c r="AJ28" s="206"/>
      <c r="AK28" s="206"/>
      <c r="AL28" s="207"/>
      <c r="AM28" s="205" t="str">
        <f>SUBSTITUTE(SUBSTITUTE(VLOOKUP(M28,Message!A2:F25, 6, FALSE), "[Item name]", D26), "[item name]", D26)</f>
        <v>*The hotel code must only contain letters and numbers.</v>
      </c>
      <c r="AN28" s="206"/>
      <c r="AO28" s="206"/>
      <c r="AP28" s="206"/>
      <c r="AQ28" s="206"/>
      <c r="AR28" s="206"/>
      <c r="AS28" s="206"/>
      <c r="AT28" s="206"/>
      <c r="AU28" s="206"/>
      <c r="AV28" s="206"/>
      <c r="AW28" s="206"/>
      <c r="AX28" s="206"/>
      <c r="AY28" s="206"/>
      <c r="AZ28" s="207"/>
      <c r="BA28" s="40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2"/>
    </row>
    <row r="29" spans="1:65" ht="26.4" customHeight="1">
      <c r="A29" s="1"/>
      <c r="B29" s="218"/>
      <c r="C29" s="219"/>
      <c r="D29" s="226"/>
      <c r="E29" s="227"/>
      <c r="F29" s="227"/>
      <c r="G29" s="227"/>
      <c r="H29" s="227"/>
      <c r="I29" s="227"/>
      <c r="J29" s="227"/>
      <c r="K29" s="227"/>
      <c r="L29" s="228"/>
      <c r="M29" s="208" t="s">
        <v>218</v>
      </c>
      <c r="N29" s="209"/>
      <c r="O29" s="209"/>
      <c r="P29" s="209"/>
      <c r="Q29" s="209"/>
      <c r="R29" s="209"/>
      <c r="S29" s="209"/>
      <c r="T29" s="209"/>
      <c r="U29" s="209"/>
      <c r="V29" s="209"/>
      <c r="W29" s="210"/>
      <c r="X29" s="202" t="s">
        <v>34</v>
      </c>
      <c r="Y29" s="203"/>
      <c r="Z29" s="203"/>
      <c r="AA29" s="203"/>
      <c r="AB29" s="203"/>
      <c r="AC29" s="204"/>
      <c r="AD29" s="205" t="s">
        <v>34</v>
      </c>
      <c r="AE29" s="206"/>
      <c r="AF29" s="206"/>
      <c r="AG29" s="206"/>
      <c r="AH29" s="206"/>
      <c r="AI29" s="206"/>
      <c r="AJ29" s="206"/>
      <c r="AK29" s="206"/>
      <c r="AL29" s="207"/>
      <c r="AM29" s="205" t="str">
        <f>SUBSTITUTE(SUBSTITUTE(VLOOKUP(M29, Message!A13:F36, 6, FALSE), "[Item name]", D26), "[item name]", D26)</f>
        <v>*The hotel code has already been taken.</v>
      </c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7"/>
      <c r="BA29" s="40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2"/>
    </row>
    <row r="30" spans="1:65" ht="26.4" customHeight="1">
      <c r="A30" s="1"/>
      <c r="B30" s="214">
        <v>5</v>
      </c>
      <c r="C30" s="215"/>
      <c r="D30" s="220" t="s">
        <v>278</v>
      </c>
      <c r="E30" s="221"/>
      <c r="F30" s="221"/>
      <c r="G30" s="221"/>
      <c r="H30" s="221"/>
      <c r="I30" s="221"/>
      <c r="J30" s="221"/>
      <c r="K30" s="221"/>
      <c r="L30" s="222"/>
      <c r="M30" s="193" t="s">
        <v>174</v>
      </c>
      <c r="N30" s="194"/>
      <c r="O30" s="194"/>
      <c r="P30" s="194"/>
      <c r="Q30" s="194"/>
      <c r="R30" s="194"/>
      <c r="S30" s="194"/>
      <c r="T30" s="194"/>
      <c r="U30" s="194"/>
      <c r="V30" s="194"/>
      <c r="W30" s="195"/>
      <c r="X30" s="196" t="s">
        <v>34</v>
      </c>
      <c r="Y30" s="197"/>
      <c r="Z30" s="197"/>
      <c r="AA30" s="197"/>
      <c r="AB30" s="197"/>
      <c r="AC30" s="198"/>
      <c r="AD30" s="199" t="s">
        <v>34</v>
      </c>
      <c r="AE30" s="200"/>
      <c r="AF30" s="200"/>
      <c r="AG30" s="200"/>
      <c r="AH30" s="200"/>
      <c r="AI30" s="200"/>
      <c r="AJ30" s="200"/>
      <c r="AK30" s="200"/>
      <c r="AL30" s="201"/>
      <c r="AM30" s="199" t="str">
        <f>SUBSTITUTE(SUBSTITUTE(VLOOKUP(M30, Message!A2:F25, 6, FALSE), "[Item name]", D30), "[item name]", D30)</f>
        <v>*The company name field is required.</v>
      </c>
      <c r="AN30" s="200"/>
      <c r="AO30" s="200"/>
      <c r="AP30" s="200"/>
      <c r="AQ30" s="200"/>
      <c r="AR30" s="200"/>
      <c r="AS30" s="200"/>
      <c r="AT30" s="200"/>
      <c r="AU30" s="200"/>
      <c r="AV30" s="200"/>
      <c r="AW30" s="200"/>
      <c r="AX30" s="200"/>
      <c r="AY30" s="200"/>
      <c r="AZ30" s="201"/>
      <c r="BA30" s="199"/>
      <c r="BB30" s="200"/>
      <c r="BC30" s="200"/>
      <c r="BD30" s="200"/>
      <c r="BE30" s="200"/>
      <c r="BF30" s="200"/>
      <c r="BG30" s="200"/>
      <c r="BH30" s="200"/>
      <c r="BI30" s="200"/>
      <c r="BJ30" s="200"/>
      <c r="BK30" s="200"/>
      <c r="BL30" s="200"/>
      <c r="BM30" s="201"/>
    </row>
    <row r="31" spans="1:65" ht="26.4" customHeight="1">
      <c r="A31" s="1"/>
      <c r="B31" s="216"/>
      <c r="C31" s="217"/>
      <c r="D31" s="223"/>
      <c r="E31" s="224"/>
      <c r="F31" s="224"/>
      <c r="G31" s="224"/>
      <c r="H31" s="224"/>
      <c r="I31" s="224"/>
      <c r="J31" s="224"/>
      <c r="K31" s="224"/>
      <c r="L31" s="225"/>
      <c r="M31" s="193" t="s">
        <v>175</v>
      </c>
      <c r="N31" s="194"/>
      <c r="O31" s="194"/>
      <c r="P31" s="194"/>
      <c r="Q31" s="194"/>
      <c r="R31" s="194"/>
      <c r="S31" s="194"/>
      <c r="T31" s="194"/>
      <c r="U31" s="194"/>
      <c r="V31" s="194"/>
      <c r="W31" s="195"/>
      <c r="X31" s="196" t="s">
        <v>239</v>
      </c>
      <c r="Y31" s="197"/>
      <c r="Z31" s="197"/>
      <c r="AA31" s="197"/>
      <c r="AB31" s="197"/>
      <c r="AC31" s="198"/>
      <c r="AD31" s="199" t="s">
        <v>34</v>
      </c>
      <c r="AE31" s="200"/>
      <c r="AF31" s="200"/>
      <c r="AG31" s="200"/>
      <c r="AH31" s="200"/>
      <c r="AI31" s="200"/>
      <c r="AJ31" s="200"/>
      <c r="AK31" s="200"/>
      <c r="AL31" s="201"/>
      <c r="AM31" s="199" t="str">
        <f>SUBSTITUTE(SUBSTITUTE(VLOOKUP(M31, Message!A2:F25, 6, FALSE), "[Item name]", D30), "[Range value]", MID(X31, FIND(":", X31) + 1, LEN(X31)))</f>
        <v>*The company name must not be greater than 255 characters.</v>
      </c>
      <c r="AN31" s="200"/>
      <c r="AO31" s="200"/>
      <c r="AP31" s="200"/>
      <c r="AQ31" s="200"/>
      <c r="AR31" s="200"/>
      <c r="AS31" s="200"/>
      <c r="AT31" s="200"/>
      <c r="AU31" s="200"/>
      <c r="AV31" s="200"/>
      <c r="AW31" s="200"/>
      <c r="AX31" s="200"/>
      <c r="AY31" s="200"/>
      <c r="AZ31" s="201"/>
      <c r="BA31" s="37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9"/>
    </row>
    <row r="32" spans="1:65" ht="26.4" customHeight="1">
      <c r="A32" s="1"/>
      <c r="B32" s="214">
        <v>6</v>
      </c>
      <c r="C32" s="215"/>
      <c r="D32" s="220" t="s">
        <v>163</v>
      </c>
      <c r="E32" s="221"/>
      <c r="F32" s="221"/>
      <c r="G32" s="221"/>
      <c r="H32" s="221"/>
      <c r="I32" s="221"/>
      <c r="J32" s="221"/>
      <c r="K32" s="221"/>
      <c r="L32" s="222"/>
      <c r="M32" s="208" t="s">
        <v>174</v>
      </c>
      <c r="N32" s="209"/>
      <c r="O32" s="209"/>
      <c r="P32" s="209"/>
      <c r="Q32" s="209"/>
      <c r="R32" s="209"/>
      <c r="S32" s="209"/>
      <c r="T32" s="209"/>
      <c r="U32" s="209"/>
      <c r="V32" s="209"/>
      <c r="W32" s="210"/>
      <c r="X32" s="202" t="s">
        <v>34</v>
      </c>
      <c r="Y32" s="203"/>
      <c r="Z32" s="203"/>
      <c r="AA32" s="203"/>
      <c r="AB32" s="203"/>
      <c r="AC32" s="204"/>
      <c r="AD32" s="205" t="s">
        <v>34</v>
      </c>
      <c r="AE32" s="206"/>
      <c r="AF32" s="206"/>
      <c r="AG32" s="206"/>
      <c r="AH32" s="206"/>
      <c r="AI32" s="206"/>
      <c r="AJ32" s="206"/>
      <c r="AK32" s="206"/>
      <c r="AL32" s="207"/>
      <c r="AM32" s="205" t="str">
        <f xml:space="preserve"> SUBSTITUTE( SUBSTITUTE(VLOOKUP(M32,Message!A2:F25, 6, FALSE), "[Item name]",D32), "[item name]",D32)</f>
        <v>*The email field is required.</v>
      </c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7"/>
      <c r="BA32" s="40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2"/>
    </row>
    <row r="33" spans="1:65" ht="25.2" customHeight="1">
      <c r="A33" s="1"/>
      <c r="B33" s="216"/>
      <c r="C33" s="217"/>
      <c r="D33" s="223"/>
      <c r="E33" s="224"/>
      <c r="F33" s="224"/>
      <c r="G33" s="224"/>
      <c r="H33" s="224"/>
      <c r="I33" s="224"/>
      <c r="J33" s="224"/>
      <c r="K33" s="224"/>
      <c r="L33" s="225"/>
      <c r="M33" s="193" t="s">
        <v>175</v>
      </c>
      <c r="N33" s="194"/>
      <c r="O33" s="194"/>
      <c r="P33" s="194"/>
      <c r="Q33" s="194"/>
      <c r="R33" s="194"/>
      <c r="S33" s="194"/>
      <c r="T33" s="194"/>
      <c r="U33" s="194"/>
      <c r="V33" s="194"/>
      <c r="W33" s="195"/>
      <c r="X33" s="202" t="s">
        <v>239</v>
      </c>
      <c r="Y33" s="203"/>
      <c r="Z33" s="203"/>
      <c r="AA33" s="203"/>
      <c r="AB33" s="203"/>
      <c r="AC33" s="204"/>
      <c r="AD33" s="205" t="s">
        <v>34</v>
      </c>
      <c r="AE33" s="206"/>
      <c r="AF33" s="206"/>
      <c r="AG33" s="206"/>
      <c r="AH33" s="206"/>
      <c r="AI33" s="206"/>
      <c r="AJ33" s="206"/>
      <c r="AK33" s="206"/>
      <c r="AL33" s="207"/>
      <c r="AM33" s="199" t="str">
        <f>SUBSTITUTE(SUBSTITUTE(VLOOKUP(M33, [1]Message!A2:F25, 6, FALSE), "[Item name]", D32), "[Range value]", MID(X33, FIND(":", X33) + 1, LEN(X33)))</f>
        <v>*The email must not be greater than 255 characters.</v>
      </c>
      <c r="AN33" s="200"/>
      <c r="AO33" s="200"/>
      <c r="AP33" s="200"/>
      <c r="AQ33" s="200"/>
      <c r="AR33" s="200"/>
      <c r="AS33" s="200"/>
      <c r="AT33" s="200"/>
      <c r="AU33" s="200"/>
      <c r="AV33" s="200"/>
      <c r="AW33" s="200"/>
      <c r="AX33" s="200"/>
      <c r="AY33" s="200"/>
      <c r="AZ33" s="201"/>
      <c r="BA33" s="205"/>
      <c r="BB33" s="206"/>
      <c r="BC33" s="206"/>
      <c r="BD33" s="206"/>
      <c r="BE33" s="206"/>
      <c r="BF33" s="206"/>
      <c r="BG33" s="206"/>
      <c r="BH33" s="206"/>
      <c r="BI33" s="206"/>
      <c r="BJ33" s="206"/>
      <c r="BK33" s="206"/>
      <c r="BL33" s="206"/>
      <c r="BM33" s="207"/>
    </row>
    <row r="34" spans="1:65" ht="26.4" customHeight="1">
      <c r="A34" s="1"/>
      <c r="B34" s="218"/>
      <c r="C34" s="219"/>
      <c r="D34" s="226"/>
      <c r="E34" s="227"/>
      <c r="F34" s="227"/>
      <c r="G34" s="227"/>
      <c r="H34" s="227"/>
      <c r="I34" s="227"/>
      <c r="J34" s="227"/>
      <c r="K34" s="227"/>
      <c r="L34" s="228"/>
      <c r="M34" s="193" t="s">
        <v>185</v>
      </c>
      <c r="N34" s="194"/>
      <c r="O34" s="194"/>
      <c r="P34" s="194"/>
      <c r="Q34" s="194"/>
      <c r="R34" s="194"/>
      <c r="S34" s="194"/>
      <c r="T34" s="194"/>
      <c r="U34" s="194"/>
      <c r="V34" s="194"/>
      <c r="W34" s="195"/>
      <c r="X34" s="202" t="s">
        <v>34</v>
      </c>
      <c r="Y34" s="203"/>
      <c r="Z34" s="203"/>
      <c r="AA34" s="203"/>
      <c r="AB34" s="203"/>
      <c r="AC34" s="204"/>
      <c r="AD34" s="205" t="s">
        <v>34</v>
      </c>
      <c r="AE34" s="206"/>
      <c r="AF34" s="206"/>
      <c r="AG34" s="206"/>
      <c r="AH34" s="206"/>
      <c r="AI34" s="206"/>
      <c r="AJ34" s="206"/>
      <c r="AK34" s="206"/>
      <c r="AL34" s="207"/>
      <c r="AM34" s="199" t="str">
        <f>SUBSTITUTE(SUBSTITUTE(VLOOKUP(M34, Message!A2:F25, 6, FALSE), "[Item name]", D32), "[item name]", D32)</f>
        <v>*The email field must be a valid email address.</v>
      </c>
      <c r="AN34" s="200"/>
      <c r="AO34" s="200"/>
      <c r="AP34" s="200"/>
      <c r="AQ34" s="200"/>
      <c r="AR34" s="200"/>
      <c r="AS34" s="200"/>
      <c r="AT34" s="200"/>
      <c r="AU34" s="200"/>
      <c r="AV34" s="200"/>
      <c r="AW34" s="200"/>
      <c r="AX34" s="200"/>
      <c r="AY34" s="200"/>
      <c r="AZ34" s="201"/>
      <c r="BA34" s="205"/>
      <c r="BB34" s="206"/>
      <c r="BC34" s="206"/>
      <c r="BD34" s="206"/>
      <c r="BE34" s="206"/>
      <c r="BF34" s="206"/>
      <c r="BG34" s="206"/>
      <c r="BH34" s="206"/>
      <c r="BI34" s="206"/>
      <c r="BJ34" s="206"/>
      <c r="BK34" s="206"/>
      <c r="BL34" s="206"/>
      <c r="BM34" s="207"/>
    </row>
    <row r="35" spans="1:65" ht="25.2" customHeight="1">
      <c r="A35" s="1"/>
      <c r="B35" s="214">
        <v>7</v>
      </c>
      <c r="C35" s="215"/>
      <c r="D35" s="220" t="s">
        <v>159</v>
      </c>
      <c r="E35" s="221"/>
      <c r="F35" s="221"/>
      <c r="G35" s="221"/>
      <c r="H35" s="221"/>
      <c r="I35" s="221"/>
      <c r="J35" s="221"/>
      <c r="K35" s="221"/>
      <c r="L35" s="222"/>
      <c r="M35" s="193" t="s">
        <v>174</v>
      </c>
      <c r="N35" s="194"/>
      <c r="O35" s="194"/>
      <c r="P35" s="194"/>
      <c r="Q35" s="194"/>
      <c r="R35" s="194"/>
      <c r="S35" s="194"/>
      <c r="T35" s="194"/>
      <c r="U35" s="194"/>
      <c r="V35" s="194"/>
      <c r="W35" s="195"/>
      <c r="X35" s="196" t="s">
        <v>34</v>
      </c>
      <c r="Y35" s="197"/>
      <c r="Z35" s="197"/>
      <c r="AA35" s="197"/>
      <c r="AB35" s="197"/>
      <c r="AC35" s="198"/>
      <c r="AD35" s="199" t="s">
        <v>34</v>
      </c>
      <c r="AE35" s="200"/>
      <c r="AF35" s="200"/>
      <c r="AG35" s="200"/>
      <c r="AH35" s="200"/>
      <c r="AI35" s="200"/>
      <c r="AJ35" s="200"/>
      <c r="AK35" s="200"/>
      <c r="AL35" s="201"/>
      <c r="AM35" s="199" t="str">
        <f>SUBSTITUTE(SUBSTITUTE(VLOOKUP(M35, Message!A2:F25, 6, FALSE), "[Item name]", D35), "[item name]", D35)</f>
        <v>*The telephone field is required.</v>
      </c>
      <c r="AN35" s="200"/>
      <c r="AO35" s="200"/>
      <c r="AP35" s="200"/>
      <c r="AQ35" s="200"/>
      <c r="AR35" s="200"/>
      <c r="AS35" s="200"/>
      <c r="AT35" s="200"/>
      <c r="AU35" s="200"/>
      <c r="AV35" s="200"/>
      <c r="AW35" s="200"/>
      <c r="AX35" s="200"/>
      <c r="AY35" s="200"/>
      <c r="AZ35" s="201"/>
      <c r="BA35" s="199"/>
      <c r="BB35" s="200"/>
      <c r="BC35" s="200"/>
      <c r="BD35" s="200"/>
      <c r="BE35" s="200"/>
      <c r="BF35" s="200"/>
      <c r="BG35" s="200"/>
      <c r="BH35" s="200"/>
      <c r="BI35" s="200"/>
      <c r="BJ35" s="200"/>
      <c r="BK35" s="200"/>
      <c r="BL35" s="200"/>
      <c r="BM35" s="201"/>
    </row>
    <row r="36" spans="1:65" ht="26.4" customHeight="1">
      <c r="A36" s="1"/>
      <c r="B36" s="218"/>
      <c r="C36" s="219"/>
      <c r="D36" s="226"/>
      <c r="E36" s="227"/>
      <c r="F36" s="227"/>
      <c r="G36" s="227"/>
      <c r="H36" s="227"/>
      <c r="I36" s="227"/>
      <c r="J36" s="227"/>
      <c r="K36" s="227"/>
      <c r="L36" s="228"/>
      <c r="M36" s="193" t="s">
        <v>222</v>
      </c>
      <c r="N36" s="194"/>
      <c r="O36" s="194"/>
      <c r="P36" s="194"/>
      <c r="Q36" s="194"/>
      <c r="R36" s="194"/>
      <c r="S36" s="194"/>
      <c r="T36" s="194"/>
      <c r="U36" s="194"/>
      <c r="V36" s="194"/>
      <c r="W36" s="195"/>
      <c r="X36" s="202" t="s">
        <v>239</v>
      </c>
      <c r="Y36" s="203"/>
      <c r="Z36" s="203"/>
      <c r="AA36" s="203"/>
      <c r="AB36" s="203"/>
      <c r="AC36" s="204"/>
      <c r="AD36" s="205" t="s">
        <v>34</v>
      </c>
      <c r="AE36" s="206"/>
      <c r="AF36" s="206"/>
      <c r="AG36" s="206"/>
      <c r="AH36" s="206"/>
      <c r="AI36" s="206"/>
      <c r="AJ36" s="206"/>
      <c r="AK36" s="206"/>
      <c r="AL36" s="207"/>
      <c r="AM36" s="199" t="str">
        <f>SUBSTITUTE(SUBSTITUTE(VLOOKUP(M36, Message!A2:F25, 6, FALSE), "[Item name]", D35), "[item name]", D35)</f>
        <v>*The telephone format is invalid.</v>
      </c>
      <c r="AN36" s="200"/>
      <c r="AO36" s="200"/>
      <c r="AP36" s="200"/>
      <c r="AQ36" s="200"/>
      <c r="AR36" s="200"/>
      <c r="AS36" s="200"/>
      <c r="AT36" s="200"/>
      <c r="AU36" s="200"/>
      <c r="AV36" s="200"/>
      <c r="AW36" s="200"/>
      <c r="AX36" s="200"/>
      <c r="AY36" s="200"/>
      <c r="AZ36" s="201"/>
      <c r="BA36" s="205"/>
      <c r="BB36" s="206"/>
      <c r="BC36" s="206"/>
      <c r="BD36" s="206"/>
      <c r="BE36" s="206"/>
      <c r="BF36" s="206"/>
      <c r="BG36" s="206"/>
      <c r="BH36" s="206"/>
      <c r="BI36" s="206"/>
      <c r="BJ36" s="206"/>
      <c r="BK36" s="206"/>
      <c r="BL36" s="206"/>
      <c r="BM36" s="207"/>
    </row>
    <row r="37" spans="1:65" ht="25.2" customHeight="1">
      <c r="A37" s="1"/>
      <c r="B37" s="229">
        <v>8</v>
      </c>
      <c r="C37" s="230"/>
      <c r="D37" s="223" t="s">
        <v>160</v>
      </c>
      <c r="E37" s="224"/>
      <c r="F37" s="224"/>
      <c r="G37" s="224"/>
      <c r="H37" s="224"/>
      <c r="I37" s="224"/>
      <c r="J37" s="224"/>
      <c r="K37" s="224"/>
      <c r="L37" s="225"/>
      <c r="M37" s="193" t="s">
        <v>175</v>
      </c>
      <c r="N37" s="194"/>
      <c r="O37" s="194"/>
      <c r="P37" s="194"/>
      <c r="Q37" s="194"/>
      <c r="R37" s="194"/>
      <c r="S37" s="194"/>
      <c r="T37" s="194"/>
      <c r="U37" s="194"/>
      <c r="V37" s="194"/>
      <c r="W37" s="195"/>
      <c r="X37" s="196" t="s">
        <v>239</v>
      </c>
      <c r="Y37" s="197"/>
      <c r="Z37" s="197"/>
      <c r="AA37" s="197"/>
      <c r="AB37" s="197"/>
      <c r="AC37" s="198"/>
      <c r="AD37" s="199" t="s">
        <v>34</v>
      </c>
      <c r="AE37" s="200"/>
      <c r="AF37" s="200"/>
      <c r="AG37" s="200"/>
      <c r="AH37" s="200"/>
      <c r="AI37" s="200"/>
      <c r="AJ37" s="200"/>
      <c r="AK37" s="200"/>
      <c r="AL37" s="201"/>
      <c r="AM37" s="199" t="str">
        <f>SUBSTITUTE(SUBSTITUTE(VLOOKUP(M37, [1]Message!A2:F25, 6, FALSE), "[Item name]", D37), "[Range value]", MID(X37, FIND(":", X37) + 1, LEN(X37)))</f>
        <v>*The fax must not be greater than 255 characters.</v>
      </c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1"/>
      <c r="BA37" s="37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9"/>
    </row>
    <row r="38" spans="1:65" ht="26.4" customHeight="1">
      <c r="A38" s="1"/>
      <c r="B38" s="231"/>
      <c r="C38" s="232"/>
      <c r="D38" s="226"/>
      <c r="E38" s="227"/>
      <c r="F38" s="227"/>
      <c r="G38" s="227"/>
      <c r="H38" s="227"/>
      <c r="I38" s="227"/>
      <c r="J38" s="227"/>
      <c r="K38" s="227"/>
      <c r="L38" s="228"/>
      <c r="M38" s="193" t="s">
        <v>222</v>
      </c>
      <c r="N38" s="194"/>
      <c r="O38" s="194"/>
      <c r="P38" s="194"/>
      <c r="Q38" s="194"/>
      <c r="R38" s="194"/>
      <c r="S38" s="194"/>
      <c r="T38" s="194"/>
      <c r="U38" s="194"/>
      <c r="V38" s="194"/>
      <c r="W38" s="195"/>
      <c r="X38" s="202" t="s">
        <v>34</v>
      </c>
      <c r="Y38" s="203"/>
      <c r="Z38" s="203"/>
      <c r="AA38" s="203"/>
      <c r="AB38" s="203"/>
      <c r="AC38" s="204"/>
      <c r="AD38" s="205" t="s">
        <v>34</v>
      </c>
      <c r="AE38" s="206"/>
      <c r="AF38" s="206"/>
      <c r="AG38" s="206"/>
      <c r="AH38" s="206"/>
      <c r="AI38" s="206"/>
      <c r="AJ38" s="206"/>
      <c r="AK38" s="206"/>
      <c r="AL38" s="207"/>
      <c r="AM38" s="199" t="str">
        <f xml:space="preserve"> SUBSTITUTE( SUBSTITUTE(VLOOKUP(M38, Message!A3:F30, 6, FALSE), "[Item name]",D37), "[item name]",D37)</f>
        <v>*The fax format is invalid.</v>
      </c>
      <c r="AN38" s="200"/>
      <c r="AO38" s="200"/>
      <c r="AP38" s="200"/>
      <c r="AQ38" s="200"/>
      <c r="AR38" s="200"/>
      <c r="AS38" s="200"/>
      <c r="AT38" s="200"/>
      <c r="AU38" s="200"/>
      <c r="AV38" s="200"/>
      <c r="AW38" s="200"/>
      <c r="AX38" s="200"/>
      <c r="AY38" s="200"/>
      <c r="AZ38" s="201"/>
      <c r="BA38" s="205"/>
      <c r="BB38" s="206"/>
      <c r="BC38" s="206"/>
      <c r="BD38" s="206"/>
      <c r="BE38" s="206"/>
      <c r="BF38" s="206"/>
      <c r="BG38" s="206"/>
      <c r="BH38" s="206"/>
      <c r="BI38" s="206"/>
      <c r="BJ38" s="206"/>
      <c r="BK38" s="206"/>
      <c r="BL38" s="206"/>
      <c r="BM38" s="207"/>
    </row>
    <row r="39" spans="1:65" ht="26.4" customHeight="1">
      <c r="A39" s="1"/>
      <c r="B39" s="214">
        <v>9</v>
      </c>
      <c r="C39" s="215"/>
      <c r="D39" s="220" t="s">
        <v>279</v>
      </c>
      <c r="E39" s="221"/>
      <c r="F39" s="221"/>
      <c r="G39" s="221"/>
      <c r="H39" s="221"/>
      <c r="I39" s="221"/>
      <c r="J39" s="221"/>
      <c r="K39" s="221"/>
      <c r="L39" s="222"/>
      <c r="M39" s="193" t="s">
        <v>174</v>
      </c>
      <c r="N39" s="194"/>
      <c r="O39" s="194"/>
      <c r="P39" s="194"/>
      <c r="Q39" s="194"/>
      <c r="R39" s="194"/>
      <c r="S39" s="194"/>
      <c r="T39" s="194"/>
      <c r="U39" s="194"/>
      <c r="V39" s="194"/>
      <c r="W39" s="195"/>
      <c r="X39" s="196" t="s">
        <v>34</v>
      </c>
      <c r="Y39" s="197"/>
      <c r="Z39" s="197"/>
      <c r="AA39" s="197"/>
      <c r="AB39" s="197"/>
      <c r="AC39" s="198"/>
      <c r="AD39" s="199" t="s">
        <v>34</v>
      </c>
      <c r="AE39" s="200"/>
      <c r="AF39" s="200"/>
      <c r="AG39" s="200"/>
      <c r="AH39" s="200"/>
      <c r="AI39" s="200"/>
      <c r="AJ39" s="200"/>
      <c r="AK39" s="200"/>
      <c r="AL39" s="201"/>
      <c r="AM39" s="199" t="str">
        <f>SUBSTITUTE(SUBSTITUTE(VLOOKUP(M39, Message!A2:F25, 6, FALSE), "[Item name]", D39), "[item name]", D39)</f>
        <v>*The tax code field is required.</v>
      </c>
      <c r="AN39" s="200"/>
      <c r="AO39" s="200"/>
      <c r="AP39" s="200"/>
      <c r="AQ39" s="200"/>
      <c r="AR39" s="200"/>
      <c r="AS39" s="200"/>
      <c r="AT39" s="200"/>
      <c r="AU39" s="200"/>
      <c r="AV39" s="200"/>
      <c r="AW39" s="200"/>
      <c r="AX39" s="200"/>
      <c r="AY39" s="200"/>
      <c r="AZ39" s="201"/>
      <c r="BA39" s="199"/>
      <c r="BB39" s="200"/>
      <c r="BC39" s="200"/>
      <c r="BD39" s="200"/>
      <c r="BE39" s="200"/>
      <c r="BF39" s="200"/>
      <c r="BG39" s="200"/>
      <c r="BH39" s="200"/>
      <c r="BI39" s="200"/>
      <c r="BJ39" s="200"/>
      <c r="BK39" s="200"/>
      <c r="BL39" s="200"/>
      <c r="BM39" s="201"/>
    </row>
    <row r="40" spans="1:65" ht="26.4" customHeight="1">
      <c r="A40" s="1"/>
      <c r="B40" s="216"/>
      <c r="C40" s="217"/>
      <c r="D40" s="223"/>
      <c r="E40" s="224"/>
      <c r="F40" s="224"/>
      <c r="G40" s="224"/>
      <c r="H40" s="224"/>
      <c r="I40" s="224"/>
      <c r="J40" s="224"/>
      <c r="K40" s="224"/>
      <c r="L40" s="225"/>
      <c r="M40" s="193" t="s">
        <v>175</v>
      </c>
      <c r="N40" s="194"/>
      <c r="O40" s="194"/>
      <c r="P40" s="194"/>
      <c r="Q40" s="194"/>
      <c r="R40" s="194"/>
      <c r="S40" s="194"/>
      <c r="T40" s="194"/>
      <c r="U40" s="194"/>
      <c r="V40" s="194"/>
      <c r="W40" s="195"/>
      <c r="X40" s="196" t="s">
        <v>280</v>
      </c>
      <c r="Y40" s="197"/>
      <c r="Z40" s="197"/>
      <c r="AA40" s="197"/>
      <c r="AB40" s="197"/>
      <c r="AC40" s="198"/>
      <c r="AD40" s="199" t="s">
        <v>34</v>
      </c>
      <c r="AE40" s="200"/>
      <c r="AF40" s="200"/>
      <c r="AG40" s="200"/>
      <c r="AH40" s="200"/>
      <c r="AI40" s="200"/>
      <c r="AJ40" s="200"/>
      <c r="AK40" s="200"/>
      <c r="AL40" s="201"/>
      <c r="AM40" s="199" t="str">
        <f>SUBSTITUTE(SUBSTITUTE(VLOOKUP(M40, [1]Message!A2:F26, 6, FALSE), "[Item name]", D39), "[Range value]", MID(X40, FIND(":", X40) + 1, LEN(X40)))</f>
        <v>*The tax code must not be greater than 13 characters.</v>
      </c>
      <c r="AN40" s="200"/>
      <c r="AO40" s="200"/>
      <c r="AP40" s="200"/>
      <c r="AQ40" s="200"/>
      <c r="AR40" s="200"/>
      <c r="AS40" s="200"/>
      <c r="AT40" s="200"/>
      <c r="AU40" s="200"/>
      <c r="AV40" s="200"/>
      <c r="AW40" s="200"/>
      <c r="AX40" s="200"/>
      <c r="AY40" s="200"/>
      <c r="AZ40" s="201"/>
      <c r="BA40" s="37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9"/>
    </row>
    <row r="41" spans="1:65" ht="26.4" customHeight="1">
      <c r="A41" s="1"/>
      <c r="B41" s="216"/>
      <c r="C41" s="217"/>
      <c r="D41" s="223"/>
      <c r="E41" s="224"/>
      <c r="F41" s="224"/>
      <c r="G41" s="224"/>
      <c r="H41" s="224"/>
      <c r="I41" s="224"/>
      <c r="J41" s="224"/>
      <c r="K41" s="224"/>
      <c r="L41" s="225"/>
      <c r="M41" s="193" t="s">
        <v>177</v>
      </c>
      <c r="N41" s="194"/>
      <c r="O41" s="194"/>
      <c r="P41" s="194"/>
      <c r="Q41" s="194"/>
      <c r="R41" s="194"/>
      <c r="S41" s="194"/>
      <c r="T41" s="194"/>
      <c r="U41" s="194"/>
      <c r="V41" s="194"/>
      <c r="W41" s="195"/>
      <c r="X41" s="196" t="s">
        <v>281</v>
      </c>
      <c r="Y41" s="197"/>
      <c r="Z41" s="197"/>
      <c r="AA41" s="197"/>
      <c r="AB41" s="197"/>
      <c r="AC41" s="198"/>
      <c r="AD41" s="199" t="s">
        <v>34</v>
      </c>
      <c r="AE41" s="200"/>
      <c r="AF41" s="200"/>
      <c r="AG41" s="200"/>
      <c r="AH41" s="200"/>
      <c r="AI41" s="200"/>
      <c r="AJ41" s="200"/>
      <c r="AK41" s="200"/>
      <c r="AL41" s="201"/>
      <c r="AM41" s="199" t="str">
        <f>SUBSTITUTE(SUBSTITUTE(VLOOKUP(M41, [1]Message!A3:F27, 6, FALSE), "[Item name]", D40), "[Range value]", MID(X41, FIND(":", X41) + 1, LEN(X41)))</f>
        <v>*The  must be at least 10 characters.</v>
      </c>
      <c r="AN41" s="200"/>
      <c r="AO41" s="200"/>
      <c r="AP41" s="200"/>
      <c r="AQ41" s="200"/>
      <c r="AR41" s="200"/>
      <c r="AS41" s="200"/>
      <c r="AT41" s="200"/>
      <c r="AU41" s="200"/>
      <c r="AV41" s="200"/>
      <c r="AW41" s="200"/>
      <c r="AX41" s="200"/>
      <c r="AY41" s="200"/>
      <c r="AZ41" s="201"/>
      <c r="BA41" s="37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9"/>
    </row>
    <row r="42" spans="1:65" ht="26.4" customHeight="1">
      <c r="A42" s="1"/>
      <c r="B42" s="218"/>
      <c r="C42" s="219"/>
      <c r="D42" s="226"/>
      <c r="E42" s="227"/>
      <c r="F42" s="227"/>
      <c r="G42" s="227"/>
      <c r="H42" s="227"/>
      <c r="I42" s="227"/>
      <c r="J42" s="227"/>
      <c r="K42" s="227"/>
      <c r="L42" s="228"/>
      <c r="M42" s="208" t="s">
        <v>226</v>
      </c>
      <c r="N42" s="209"/>
      <c r="O42" s="209"/>
      <c r="P42" s="209"/>
      <c r="Q42" s="209"/>
      <c r="R42" s="209"/>
      <c r="S42" s="209"/>
      <c r="T42" s="209"/>
      <c r="U42" s="209"/>
      <c r="V42" s="209"/>
      <c r="W42" s="210"/>
      <c r="X42" s="202" t="s">
        <v>34</v>
      </c>
      <c r="Y42" s="203"/>
      <c r="Z42" s="203"/>
      <c r="AA42" s="203"/>
      <c r="AB42" s="203"/>
      <c r="AC42" s="204"/>
      <c r="AD42" s="205" t="s">
        <v>34</v>
      </c>
      <c r="AE42" s="206"/>
      <c r="AF42" s="206"/>
      <c r="AG42" s="206"/>
      <c r="AH42" s="206"/>
      <c r="AI42" s="206"/>
      <c r="AJ42" s="206"/>
      <c r="AK42" s="206"/>
      <c r="AL42" s="207"/>
      <c r="AM42" s="205" t="str">
        <f>SUBSTITUTE(SUBSTITUTE(VLOOKUP(M42, [1]Message!A11:F34, 6, FALSE), "[Item name]", D39), "[item name]", D39)</f>
        <v>*The tax code format is invalid.</v>
      </c>
      <c r="AN42" s="206"/>
      <c r="AO42" s="206"/>
      <c r="AP42" s="206"/>
      <c r="AQ42" s="206"/>
      <c r="AR42" s="206"/>
      <c r="AS42" s="206"/>
      <c r="AT42" s="206"/>
      <c r="AU42" s="206"/>
      <c r="AV42" s="206"/>
      <c r="AW42" s="206"/>
      <c r="AX42" s="206"/>
      <c r="AY42" s="206"/>
      <c r="AZ42" s="207"/>
      <c r="BA42" s="40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2"/>
    </row>
    <row r="43" spans="1:65" ht="26.4" customHeight="1">
      <c r="A43" s="1"/>
      <c r="B43" s="229">
        <v>10</v>
      </c>
      <c r="C43" s="230"/>
      <c r="D43" s="233" t="s">
        <v>242</v>
      </c>
      <c r="E43" s="234"/>
      <c r="F43" s="234"/>
      <c r="G43" s="234"/>
      <c r="H43" s="234"/>
      <c r="I43" s="234"/>
      <c r="J43" s="234"/>
      <c r="K43" s="234"/>
      <c r="L43" s="235"/>
      <c r="M43" s="193" t="s">
        <v>174</v>
      </c>
      <c r="N43" s="194"/>
      <c r="O43" s="194"/>
      <c r="P43" s="194"/>
      <c r="Q43" s="194"/>
      <c r="R43" s="194"/>
      <c r="S43" s="194"/>
      <c r="T43" s="194"/>
      <c r="U43" s="194"/>
      <c r="V43" s="194"/>
      <c r="W43" s="195"/>
      <c r="X43" s="196" t="s">
        <v>34</v>
      </c>
      <c r="Y43" s="197"/>
      <c r="Z43" s="197"/>
      <c r="AA43" s="197"/>
      <c r="AB43" s="197"/>
      <c r="AC43" s="198"/>
      <c r="AD43" s="199" t="s">
        <v>34</v>
      </c>
      <c r="AE43" s="200"/>
      <c r="AF43" s="200"/>
      <c r="AG43" s="200"/>
      <c r="AH43" s="200"/>
      <c r="AI43" s="200"/>
      <c r="AJ43" s="200"/>
      <c r="AK43" s="200"/>
      <c r="AL43" s="201"/>
      <c r="AM43" s="199" t="str">
        <f>SUBSTITUTE(SUBSTITUTE(VLOOKUP(M43, Message!A2:F25, 6, FALSE), "[Item name]", D43), "[item name]", D43)</f>
        <v>*The adress  1 field is required.</v>
      </c>
      <c r="AN43" s="200"/>
      <c r="AO43" s="200"/>
      <c r="AP43" s="200"/>
      <c r="AQ43" s="200"/>
      <c r="AR43" s="200"/>
      <c r="AS43" s="200"/>
      <c r="AT43" s="200"/>
      <c r="AU43" s="200"/>
      <c r="AV43" s="200"/>
      <c r="AW43" s="200"/>
      <c r="AX43" s="200"/>
      <c r="AY43" s="200"/>
      <c r="AZ43" s="201"/>
      <c r="BA43" s="199"/>
      <c r="BB43" s="200"/>
      <c r="BC43" s="200"/>
      <c r="BD43" s="200"/>
      <c r="BE43" s="200"/>
      <c r="BF43" s="200"/>
      <c r="BG43" s="200"/>
      <c r="BH43" s="200"/>
      <c r="BI43" s="200"/>
      <c r="BJ43" s="200"/>
      <c r="BK43" s="200"/>
      <c r="BL43" s="200"/>
      <c r="BM43" s="201"/>
    </row>
    <row r="44" spans="1:65" ht="26.4" customHeight="1">
      <c r="A44" s="1"/>
      <c r="B44" s="216"/>
      <c r="C44" s="217"/>
      <c r="D44" s="223"/>
      <c r="E44" s="224"/>
      <c r="F44" s="224"/>
      <c r="G44" s="224"/>
      <c r="H44" s="224"/>
      <c r="I44" s="224"/>
      <c r="J44" s="224"/>
      <c r="K44" s="224"/>
      <c r="L44" s="225"/>
      <c r="M44" s="239" t="s">
        <v>177</v>
      </c>
      <c r="N44" s="240"/>
      <c r="O44" s="240"/>
      <c r="P44" s="240"/>
      <c r="Q44" s="240"/>
      <c r="R44" s="240"/>
      <c r="S44" s="240"/>
      <c r="T44" s="240"/>
      <c r="U44" s="240"/>
      <c r="V44" s="240"/>
      <c r="W44" s="241"/>
      <c r="X44" s="242" t="s">
        <v>243</v>
      </c>
      <c r="Y44" s="243"/>
      <c r="Z44" s="243"/>
      <c r="AA44" s="243"/>
      <c r="AB44" s="243"/>
      <c r="AC44" s="244"/>
      <c r="AD44" s="236" t="s">
        <v>34</v>
      </c>
      <c r="AE44" s="237"/>
      <c r="AF44" s="237"/>
      <c r="AG44" s="237"/>
      <c r="AH44" s="237"/>
      <c r="AI44" s="237"/>
      <c r="AJ44" s="237"/>
      <c r="AK44" s="237"/>
      <c r="AL44" s="238"/>
      <c r="AM44" s="199" t="str">
        <f>SUBSTITUTE(SUBSTITUTE(VLOOKUP(M44, Message!A1:F24, 6, FALSE), "[Item name]", D43), "[Range value]", MID(X44, FIND(":", X44) + 1, LEN(X44)))</f>
        <v>*The adress  1 must be at least 5 characters.</v>
      </c>
      <c r="AN44" s="200"/>
      <c r="AO44" s="200"/>
      <c r="AP44" s="200"/>
      <c r="AQ44" s="200"/>
      <c r="AR44" s="200"/>
      <c r="AS44" s="200"/>
      <c r="AT44" s="200"/>
      <c r="AU44" s="200"/>
      <c r="AV44" s="200"/>
      <c r="AW44" s="200"/>
      <c r="AX44" s="200"/>
      <c r="AY44" s="200"/>
      <c r="AZ44" s="201"/>
      <c r="BA44" s="245"/>
      <c r="BB44" s="246"/>
      <c r="BC44" s="246"/>
      <c r="BD44" s="246"/>
      <c r="BE44" s="246"/>
      <c r="BF44" s="246"/>
      <c r="BG44" s="246"/>
      <c r="BH44" s="246"/>
      <c r="BI44" s="246"/>
      <c r="BJ44" s="246"/>
      <c r="BK44" s="246"/>
      <c r="BL44" s="246"/>
      <c r="BM44" s="247"/>
    </row>
    <row r="45" spans="1:65" ht="15.75" customHeight="1">
      <c r="A45" s="1"/>
      <c r="B45" s="218"/>
      <c r="C45" s="219"/>
      <c r="D45" s="226"/>
      <c r="E45" s="227"/>
      <c r="F45" s="227"/>
      <c r="G45" s="227"/>
      <c r="H45" s="227"/>
      <c r="I45" s="227"/>
      <c r="J45" s="227"/>
      <c r="K45" s="227"/>
      <c r="L45" s="228"/>
      <c r="M45" s="239" t="s">
        <v>175</v>
      </c>
      <c r="N45" s="240"/>
      <c r="O45" s="240"/>
      <c r="P45" s="240"/>
      <c r="Q45" s="240"/>
      <c r="R45" s="240"/>
      <c r="S45" s="240"/>
      <c r="T45" s="240"/>
      <c r="U45" s="240"/>
      <c r="V45" s="240"/>
      <c r="W45" s="241"/>
      <c r="X45" s="242" t="s">
        <v>239</v>
      </c>
      <c r="Y45" s="243"/>
      <c r="Z45" s="243"/>
      <c r="AA45" s="243"/>
      <c r="AB45" s="243"/>
      <c r="AC45" s="244"/>
      <c r="AD45" s="236" t="s">
        <v>34</v>
      </c>
      <c r="AE45" s="237"/>
      <c r="AF45" s="237"/>
      <c r="AG45" s="237"/>
      <c r="AH45" s="237"/>
      <c r="AI45" s="237"/>
      <c r="AJ45" s="237"/>
      <c r="AK45" s="237"/>
      <c r="AL45" s="238"/>
      <c r="AM45" s="199" t="str">
        <f>SUBSTITUTE(SUBSTITUTE(VLOOKUP(M45, Message!A2:F25, 6, FALSE), "[Item name]", D43), "[Range value]", MID(X45, FIND(":", X45) + 1, LEN(X45)))</f>
        <v>*The adress  1 must not be greater than 255 characters.</v>
      </c>
      <c r="AN45" s="200"/>
      <c r="AO45" s="200"/>
      <c r="AP45" s="200"/>
      <c r="AQ45" s="200"/>
      <c r="AR45" s="200"/>
      <c r="AS45" s="200"/>
      <c r="AT45" s="200"/>
      <c r="AU45" s="200"/>
      <c r="AV45" s="200"/>
      <c r="AW45" s="200"/>
      <c r="AX45" s="200"/>
      <c r="AY45" s="200"/>
      <c r="AZ45" s="201"/>
      <c r="BA45" s="245"/>
      <c r="BB45" s="246"/>
      <c r="BC45" s="246"/>
      <c r="BD45" s="246"/>
      <c r="BE45" s="246"/>
      <c r="BF45" s="246"/>
      <c r="BG45" s="246"/>
      <c r="BH45" s="246"/>
      <c r="BI45" s="246"/>
      <c r="BJ45" s="246"/>
      <c r="BK45" s="246"/>
      <c r="BL45" s="246"/>
      <c r="BM45" s="247"/>
    </row>
    <row r="46" spans="1:65" ht="15.75" customHeight="1">
      <c r="A46" s="1"/>
      <c r="B46" s="216">
        <v>11</v>
      </c>
      <c r="C46" s="217"/>
      <c r="D46" s="223" t="s">
        <v>244</v>
      </c>
      <c r="E46" s="224"/>
      <c r="F46" s="224"/>
      <c r="G46" s="224"/>
      <c r="H46" s="224"/>
      <c r="I46" s="224"/>
      <c r="J46" s="224"/>
      <c r="K46" s="224"/>
      <c r="L46" s="225"/>
      <c r="M46" s="239" t="s">
        <v>177</v>
      </c>
      <c r="N46" s="240"/>
      <c r="O46" s="240"/>
      <c r="P46" s="240"/>
      <c r="Q46" s="240"/>
      <c r="R46" s="240"/>
      <c r="S46" s="240"/>
      <c r="T46" s="240"/>
      <c r="U46" s="240"/>
      <c r="V46" s="240"/>
      <c r="W46" s="241"/>
      <c r="X46" s="242" t="s">
        <v>243</v>
      </c>
      <c r="Y46" s="243"/>
      <c r="Z46" s="243"/>
      <c r="AA46" s="243"/>
      <c r="AB46" s="243"/>
      <c r="AC46" s="244"/>
      <c r="AD46" s="236" t="s">
        <v>34</v>
      </c>
      <c r="AE46" s="237"/>
      <c r="AF46" s="237"/>
      <c r="AG46" s="237"/>
      <c r="AH46" s="237"/>
      <c r="AI46" s="237"/>
      <c r="AJ46" s="237"/>
      <c r="AK46" s="237"/>
      <c r="AL46" s="238"/>
      <c r="AM46" s="199" t="str">
        <f>SUBSTITUTE( SUBSTITUTE(VLOOKUP(M46, Message!A2:F25, 6, FALSE), "[Item name]", D46), "[Range value]", MID(X46, FIND(":", X46) + 1, LEN(X46)))</f>
        <v>*The address 2 must be at least 5 characters.</v>
      </c>
      <c r="AN46" s="200"/>
      <c r="AO46" s="200"/>
      <c r="AP46" s="200"/>
      <c r="AQ46" s="200"/>
      <c r="AR46" s="200"/>
      <c r="AS46" s="200"/>
      <c r="AT46" s="200"/>
      <c r="AU46" s="200"/>
      <c r="AV46" s="200"/>
      <c r="AW46" s="200"/>
      <c r="AX46" s="200"/>
      <c r="AY46" s="200"/>
      <c r="AZ46" s="201"/>
      <c r="BA46" s="245"/>
      <c r="BB46" s="246"/>
      <c r="BC46" s="246"/>
      <c r="BD46" s="246"/>
      <c r="BE46" s="246"/>
      <c r="BF46" s="246"/>
      <c r="BG46" s="246"/>
      <c r="BH46" s="246"/>
      <c r="BI46" s="246"/>
      <c r="BJ46" s="246"/>
      <c r="BK46" s="246"/>
      <c r="BL46" s="246"/>
      <c r="BM46" s="247"/>
    </row>
    <row r="47" spans="1:65" ht="15.75" customHeight="1">
      <c r="A47" s="1"/>
      <c r="B47" s="218"/>
      <c r="C47" s="219"/>
      <c r="D47" s="226"/>
      <c r="E47" s="227"/>
      <c r="F47" s="227"/>
      <c r="G47" s="227"/>
      <c r="H47" s="227"/>
      <c r="I47" s="227"/>
      <c r="J47" s="227"/>
      <c r="K47" s="227"/>
      <c r="L47" s="228"/>
      <c r="M47" s="239" t="s">
        <v>175</v>
      </c>
      <c r="N47" s="240"/>
      <c r="O47" s="240"/>
      <c r="P47" s="240"/>
      <c r="Q47" s="240"/>
      <c r="R47" s="240"/>
      <c r="S47" s="240"/>
      <c r="T47" s="240"/>
      <c r="U47" s="240"/>
      <c r="V47" s="240"/>
      <c r="W47" s="241"/>
      <c r="X47" s="242" t="s">
        <v>239</v>
      </c>
      <c r="Y47" s="243"/>
      <c r="Z47" s="243"/>
      <c r="AA47" s="243"/>
      <c r="AB47" s="243"/>
      <c r="AC47" s="244"/>
      <c r="AD47" s="236" t="s">
        <v>34</v>
      </c>
      <c r="AE47" s="237"/>
      <c r="AF47" s="237"/>
      <c r="AG47" s="237"/>
      <c r="AH47" s="237"/>
      <c r="AI47" s="237"/>
      <c r="AJ47" s="237"/>
      <c r="AK47" s="237"/>
      <c r="AL47" s="238"/>
      <c r="AM47" s="199" t="str">
        <f>SUBSTITUTE( SUBSTITUTE(VLOOKUP(M47,Message!A2:F25, 6, FALSE), "[Item name]", D46), "[Range value]", MID(X47, FIND(":", X47) + 1, LEN(X47)))</f>
        <v>*The address 2 must not be greater than 255 characters.</v>
      </c>
      <c r="AN47" s="200"/>
      <c r="AO47" s="200"/>
      <c r="AP47" s="200"/>
      <c r="AQ47" s="200"/>
      <c r="AR47" s="200"/>
      <c r="AS47" s="200"/>
      <c r="AT47" s="200"/>
      <c r="AU47" s="200"/>
      <c r="AV47" s="200"/>
      <c r="AW47" s="200"/>
      <c r="AX47" s="200"/>
      <c r="AY47" s="200"/>
      <c r="AZ47" s="201"/>
      <c r="BA47" s="245"/>
      <c r="BB47" s="246"/>
      <c r="BC47" s="246"/>
      <c r="BD47" s="246"/>
      <c r="BE47" s="246"/>
      <c r="BF47" s="246"/>
      <c r="BG47" s="246"/>
      <c r="BH47" s="246"/>
      <c r="BI47" s="246"/>
      <c r="BJ47" s="246"/>
      <c r="BK47" s="246"/>
      <c r="BL47" s="246"/>
      <c r="BM47" s="247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</sheetData>
  <mergeCells count="197">
    <mergeCell ref="B46:C47"/>
    <mergeCell ref="D46:L47"/>
    <mergeCell ref="M46:W46"/>
    <mergeCell ref="X46:AC46"/>
    <mergeCell ref="AD46:AL46"/>
    <mergeCell ref="AM46:AZ46"/>
    <mergeCell ref="BA46:BM46"/>
    <mergeCell ref="M47:W47"/>
    <mergeCell ref="X47:AC47"/>
    <mergeCell ref="AD47:AL47"/>
    <mergeCell ref="AM47:AZ47"/>
    <mergeCell ref="BA47:BM47"/>
    <mergeCell ref="BA36:BM36"/>
    <mergeCell ref="B37:C38"/>
    <mergeCell ref="D37:L38"/>
    <mergeCell ref="B39:C42"/>
    <mergeCell ref="D39:L42"/>
    <mergeCell ref="BA39:BM39"/>
    <mergeCell ref="B43:C45"/>
    <mergeCell ref="D43:L45"/>
    <mergeCell ref="M45:W45"/>
    <mergeCell ref="X45:AC45"/>
    <mergeCell ref="AD45:AL45"/>
    <mergeCell ref="AM45:AZ45"/>
    <mergeCell ref="BA45:BM45"/>
    <mergeCell ref="M43:W43"/>
    <mergeCell ref="X43:AC43"/>
    <mergeCell ref="AD43:AL43"/>
    <mergeCell ref="AM43:AZ43"/>
    <mergeCell ref="BA43:BM43"/>
    <mergeCell ref="M44:W44"/>
    <mergeCell ref="X44:AC44"/>
    <mergeCell ref="AD44:AL44"/>
    <mergeCell ref="AM44:AZ44"/>
    <mergeCell ref="BA44:BM44"/>
    <mergeCell ref="M41:W41"/>
    <mergeCell ref="X41:AC41"/>
    <mergeCell ref="AD41:AL41"/>
    <mergeCell ref="AM41:AZ41"/>
    <mergeCell ref="M42:W42"/>
    <mergeCell ref="X42:AC42"/>
    <mergeCell ref="AD42:AL42"/>
    <mergeCell ref="AM42:AZ42"/>
    <mergeCell ref="X39:AC39"/>
    <mergeCell ref="AD39:AL39"/>
    <mergeCell ref="AM39:AZ39"/>
    <mergeCell ref="M40:W40"/>
    <mergeCell ref="X40:AC40"/>
    <mergeCell ref="AD40:AL40"/>
    <mergeCell ref="AM40:AZ40"/>
    <mergeCell ref="B30:C31"/>
    <mergeCell ref="D30:L31"/>
    <mergeCell ref="M39:W39"/>
    <mergeCell ref="M32:W32"/>
    <mergeCell ref="M31:W31"/>
    <mergeCell ref="M35:W35"/>
    <mergeCell ref="B32:C34"/>
    <mergeCell ref="D32:L34"/>
    <mergeCell ref="B35:C36"/>
    <mergeCell ref="D35:L36"/>
    <mergeCell ref="B15:C18"/>
    <mergeCell ref="D15:L18"/>
    <mergeCell ref="B19:C22"/>
    <mergeCell ref="D19:L22"/>
    <mergeCell ref="AD19:AL19"/>
    <mergeCell ref="BA19:BM19"/>
    <mergeCell ref="B23:C25"/>
    <mergeCell ref="D23:L25"/>
    <mergeCell ref="B26:C29"/>
    <mergeCell ref="D26:L29"/>
    <mergeCell ref="M15:W15"/>
    <mergeCell ref="X15:AC15"/>
    <mergeCell ref="M18:W18"/>
    <mergeCell ref="M17:W17"/>
    <mergeCell ref="X17:AC17"/>
    <mergeCell ref="M20:W20"/>
    <mergeCell ref="X18:AC18"/>
    <mergeCell ref="X19:AC19"/>
    <mergeCell ref="M22:W22"/>
    <mergeCell ref="AM18:AZ18"/>
    <mergeCell ref="AM20:AZ20"/>
    <mergeCell ref="BA18:BM18"/>
    <mergeCell ref="X20:AC20"/>
    <mergeCell ref="AD18:AL18"/>
    <mergeCell ref="F8:M8"/>
    <mergeCell ref="B13:C14"/>
    <mergeCell ref="D13:L14"/>
    <mergeCell ref="F9:M9"/>
    <mergeCell ref="F10:M10"/>
    <mergeCell ref="M13:AC13"/>
    <mergeCell ref="M14:W14"/>
    <mergeCell ref="X14:AC14"/>
    <mergeCell ref="N9:BF10"/>
    <mergeCell ref="AD13:AL14"/>
    <mergeCell ref="AM13:AZ14"/>
    <mergeCell ref="BA13:BM14"/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AD21:AL21"/>
    <mergeCell ref="AM21:AZ21"/>
    <mergeCell ref="BA21:BM21"/>
    <mergeCell ref="M21:W21"/>
    <mergeCell ref="X21:AC21"/>
    <mergeCell ref="AD20:AL20"/>
    <mergeCell ref="AD15:AL15"/>
    <mergeCell ref="AM15:AZ15"/>
    <mergeCell ref="BA15:BM15"/>
    <mergeCell ref="AD17:AL17"/>
    <mergeCell ref="AM17:AZ17"/>
    <mergeCell ref="BA17:BM17"/>
    <mergeCell ref="AM16:AZ16"/>
    <mergeCell ref="AM19:AZ19"/>
    <mergeCell ref="M16:W16"/>
    <mergeCell ref="M19:W19"/>
    <mergeCell ref="AD16:AL16"/>
    <mergeCell ref="X16:AC16"/>
    <mergeCell ref="M23:W23"/>
    <mergeCell ref="X23:AC23"/>
    <mergeCell ref="AD23:AL23"/>
    <mergeCell ref="AM23:AZ23"/>
    <mergeCell ref="BA23:BM23"/>
    <mergeCell ref="X22:AC22"/>
    <mergeCell ref="AD22:AL22"/>
    <mergeCell ref="AM22:AZ22"/>
    <mergeCell ref="BA22:BM22"/>
    <mergeCell ref="M26:W26"/>
    <mergeCell ref="X26:AC26"/>
    <mergeCell ref="AD26:AL26"/>
    <mergeCell ref="AM26:AZ26"/>
    <mergeCell ref="BA26:BM26"/>
    <mergeCell ref="M25:W25"/>
    <mergeCell ref="X25:AC25"/>
    <mergeCell ref="AD25:AL25"/>
    <mergeCell ref="AM25:AZ25"/>
    <mergeCell ref="BA25:BM25"/>
    <mergeCell ref="BA30:BM30"/>
    <mergeCell ref="M29:W29"/>
    <mergeCell ref="X29:AC29"/>
    <mergeCell ref="AD29:AL29"/>
    <mergeCell ref="AM29:AZ29"/>
    <mergeCell ref="M27:W27"/>
    <mergeCell ref="X27:AC27"/>
    <mergeCell ref="AD27:AL27"/>
    <mergeCell ref="AM27:AZ27"/>
    <mergeCell ref="M28:W28"/>
    <mergeCell ref="X28:AC28"/>
    <mergeCell ref="AD28:AL28"/>
    <mergeCell ref="AM28:AZ28"/>
    <mergeCell ref="M30:W30"/>
    <mergeCell ref="X30:AC30"/>
    <mergeCell ref="AD30:AL30"/>
    <mergeCell ref="AM30:AZ30"/>
    <mergeCell ref="AM31:AZ31"/>
    <mergeCell ref="BA35:BM35"/>
    <mergeCell ref="M34:W34"/>
    <mergeCell ref="X34:AC34"/>
    <mergeCell ref="AD34:AL34"/>
    <mergeCell ref="BA34:BM34"/>
    <mergeCell ref="AD35:AL35"/>
    <mergeCell ref="AM35:AZ35"/>
    <mergeCell ref="X35:AC35"/>
    <mergeCell ref="AM34:AZ34"/>
    <mergeCell ref="M33:W33"/>
    <mergeCell ref="X33:AC33"/>
    <mergeCell ref="AD33:AL33"/>
    <mergeCell ref="AM33:AZ33"/>
    <mergeCell ref="BA33:BM33"/>
    <mergeCell ref="M24:W24"/>
    <mergeCell ref="X24:AC24"/>
    <mergeCell ref="AD24:AL24"/>
    <mergeCell ref="AM24:AZ24"/>
    <mergeCell ref="BA24:BM24"/>
    <mergeCell ref="AM38:AZ38"/>
    <mergeCell ref="BA38:BM38"/>
    <mergeCell ref="M38:W38"/>
    <mergeCell ref="X38:AC38"/>
    <mergeCell ref="AD38:AL38"/>
    <mergeCell ref="AM36:AZ36"/>
    <mergeCell ref="M37:W37"/>
    <mergeCell ref="X37:AC37"/>
    <mergeCell ref="AD37:AL37"/>
    <mergeCell ref="AM37:AZ37"/>
    <mergeCell ref="M36:W36"/>
    <mergeCell ref="X36:AC36"/>
    <mergeCell ref="AD36:AL36"/>
    <mergeCell ref="X32:AC32"/>
    <mergeCell ref="AD32:AL32"/>
    <mergeCell ref="AM32:AZ32"/>
    <mergeCell ref="X31:AC31"/>
    <mergeCell ref="AD31:AL31"/>
  </mergeCells>
  <pageMargins left="0.70866141732283505" right="0.70866141732283505" top="0.74803149606299202" bottom="0.74803149606299202" header="0" footer="0"/>
  <pageSetup paperSize="9" scale="6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2"/>
  <sheetViews>
    <sheetView topLeftCell="A22" zoomScale="115" zoomScaleNormal="115" workbookViewId="0">
      <selection activeCell="E25" sqref="E25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36" t="s">
        <v>172</v>
      </c>
      <c r="B1" s="36" t="s">
        <v>84</v>
      </c>
      <c r="C1" s="36" t="s">
        <v>85</v>
      </c>
      <c r="D1" s="36" t="s">
        <v>86</v>
      </c>
      <c r="E1" s="36" t="s">
        <v>173</v>
      </c>
      <c r="F1" s="36" t="s">
        <v>87</v>
      </c>
    </row>
    <row r="2" spans="1:6" ht="20.399999999999999" customHeight="1">
      <c r="A2" s="87" t="s">
        <v>174</v>
      </c>
      <c r="B2" s="88" t="s">
        <v>36</v>
      </c>
      <c r="C2" s="89" t="s">
        <v>88</v>
      </c>
      <c r="D2" s="89" t="s">
        <v>34</v>
      </c>
      <c r="E2" s="89" t="s">
        <v>89</v>
      </c>
      <c r="F2" s="89" t="s">
        <v>204</v>
      </c>
    </row>
    <row r="3" spans="1:6" ht="34.799999999999997" customHeight="1">
      <c r="A3" s="87" t="s">
        <v>175</v>
      </c>
      <c r="B3" s="88" t="s">
        <v>37</v>
      </c>
      <c r="C3" s="89" t="s">
        <v>93</v>
      </c>
      <c r="D3" s="248" t="s">
        <v>94</v>
      </c>
      <c r="E3" s="248" t="s">
        <v>95</v>
      </c>
      <c r="F3" s="89" t="s">
        <v>205</v>
      </c>
    </row>
    <row r="4" spans="1:6" ht="38.4" customHeight="1">
      <c r="A4" s="87" t="s">
        <v>176</v>
      </c>
      <c r="B4" s="88" t="s">
        <v>39</v>
      </c>
      <c r="C4" s="89" t="s">
        <v>41</v>
      </c>
      <c r="D4" s="248"/>
      <c r="E4" s="248"/>
      <c r="F4" s="89" t="s">
        <v>206</v>
      </c>
    </row>
    <row r="5" spans="1:6" ht="47.4" customHeight="1">
      <c r="A5" s="87" t="s">
        <v>177</v>
      </c>
      <c r="B5" s="88" t="s">
        <v>40</v>
      </c>
      <c r="C5" s="89" t="s">
        <v>43</v>
      </c>
      <c r="D5" s="89" t="s">
        <v>96</v>
      </c>
      <c r="E5" s="89" t="s">
        <v>97</v>
      </c>
      <c r="F5" s="89" t="s">
        <v>207</v>
      </c>
    </row>
    <row r="6" spans="1:6" ht="35.4" customHeight="1">
      <c r="A6" s="87" t="s">
        <v>178</v>
      </c>
      <c r="B6" s="88" t="s">
        <v>42</v>
      </c>
      <c r="C6" s="89" t="s">
        <v>45</v>
      </c>
      <c r="D6" s="89" t="s">
        <v>98</v>
      </c>
      <c r="E6" s="89" t="s">
        <v>99</v>
      </c>
      <c r="F6" s="89" t="s">
        <v>208</v>
      </c>
    </row>
    <row r="7" spans="1:6" ht="30.6" customHeight="1">
      <c r="A7" s="87" t="s">
        <v>179</v>
      </c>
      <c r="B7" s="88" t="s">
        <v>44</v>
      </c>
      <c r="C7" s="89" t="s">
        <v>100</v>
      </c>
      <c r="D7" s="89" t="s">
        <v>101</v>
      </c>
      <c r="E7" s="89" t="s">
        <v>99</v>
      </c>
      <c r="F7" s="89" t="s">
        <v>209</v>
      </c>
    </row>
    <row r="8" spans="1:6" ht="36" customHeight="1">
      <c r="A8" s="87" t="s">
        <v>180</v>
      </c>
      <c r="B8" s="88" t="s">
        <v>46</v>
      </c>
      <c r="C8" s="89" t="s">
        <v>102</v>
      </c>
      <c r="D8" s="89" t="s">
        <v>103</v>
      </c>
      <c r="E8" s="89" t="s">
        <v>47</v>
      </c>
      <c r="F8" s="89" t="s">
        <v>210</v>
      </c>
    </row>
    <row r="9" spans="1:6" ht="37.200000000000003" customHeight="1">
      <c r="A9" s="87" t="s">
        <v>181</v>
      </c>
      <c r="B9" s="88" t="s">
        <v>48</v>
      </c>
      <c r="C9" s="89" t="s">
        <v>104</v>
      </c>
      <c r="D9" s="89" t="s">
        <v>105</v>
      </c>
      <c r="E9" s="89" t="s">
        <v>106</v>
      </c>
      <c r="F9" s="89" t="s">
        <v>210</v>
      </c>
    </row>
    <row r="10" spans="1:6" ht="34.799999999999997" customHeight="1">
      <c r="A10" s="87" t="s">
        <v>211</v>
      </c>
      <c r="B10" s="88" t="s">
        <v>49</v>
      </c>
      <c r="C10" s="89" t="s">
        <v>53</v>
      </c>
      <c r="D10" s="89" t="s">
        <v>107</v>
      </c>
      <c r="E10" s="89" t="s">
        <v>212</v>
      </c>
      <c r="F10" s="89" t="s">
        <v>213</v>
      </c>
    </row>
    <row r="11" spans="1:6" ht="30.6" customHeight="1">
      <c r="A11" s="87" t="s">
        <v>182</v>
      </c>
      <c r="B11" s="88" t="s">
        <v>50</v>
      </c>
      <c r="C11" s="89" t="s">
        <v>53</v>
      </c>
      <c r="D11" s="89" t="s">
        <v>108</v>
      </c>
      <c r="E11" s="89" t="s">
        <v>214</v>
      </c>
      <c r="F11" s="89" t="s">
        <v>215</v>
      </c>
    </row>
    <row r="12" spans="1:6" ht="30.6" customHeight="1">
      <c r="A12" s="87" t="s">
        <v>183</v>
      </c>
      <c r="B12" s="88" t="s">
        <v>51</v>
      </c>
      <c r="C12" s="89" t="s">
        <v>109</v>
      </c>
      <c r="D12" s="89" t="s">
        <v>110</v>
      </c>
      <c r="E12" s="89" t="s">
        <v>111</v>
      </c>
      <c r="F12" s="89" t="s">
        <v>216</v>
      </c>
    </row>
    <row r="13" spans="1:6" ht="22.2" customHeight="1">
      <c r="A13" s="87" t="s">
        <v>184</v>
      </c>
      <c r="B13" s="88" t="s">
        <v>52</v>
      </c>
      <c r="C13" s="89" t="s">
        <v>38</v>
      </c>
      <c r="D13" s="89" t="s">
        <v>112</v>
      </c>
      <c r="E13" s="89" t="s">
        <v>91</v>
      </c>
      <c r="F13" s="89" t="s">
        <v>92</v>
      </c>
    </row>
    <row r="14" spans="1:6" ht="35.4" customHeight="1">
      <c r="A14" s="87" t="s">
        <v>185</v>
      </c>
      <c r="B14" s="88" t="s">
        <v>54</v>
      </c>
      <c r="C14" s="89" t="s">
        <v>113</v>
      </c>
      <c r="D14" s="89" t="s">
        <v>114</v>
      </c>
      <c r="E14" s="89" t="s">
        <v>115</v>
      </c>
      <c r="F14" s="89" t="s">
        <v>217</v>
      </c>
    </row>
    <row r="15" spans="1:6" ht="33" customHeight="1">
      <c r="A15" s="87" t="s">
        <v>186</v>
      </c>
      <c r="B15" s="88" t="s">
        <v>55</v>
      </c>
      <c r="C15" s="89" t="s">
        <v>63</v>
      </c>
      <c r="D15" s="89" t="s">
        <v>116</v>
      </c>
      <c r="E15" s="89" t="s">
        <v>117</v>
      </c>
      <c r="F15" s="89" t="s">
        <v>272</v>
      </c>
    </row>
    <row r="16" spans="1:6" ht="36" customHeight="1">
      <c r="A16" s="87" t="s">
        <v>218</v>
      </c>
      <c r="B16" s="88" t="s">
        <v>56</v>
      </c>
      <c r="C16" s="89" t="s">
        <v>187</v>
      </c>
      <c r="D16" s="89" t="s">
        <v>114</v>
      </c>
      <c r="E16" s="89" t="s">
        <v>118</v>
      </c>
      <c r="F16" s="89" t="s">
        <v>219</v>
      </c>
    </row>
    <row r="17" spans="1:6" ht="35.4" customHeight="1">
      <c r="A17" s="87" t="s">
        <v>188</v>
      </c>
      <c r="B17" s="88" t="s">
        <v>57</v>
      </c>
      <c r="C17" s="89" t="s">
        <v>119</v>
      </c>
      <c r="D17" s="90" t="s">
        <v>34</v>
      </c>
      <c r="E17" s="89" t="s">
        <v>120</v>
      </c>
      <c r="F17" s="89" t="s">
        <v>90</v>
      </c>
    </row>
    <row r="18" spans="1:6" ht="33" customHeight="1">
      <c r="A18" s="87" t="s">
        <v>189</v>
      </c>
      <c r="B18" s="88" t="s">
        <v>58</v>
      </c>
      <c r="C18" s="89" t="s">
        <v>121</v>
      </c>
      <c r="D18" s="90" t="s">
        <v>34</v>
      </c>
      <c r="E18" s="89"/>
      <c r="F18" s="89" t="s">
        <v>190</v>
      </c>
    </row>
    <row r="19" spans="1:6" ht="31.8" customHeight="1">
      <c r="A19" s="87" t="s">
        <v>191</v>
      </c>
      <c r="B19" s="88" t="s">
        <v>59</v>
      </c>
      <c r="C19" s="89" t="s">
        <v>65</v>
      </c>
      <c r="D19" s="89" t="s">
        <v>34</v>
      </c>
      <c r="E19" s="89" t="s">
        <v>122</v>
      </c>
      <c r="F19" s="89" t="s">
        <v>123</v>
      </c>
    </row>
    <row r="20" spans="1:6" ht="23.4" customHeight="1">
      <c r="A20" s="87" t="s">
        <v>192</v>
      </c>
      <c r="B20" s="88" t="s">
        <v>60</v>
      </c>
      <c r="C20" s="89" t="s">
        <v>66</v>
      </c>
      <c r="D20" s="89" t="s">
        <v>34</v>
      </c>
      <c r="E20" s="89" t="s">
        <v>67</v>
      </c>
      <c r="F20" s="89" t="s">
        <v>124</v>
      </c>
    </row>
    <row r="21" spans="1:6" ht="25.2" customHeight="1">
      <c r="A21" s="87" t="s">
        <v>193</v>
      </c>
      <c r="B21" s="88" t="s">
        <v>61</v>
      </c>
      <c r="C21" s="89" t="s">
        <v>68</v>
      </c>
      <c r="D21" s="89" t="s">
        <v>125</v>
      </c>
      <c r="E21" s="89" t="s">
        <v>126</v>
      </c>
      <c r="F21" s="89" t="s">
        <v>220</v>
      </c>
    </row>
    <row r="22" spans="1:6" ht="31.2" customHeight="1">
      <c r="A22" s="87" t="s">
        <v>194</v>
      </c>
      <c r="B22" s="88" t="s">
        <v>62</v>
      </c>
      <c r="C22" s="89" t="s">
        <v>195</v>
      </c>
      <c r="D22" s="89" t="s">
        <v>196</v>
      </c>
      <c r="E22" s="89" t="s">
        <v>197</v>
      </c>
      <c r="F22" s="89" t="s">
        <v>221</v>
      </c>
    </row>
    <row r="23" spans="1:6" ht="31.2" customHeight="1">
      <c r="A23" s="87" t="s">
        <v>222</v>
      </c>
      <c r="B23" s="88" t="s">
        <v>64</v>
      </c>
      <c r="C23" s="89" t="s">
        <v>223</v>
      </c>
      <c r="D23" s="89" t="s">
        <v>224</v>
      </c>
      <c r="E23" s="89" t="s">
        <v>225</v>
      </c>
      <c r="F23" s="89" t="s">
        <v>210</v>
      </c>
    </row>
    <row r="24" spans="1:6" ht="31.2" customHeight="1">
      <c r="A24" s="87" t="s">
        <v>226</v>
      </c>
      <c r="B24" s="88" t="s">
        <v>227</v>
      </c>
      <c r="C24" s="89" t="s">
        <v>228</v>
      </c>
      <c r="D24" s="89" t="s">
        <v>229</v>
      </c>
      <c r="E24" s="89" t="s">
        <v>230</v>
      </c>
      <c r="F24" s="89" t="s">
        <v>210</v>
      </c>
    </row>
    <row r="25" spans="1:6" ht="31.2" customHeight="1">
      <c r="A25" s="87" t="s">
        <v>231</v>
      </c>
      <c r="B25" s="88" t="s">
        <v>232</v>
      </c>
      <c r="C25" s="89" t="s">
        <v>233</v>
      </c>
      <c r="D25" s="89" t="s">
        <v>233</v>
      </c>
      <c r="E25" s="89" t="s">
        <v>234</v>
      </c>
      <c r="F25" s="89" t="s">
        <v>210</v>
      </c>
    </row>
    <row r="26" spans="1:6" ht="21.6" customHeight="1">
      <c r="A26" s="87" t="s">
        <v>235</v>
      </c>
      <c r="B26" s="88" t="s">
        <v>236</v>
      </c>
      <c r="C26" s="89" t="s">
        <v>237</v>
      </c>
      <c r="D26" s="87"/>
      <c r="E26" s="87"/>
      <c r="F26" s="89" t="s">
        <v>198</v>
      </c>
    </row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Normal="100" workbookViewId="0">
      <selection activeCell="N9" sqref="N9:BF10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249" t="s">
        <v>1</v>
      </c>
      <c r="G2" s="152"/>
      <c r="H2" s="152"/>
      <c r="I2" s="152"/>
      <c r="J2" s="152"/>
      <c r="K2" s="152"/>
      <c r="L2" s="152"/>
      <c r="M2" s="153"/>
      <c r="N2" s="30" t="s">
        <v>127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30" t="s">
        <v>83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249" t="s">
        <v>3</v>
      </c>
      <c r="G3" s="152"/>
      <c r="H3" s="152"/>
      <c r="I3" s="152"/>
      <c r="J3" s="152"/>
      <c r="K3" s="152"/>
      <c r="L3" s="152"/>
      <c r="M3" s="153"/>
      <c r="N3" s="30" t="s">
        <v>128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95">
        <v>45840</v>
      </c>
      <c r="AW3" s="152"/>
      <c r="AX3" s="152"/>
      <c r="AY3" s="152"/>
      <c r="AZ3" s="152"/>
      <c r="BA3" s="152"/>
      <c r="BB3" s="152"/>
      <c r="BC3" s="152"/>
      <c r="BD3" s="152"/>
      <c r="BE3" s="152"/>
      <c r="BF3" s="153"/>
    </row>
    <row r="4" spans="1:58">
      <c r="A4" s="1"/>
      <c r="B4" s="2"/>
      <c r="C4" s="2"/>
      <c r="D4" s="2"/>
      <c r="E4" s="2"/>
      <c r="F4" s="92" t="s">
        <v>5</v>
      </c>
      <c r="G4" s="152"/>
      <c r="H4" s="152"/>
      <c r="I4" s="152"/>
      <c r="J4" s="152"/>
      <c r="K4" s="152"/>
      <c r="L4" s="152"/>
      <c r="M4" s="153"/>
      <c r="N4" s="10" t="s">
        <v>138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98">
        <f>Header!AP4</f>
        <v>0</v>
      </c>
      <c r="AW4" s="152"/>
      <c r="AX4" s="152"/>
      <c r="AY4" s="152"/>
      <c r="AZ4" s="152"/>
      <c r="BA4" s="152"/>
      <c r="BB4" s="152"/>
      <c r="BC4" s="152"/>
      <c r="BD4" s="152"/>
      <c r="BE4" s="152"/>
      <c r="BF4" s="153"/>
    </row>
    <row r="5" spans="1:58">
      <c r="A5" s="1"/>
      <c r="B5" s="2"/>
      <c r="C5" s="2"/>
      <c r="D5" s="2"/>
      <c r="E5" s="2"/>
      <c r="F5" s="92" t="s">
        <v>7</v>
      </c>
      <c r="G5" s="152"/>
      <c r="H5" s="152"/>
      <c r="I5" s="152"/>
      <c r="J5" s="152"/>
      <c r="K5" s="152"/>
      <c r="L5" s="152"/>
      <c r="M5" s="153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249" t="s">
        <v>9</v>
      </c>
      <c r="G6" s="152"/>
      <c r="H6" s="152"/>
      <c r="I6" s="152"/>
      <c r="J6" s="152"/>
      <c r="K6" s="152"/>
      <c r="L6" s="152"/>
      <c r="M6" s="153"/>
      <c r="N6" s="10" t="s">
        <v>129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95">
        <v>45840</v>
      </c>
      <c r="AW6" s="152"/>
      <c r="AX6" s="152"/>
      <c r="AY6" s="152"/>
      <c r="AZ6" s="152"/>
      <c r="BA6" s="152"/>
      <c r="BB6" s="152"/>
      <c r="BC6" s="152"/>
      <c r="BD6" s="152"/>
      <c r="BE6" s="152"/>
      <c r="BF6" s="153"/>
    </row>
    <row r="7" spans="1:58">
      <c r="A7" s="1"/>
      <c r="B7" s="3" t="s">
        <v>11</v>
      </c>
      <c r="C7" s="4"/>
      <c r="D7" s="4"/>
      <c r="E7" s="4"/>
      <c r="F7" s="92" t="s">
        <v>12</v>
      </c>
      <c r="G7" s="152"/>
      <c r="H7" s="152"/>
      <c r="I7" s="152"/>
      <c r="J7" s="152"/>
      <c r="K7" s="152"/>
      <c r="L7" s="152"/>
      <c r="M7" s="153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249" t="s">
        <v>13</v>
      </c>
      <c r="G8" s="152"/>
      <c r="H8" s="152"/>
      <c r="I8" s="152"/>
      <c r="J8" s="152"/>
      <c r="K8" s="152"/>
      <c r="L8" s="152"/>
      <c r="M8" s="153"/>
      <c r="N8" s="10" t="s">
        <v>134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250" t="s">
        <v>14</v>
      </c>
      <c r="G9" s="154"/>
      <c r="H9" s="154"/>
      <c r="I9" s="154"/>
      <c r="J9" s="154"/>
      <c r="K9" s="154"/>
      <c r="L9" s="154"/>
      <c r="M9" s="155"/>
      <c r="N9" s="113" t="s">
        <v>135</v>
      </c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5"/>
    </row>
    <row r="10" spans="1:58">
      <c r="A10" s="1"/>
      <c r="B10" s="7"/>
      <c r="C10" s="8"/>
      <c r="D10" s="8"/>
      <c r="E10" s="8"/>
      <c r="F10" s="104"/>
      <c r="G10" s="157"/>
      <c r="H10" s="157"/>
      <c r="I10" s="157"/>
      <c r="J10" s="157"/>
      <c r="K10" s="157"/>
      <c r="L10" s="157"/>
      <c r="M10" s="158"/>
      <c r="N10" s="156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8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9:M9"/>
    <mergeCell ref="F10:M10"/>
    <mergeCell ref="N9:BF10"/>
    <mergeCell ref="F5:M5"/>
    <mergeCell ref="F6:M6"/>
    <mergeCell ref="AV6:BF6"/>
    <mergeCell ref="F7:M7"/>
    <mergeCell ref="F8:M8"/>
    <mergeCell ref="F2:M2"/>
    <mergeCell ref="F3:M3"/>
    <mergeCell ref="AV3:BF3"/>
    <mergeCell ref="F4:M4"/>
    <mergeCell ref="AV4:BF4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Histories</vt:lpstr>
      <vt:lpstr>Layout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2025-02-21T08:09:09Z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