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\myYouTubeVDO\General\"/>
    </mc:Choice>
  </mc:AlternateContent>
  <xr:revisionPtr revIDLastSave="0" documentId="13_ncr:1_{80A6BC0D-E10B-477E-8A6D-F6E5B05AB26A}" xr6:coauthVersionLast="47" xr6:coauthVersionMax="47" xr10:uidLastSave="{00000000-0000-0000-0000-000000000000}"/>
  <bookViews>
    <workbookView xWindow="-108" yWindow="-108" windowWidth="23256" windowHeight="12576" xr2:uid="{414CDE80-04ED-462A-90F9-99EB88FA046C}"/>
  </bookViews>
  <sheets>
    <sheet name="Oct 21" sheetId="16" r:id="rId1"/>
    <sheet name="Income vs Expense" sheetId="15" r:id="rId2"/>
  </sheets>
  <definedNames>
    <definedName name="_xlchart.v2.0" hidden="1">'Oct 21'!$Q$23:$Q$28</definedName>
    <definedName name="_xlchart.v2.1" hidden="1">'Oct 21'!$R$23:$R$28</definedName>
    <definedName name="_xlchart.v2.2" hidden="1">'Income vs Expense'!$Q$23:$Q$28</definedName>
    <definedName name="_xlchart.v2.3" hidden="1">'Income vs Expense'!$R$23:$R$28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16" l="1"/>
  <c r="R25" i="16" s="1"/>
  <c r="G31" i="16"/>
  <c r="D31" i="16"/>
  <c r="R6" i="16" s="1"/>
  <c r="N27" i="16"/>
  <c r="R27" i="16" s="1"/>
  <c r="R20" i="16"/>
  <c r="R19" i="16"/>
  <c r="R18" i="16"/>
  <c r="R17" i="16"/>
  <c r="R16" i="16"/>
  <c r="R15" i="16"/>
  <c r="R14" i="16"/>
  <c r="R13" i="16"/>
  <c r="R12" i="16"/>
  <c r="R11" i="16"/>
  <c r="R10" i="16"/>
  <c r="R8" i="16"/>
  <c r="R7" i="16"/>
  <c r="R24" i="16" s="1"/>
  <c r="R20" i="15"/>
  <c r="R19" i="15"/>
  <c r="R18" i="15"/>
  <c r="R17" i="15"/>
  <c r="R16" i="15"/>
  <c r="R15" i="15"/>
  <c r="R14" i="15"/>
  <c r="R13" i="15"/>
  <c r="R12" i="15"/>
  <c r="R11" i="15"/>
  <c r="R10" i="15"/>
  <c r="R8" i="15"/>
  <c r="R7" i="15"/>
  <c r="R24" i="15" s="1"/>
  <c r="N27" i="15"/>
  <c r="R27" i="15" s="1"/>
  <c r="D31" i="15"/>
  <c r="R6" i="15" s="1"/>
  <c r="G31" i="15"/>
  <c r="K31" i="15"/>
  <c r="R25" i="15" s="1"/>
  <c r="R26" i="16" l="1"/>
  <c r="R23" i="16"/>
  <c r="R9" i="16"/>
  <c r="N6" i="16"/>
  <c r="N31" i="16" s="1"/>
  <c r="R28" i="16" s="1"/>
  <c r="R9" i="15"/>
  <c r="R26" i="15"/>
  <c r="R23" i="15"/>
  <c r="N6" i="15"/>
  <c r="N31" i="15" s="1"/>
  <c r="R28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tc={694D57F7-AC52-41C6-8351-AF39C93BE874}</author>
  </authors>
  <commentList>
    <comment ref="C9" authorId="0" shapeId="0" xr:uid="{694D57F7-AC52-41C6-8351-AF39C93BE87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Month Saving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tc={F5251EA1-B9E8-4D26-A457-F037300770F6}</author>
  </authors>
  <commentList>
    <comment ref="C9" authorId="0" shapeId="0" xr:uid="{F5251EA1-B9E8-4D26-A457-F037300770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Month Saving</t>
      </text>
    </comment>
  </commentList>
</comments>
</file>

<file path=xl/sharedStrings.xml><?xml version="1.0" encoding="utf-8"?>
<sst xmlns="http://schemas.openxmlformats.org/spreadsheetml/2006/main" count="126" uniqueCount="61">
  <si>
    <t>EMI</t>
  </si>
  <si>
    <t>RD</t>
  </si>
  <si>
    <t>LIC</t>
  </si>
  <si>
    <t>Maint</t>
  </si>
  <si>
    <t>Grocerry</t>
  </si>
  <si>
    <t>Income</t>
  </si>
  <si>
    <t>FD</t>
  </si>
  <si>
    <t>MF</t>
  </si>
  <si>
    <t>Other</t>
  </si>
  <si>
    <t>Balance</t>
  </si>
  <si>
    <t>Rent</t>
  </si>
  <si>
    <t>In hand</t>
  </si>
  <si>
    <t>Savings</t>
  </si>
  <si>
    <t>Flexi Expense</t>
  </si>
  <si>
    <t>Flexi Expenses</t>
  </si>
  <si>
    <t>Flexi Exp Total</t>
  </si>
  <si>
    <t>Fixed Deposit</t>
  </si>
  <si>
    <t>Mutual Fund</t>
  </si>
  <si>
    <t xml:space="preserve">Final Balance </t>
  </si>
  <si>
    <t>Total Savings</t>
  </si>
  <si>
    <t>Total Income</t>
  </si>
  <si>
    <t>Milk</t>
  </si>
  <si>
    <t>PMS</t>
  </si>
  <si>
    <t>Salary</t>
  </si>
  <si>
    <t>From</t>
  </si>
  <si>
    <t>Rs.</t>
  </si>
  <si>
    <t>Descriptions</t>
  </si>
  <si>
    <t>Rs</t>
  </si>
  <si>
    <t>Catg</t>
  </si>
  <si>
    <t>Total Fixed Exp</t>
  </si>
  <si>
    <t>GEN</t>
  </si>
  <si>
    <t>STK</t>
  </si>
  <si>
    <t>General Exp</t>
  </si>
  <si>
    <t>Recurring Deposit1</t>
  </si>
  <si>
    <t>Fixed Deposit1</t>
  </si>
  <si>
    <t>Fixed Deposit2</t>
  </si>
  <si>
    <t>Stock1</t>
  </si>
  <si>
    <t>Stock2</t>
  </si>
  <si>
    <t>Mutual Fund1</t>
  </si>
  <si>
    <t>Mutual Fund2</t>
  </si>
  <si>
    <t>Other1</t>
  </si>
  <si>
    <t>Other2</t>
  </si>
  <si>
    <t>``</t>
  </si>
  <si>
    <t>General Fixed Expenses</t>
  </si>
  <si>
    <t>EMI: Loan EMI , GEN: General Expense, RD: Recurring Deposit, FD: Fixed Deposit, LIC: Life Insurance, MF: Mutual Fund, STK: Stock, OTH: Other savings</t>
  </si>
  <si>
    <t>Gen Fixed Expenses</t>
  </si>
  <si>
    <t>EMI + PREMIUM</t>
  </si>
  <si>
    <t>Other Savings</t>
  </si>
  <si>
    <t>Dashboard</t>
  </si>
  <si>
    <t>Monthly expense tracker</t>
  </si>
  <si>
    <t>Recurring Deposit2</t>
  </si>
  <si>
    <t>House EMI</t>
  </si>
  <si>
    <t>Phone/Internet</t>
  </si>
  <si>
    <t>Electicity</t>
  </si>
  <si>
    <t>Mutual Fund SIP</t>
  </si>
  <si>
    <t>Repairing work</t>
  </si>
  <si>
    <t>Medicine</t>
  </si>
  <si>
    <t>Travel</t>
  </si>
  <si>
    <t>Share Market</t>
  </si>
  <si>
    <t>Other Saving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</si>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</sst>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0" fillId="0" borderId="0" xfId="0" applyBorder="1"/>
    <xf numFmtId="0" fontId="0" fillId="0" borderId="1" xfId="0" applyFont="1" applyBorder="1"/>
    <xf numFmtId="0" fontId="1" fillId="4" borderId="1" xfId="0" applyFont="1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0" xfId="0" applyFill="1"/>
    <xf numFmtId="4" fontId="0" fillId="0" borderId="4" xfId="0" applyNumberFormat="1" applyBorder="1"/>
    <xf numFmtId="0" fontId="1" fillId="2" borderId="4" xfId="0" applyFont="1" applyFill="1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0" borderId="1" xfId="0" applyFill="1" applyBorder="1"/>
    <xf numFmtId="0" fontId="0" fillId="0" borderId="7" xfId="0" applyFill="1" applyBorder="1"/>
    <xf numFmtId="0" fontId="1" fillId="4" borderId="5" xfId="0" applyFont="1" applyFill="1" applyBorder="1"/>
    <xf numFmtId="164" fontId="2" fillId="5" borderId="0" xfId="0" applyNumberFormat="1" applyFont="1" applyFill="1" applyBorder="1" applyAlignment="1"/>
    <xf numFmtId="4" fontId="5" fillId="0" borderId="0" xfId="0" applyNumberFormat="1" applyFont="1" applyBorder="1"/>
    <xf numFmtId="0" fontId="5" fillId="6" borderId="5" xfId="0" applyFont="1" applyFill="1" applyBorder="1"/>
    <xf numFmtId="4" fontId="5" fillId="6" borderId="6" xfId="0" applyNumberFormat="1" applyFont="1" applyFill="1" applyBorder="1"/>
    <xf numFmtId="0" fontId="5" fillId="6" borderId="11" xfId="0" applyFont="1" applyFill="1" applyBorder="1"/>
    <xf numFmtId="4" fontId="5" fillId="6" borderId="12" xfId="0" applyNumberFormat="1" applyFont="1" applyFill="1" applyBorder="1"/>
    <xf numFmtId="0" fontId="4" fillId="3" borderId="0" xfId="0" applyFont="1" applyFill="1"/>
    <xf numFmtId="0" fontId="0" fillId="3" borderId="0" xfId="0" applyFill="1"/>
    <xf numFmtId="0" fontId="1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4" fontId="0" fillId="9" borderId="1" xfId="0" applyNumberFormat="1" applyFill="1" applyBorder="1"/>
    <xf numFmtId="0" fontId="0" fillId="5" borderId="0" xfId="0" applyFill="1" applyBorder="1" applyAlignment="1">
      <alignment horizontal="center"/>
    </xf>
    <xf numFmtId="164" fontId="2" fillId="5" borderId="14" xfId="0" applyNumberFormat="1" applyFont="1" applyFill="1" applyBorder="1" applyAlignment="1">
      <alignment horizontal="center"/>
    </xf>
    <xf numFmtId="164" fontId="2" fillId="5" borderId="15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7" xfId="0" applyFill="1" applyBorder="1"/>
    <xf numFmtId="4" fontId="0" fillId="0" borderId="13" xfId="0" applyNumberFormat="1" applyFill="1" applyBorder="1"/>
    <xf numFmtId="0" fontId="0" fillId="0" borderId="13" xfId="0" applyFill="1" applyBorder="1"/>
    <xf numFmtId="4" fontId="0" fillId="0" borderId="1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71-4E33-AAD1-B855254C395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71-4E33-AAD1-B855254C395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71-4E33-AAD1-B855254C395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71-4E33-AAD1-B855254C395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71-4E33-AAD1-B855254C395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71-4E33-AAD1-B855254C395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71-4E33-AAD1-B855254C3950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71-4E33-AAD1-B855254C3950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71-4E33-AAD1-B855254C395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671-4E33-AAD1-B855254C395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671-4E33-AAD1-B855254C395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671-4E33-AAD1-B855254C3950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671-4E33-AAD1-B855254C395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671-4E33-AAD1-B855254C39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'Oct 21'!$Q$6:$Q$20</c:f>
              <c:strCache>
                <c:ptCount val="15"/>
                <c:pt idx="0">
                  <c:v>Total Income</c:v>
                </c:pt>
                <c:pt idx="1">
                  <c:v>General Exp</c:v>
                </c:pt>
                <c:pt idx="2">
                  <c:v>EMI</c:v>
                </c:pt>
                <c:pt idx="3">
                  <c:v>Flexi Expense</c:v>
                </c:pt>
                <c:pt idx="4">
                  <c:v>Recurring Deposit1</c:v>
                </c:pt>
                <c:pt idx="5">
                  <c:v>Recurring Deposit2</c:v>
                </c:pt>
                <c:pt idx="6">
                  <c:v>Fixed Deposit1</c:v>
                </c:pt>
                <c:pt idx="7">
                  <c:v>Fixed Deposit2</c:v>
                </c:pt>
                <c:pt idx="8">
                  <c:v>Stock1</c:v>
                </c:pt>
                <c:pt idx="9">
                  <c:v>Stock2</c:v>
                </c:pt>
                <c:pt idx="10">
                  <c:v>Mutual Fund1</c:v>
                </c:pt>
                <c:pt idx="11">
                  <c:v>Mutual Fund2</c:v>
                </c:pt>
                <c:pt idx="12">
                  <c:v>Other1</c:v>
                </c:pt>
                <c:pt idx="13">
                  <c:v>Other2</c:v>
                </c:pt>
                <c:pt idx="14">
                  <c:v>LIC</c:v>
                </c:pt>
              </c:strCache>
            </c:strRef>
          </c:cat>
          <c:val>
            <c:numRef>
              <c:f>'Oct 21'!$R$6:$R$20</c:f>
              <c:numCache>
                <c:formatCode>General</c:formatCode>
                <c:ptCount val="15"/>
                <c:pt idx="0">
                  <c:v>115000</c:v>
                </c:pt>
                <c:pt idx="1">
                  <c:v>20000</c:v>
                </c:pt>
                <c:pt idx="2">
                  <c:v>25000</c:v>
                </c:pt>
                <c:pt idx="3">
                  <c:v>4000</c:v>
                </c:pt>
                <c:pt idx="4">
                  <c:v>5000</c:v>
                </c:pt>
                <c:pt idx="5">
                  <c:v>0</c:v>
                </c:pt>
                <c:pt idx="6">
                  <c:v>0</c:v>
                </c:pt>
                <c:pt idx="7">
                  <c:v>15000</c:v>
                </c:pt>
                <c:pt idx="8">
                  <c:v>0</c:v>
                </c:pt>
                <c:pt idx="9">
                  <c:v>15000</c:v>
                </c:pt>
                <c:pt idx="10">
                  <c:v>5000</c:v>
                </c:pt>
                <c:pt idx="11">
                  <c:v>5000</c:v>
                </c:pt>
                <c:pt idx="12">
                  <c:v>0</c:v>
                </c:pt>
                <c:pt idx="13">
                  <c:v>10000</c:v>
                </c:pt>
                <c:pt idx="1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671-4E33-AAD1-B855254C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1"/>
        <c:overlap val="-28"/>
        <c:axId val="1077373503"/>
        <c:axId val="1077353535"/>
      </c:barChart>
      <c:catAx>
        <c:axId val="10773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53535"/>
        <c:crosses val="autoZero"/>
        <c:auto val="1"/>
        <c:lblAlgn val="ctr"/>
        <c:lblOffset val="100"/>
        <c:noMultiLvlLbl val="0"/>
      </c:catAx>
      <c:valAx>
        <c:axId val="10773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7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91-463F-8D5E-F4E25A37978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91-463F-8D5E-F4E25A37978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91-463F-8D5E-F4E25A37978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91-463F-8D5E-F4E25A37978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391-463F-8D5E-F4E25A37978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91-463F-8D5E-F4E25A37978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391-463F-8D5E-F4E25A37978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91-463F-8D5E-F4E25A379787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391-463F-8D5E-F4E25A379787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91-463F-8D5E-F4E25A379787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391-463F-8D5E-F4E25A379787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91-463F-8D5E-F4E25A379787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391-463F-8D5E-F4E25A37978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91-463F-8D5E-F4E25A3797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vs Expense'!$Q$6:$Q$20</c:f>
              <c:strCache>
                <c:ptCount val="15"/>
                <c:pt idx="0">
                  <c:v>Total Income</c:v>
                </c:pt>
                <c:pt idx="1">
                  <c:v>General Exp</c:v>
                </c:pt>
                <c:pt idx="2">
                  <c:v>EMI</c:v>
                </c:pt>
                <c:pt idx="3">
                  <c:v>Flexi Expense</c:v>
                </c:pt>
                <c:pt idx="4">
                  <c:v>Recurring Deposit1</c:v>
                </c:pt>
                <c:pt idx="5">
                  <c:v>Recurring Deposit2</c:v>
                </c:pt>
                <c:pt idx="6">
                  <c:v>Fixed Deposit1</c:v>
                </c:pt>
                <c:pt idx="7">
                  <c:v>Fixed Deposit2</c:v>
                </c:pt>
                <c:pt idx="8">
                  <c:v>Stock1</c:v>
                </c:pt>
                <c:pt idx="9">
                  <c:v>Stock2</c:v>
                </c:pt>
                <c:pt idx="10">
                  <c:v>Mutual Fund1</c:v>
                </c:pt>
                <c:pt idx="11">
                  <c:v>Mutual Fund2</c:v>
                </c:pt>
                <c:pt idx="12">
                  <c:v>Other1</c:v>
                </c:pt>
                <c:pt idx="13">
                  <c:v>Other2</c:v>
                </c:pt>
                <c:pt idx="14">
                  <c:v>LIC</c:v>
                </c:pt>
              </c:strCache>
            </c:strRef>
          </c:cat>
          <c:val>
            <c:numRef>
              <c:f>'Income vs Expense'!$R$6:$R$20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1-463F-8D5E-F4E25A379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1"/>
        <c:overlap val="-28"/>
        <c:axId val="1077373503"/>
        <c:axId val="1077353535"/>
      </c:barChart>
      <c:catAx>
        <c:axId val="10773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53535"/>
        <c:crosses val="autoZero"/>
        <c:auto val="1"/>
        <c:lblAlgn val="ctr"/>
        <c:lblOffset val="100"/>
        <c:noMultiLvlLbl val="0"/>
      </c:catAx>
      <c:valAx>
        <c:axId val="10773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7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B7B5550B-B7A3-48FD-BE8F-8C5ED7CDF6C4}"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/>
    <cx:plotArea>
      <cx:plotAreaRegion>
        <cx:series layoutId="funnel" uniqueId="{B7B5550B-B7A3-48FD-BE8F-8C5ED7CDF6C4}"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49304</xdr:colOff>
      <xdr:row>5</xdr:row>
      <xdr:rowOff>26894</xdr:rowOff>
    </xdr:from>
    <xdr:to>
      <xdr:col>25</xdr:col>
      <xdr:colOff>735105</xdr:colOff>
      <xdr:row>20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F1498-EE30-49EF-84C1-F51E66C9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35859</xdr:colOff>
      <xdr:row>20</xdr:row>
      <xdr:rowOff>62752</xdr:rowOff>
    </xdr:from>
    <xdr:to>
      <xdr:col>25</xdr:col>
      <xdr:colOff>721659</xdr:colOff>
      <xdr:row>30</xdr:row>
      <xdr:rowOff>35860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6BEE034-BD8F-4FA6-9F42-1641A3C69F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0499" y="3773692"/>
              <a:ext cx="5646420" cy="18095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197223</xdr:colOff>
      <xdr:row>0</xdr:row>
      <xdr:rowOff>134471</xdr:rowOff>
    </xdr:from>
    <xdr:to>
      <xdr:col>3</xdr:col>
      <xdr:colOff>573741</xdr:colOff>
      <xdr:row>3</xdr:row>
      <xdr:rowOff>98611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026870-4764-4455-8DCB-70986B071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223" y="134471"/>
          <a:ext cx="1725258" cy="528020"/>
        </a:xfrm>
        <a:prstGeom prst="rect">
          <a:avLst/>
        </a:prstGeom>
      </xdr:spPr>
    </xdr:pic>
    <xdr:clientData/>
  </xdr:twoCellAnchor>
  <xdr:oneCellAnchor>
    <xdr:from>
      <xdr:col>10</xdr:col>
      <xdr:colOff>44823</xdr:colOff>
      <xdr:row>0</xdr:row>
      <xdr:rowOff>35860</xdr:rowOff>
    </xdr:from>
    <xdr:ext cx="6442049" cy="59167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AC5909F-B30C-401F-8A9B-7B9E9253DB26}"/>
            </a:ext>
          </a:extLst>
        </xdr:cNvPr>
        <xdr:cNvSpPr/>
      </xdr:nvSpPr>
      <xdr:spPr>
        <a:xfrm>
          <a:off x="5316070" y="35860"/>
          <a:ext cx="6442049" cy="59167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Monthly Expense Tracker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49304</xdr:colOff>
      <xdr:row>5</xdr:row>
      <xdr:rowOff>26894</xdr:rowOff>
    </xdr:from>
    <xdr:to>
      <xdr:col>25</xdr:col>
      <xdr:colOff>735105</xdr:colOff>
      <xdr:row>20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B1C927-24C0-4DED-BDE1-BD26A5C8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35859</xdr:colOff>
      <xdr:row>20</xdr:row>
      <xdr:rowOff>62752</xdr:rowOff>
    </xdr:from>
    <xdr:to>
      <xdr:col>25</xdr:col>
      <xdr:colOff>721659</xdr:colOff>
      <xdr:row>30</xdr:row>
      <xdr:rowOff>35860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5CE7883-91A7-4524-884B-EBFA1A5CF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4918" y="3711387"/>
              <a:ext cx="5643282" cy="1775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197223</xdr:colOff>
      <xdr:row>0</xdr:row>
      <xdr:rowOff>134471</xdr:rowOff>
    </xdr:from>
    <xdr:to>
      <xdr:col>3</xdr:col>
      <xdr:colOff>573741</xdr:colOff>
      <xdr:row>3</xdr:row>
      <xdr:rowOff>98611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A485A3-FEB6-47D2-A9BB-3B34DE758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223" y="134471"/>
          <a:ext cx="1730189" cy="519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frul Umar" id="{3F3F2650-BCA5-4AF9-A1A5-4923A5108616}" userId="4fa8d0dbd7b133f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1-10-23T14:29:23.90" personId="{3F3F2650-BCA5-4AF9-A1A5-4923A5108616}" id="{694D57F7-AC52-41C6-8351-AF39C93BE874}">
    <text>Previous Month Saving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1-10-23T14:29:23.90" personId="{3F3F2650-BCA5-4AF9-A1A5-4923A5108616}" id="{F5251EA1-B9E8-4D26-A457-F037300770F6}">
    <text>Previous Month Saving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4137-1B6C-428E-88C9-7893C6CDE996}">
  <dimension ref="B3:AA33"/>
  <sheetViews>
    <sheetView showGridLines="0" tabSelected="1" zoomScale="85" zoomScaleNormal="85" workbookViewId="0">
      <selection activeCell="K10" sqref="K10"/>
    </sheetView>
  </sheetViews>
  <sheetFormatPr defaultRowHeight="14.4" x14ac:dyDescent="0.3"/>
  <cols>
    <col min="1" max="1" width="4.21875" customWidth="1"/>
    <col min="2" max="2" width="1" customWidth="1"/>
    <col min="3" max="3" width="14.44140625" bestFit="1" customWidth="1"/>
    <col min="4" max="4" width="9.33203125" bestFit="1" customWidth="1"/>
    <col min="5" max="5" width="1.21875" customWidth="1"/>
    <col min="6" max="6" width="15.5546875" bestFit="1" customWidth="1"/>
    <col min="7" max="7" width="9.21875" bestFit="1" customWidth="1"/>
    <col min="8" max="8" width="4.77734375" bestFit="1" customWidth="1"/>
    <col min="9" max="9" width="1.109375" customWidth="1"/>
    <col min="10" max="10" width="15.77734375" bestFit="1" customWidth="1"/>
    <col min="11" max="11" width="12.6640625" bestFit="1" customWidth="1"/>
    <col min="12" max="12" width="1.21875" customWidth="1"/>
    <col min="13" max="13" width="14.6640625" bestFit="1" customWidth="1"/>
    <col min="14" max="14" width="11.77734375" bestFit="1" customWidth="1"/>
    <col min="15" max="15" width="4.77734375" bestFit="1" customWidth="1"/>
    <col min="16" max="16" width="1.33203125" customWidth="1"/>
    <col min="17" max="17" width="17.21875" bestFit="1" customWidth="1"/>
    <col min="18" max="18" width="12.109375" customWidth="1"/>
    <col min="19" max="25" width="10.33203125" customWidth="1"/>
    <col min="26" max="26" width="12.33203125" customWidth="1"/>
    <col min="27" max="27" width="3.44140625" customWidth="1"/>
  </cols>
  <sheetData>
    <row r="3" spans="2:27" ht="15.6" x14ac:dyDescent="0.3"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2:27" ht="12" customHeight="1" x14ac:dyDescent="0.3"/>
    <row r="5" spans="2:27" ht="18.600000000000001" thickBot="1" x14ac:dyDescent="0.4">
      <c r="B5" s="32"/>
      <c r="C5" s="33" t="s">
        <v>5</v>
      </c>
      <c r="D5" s="34"/>
      <c r="E5" s="8"/>
      <c r="F5" s="35" t="s">
        <v>43</v>
      </c>
      <c r="G5" s="35"/>
      <c r="H5" s="35"/>
      <c r="I5" s="35"/>
      <c r="J5" s="36" t="s">
        <v>14</v>
      </c>
      <c r="K5" s="36"/>
      <c r="L5" s="20"/>
      <c r="M5" s="35" t="s">
        <v>47</v>
      </c>
      <c r="N5" s="35"/>
      <c r="O5" s="35"/>
      <c r="P5" s="20"/>
      <c r="Q5" s="35" t="s">
        <v>48</v>
      </c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2:27" ht="15.6" x14ac:dyDescent="0.3">
      <c r="B6" s="32"/>
      <c r="C6" s="19" t="s">
        <v>24</v>
      </c>
      <c r="D6" s="19" t="s">
        <v>25</v>
      </c>
      <c r="E6" s="8"/>
      <c r="F6" s="19" t="s">
        <v>26</v>
      </c>
      <c r="G6" s="19" t="s">
        <v>27</v>
      </c>
      <c r="H6" s="19" t="s">
        <v>28</v>
      </c>
      <c r="I6" s="8"/>
      <c r="J6" s="19" t="s">
        <v>26</v>
      </c>
      <c r="K6" s="19" t="s">
        <v>27</v>
      </c>
      <c r="L6" s="8"/>
      <c r="M6" s="22" t="s">
        <v>9</v>
      </c>
      <c r="N6" s="23">
        <f>D31-(G31+K31)</f>
        <v>51000</v>
      </c>
      <c r="O6" s="21"/>
      <c r="P6" s="8"/>
      <c r="Q6" s="1" t="s">
        <v>20</v>
      </c>
      <c r="R6" s="1">
        <f>D31</f>
        <v>115000</v>
      </c>
      <c r="AA6" s="10"/>
    </row>
    <row r="7" spans="2:27" x14ac:dyDescent="0.3">
      <c r="B7" s="32"/>
      <c r="C7" s="6" t="s">
        <v>23</v>
      </c>
      <c r="D7" s="1">
        <v>100000</v>
      </c>
      <c r="E7" s="8"/>
      <c r="F7" s="1" t="s">
        <v>51</v>
      </c>
      <c r="G7" s="11">
        <v>25000</v>
      </c>
      <c r="H7" s="2" t="s">
        <v>0</v>
      </c>
      <c r="I7" s="8"/>
      <c r="J7" s="13" t="s">
        <v>55</v>
      </c>
      <c r="K7" s="14">
        <v>3000</v>
      </c>
      <c r="L7" s="8"/>
      <c r="M7" s="37"/>
      <c r="N7" s="38"/>
      <c r="O7" s="38"/>
      <c r="P7" s="8"/>
      <c r="Q7" s="1" t="s">
        <v>32</v>
      </c>
      <c r="R7" s="1">
        <f>SUMIF(H7:H30,"GEN",G7:G30)</f>
        <v>20000</v>
      </c>
      <c r="AA7" s="10"/>
    </row>
    <row r="8" spans="2:27" x14ac:dyDescent="0.3">
      <c r="B8" s="32"/>
      <c r="C8" s="1" t="s">
        <v>10</v>
      </c>
      <c r="D8" s="1">
        <v>10000</v>
      </c>
      <c r="E8" s="8"/>
      <c r="F8" s="1" t="s">
        <v>2</v>
      </c>
      <c r="G8" s="11">
        <v>5000</v>
      </c>
      <c r="H8" s="2" t="s">
        <v>2</v>
      </c>
      <c r="I8" s="8"/>
      <c r="J8" s="13" t="s">
        <v>56</v>
      </c>
      <c r="K8" s="14">
        <v>1000</v>
      </c>
      <c r="L8" s="8"/>
      <c r="M8" s="7" t="s">
        <v>12</v>
      </c>
      <c r="N8" s="7" t="s">
        <v>27</v>
      </c>
      <c r="O8" s="7" t="s">
        <v>28</v>
      </c>
      <c r="P8" s="8"/>
      <c r="Q8" s="1" t="s">
        <v>0</v>
      </c>
      <c r="R8" s="1">
        <f>SUMIF(H7:H30,"EMI",G7:G30)</f>
        <v>25000</v>
      </c>
      <c r="AA8" s="10"/>
    </row>
    <row r="9" spans="2:27" x14ac:dyDescent="0.3">
      <c r="B9" s="32"/>
      <c r="C9" s="1" t="s">
        <v>22</v>
      </c>
      <c r="D9" s="1">
        <v>5000</v>
      </c>
      <c r="E9" s="8"/>
      <c r="F9" s="1"/>
      <c r="G9" s="11"/>
      <c r="H9" s="2"/>
      <c r="I9" s="8"/>
      <c r="J9" s="13" t="s">
        <v>57</v>
      </c>
      <c r="K9" s="14">
        <v>0</v>
      </c>
      <c r="L9" s="8"/>
      <c r="M9" s="18" t="s">
        <v>16</v>
      </c>
      <c r="N9" s="14">
        <v>15000</v>
      </c>
      <c r="O9" s="1" t="s">
        <v>6</v>
      </c>
      <c r="P9" s="8"/>
      <c r="Q9" s="17" t="s">
        <v>13</v>
      </c>
      <c r="R9" s="1">
        <f>K31</f>
        <v>4000</v>
      </c>
      <c r="AA9" s="10"/>
    </row>
    <row r="10" spans="2:27" x14ac:dyDescent="0.3">
      <c r="B10" s="32"/>
      <c r="C10" s="17" t="s">
        <v>8</v>
      </c>
      <c r="D10" s="17"/>
      <c r="E10" s="8"/>
      <c r="F10" s="1" t="s">
        <v>4</v>
      </c>
      <c r="G10" s="1">
        <v>10000</v>
      </c>
      <c r="H10" s="1" t="s">
        <v>30</v>
      </c>
      <c r="I10" s="8"/>
      <c r="J10" s="13"/>
      <c r="K10" s="14"/>
      <c r="L10" s="8"/>
      <c r="M10" s="18" t="s">
        <v>17</v>
      </c>
      <c r="N10" s="14">
        <v>5000</v>
      </c>
      <c r="O10" s="1" t="s">
        <v>7</v>
      </c>
      <c r="P10" s="8"/>
      <c r="Q10" s="1" t="s">
        <v>33</v>
      </c>
      <c r="R10" s="1">
        <f>SUMIF(H7:H30,"RD",G7:G30)</f>
        <v>5000</v>
      </c>
      <c r="AA10" s="10"/>
    </row>
    <row r="11" spans="2:27" x14ac:dyDescent="0.3">
      <c r="B11" s="32"/>
      <c r="C11" s="1"/>
      <c r="D11" s="1"/>
      <c r="E11" s="8"/>
      <c r="F11" s="1" t="s">
        <v>21</v>
      </c>
      <c r="G11" s="1">
        <v>2500</v>
      </c>
      <c r="H11" s="1" t="s">
        <v>30</v>
      </c>
      <c r="I11" s="8"/>
      <c r="J11" s="13"/>
      <c r="K11" s="14"/>
      <c r="L11" s="8"/>
      <c r="M11" s="18" t="s">
        <v>58</v>
      </c>
      <c r="N11" s="14">
        <v>5000</v>
      </c>
      <c r="O11" s="1" t="s">
        <v>31</v>
      </c>
      <c r="P11" s="8"/>
      <c r="Q11" s="1" t="s">
        <v>50</v>
      </c>
      <c r="R11" s="1">
        <f>SUMIF(O9:O26,"RD",N9:N26)</f>
        <v>0</v>
      </c>
      <c r="AA11" s="10"/>
    </row>
    <row r="12" spans="2:27" x14ac:dyDescent="0.3">
      <c r="B12" s="32"/>
      <c r="C12" s="1"/>
      <c r="D12" s="1"/>
      <c r="E12" s="8"/>
      <c r="F12" s="40"/>
      <c r="G12" s="41"/>
      <c r="H12" s="43"/>
      <c r="I12" s="8"/>
      <c r="J12" s="13"/>
      <c r="K12" s="14"/>
      <c r="L12" s="8"/>
      <c r="M12" s="18" t="s">
        <v>59</v>
      </c>
      <c r="N12" s="14">
        <v>10000</v>
      </c>
      <c r="O12" s="1" t="s">
        <v>60</v>
      </c>
      <c r="P12" s="8"/>
      <c r="Q12" s="1" t="s">
        <v>34</v>
      </c>
      <c r="R12" s="1">
        <f>SUMIF(H7:H30,"FD",G7:G30)</f>
        <v>0</v>
      </c>
      <c r="AA12" s="10"/>
    </row>
    <row r="13" spans="2:27" x14ac:dyDescent="0.3">
      <c r="B13" s="32"/>
      <c r="C13" s="1"/>
      <c r="D13" s="1"/>
      <c r="E13" s="8"/>
      <c r="F13" s="1" t="s">
        <v>3</v>
      </c>
      <c r="G13" s="1">
        <v>3500</v>
      </c>
      <c r="H13" s="1" t="s">
        <v>30</v>
      </c>
      <c r="I13" s="8"/>
      <c r="J13" s="13"/>
      <c r="K13" s="14"/>
      <c r="L13" s="8"/>
      <c r="M13" s="13"/>
      <c r="N13" s="14"/>
      <c r="O13" s="1"/>
      <c r="P13" s="8"/>
      <c r="Q13" s="1" t="s">
        <v>35</v>
      </c>
      <c r="R13" s="1">
        <f>SUMIF(O9:O26,"FD",N9:N26)</f>
        <v>15000</v>
      </c>
      <c r="AA13" s="10"/>
    </row>
    <row r="14" spans="2:27" x14ac:dyDescent="0.3">
      <c r="B14" s="32"/>
      <c r="C14" s="1"/>
      <c r="D14" s="1"/>
      <c r="E14" s="8"/>
      <c r="F14" s="1" t="s">
        <v>52</v>
      </c>
      <c r="G14" s="1">
        <v>1500</v>
      </c>
      <c r="H14" s="1" t="s">
        <v>30</v>
      </c>
      <c r="I14" s="8"/>
      <c r="J14" s="13"/>
      <c r="K14" s="14"/>
      <c r="L14" s="8"/>
      <c r="M14" s="13"/>
      <c r="N14" s="14"/>
      <c r="O14" s="1"/>
      <c r="P14" s="8"/>
      <c r="Q14" s="1" t="s">
        <v>36</v>
      </c>
      <c r="R14" s="1">
        <f>SUMIF(H7:H30,"STK",G7:G30)</f>
        <v>0</v>
      </c>
      <c r="AA14" s="10"/>
    </row>
    <row r="15" spans="2:27" x14ac:dyDescent="0.3">
      <c r="B15" s="32"/>
      <c r="C15" s="1"/>
      <c r="D15" s="1"/>
      <c r="E15" s="8"/>
      <c r="F15" s="1" t="s">
        <v>53</v>
      </c>
      <c r="G15" s="1">
        <v>2500</v>
      </c>
      <c r="H15" s="1" t="s">
        <v>30</v>
      </c>
      <c r="I15" s="8"/>
      <c r="J15" s="13"/>
      <c r="K15" s="14"/>
      <c r="L15" s="8"/>
      <c r="M15" s="13"/>
      <c r="N15" s="14"/>
      <c r="O15" s="1"/>
      <c r="P15" s="8"/>
      <c r="Q15" s="1" t="s">
        <v>37</v>
      </c>
      <c r="R15" s="1">
        <f>SUMIF(O9:O26,"FD",N9:N26)</f>
        <v>15000</v>
      </c>
      <c r="AA15" s="10"/>
    </row>
    <row r="16" spans="2:27" x14ac:dyDescent="0.3">
      <c r="B16" s="32"/>
      <c r="C16" s="1"/>
      <c r="D16" s="1"/>
      <c r="E16" s="8"/>
      <c r="F16" s="40"/>
      <c r="G16" s="42"/>
      <c r="H16" s="40"/>
      <c r="I16" s="8"/>
      <c r="J16" s="13"/>
      <c r="K16" s="14"/>
      <c r="L16" s="8"/>
      <c r="M16" s="1"/>
      <c r="N16" s="1"/>
      <c r="O16" s="1"/>
      <c r="P16" s="8"/>
      <c r="Q16" s="1" t="s">
        <v>38</v>
      </c>
      <c r="R16" s="1">
        <f>SUMIF(H7:H30,"MF",G7:G30)</f>
        <v>5000</v>
      </c>
      <c r="AA16" s="10"/>
    </row>
    <row r="17" spans="2:27" x14ac:dyDescent="0.3">
      <c r="B17" s="32"/>
      <c r="C17" s="1"/>
      <c r="D17" s="1"/>
      <c r="E17" s="8"/>
      <c r="F17" s="1" t="s">
        <v>1</v>
      </c>
      <c r="G17" s="1">
        <v>5000</v>
      </c>
      <c r="H17" s="1" t="s">
        <v>1</v>
      </c>
      <c r="I17" s="8"/>
      <c r="J17" s="13"/>
      <c r="K17" s="14"/>
      <c r="L17" s="8"/>
      <c r="M17" s="1"/>
      <c r="N17" s="1"/>
      <c r="O17" s="1"/>
      <c r="P17" s="8"/>
      <c r="Q17" s="1" t="s">
        <v>39</v>
      </c>
      <c r="R17" s="1">
        <f>SUMIF(O9:O26,"MF",N9:N26)</f>
        <v>5000</v>
      </c>
      <c r="AA17" s="10"/>
    </row>
    <row r="18" spans="2:27" x14ac:dyDescent="0.3">
      <c r="B18" s="32"/>
      <c r="C18" s="1"/>
      <c r="D18" s="1"/>
      <c r="E18" s="8"/>
      <c r="F18" s="1" t="s">
        <v>54</v>
      </c>
      <c r="G18" s="1">
        <v>5000</v>
      </c>
      <c r="H18" s="1" t="s">
        <v>7</v>
      </c>
      <c r="I18" s="8"/>
      <c r="J18" s="13"/>
      <c r="K18" s="14"/>
      <c r="L18" s="8"/>
      <c r="M18" s="1"/>
      <c r="N18" s="1"/>
      <c r="O18" s="1"/>
      <c r="P18" s="8"/>
      <c r="Q18" s="1" t="s">
        <v>40</v>
      </c>
      <c r="R18" s="1">
        <f>SUMIF(H7:H30,"OTH",G7:G30)</f>
        <v>0</v>
      </c>
      <c r="AA18" s="10"/>
    </row>
    <row r="19" spans="2:27" x14ac:dyDescent="0.3">
      <c r="B19" s="32"/>
      <c r="C19" s="1"/>
      <c r="D19" s="1"/>
      <c r="E19" s="8"/>
      <c r="F19" s="1"/>
      <c r="G19" s="1"/>
      <c r="H19" s="6"/>
      <c r="I19" s="8"/>
      <c r="J19" s="13"/>
      <c r="K19" s="14"/>
      <c r="L19" s="8"/>
      <c r="M19" s="1"/>
      <c r="N19" s="1"/>
      <c r="O19" s="1"/>
      <c r="P19" s="8"/>
      <c r="Q19" s="1" t="s">
        <v>41</v>
      </c>
      <c r="R19" s="1">
        <f>SUMIF(O9:O26,"OTH",N9:N26)</f>
        <v>10000</v>
      </c>
      <c r="AA19" s="10"/>
    </row>
    <row r="20" spans="2:27" x14ac:dyDescent="0.3">
      <c r="B20" s="32"/>
      <c r="C20" s="1"/>
      <c r="D20" s="1"/>
      <c r="E20" s="8"/>
      <c r="F20" s="17"/>
      <c r="G20" s="17"/>
      <c r="H20" s="6"/>
      <c r="I20" s="8"/>
      <c r="J20" s="13"/>
      <c r="K20" s="14"/>
      <c r="L20" s="8"/>
      <c r="M20" s="1"/>
      <c r="N20" s="1"/>
      <c r="O20" s="1"/>
      <c r="P20" s="8"/>
      <c r="Q20" s="17" t="s">
        <v>2</v>
      </c>
      <c r="R20" s="1">
        <f>SUMIF(H7:H30,"LIC",G7:G30)</f>
        <v>5000</v>
      </c>
      <c r="AA20" s="10"/>
    </row>
    <row r="21" spans="2:27" x14ac:dyDescent="0.3">
      <c r="B21" s="32"/>
      <c r="C21" s="1"/>
      <c r="D21" s="1"/>
      <c r="E21" s="8"/>
      <c r="F21" s="17"/>
      <c r="G21" s="17"/>
      <c r="H21" s="6"/>
      <c r="I21" s="8"/>
      <c r="J21" s="1"/>
      <c r="K21" s="1"/>
      <c r="L21" s="8"/>
      <c r="M21" s="1"/>
      <c r="N21" s="1"/>
      <c r="O21" s="1"/>
      <c r="P21" s="8"/>
      <c r="AA21" s="10"/>
    </row>
    <row r="22" spans="2:27" x14ac:dyDescent="0.3">
      <c r="B22" s="32"/>
      <c r="C22" s="1"/>
      <c r="D22" s="1"/>
      <c r="E22" s="8"/>
      <c r="F22" s="6"/>
      <c r="G22" s="6"/>
      <c r="H22" s="6"/>
      <c r="I22" s="8"/>
      <c r="J22" s="1"/>
      <c r="K22" s="1"/>
      <c r="L22" s="8"/>
      <c r="M22" s="1"/>
      <c r="N22" s="1"/>
      <c r="O22" s="1"/>
      <c r="P22" s="8"/>
      <c r="AA22" s="10"/>
    </row>
    <row r="23" spans="2:27" x14ac:dyDescent="0.3">
      <c r="B23" s="32"/>
      <c r="C23" s="1"/>
      <c r="D23" s="1"/>
      <c r="E23" s="8"/>
      <c r="F23" s="6"/>
      <c r="G23" s="6"/>
      <c r="H23" s="6"/>
      <c r="I23" s="8"/>
      <c r="J23" s="1"/>
      <c r="K23" s="1"/>
      <c r="L23" s="8"/>
      <c r="M23" s="1"/>
      <c r="N23" s="1"/>
      <c r="O23" s="1"/>
      <c r="P23" s="8"/>
      <c r="Q23" s="28" t="s">
        <v>20</v>
      </c>
      <c r="R23" s="28">
        <f>SUM(D31)</f>
        <v>115000</v>
      </c>
      <c r="AA23" s="10"/>
    </row>
    <row r="24" spans="2:27" x14ac:dyDescent="0.3">
      <c r="B24" s="32"/>
      <c r="C24" s="1"/>
      <c r="D24" s="1"/>
      <c r="E24" s="8"/>
      <c r="F24" s="6"/>
      <c r="G24" s="6"/>
      <c r="H24" s="6"/>
      <c r="I24" s="8"/>
      <c r="J24" s="1"/>
      <c r="K24" s="1"/>
      <c r="L24" s="8"/>
      <c r="M24" s="1"/>
      <c r="N24" s="1"/>
      <c r="O24" s="1"/>
      <c r="P24" s="8"/>
      <c r="Q24" s="29" t="s">
        <v>45</v>
      </c>
      <c r="R24" s="29">
        <f>R7</f>
        <v>20000</v>
      </c>
      <c r="AA24" s="10"/>
    </row>
    <row r="25" spans="2:27" x14ac:dyDescent="0.3">
      <c r="B25" s="32"/>
      <c r="C25" s="1"/>
      <c r="D25" s="1"/>
      <c r="E25" s="8"/>
      <c r="F25" s="6"/>
      <c r="G25" s="6"/>
      <c r="H25" s="6"/>
      <c r="I25" s="8"/>
      <c r="J25" s="1"/>
      <c r="K25" s="1"/>
      <c r="L25" s="8"/>
      <c r="M25" s="1"/>
      <c r="N25" s="1"/>
      <c r="O25" s="1"/>
      <c r="P25" s="8"/>
      <c r="Q25" s="29" t="s">
        <v>13</v>
      </c>
      <c r="R25" s="29">
        <f>K31</f>
        <v>4000</v>
      </c>
      <c r="AA25" s="10"/>
    </row>
    <row r="26" spans="2:27" x14ac:dyDescent="0.3">
      <c r="B26" s="32"/>
      <c r="C26" s="1"/>
      <c r="D26" s="1"/>
      <c r="E26" s="8"/>
      <c r="F26" s="6"/>
      <c r="G26" s="6"/>
      <c r="H26" s="6"/>
      <c r="I26" s="8"/>
      <c r="J26" s="1"/>
      <c r="K26" s="1"/>
      <c r="L26" s="8"/>
      <c r="M26" s="1"/>
      <c r="N26" s="1"/>
      <c r="O26" s="1"/>
      <c r="P26" s="8"/>
      <c r="Q26" s="29" t="s">
        <v>46</v>
      </c>
      <c r="R26" s="29">
        <f>SUM(R8,R20)</f>
        <v>30000</v>
      </c>
      <c r="AA26" s="10"/>
    </row>
    <row r="27" spans="2:27" x14ac:dyDescent="0.3">
      <c r="B27" s="32"/>
      <c r="C27" s="1"/>
      <c r="D27" s="1"/>
      <c r="E27" s="8"/>
      <c r="F27" s="17"/>
      <c r="G27" s="17"/>
      <c r="H27" s="17"/>
      <c r="I27" s="8"/>
      <c r="J27" s="1"/>
      <c r="K27" s="1"/>
      <c r="L27" s="8"/>
      <c r="M27" s="3" t="s">
        <v>19</v>
      </c>
      <c r="N27" s="3">
        <f>SUM(N9:N26)</f>
        <v>35000</v>
      </c>
      <c r="O27" s="5"/>
      <c r="P27" s="8"/>
      <c r="Q27" s="30" t="s">
        <v>19</v>
      </c>
      <c r="R27" s="30">
        <f>N27</f>
        <v>35000</v>
      </c>
      <c r="AA27" s="10"/>
    </row>
    <row r="28" spans="2:27" x14ac:dyDescent="0.3">
      <c r="B28" s="32"/>
      <c r="C28" s="1"/>
      <c r="D28" s="1"/>
      <c r="E28" s="8"/>
      <c r="F28" s="17"/>
      <c r="G28" s="17"/>
      <c r="H28" s="17"/>
      <c r="I28" s="8"/>
      <c r="J28" s="1"/>
      <c r="K28" s="1"/>
      <c r="L28" s="8"/>
      <c r="M28" s="5"/>
      <c r="N28" s="5"/>
      <c r="O28" s="5"/>
      <c r="P28" s="8"/>
      <c r="Q28" s="30" t="s">
        <v>11</v>
      </c>
      <c r="R28" s="31">
        <f>N31</f>
        <v>16000</v>
      </c>
      <c r="AA28" s="10"/>
    </row>
    <row r="29" spans="2:27" x14ac:dyDescent="0.3">
      <c r="B29" s="32"/>
      <c r="C29" s="1"/>
      <c r="D29" s="1"/>
      <c r="E29" s="8"/>
      <c r="F29" s="17"/>
      <c r="G29" s="17"/>
      <c r="H29" s="17"/>
      <c r="I29" s="8"/>
      <c r="J29" s="1"/>
      <c r="K29" s="1"/>
      <c r="L29" s="8"/>
      <c r="M29" s="5"/>
      <c r="N29" s="5"/>
      <c r="O29" s="5"/>
      <c r="P29" s="9"/>
      <c r="AA29" s="10"/>
    </row>
    <row r="30" spans="2:27" ht="15" thickBot="1" x14ac:dyDescent="0.35">
      <c r="B30" s="32"/>
      <c r="C30" s="1"/>
      <c r="D30" s="1"/>
      <c r="E30" s="8"/>
      <c r="F30" s="17"/>
      <c r="G30" s="17"/>
      <c r="H30" s="17"/>
      <c r="I30" s="8"/>
      <c r="J30" s="1"/>
      <c r="K30" s="1"/>
      <c r="L30" s="8"/>
      <c r="P30" s="9"/>
      <c r="AA30" s="10"/>
    </row>
    <row r="31" spans="2:27" ht="16.2" thickBot="1" x14ac:dyDescent="0.35">
      <c r="B31" s="32"/>
      <c r="C31" s="3" t="s">
        <v>20</v>
      </c>
      <c r="D31" s="12">
        <f>SUM(D7:D30)</f>
        <v>115000</v>
      </c>
      <c r="E31" s="8"/>
      <c r="F31" s="3" t="s">
        <v>29</v>
      </c>
      <c r="G31" s="4">
        <f>SUM(G7:G30)</f>
        <v>60000</v>
      </c>
      <c r="H31" s="3"/>
      <c r="I31" s="8"/>
      <c r="J31" s="15" t="s">
        <v>15</v>
      </c>
      <c r="K31" s="16">
        <f>SUM(K7:K30)</f>
        <v>4000</v>
      </c>
      <c r="L31" s="8"/>
      <c r="M31" s="24" t="s">
        <v>18</v>
      </c>
      <c r="N31" s="25">
        <f>SUM(N6-N27)</f>
        <v>16000</v>
      </c>
      <c r="O31" s="5"/>
      <c r="P31" s="9"/>
      <c r="AA31" s="10"/>
    </row>
    <row r="32" spans="2:27" x14ac:dyDescent="0.3">
      <c r="B32" s="32"/>
      <c r="C32" s="32" t="s">
        <v>42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10"/>
    </row>
    <row r="33" spans="2:27" x14ac:dyDescent="0.3">
      <c r="B33" s="27"/>
      <c r="C33" s="26" t="s">
        <v>44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7"/>
      <c r="S33" s="27"/>
      <c r="T33" s="27"/>
      <c r="U33" s="27"/>
      <c r="V33" s="27"/>
      <c r="W33" s="27"/>
      <c r="X33" s="27"/>
      <c r="Y33" s="27"/>
      <c r="Z33" s="27"/>
      <c r="AA33" s="27"/>
    </row>
  </sheetData>
  <mergeCells count="9">
    <mergeCell ref="F3:AA3"/>
    <mergeCell ref="B5:B32"/>
    <mergeCell ref="C5:D5"/>
    <mergeCell ref="F5:I5"/>
    <mergeCell ref="J5:K5"/>
    <mergeCell ref="M5:O5"/>
    <mergeCell ref="Q5:AA5"/>
    <mergeCell ref="M7:O7"/>
    <mergeCell ref="C32:Z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B8E3-CBB0-49BA-95FB-3A6060DE599C}">
  <dimension ref="B3:AA33"/>
  <sheetViews>
    <sheetView showGridLines="0" zoomScale="85" zoomScaleNormal="85" workbookViewId="0">
      <selection activeCell="G22" sqref="G22"/>
    </sheetView>
  </sheetViews>
  <sheetFormatPr defaultRowHeight="14.4" x14ac:dyDescent="0.3"/>
  <cols>
    <col min="1" max="1" width="4.21875" customWidth="1"/>
    <col min="2" max="2" width="1" customWidth="1"/>
    <col min="3" max="3" width="14.44140625" bestFit="1" customWidth="1"/>
    <col min="4" max="4" width="9.33203125" bestFit="1" customWidth="1"/>
    <col min="5" max="5" width="1.21875" customWidth="1"/>
    <col min="6" max="6" width="15.5546875" bestFit="1" customWidth="1"/>
    <col min="7" max="7" width="9.21875" bestFit="1" customWidth="1"/>
    <col min="8" max="8" width="4.77734375" bestFit="1" customWidth="1"/>
    <col min="9" max="9" width="1.109375" customWidth="1"/>
    <col min="10" max="10" width="15.77734375" bestFit="1" customWidth="1"/>
    <col min="11" max="11" width="12.6640625" bestFit="1" customWidth="1"/>
    <col min="12" max="12" width="1.21875" customWidth="1"/>
    <col min="13" max="13" width="14.6640625" bestFit="1" customWidth="1"/>
    <col min="14" max="14" width="11.77734375" bestFit="1" customWidth="1"/>
    <col min="15" max="15" width="4.77734375" bestFit="1" customWidth="1"/>
    <col min="16" max="16" width="1.33203125" customWidth="1"/>
    <col min="17" max="17" width="17.21875" bestFit="1" customWidth="1"/>
    <col min="18" max="18" width="12.109375" customWidth="1"/>
    <col min="19" max="25" width="10.33203125" customWidth="1"/>
    <col min="26" max="26" width="12.33203125" customWidth="1"/>
    <col min="27" max="27" width="3.44140625" customWidth="1"/>
  </cols>
  <sheetData>
    <row r="3" spans="2:27" ht="15.6" x14ac:dyDescent="0.3">
      <c r="F3" s="39" t="s">
        <v>49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2:27" ht="12" customHeight="1" x14ac:dyDescent="0.3"/>
    <row r="5" spans="2:27" ht="18.600000000000001" thickBot="1" x14ac:dyDescent="0.4">
      <c r="B5" s="32"/>
      <c r="C5" s="33" t="s">
        <v>5</v>
      </c>
      <c r="D5" s="34"/>
      <c r="E5" s="8"/>
      <c r="F5" s="35" t="s">
        <v>43</v>
      </c>
      <c r="G5" s="35"/>
      <c r="H5" s="35"/>
      <c r="I5" s="35"/>
      <c r="J5" s="36" t="s">
        <v>14</v>
      </c>
      <c r="K5" s="36"/>
      <c r="L5" s="20"/>
      <c r="M5" s="35" t="s">
        <v>47</v>
      </c>
      <c r="N5" s="35"/>
      <c r="O5" s="35"/>
      <c r="P5" s="20"/>
      <c r="Q5" s="35" t="s">
        <v>48</v>
      </c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2:27" ht="15.6" x14ac:dyDescent="0.3">
      <c r="B6" s="32"/>
      <c r="C6" s="19" t="s">
        <v>24</v>
      </c>
      <c r="D6" s="19" t="s">
        <v>25</v>
      </c>
      <c r="E6" s="8"/>
      <c r="F6" s="19" t="s">
        <v>26</v>
      </c>
      <c r="G6" s="19" t="s">
        <v>27</v>
      </c>
      <c r="H6" s="19" t="s">
        <v>28</v>
      </c>
      <c r="I6" s="8"/>
      <c r="J6" s="19" t="s">
        <v>26</v>
      </c>
      <c r="K6" s="19" t="s">
        <v>27</v>
      </c>
      <c r="L6" s="8"/>
      <c r="M6" s="22" t="s">
        <v>9</v>
      </c>
      <c r="N6" s="23">
        <f>D31-(G31+K31)</f>
        <v>0</v>
      </c>
      <c r="O6" s="21"/>
      <c r="P6" s="8"/>
      <c r="Q6" s="1" t="s">
        <v>20</v>
      </c>
      <c r="R6" s="1">
        <f>D31</f>
        <v>0</v>
      </c>
      <c r="AA6" s="10"/>
    </row>
    <row r="7" spans="2:27" x14ac:dyDescent="0.3">
      <c r="B7" s="32"/>
      <c r="C7" s="6" t="s">
        <v>23</v>
      </c>
      <c r="D7" s="1"/>
      <c r="E7" s="8"/>
      <c r="F7" s="1"/>
      <c r="G7" s="11"/>
      <c r="H7" s="2"/>
      <c r="I7" s="8"/>
      <c r="J7" s="13"/>
      <c r="K7" s="14"/>
      <c r="L7" s="8"/>
      <c r="M7" s="37"/>
      <c r="N7" s="38"/>
      <c r="O7" s="38"/>
      <c r="P7" s="8"/>
      <c r="Q7" s="1" t="s">
        <v>32</v>
      </c>
      <c r="R7" s="1">
        <f>SUMIF(H7:H30,"GEN",G7:G30)</f>
        <v>0</v>
      </c>
      <c r="AA7" s="10"/>
    </row>
    <row r="8" spans="2:27" x14ac:dyDescent="0.3">
      <c r="B8" s="32"/>
      <c r="C8" s="1" t="s">
        <v>10</v>
      </c>
      <c r="D8" s="1"/>
      <c r="E8" s="8"/>
      <c r="F8" s="1"/>
      <c r="G8" s="11"/>
      <c r="H8" s="2"/>
      <c r="I8" s="8"/>
      <c r="J8" s="13"/>
      <c r="K8" s="14"/>
      <c r="L8" s="8"/>
      <c r="M8" s="7" t="s">
        <v>12</v>
      </c>
      <c r="N8" s="7" t="s">
        <v>27</v>
      </c>
      <c r="O8" s="7" t="s">
        <v>28</v>
      </c>
      <c r="P8" s="8"/>
      <c r="Q8" s="1" t="s">
        <v>0</v>
      </c>
      <c r="R8" s="1">
        <f>SUMIF(H7:H30,"EMI",G7:G30)</f>
        <v>0</v>
      </c>
      <c r="AA8" s="10"/>
    </row>
    <row r="9" spans="2:27" x14ac:dyDescent="0.3">
      <c r="B9" s="32"/>
      <c r="C9" s="1" t="s">
        <v>22</v>
      </c>
      <c r="D9" s="1"/>
      <c r="E9" s="8"/>
      <c r="F9" s="1"/>
      <c r="G9" s="11"/>
      <c r="H9" s="2"/>
      <c r="I9" s="8"/>
      <c r="J9" s="13"/>
      <c r="K9" s="14"/>
      <c r="L9" s="8"/>
      <c r="M9" s="18"/>
      <c r="N9" s="14"/>
      <c r="O9" s="1"/>
      <c r="P9" s="8"/>
      <c r="Q9" s="17" t="s">
        <v>13</v>
      </c>
      <c r="R9" s="1">
        <f>K31</f>
        <v>0</v>
      </c>
      <c r="AA9" s="10"/>
    </row>
    <row r="10" spans="2:27" x14ac:dyDescent="0.3">
      <c r="B10" s="32"/>
      <c r="C10" s="17" t="s">
        <v>8</v>
      </c>
      <c r="D10" s="17"/>
      <c r="E10" s="8"/>
      <c r="F10" s="1"/>
      <c r="G10" s="1"/>
      <c r="H10" s="1"/>
      <c r="I10" s="8"/>
      <c r="J10" s="13"/>
      <c r="K10" s="14"/>
      <c r="L10" s="8"/>
      <c r="M10" s="18"/>
      <c r="N10" s="14"/>
      <c r="O10" s="1"/>
      <c r="P10" s="8"/>
      <c r="Q10" s="1" t="s">
        <v>33</v>
      </c>
      <c r="R10" s="1">
        <f>SUMIF(H7:H30,"RD",G7:G30)</f>
        <v>0</v>
      </c>
      <c r="AA10" s="10"/>
    </row>
    <row r="11" spans="2:27" x14ac:dyDescent="0.3">
      <c r="B11" s="32"/>
      <c r="C11" s="1"/>
      <c r="D11" s="1"/>
      <c r="E11" s="8"/>
      <c r="F11" s="1"/>
      <c r="G11" s="1"/>
      <c r="H11" s="1"/>
      <c r="I11" s="8"/>
      <c r="J11" s="13"/>
      <c r="K11" s="14"/>
      <c r="L11" s="8"/>
      <c r="M11" s="18"/>
      <c r="N11" s="14"/>
      <c r="O11" s="1"/>
      <c r="P11" s="8"/>
      <c r="Q11" s="1" t="s">
        <v>50</v>
      </c>
      <c r="R11" s="1">
        <f>SUMIF(O9:O26,"RD",N9:N26)</f>
        <v>0</v>
      </c>
      <c r="AA11" s="10"/>
    </row>
    <row r="12" spans="2:27" x14ac:dyDescent="0.3">
      <c r="B12" s="32"/>
      <c r="C12" s="1"/>
      <c r="D12" s="1"/>
      <c r="E12" s="8"/>
      <c r="F12" s="40"/>
      <c r="G12" s="41"/>
      <c r="H12" s="43"/>
      <c r="I12" s="8"/>
      <c r="J12" s="13"/>
      <c r="K12" s="14"/>
      <c r="L12" s="8"/>
      <c r="M12" s="18"/>
      <c r="N12" s="14"/>
      <c r="O12" s="1"/>
      <c r="P12" s="8"/>
      <c r="Q12" s="1" t="s">
        <v>34</v>
      </c>
      <c r="R12" s="1">
        <f>SUMIF(H7:H30,"FD",G7:G30)</f>
        <v>0</v>
      </c>
      <c r="AA12" s="10"/>
    </row>
    <row r="13" spans="2:27" x14ac:dyDescent="0.3">
      <c r="B13" s="32"/>
      <c r="C13" s="1"/>
      <c r="D13" s="1"/>
      <c r="E13" s="8"/>
      <c r="F13" s="1"/>
      <c r="G13" s="1"/>
      <c r="H13" s="1"/>
      <c r="I13" s="8"/>
      <c r="J13" s="13"/>
      <c r="K13" s="14"/>
      <c r="L13" s="8"/>
      <c r="M13" s="13"/>
      <c r="N13" s="14"/>
      <c r="O13" s="1"/>
      <c r="P13" s="8"/>
      <c r="Q13" s="1" t="s">
        <v>35</v>
      </c>
      <c r="R13" s="1">
        <f>SUMIF(O9:O26,"FD",N9:N26)</f>
        <v>0</v>
      </c>
      <c r="AA13" s="10"/>
    </row>
    <row r="14" spans="2:27" x14ac:dyDescent="0.3">
      <c r="B14" s="32"/>
      <c r="C14" s="1"/>
      <c r="D14" s="1"/>
      <c r="E14" s="8"/>
      <c r="F14" s="1"/>
      <c r="G14" s="1"/>
      <c r="H14" s="1"/>
      <c r="I14" s="8"/>
      <c r="J14" s="13"/>
      <c r="K14" s="14"/>
      <c r="L14" s="8"/>
      <c r="M14" s="13"/>
      <c r="N14" s="14"/>
      <c r="O14" s="1"/>
      <c r="P14" s="8"/>
      <c r="Q14" s="1" t="s">
        <v>36</v>
      </c>
      <c r="R14" s="1">
        <f>SUMIF(H7:H30,"STK",G7:G30)</f>
        <v>0</v>
      </c>
      <c r="AA14" s="10"/>
    </row>
    <row r="15" spans="2:27" x14ac:dyDescent="0.3">
      <c r="B15" s="32"/>
      <c r="C15" s="1"/>
      <c r="D15" s="1"/>
      <c r="E15" s="8"/>
      <c r="F15" s="1"/>
      <c r="G15" s="1"/>
      <c r="H15" s="1"/>
      <c r="I15" s="8"/>
      <c r="J15" s="13"/>
      <c r="K15" s="14"/>
      <c r="L15" s="8"/>
      <c r="M15" s="13"/>
      <c r="N15" s="14"/>
      <c r="O15" s="1"/>
      <c r="P15" s="8"/>
      <c r="Q15" s="1" t="s">
        <v>37</v>
      </c>
      <c r="R15" s="1">
        <f>SUMIF(O9:O26,"FD",N9:N26)</f>
        <v>0</v>
      </c>
      <c r="AA15" s="10"/>
    </row>
    <row r="16" spans="2:27" x14ac:dyDescent="0.3">
      <c r="B16" s="32"/>
      <c r="C16" s="1"/>
      <c r="D16" s="1"/>
      <c r="E16" s="8"/>
      <c r="F16" s="40"/>
      <c r="G16" s="42"/>
      <c r="H16" s="40"/>
      <c r="I16" s="8"/>
      <c r="J16" s="13"/>
      <c r="K16" s="14"/>
      <c r="L16" s="8"/>
      <c r="M16" s="1"/>
      <c r="N16" s="1"/>
      <c r="O16" s="1"/>
      <c r="P16" s="8"/>
      <c r="Q16" s="1" t="s">
        <v>38</v>
      </c>
      <c r="R16" s="1">
        <f>SUMIF(H7:H30,"MF",G7:G30)</f>
        <v>0</v>
      </c>
      <c r="AA16" s="10"/>
    </row>
    <row r="17" spans="2:27" x14ac:dyDescent="0.3">
      <c r="B17" s="32"/>
      <c r="C17" s="1"/>
      <c r="D17" s="1"/>
      <c r="E17" s="8"/>
      <c r="F17" s="1"/>
      <c r="G17" s="1"/>
      <c r="H17" s="1"/>
      <c r="I17" s="8"/>
      <c r="J17" s="13"/>
      <c r="K17" s="14"/>
      <c r="L17" s="8"/>
      <c r="M17" s="1"/>
      <c r="N17" s="1"/>
      <c r="O17" s="1"/>
      <c r="P17" s="8"/>
      <c r="Q17" s="1" t="s">
        <v>39</v>
      </c>
      <c r="R17" s="1">
        <f>SUMIF(O9:O26,"MF",N9:N26)</f>
        <v>0</v>
      </c>
      <c r="AA17" s="10"/>
    </row>
    <row r="18" spans="2:27" x14ac:dyDescent="0.3">
      <c r="B18" s="32"/>
      <c r="C18" s="1"/>
      <c r="D18" s="1"/>
      <c r="E18" s="8"/>
      <c r="F18" s="1"/>
      <c r="G18" s="1"/>
      <c r="H18" s="1"/>
      <c r="I18" s="8"/>
      <c r="J18" s="13"/>
      <c r="K18" s="14"/>
      <c r="L18" s="8"/>
      <c r="M18" s="1"/>
      <c r="N18" s="1"/>
      <c r="O18" s="1"/>
      <c r="P18" s="8"/>
      <c r="Q18" s="1" t="s">
        <v>40</v>
      </c>
      <c r="R18" s="1">
        <f>SUMIF(H7:H30,"OTH",G7:G30)</f>
        <v>0</v>
      </c>
      <c r="AA18" s="10"/>
    </row>
    <row r="19" spans="2:27" x14ac:dyDescent="0.3">
      <c r="B19" s="32"/>
      <c r="C19" s="1"/>
      <c r="D19" s="1"/>
      <c r="E19" s="8"/>
      <c r="F19" s="1"/>
      <c r="G19" s="1"/>
      <c r="H19" s="6"/>
      <c r="I19" s="8"/>
      <c r="J19" s="13"/>
      <c r="K19" s="14"/>
      <c r="L19" s="8"/>
      <c r="M19" s="1"/>
      <c r="N19" s="1"/>
      <c r="O19" s="1"/>
      <c r="P19" s="8"/>
      <c r="Q19" s="1" t="s">
        <v>41</v>
      </c>
      <c r="R19" s="1">
        <f>SUMIF(O9:O26,"OTH",N9:N26)</f>
        <v>0</v>
      </c>
      <c r="AA19" s="10"/>
    </row>
    <row r="20" spans="2:27" x14ac:dyDescent="0.3">
      <c r="B20" s="32"/>
      <c r="C20" s="1"/>
      <c r="D20" s="1"/>
      <c r="E20" s="8"/>
      <c r="F20" s="17"/>
      <c r="G20" s="17"/>
      <c r="H20" s="6"/>
      <c r="I20" s="8"/>
      <c r="J20" s="13"/>
      <c r="K20" s="14"/>
      <c r="L20" s="8"/>
      <c r="M20" s="1"/>
      <c r="N20" s="1"/>
      <c r="O20" s="1"/>
      <c r="P20" s="8"/>
      <c r="Q20" s="17" t="s">
        <v>2</v>
      </c>
      <c r="R20" s="1">
        <f>SUMIF(H7:H30,"LIC",G7:G30)</f>
        <v>0</v>
      </c>
      <c r="AA20" s="10"/>
    </row>
    <row r="21" spans="2:27" x14ac:dyDescent="0.3">
      <c r="B21" s="32"/>
      <c r="C21" s="1"/>
      <c r="D21" s="1"/>
      <c r="E21" s="8"/>
      <c r="F21" s="17"/>
      <c r="G21" s="17"/>
      <c r="H21" s="6"/>
      <c r="I21" s="8"/>
      <c r="J21" s="1"/>
      <c r="K21" s="1"/>
      <c r="L21" s="8"/>
      <c r="M21" s="1"/>
      <c r="N21" s="1"/>
      <c r="O21" s="1"/>
      <c r="P21" s="8"/>
      <c r="AA21" s="10"/>
    </row>
    <row r="22" spans="2:27" x14ac:dyDescent="0.3">
      <c r="B22" s="32"/>
      <c r="C22" s="1"/>
      <c r="D22" s="1"/>
      <c r="E22" s="8"/>
      <c r="F22" s="6"/>
      <c r="G22" s="6"/>
      <c r="H22" s="6"/>
      <c r="I22" s="8"/>
      <c r="J22" s="1"/>
      <c r="K22" s="1"/>
      <c r="L22" s="8"/>
      <c r="M22" s="1"/>
      <c r="N22" s="1"/>
      <c r="O22" s="1"/>
      <c r="P22" s="8"/>
      <c r="AA22" s="10"/>
    </row>
    <row r="23" spans="2:27" x14ac:dyDescent="0.3">
      <c r="B23" s="32"/>
      <c r="C23" s="1"/>
      <c r="D23" s="1"/>
      <c r="E23" s="8"/>
      <c r="F23" s="6"/>
      <c r="G23" s="6"/>
      <c r="H23" s="6"/>
      <c r="I23" s="8"/>
      <c r="J23" s="1"/>
      <c r="K23" s="1"/>
      <c r="L23" s="8"/>
      <c r="M23" s="1"/>
      <c r="N23" s="1"/>
      <c r="O23" s="1"/>
      <c r="P23" s="8"/>
      <c r="Q23" s="28" t="s">
        <v>20</v>
      </c>
      <c r="R23" s="28">
        <f>SUM(D31)</f>
        <v>0</v>
      </c>
      <c r="AA23" s="10"/>
    </row>
    <row r="24" spans="2:27" x14ac:dyDescent="0.3">
      <c r="B24" s="32"/>
      <c r="C24" s="1"/>
      <c r="D24" s="1"/>
      <c r="E24" s="8"/>
      <c r="F24" s="6"/>
      <c r="G24" s="6"/>
      <c r="H24" s="6"/>
      <c r="I24" s="8"/>
      <c r="J24" s="1"/>
      <c r="K24" s="1"/>
      <c r="L24" s="8"/>
      <c r="M24" s="1"/>
      <c r="N24" s="1"/>
      <c r="O24" s="1"/>
      <c r="P24" s="8"/>
      <c r="Q24" s="29" t="s">
        <v>45</v>
      </c>
      <c r="R24" s="29">
        <f>R7</f>
        <v>0</v>
      </c>
      <c r="AA24" s="10"/>
    </row>
    <row r="25" spans="2:27" x14ac:dyDescent="0.3">
      <c r="B25" s="32"/>
      <c r="C25" s="1"/>
      <c r="D25" s="1"/>
      <c r="E25" s="8"/>
      <c r="F25" s="6"/>
      <c r="G25" s="6"/>
      <c r="H25" s="6"/>
      <c r="I25" s="8"/>
      <c r="J25" s="1"/>
      <c r="K25" s="1"/>
      <c r="L25" s="8"/>
      <c r="M25" s="1"/>
      <c r="N25" s="1"/>
      <c r="O25" s="1"/>
      <c r="P25" s="8"/>
      <c r="Q25" s="29" t="s">
        <v>13</v>
      </c>
      <c r="R25" s="29">
        <f>K31</f>
        <v>0</v>
      </c>
      <c r="AA25" s="10"/>
    </row>
    <row r="26" spans="2:27" x14ac:dyDescent="0.3">
      <c r="B26" s="32"/>
      <c r="C26" s="1"/>
      <c r="D26" s="1"/>
      <c r="E26" s="8"/>
      <c r="F26" s="6"/>
      <c r="G26" s="6"/>
      <c r="H26" s="6"/>
      <c r="I26" s="8"/>
      <c r="J26" s="1"/>
      <c r="K26" s="1"/>
      <c r="L26" s="8"/>
      <c r="M26" s="1"/>
      <c r="N26" s="1"/>
      <c r="O26" s="1"/>
      <c r="P26" s="8"/>
      <c r="Q26" s="29" t="s">
        <v>46</v>
      </c>
      <c r="R26" s="29">
        <f>SUM(R8,R20)</f>
        <v>0</v>
      </c>
      <c r="AA26" s="10"/>
    </row>
    <row r="27" spans="2:27" x14ac:dyDescent="0.3">
      <c r="B27" s="32"/>
      <c r="C27" s="1"/>
      <c r="D27" s="1"/>
      <c r="E27" s="8"/>
      <c r="F27" s="17"/>
      <c r="G27" s="17"/>
      <c r="H27" s="17"/>
      <c r="I27" s="8"/>
      <c r="J27" s="1"/>
      <c r="K27" s="1"/>
      <c r="L27" s="8"/>
      <c r="M27" s="3" t="s">
        <v>19</v>
      </c>
      <c r="N27" s="3">
        <f>SUM(N9:N26)</f>
        <v>0</v>
      </c>
      <c r="O27" s="5"/>
      <c r="P27" s="8"/>
      <c r="Q27" s="30" t="s">
        <v>19</v>
      </c>
      <c r="R27" s="30">
        <f>N27</f>
        <v>0</v>
      </c>
      <c r="AA27" s="10"/>
    </row>
    <row r="28" spans="2:27" x14ac:dyDescent="0.3">
      <c r="B28" s="32"/>
      <c r="C28" s="1"/>
      <c r="D28" s="1"/>
      <c r="E28" s="8"/>
      <c r="F28" s="17"/>
      <c r="G28" s="17"/>
      <c r="H28" s="17"/>
      <c r="I28" s="8"/>
      <c r="J28" s="1"/>
      <c r="K28" s="1"/>
      <c r="L28" s="8"/>
      <c r="M28" s="5"/>
      <c r="N28" s="5"/>
      <c r="O28" s="5"/>
      <c r="P28" s="8"/>
      <c r="Q28" s="30" t="s">
        <v>11</v>
      </c>
      <c r="R28" s="31">
        <f>N31</f>
        <v>0</v>
      </c>
      <c r="AA28" s="10"/>
    </row>
    <row r="29" spans="2:27" x14ac:dyDescent="0.3">
      <c r="B29" s="32"/>
      <c r="C29" s="1"/>
      <c r="D29" s="1"/>
      <c r="E29" s="8"/>
      <c r="F29" s="17"/>
      <c r="G29" s="17"/>
      <c r="H29" s="17"/>
      <c r="I29" s="8"/>
      <c r="J29" s="1"/>
      <c r="K29" s="1"/>
      <c r="L29" s="8"/>
      <c r="M29" s="5"/>
      <c r="N29" s="5"/>
      <c r="O29" s="5"/>
      <c r="P29" s="9"/>
      <c r="AA29" s="10"/>
    </row>
    <row r="30" spans="2:27" ht="15" thickBot="1" x14ac:dyDescent="0.35">
      <c r="B30" s="32"/>
      <c r="C30" s="1"/>
      <c r="D30" s="1"/>
      <c r="E30" s="8"/>
      <c r="F30" s="17"/>
      <c r="G30" s="17"/>
      <c r="H30" s="17"/>
      <c r="I30" s="8"/>
      <c r="J30" s="1"/>
      <c r="K30" s="1"/>
      <c r="L30" s="8"/>
      <c r="P30" s="9"/>
      <c r="AA30" s="10"/>
    </row>
    <row r="31" spans="2:27" ht="16.2" thickBot="1" x14ac:dyDescent="0.35">
      <c r="B31" s="32"/>
      <c r="C31" s="3" t="s">
        <v>20</v>
      </c>
      <c r="D31" s="12">
        <f>SUM(D7:D30)</f>
        <v>0</v>
      </c>
      <c r="E31" s="8"/>
      <c r="F31" s="3" t="s">
        <v>29</v>
      </c>
      <c r="G31" s="4">
        <f>SUM(G7:G30)</f>
        <v>0</v>
      </c>
      <c r="H31" s="3"/>
      <c r="I31" s="8"/>
      <c r="J31" s="15" t="s">
        <v>15</v>
      </c>
      <c r="K31" s="16">
        <f>SUM(K7:K30)</f>
        <v>0</v>
      </c>
      <c r="L31" s="8"/>
      <c r="M31" s="24" t="s">
        <v>18</v>
      </c>
      <c r="N31" s="25">
        <f>SUM(N6-N27)</f>
        <v>0</v>
      </c>
      <c r="O31" s="5"/>
      <c r="P31" s="9"/>
      <c r="AA31" s="10"/>
    </row>
    <row r="32" spans="2:27" x14ac:dyDescent="0.3">
      <c r="B32" s="32"/>
      <c r="C32" s="32" t="s">
        <v>42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10"/>
    </row>
    <row r="33" spans="2:27" x14ac:dyDescent="0.3">
      <c r="B33" s="27"/>
      <c r="C33" s="26" t="s">
        <v>44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7"/>
      <c r="S33" s="27"/>
      <c r="T33" s="27"/>
      <c r="U33" s="27"/>
      <c r="V33" s="27"/>
      <c r="W33" s="27"/>
      <c r="X33" s="27"/>
      <c r="Y33" s="27"/>
      <c r="Z33" s="27"/>
      <c r="AA33" s="27"/>
    </row>
  </sheetData>
  <mergeCells count="9">
    <mergeCell ref="F3:AA3"/>
    <mergeCell ref="B5:B32"/>
    <mergeCell ref="C32:Z32"/>
    <mergeCell ref="C5:D5"/>
    <mergeCell ref="F5:I5"/>
    <mergeCell ref="J5:K5"/>
    <mergeCell ref="M7:O7"/>
    <mergeCell ref="M5:O5"/>
    <mergeCell ref="Q5:AA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21</vt:lpstr>
      <vt:lpstr>Income vs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Umar, Zafrul (Nokia - IN/Bangalore)</dc:creator>
  <cp:lastModifiedBy>Zafrul Umar</cp:lastModifiedBy>
  <dcterms:created xsi:type="dcterms:W3CDTF">2021-10-05T09:15:22Z</dcterms:created>
  <dcterms:modified xsi:type="dcterms:W3CDTF">2021-10-24T16:08:30Z</dcterms:modified>
</cp:coreProperties>
</file>