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S2\01 KULIAH\Term 1\SURG0094 Group Research Project\Report\"/>
    </mc:Choice>
  </mc:AlternateContent>
  <xr:revisionPtr revIDLastSave="0" documentId="8_{A9963BD2-DB21-46E5-A7E2-588B6CCC0D8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nalysis Ex1" sheetId="1" r:id="rId1"/>
    <sheet name="Analysis Ex2" sheetId="2" r:id="rId2"/>
    <sheet name="Analysis Ex3" sheetId="3" r:id="rId3"/>
    <sheet name="Analysis Ex4" sheetId="4" r:id="rId4"/>
    <sheet name="Analysis Ex 5" sheetId="5" r:id="rId5"/>
    <sheet name="Sheet1" sheetId="6" r:id="rId6"/>
    <sheet name="Sheet4" sheetId="7" r:id="rId7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g1NMy+QORrWlUW7sdlWmyLSz67BQ=="/>
    </ext>
  </extLst>
</workbook>
</file>

<file path=xl/calcChain.xml><?xml version="1.0" encoding="utf-8"?>
<calcChain xmlns="http://schemas.openxmlformats.org/spreadsheetml/2006/main">
  <c r="N6" i="6" l="1"/>
  <c r="P21" i="5"/>
  <c r="L21" i="5"/>
  <c r="I21" i="5"/>
  <c r="O21" i="5" s="1"/>
  <c r="H21" i="5"/>
  <c r="G21" i="5"/>
  <c r="N21" i="5" s="1"/>
  <c r="D21" i="5"/>
  <c r="P20" i="5"/>
  <c r="L20" i="5"/>
  <c r="I20" i="5"/>
  <c r="O20" i="5" s="1"/>
  <c r="H20" i="5"/>
  <c r="G20" i="5"/>
  <c r="N20" i="5" s="1"/>
  <c r="D20" i="5"/>
  <c r="W14" i="5"/>
  <c r="V14" i="5"/>
  <c r="U14" i="5"/>
  <c r="T14" i="5"/>
  <c r="S14" i="5"/>
  <c r="W13" i="5"/>
  <c r="V13" i="5"/>
  <c r="U13" i="5"/>
  <c r="T13" i="5"/>
  <c r="S13" i="5"/>
  <c r="U6" i="4"/>
  <c r="X5" i="4"/>
  <c r="W5" i="4"/>
  <c r="S5" i="4"/>
  <c r="R5" i="4"/>
  <c r="P5" i="4"/>
  <c r="V5" i="4" s="1"/>
  <c r="O5" i="4"/>
  <c r="Y5" i="4" s="1"/>
  <c r="K5" i="4"/>
  <c r="W4" i="4"/>
  <c r="W6" i="4" s="1"/>
  <c r="V4" i="4"/>
  <c r="V6" i="4" s="1"/>
  <c r="T4" i="4"/>
  <c r="S4" i="4"/>
  <c r="S6" i="4" s="1"/>
  <c r="P4" i="4"/>
  <c r="O4" i="4"/>
  <c r="X4" i="4" s="1"/>
  <c r="X6" i="4" s="1"/>
  <c r="N4" i="4"/>
  <c r="K4" i="4"/>
  <c r="R4" i="4" s="1"/>
  <c r="S26" i="3"/>
  <c r="W24" i="3"/>
  <c r="V24" i="3"/>
  <c r="U24" i="3"/>
  <c r="T24" i="3"/>
  <c r="S24" i="3"/>
  <c r="P24" i="3"/>
  <c r="O24" i="3"/>
  <c r="N24" i="3"/>
  <c r="K24" i="3"/>
  <c r="W23" i="3"/>
  <c r="V23" i="3"/>
  <c r="S23" i="3"/>
  <c r="P23" i="3"/>
  <c r="T23" i="3" s="1"/>
  <c r="O23" i="3"/>
  <c r="N23" i="3"/>
  <c r="U23" i="3" s="1"/>
  <c r="K23" i="3"/>
  <c r="W22" i="3"/>
  <c r="W26" i="3" s="1"/>
  <c r="S22" i="3"/>
  <c r="P22" i="3"/>
  <c r="T22" i="3" s="1"/>
  <c r="O22" i="3"/>
  <c r="N22" i="3"/>
  <c r="U22" i="3" s="1"/>
  <c r="K22" i="3"/>
  <c r="W21" i="3"/>
  <c r="S21" i="3"/>
  <c r="P21" i="3"/>
  <c r="V21" i="3" s="1"/>
  <c r="O21" i="3"/>
  <c r="N21" i="3"/>
  <c r="U21" i="3" s="1"/>
  <c r="U26" i="3" s="1"/>
  <c r="K21" i="3"/>
  <c r="W20" i="3"/>
  <c r="W25" i="3" s="1"/>
  <c r="U20" i="3"/>
  <c r="U25" i="3" s="1"/>
  <c r="T20" i="3"/>
  <c r="S20" i="3"/>
  <c r="S25" i="3" s="1"/>
  <c r="P20" i="3"/>
  <c r="V20" i="3" s="1"/>
  <c r="O20" i="3"/>
  <c r="N20" i="3"/>
  <c r="K20" i="3"/>
  <c r="W19" i="3"/>
  <c r="U19" i="3"/>
  <c r="S19" i="3"/>
  <c r="P19" i="3"/>
  <c r="V19" i="3" s="1"/>
  <c r="O19" i="3"/>
  <c r="N19" i="3"/>
  <c r="K19" i="3"/>
  <c r="Y15" i="3"/>
  <c r="X15" i="3"/>
  <c r="Y14" i="3"/>
  <c r="X14" i="3"/>
  <c r="W13" i="3"/>
  <c r="T13" i="3"/>
  <c r="S13" i="3"/>
  <c r="P13" i="3"/>
  <c r="V13" i="3" s="1"/>
  <c r="O13" i="3"/>
  <c r="N13" i="3"/>
  <c r="U13" i="3" s="1"/>
  <c r="K13" i="3"/>
  <c r="Y12" i="3"/>
  <c r="X12" i="3"/>
  <c r="W11" i="3"/>
  <c r="T11" i="3"/>
  <c r="S11" i="3"/>
  <c r="P11" i="3"/>
  <c r="V11" i="3" s="1"/>
  <c r="O11" i="3"/>
  <c r="N11" i="3"/>
  <c r="U11" i="3" s="1"/>
  <c r="K11" i="3"/>
  <c r="W10" i="3"/>
  <c r="U10" i="3"/>
  <c r="S10" i="3"/>
  <c r="P10" i="3"/>
  <c r="V10" i="3" s="1"/>
  <c r="O10" i="3"/>
  <c r="N10" i="3"/>
  <c r="K10" i="3"/>
  <c r="W9" i="3"/>
  <c r="U9" i="3"/>
  <c r="S9" i="3"/>
  <c r="P9" i="3"/>
  <c r="V9" i="3" s="1"/>
  <c r="O9" i="3"/>
  <c r="N9" i="3"/>
  <c r="K9" i="3"/>
  <c r="W8" i="3"/>
  <c r="V8" i="3"/>
  <c r="T8" i="3"/>
  <c r="S8" i="3"/>
  <c r="S14" i="3" s="1"/>
  <c r="P8" i="3"/>
  <c r="O8" i="3"/>
  <c r="N8" i="3"/>
  <c r="U8" i="3" s="1"/>
  <c r="K8" i="3"/>
  <c r="W7" i="3"/>
  <c r="W14" i="3" s="1"/>
  <c r="V7" i="3"/>
  <c r="U7" i="3"/>
  <c r="U14" i="3" s="1"/>
  <c r="T7" i="3"/>
  <c r="S7" i="3"/>
  <c r="S15" i="3" s="1"/>
  <c r="P7" i="3"/>
  <c r="O7" i="3"/>
  <c r="N7" i="3"/>
  <c r="K7" i="3"/>
  <c r="X74" i="2"/>
  <c r="X73" i="2"/>
  <c r="X72" i="2"/>
  <c r="X71" i="2"/>
  <c r="X79" i="2" s="1"/>
  <c r="X69" i="2"/>
  <c r="X78" i="2" s="1"/>
  <c r="X67" i="2"/>
  <c r="X66" i="2"/>
  <c r="X64" i="2"/>
  <c r="X63" i="2"/>
  <c r="X77" i="2" s="1"/>
  <c r="X62" i="2"/>
  <c r="X61" i="2"/>
  <c r="X80" i="2" s="1"/>
  <c r="X60" i="2"/>
  <c r="X76" i="2" s="1"/>
  <c r="R48" i="2"/>
  <c r="V41" i="2"/>
  <c r="R39" i="2"/>
  <c r="V37" i="2"/>
  <c r="V36" i="2"/>
  <c r="U36" i="2"/>
  <c r="T36" i="2"/>
  <c r="S36" i="2"/>
  <c r="R36" i="2"/>
  <c r="L36" i="2"/>
  <c r="K36" i="2"/>
  <c r="X36" i="2" s="1"/>
  <c r="J36" i="2"/>
  <c r="G36" i="2"/>
  <c r="V35" i="2"/>
  <c r="U35" i="2"/>
  <c r="S35" i="2"/>
  <c r="R35" i="2"/>
  <c r="L35" i="2"/>
  <c r="K35" i="2"/>
  <c r="X35" i="2" s="1"/>
  <c r="J35" i="2"/>
  <c r="T35" i="2" s="1"/>
  <c r="G35" i="2"/>
  <c r="V34" i="2"/>
  <c r="U34" i="2"/>
  <c r="T34" i="2"/>
  <c r="S34" i="2"/>
  <c r="R34" i="2"/>
  <c r="L34" i="2"/>
  <c r="K34" i="2"/>
  <c r="X34" i="2" s="1"/>
  <c r="J34" i="2"/>
  <c r="G34" i="2"/>
  <c r="V33" i="2"/>
  <c r="U33" i="2"/>
  <c r="T33" i="2"/>
  <c r="R33" i="2"/>
  <c r="L33" i="2"/>
  <c r="S33" i="2" s="1"/>
  <c r="K33" i="2"/>
  <c r="X33" i="2" s="1"/>
  <c r="J33" i="2"/>
  <c r="G33" i="2"/>
  <c r="V32" i="2"/>
  <c r="V47" i="2" s="1"/>
  <c r="T32" i="2"/>
  <c r="R32" i="2"/>
  <c r="L32" i="2"/>
  <c r="U32" i="2" s="1"/>
  <c r="K32" i="2"/>
  <c r="W32" i="2" s="1"/>
  <c r="J32" i="2"/>
  <c r="G32" i="2"/>
  <c r="W31" i="2"/>
  <c r="V31" i="2"/>
  <c r="T31" i="2"/>
  <c r="S31" i="2"/>
  <c r="R31" i="2"/>
  <c r="L31" i="2"/>
  <c r="U31" i="2" s="1"/>
  <c r="K31" i="2"/>
  <c r="X31" i="2" s="1"/>
  <c r="J31" i="2"/>
  <c r="G31" i="2"/>
  <c r="W30" i="2"/>
  <c r="V30" i="2"/>
  <c r="R30" i="2"/>
  <c r="L30" i="2"/>
  <c r="U30" i="2" s="1"/>
  <c r="K30" i="2"/>
  <c r="X30" i="2" s="1"/>
  <c r="J30" i="2"/>
  <c r="T30" i="2" s="1"/>
  <c r="G30" i="2"/>
  <c r="W29" i="2"/>
  <c r="V29" i="2"/>
  <c r="T29" i="2"/>
  <c r="R29" i="2"/>
  <c r="L29" i="2"/>
  <c r="U29" i="2" s="1"/>
  <c r="K29" i="2"/>
  <c r="X29" i="2" s="1"/>
  <c r="J29" i="2"/>
  <c r="G29" i="2"/>
  <c r="V28" i="2"/>
  <c r="U28" i="2"/>
  <c r="T28" i="2"/>
  <c r="S28" i="2"/>
  <c r="R28" i="2"/>
  <c r="R42" i="2" s="1"/>
  <c r="L28" i="2"/>
  <c r="K28" i="2"/>
  <c r="X28" i="2" s="1"/>
  <c r="J28" i="2"/>
  <c r="G28" i="2"/>
  <c r="V27" i="2"/>
  <c r="U27" i="2"/>
  <c r="S27" i="2"/>
  <c r="R27" i="2"/>
  <c r="L27" i="2"/>
  <c r="K27" i="2"/>
  <c r="X27" i="2" s="1"/>
  <c r="J27" i="2"/>
  <c r="T27" i="2" s="1"/>
  <c r="G27" i="2"/>
  <c r="V26" i="2"/>
  <c r="U26" i="2"/>
  <c r="T26" i="2"/>
  <c r="S26" i="2"/>
  <c r="R26" i="2"/>
  <c r="R40" i="2" s="1"/>
  <c r="L26" i="2"/>
  <c r="K26" i="2"/>
  <c r="X26" i="2" s="1"/>
  <c r="J26" i="2"/>
  <c r="G26" i="2"/>
  <c r="V25" i="2"/>
  <c r="V48" i="2" s="1"/>
  <c r="U25" i="2"/>
  <c r="U48" i="2" s="1"/>
  <c r="T25" i="2"/>
  <c r="R25" i="2"/>
  <c r="L25" i="2"/>
  <c r="S25" i="2" s="1"/>
  <c r="K25" i="2"/>
  <c r="X25" i="2" s="1"/>
  <c r="J25" i="2"/>
  <c r="G25" i="2"/>
  <c r="V24" i="2"/>
  <c r="T24" i="2"/>
  <c r="R24" i="2"/>
  <c r="L24" i="2"/>
  <c r="U24" i="2" s="1"/>
  <c r="K24" i="2"/>
  <c r="W24" i="2" s="1"/>
  <c r="J24" i="2"/>
  <c r="G24" i="2"/>
  <c r="W23" i="2"/>
  <c r="V23" i="2"/>
  <c r="V42" i="2" s="1"/>
  <c r="T23" i="2"/>
  <c r="T41" i="2" s="1"/>
  <c r="S23" i="2"/>
  <c r="R23" i="2"/>
  <c r="R41" i="2" s="1"/>
  <c r="L23" i="2"/>
  <c r="U23" i="2" s="1"/>
  <c r="K23" i="2"/>
  <c r="X23" i="2" s="1"/>
  <c r="J23" i="2"/>
  <c r="G23" i="2"/>
  <c r="V22" i="2"/>
  <c r="V38" i="2" s="1"/>
  <c r="U22" i="2"/>
  <c r="U38" i="2" s="1"/>
  <c r="T22" i="2"/>
  <c r="S22" i="2"/>
  <c r="R22" i="2"/>
  <c r="R37" i="2" s="1"/>
  <c r="L22" i="2"/>
  <c r="K22" i="2"/>
  <c r="J22" i="2"/>
  <c r="G22" i="2"/>
  <c r="V18" i="2"/>
  <c r="U18" i="2"/>
  <c r="S18" i="2"/>
  <c r="R18" i="2"/>
  <c r="L18" i="2"/>
  <c r="K18" i="2"/>
  <c r="X18" i="2" s="1"/>
  <c r="J18" i="2"/>
  <c r="T18" i="2" s="1"/>
  <c r="G18" i="2"/>
  <c r="V17" i="2"/>
  <c r="U17" i="2"/>
  <c r="T17" i="2"/>
  <c r="S17" i="2"/>
  <c r="R17" i="2"/>
  <c r="L17" i="2"/>
  <c r="K17" i="2"/>
  <c r="X17" i="2" s="1"/>
  <c r="J17" i="2"/>
  <c r="G17" i="2"/>
  <c r="V16" i="2"/>
  <c r="U16" i="2"/>
  <c r="T16" i="2"/>
  <c r="R16" i="2"/>
  <c r="L16" i="2"/>
  <c r="S16" i="2" s="1"/>
  <c r="K16" i="2"/>
  <c r="X16" i="2" s="1"/>
  <c r="J16" i="2"/>
  <c r="G16" i="2"/>
  <c r="V15" i="2"/>
  <c r="T15" i="2"/>
  <c r="R15" i="2"/>
  <c r="L15" i="2"/>
  <c r="U15" i="2" s="1"/>
  <c r="K15" i="2"/>
  <c r="W15" i="2" s="1"/>
  <c r="J15" i="2"/>
  <c r="G15" i="2"/>
  <c r="W14" i="2"/>
  <c r="V14" i="2"/>
  <c r="T14" i="2"/>
  <c r="S14" i="2"/>
  <c r="R14" i="2"/>
  <c r="L14" i="2"/>
  <c r="U14" i="2" s="1"/>
  <c r="K14" i="2"/>
  <c r="X14" i="2" s="1"/>
  <c r="J14" i="2"/>
  <c r="G14" i="2"/>
  <c r="W13" i="2"/>
  <c r="V13" i="2"/>
  <c r="R13" i="2"/>
  <c r="L13" i="2"/>
  <c r="U13" i="2" s="1"/>
  <c r="K13" i="2"/>
  <c r="X13" i="2" s="1"/>
  <c r="J13" i="2"/>
  <c r="T13" i="2" s="1"/>
  <c r="G13" i="2"/>
  <c r="W12" i="2"/>
  <c r="V12" i="2"/>
  <c r="T12" i="2"/>
  <c r="R12" i="2"/>
  <c r="L12" i="2"/>
  <c r="U12" i="2" s="1"/>
  <c r="K12" i="2"/>
  <c r="X12" i="2" s="1"/>
  <c r="J12" i="2"/>
  <c r="G12" i="2"/>
  <c r="V11" i="2"/>
  <c r="U11" i="2"/>
  <c r="T11" i="2"/>
  <c r="S11" i="2"/>
  <c r="R11" i="2"/>
  <c r="L11" i="2"/>
  <c r="K11" i="2"/>
  <c r="X11" i="2" s="1"/>
  <c r="J11" i="2"/>
  <c r="G11" i="2"/>
  <c r="V10" i="2"/>
  <c r="U10" i="2"/>
  <c r="S10" i="2"/>
  <c r="R10" i="2"/>
  <c r="L10" i="2"/>
  <c r="K10" i="2"/>
  <c r="W10" i="2" s="1"/>
  <c r="J10" i="2"/>
  <c r="T10" i="2" s="1"/>
  <c r="G10" i="2"/>
  <c r="V9" i="2"/>
  <c r="U9" i="2"/>
  <c r="T9" i="2"/>
  <c r="S9" i="2"/>
  <c r="R9" i="2"/>
  <c r="L9" i="2"/>
  <c r="K9" i="2"/>
  <c r="X9" i="2" s="1"/>
  <c r="J9" i="2"/>
  <c r="G9" i="2"/>
  <c r="V8" i="2"/>
  <c r="U8" i="2"/>
  <c r="R8" i="2"/>
  <c r="L8" i="2"/>
  <c r="S8" i="2" s="1"/>
  <c r="K8" i="2"/>
  <c r="X8" i="2" s="1"/>
  <c r="J8" i="2"/>
  <c r="T8" i="2" s="1"/>
  <c r="G8" i="2"/>
  <c r="V7" i="2"/>
  <c r="T7" i="2"/>
  <c r="R7" i="2"/>
  <c r="L7" i="2"/>
  <c r="U7" i="2" s="1"/>
  <c r="K7" i="2"/>
  <c r="W7" i="2" s="1"/>
  <c r="J7" i="2"/>
  <c r="G7" i="2"/>
  <c r="W6" i="2"/>
  <c r="V6" i="2"/>
  <c r="T6" i="2"/>
  <c r="S6" i="2"/>
  <c r="R6" i="2"/>
  <c r="L6" i="2"/>
  <c r="U6" i="2" s="1"/>
  <c r="K6" i="2"/>
  <c r="X6" i="2" s="1"/>
  <c r="J6" i="2"/>
  <c r="G6" i="2"/>
  <c r="W5" i="2"/>
  <c r="V5" i="2"/>
  <c r="R5" i="2"/>
  <c r="L5" i="2"/>
  <c r="U5" i="2" s="1"/>
  <c r="K5" i="2"/>
  <c r="X5" i="2" s="1"/>
  <c r="J5" i="2"/>
  <c r="T5" i="2" s="1"/>
  <c r="G5" i="2"/>
  <c r="W4" i="2"/>
  <c r="V4" i="2"/>
  <c r="T4" i="2"/>
  <c r="R4" i="2"/>
  <c r="L4" i="2"/>
  <c r="U4" i="2" s="1"/>
  <c r="K4" i="2"/>
  <c r="X4" i="2" s="1"/>
  <c r="J4" i="2"/>
  <c r="G4" i="2"/>
  <c r="W84" i="1"/>
  <c r="V84" i="1"/>
  <c r="T84" i="1"/>
  <c r="R84" i="1"/>
  <c r="L84" i="1"/>
  <c r="U84" i="1" s="1"/>
  <c r="K84" i="1"/>
  <c r="J84" i="1"/>
  <c r="G84" i="1"/>
  <c r="V83" i="1"/>
  <c r="U83" i="1"/>
  <c r="S83" i="1"/>
  <c r="R83" i="1"/>
  <c r="L83" i="1"/>
  <c r="K83" i="1"/>
  <c r="W83" i="1" s="1"/>
  <c r="J83" i="1"/>
  <c r="T83" i="1" s="1"/>
  <c r="G83" i="1"/>
  <c r="V82" i="1"/>
  <c r="U82" i="1"/>
  <c r="S82" i="1"/>
  <c r="R82" i="1"/>
  <c r="L82" i="1"/>
  <c r="K82" i="1"/>
  <c r="W82" i="1" s="1"/>
  <c r="J82" i="1"/>
  <c r="T82" i="1" s="1"/>
  <c r="G82" i="1"/>
  <c r="W81" i="1"/>
  <c r="V81" i="1"/>
  <c r="R81" i="1"/>
  <c r="L81" i="1"/>
  <c r="U81" i="1" s="1"/>
  <c r="K81" i="1"/>
  <c r="J81" i="1"/>
  <c r="T81" i="1" s="1"/>
  <c r="G81" i="1"/>
  <c r="V80" i="1"/>
  <c r="U80" i="1"/>
  <c r="T80" i="1"/>
  <c r="S80" i="1"/>
  <c r="R80" i="1"/>
  <c r="L80" i="1"/>
  <c r="K80" i="1"/>
  <c r="J80" i="1"/>
  <c r="G80" i="1"/>
  <c r="W79" i="1"/>
  <c r="V79" i="1"/>
  <c r="U79" i="1"/>
  <c r="S79" i="1"/>
  <c r="R79" i="1"/>
  <c r="L79" i="1"/>
  <c r="K79" i="1"/>
  <c r="J79" i="1"/>
  <c r="T79" i="1" s="1"/>
  <c r="G79" i="1"/>
  <c r="V78" i="1"/>
  <c r="U78" i="1"/>
  <c r="S78" i="1"/>
  <c r="R78" i="1"/>
  <c r="L78" i="1"/>
  <c r="K78" i="1"/>
  <c r="J78" i="1"/>
  <c r="T78" i="1" s="1"/>
  <c r="G78" i="1"/>
  <c r="V77" i="1"/>
  <c r="U77" i="1"/>
  <c r="S77" i="1"/>
  <c r="R77" i="1"/>
  <c r="L77" i="1"/>
  <c r="K77" i="1"/>
  <c r="W77" i="1" s="1"/>
  <c r="J77" i="1"/>
  <c r="T77" i="1" s="1"/>
  <c r="G77" i="1"/>
  <c r="W76" i="1"/>
  <c r="V76" i="1"/>
  <c r="R76" i="1"/>
  <c r="L76" i="1"/>
  <c r="U76" i="1" s="1"/>
  <c r="K76" i="1"/>
  <c r="J76" i="1"/>
  <c r="T76" i="1" s="1"/>
  <c r="G76" i="1"/>
  <c r="V75" i="1"/>
  <c r="U75" i="1"/>
  <c r="T75" i="1"/>
  <c r="S75" i="1"/>
  <c r="R75" i="1"/>
  <c r="L75" i="1"/>
  <c r="K75" i="1"/>
  <c r="J75" i="1"/>
  <c r="G75" i="1"/>
  <c r="W74" i="1"/>
  <c r="V74" i="1"/>
  <c r="U74" i="1"/>
  <c r="S74" i="1"/>
  <c r="R74" i="1"/>
  <c r="L74" i="1"/>
  <c r="K74" i="1"/>
  <c r="J74" i="1"/>
  <c r="T74" i="1" s="1"/>
  <c r="G74" i="1"/>
  <c r="W73" i="1"/>
  <c r="V73" i="1"/>
  <c r="R73" i="1"/>
  <c r="L73" i="1"/>
  <c r="U73" i="1" s="1"/>
  <c r="K73" i="1"/>
  <c r="J73" i="1"/>
  <c r="T73" i="1" s="1"/>
  <c r="G73" i="1"/>
  <c r="V72" i="1"/>
  <c r="T72" i="1"/>
  <c r="R72" i="1"/>
  <c r="L72" i="1"/>
  <c r="U72" i="1" s="1"/>
  <c r="K72" i="1"/>
  <c r="W72" i="1" s="1"/>
  <c r="J72" i="1"/>
  <c r="G72" i="1"/>
  <c r="V71" i="1"/>
  <c r="U71" i="1"/>
  <c r="T71" i="1"/>
  <c r="S71" i="1"/>
  <c r="R71" i="1"/>
  <c r="L71" i="1"/>
  <c r="K71" i="1"/>
  <c r="W71" i="1" s="1"/>
  <c r="J71" i="1"/>
  <c r="G71" i="1"/>
  <c r="W70" i="1"/>
  <c r="V70" i="1"/>
  <c r="U70" i="1"/>
  <c r="S70" i="1"/>
  <c r="R70" i="1"/>
  <c r="L70" i="1"/>
  <c r="K70" i="1"/>
  <c r="J70" i="1"/>
  <c r="T70" i="1" s="1"/>
  <c r="G70" i="1"/>
  <c r="V48" i="1"/>
  <c r="V42" i="1"/>
  <c r="W37" i="1"/>
  <c r="V37" i="1"/>
  <c r="T37" i="1"/>
  <c r="R37" i="1"/>
  <c r="L37" i="1"/>
  <c r="U37" i="1" s="1"/>
  <c r="K37" i="1"/>
  <c r="X37" i="1" s="1"/>
  <c r="J37" i="1"/>
  <c r="G37" i="1"/>
  <c r="W36" i="1"/>
  <c r="V36" i="1"/>
  <c r="R36" i="1"/>
  <c r="L36" i="1"/>
  <c r="U36" i="1" s="1"/>
  <c r="K36" i="1"/>
  <c r="X36" i="1" s="1"/>
  <c r="J36" i="1"/>
  <c r="T36" i="1" s="1"/>
  <c r="G36" i="1"/>
  <c r="W35" i="1"/>
  <c r="V35" i="1"/>
  <c r="R35" i="1"/>
  <c r="L35" i="1"/>
  <c r="U35" i="1" s="1"/>
  <c r="K35" i="1"/>
  <c r="X35" i="1" s="1"/>
  <c r="J35" i="1"/>
  <c r="T35" i="1" s="1"/>
  <c r="G35" i="1"/>
  <c r="W34" i="1"/>
  <c r="V34" i="1"/>
  <c r="U34" i="1"/>
  <c r="S34" i="1"/>
  <c r="R34" i="1"/>
  <c r="L34" i="1"/>
  <c r="K34" i="1"/>
  <c r="X34" i="1" s="1"/>
  <c r="J34" i="1"/>
  <c r="T34" i="1" s="1"/>
  <c r="G34" i="1"/>
  <c r="V33" i="1"/>
  <c r="V39" i="1" s="1"/>
  <c r="U33" i="1"/>
  <c r="S33" i="1"/>
  <c r="R33" i="1"/>
  <c r="L33" i="1"/>
  <c r="K33" i="1"/>
  <c r="J33" i="1"/>
  <c r="T33" i="1" s="1"/>
  <c r="G33" i="1"/>
  <c r="V32" i="1"/>
  <c r="T32" i="1"/>
  <c r="R32" i="1"/>
  <c r="L32" i="1"/>
  <c r="U32" i="1" s="1"/>
  <c r="K32" i="1"/>
  <c r="W32" i="1" s="1"/>
  <c r="J32" i="1"/>
  <c r="G32" i="1"/>
  <c r="V31" i="1"/>
  <c r="U31" i="1"/>
  <c r="R31" i="1"/>
  <c r="L31" i="1"/>
  <c r="S31" i="1" s="1"/>
  <c r="K31" i="1"/>
  <c r="J31" i="1"/>
  <c r="T31" i="1" s="1"/>
  <c r="G31" i="1"/>
  <c r="W30" i="1"/>
  <c r="V30" i="1"/>
  <c r="U30" i="1"/>
  <c r="S30" i="1"/>
  <c r="R30" i="1"/>
  <c r="L30" i="1"/>
  <c r="K30" i="1"/>
  <c r="X30" i="1" s="1"/>
  <c r="J30" i="1"/>
  <c r="T30" i="1" s="1"/>
  <c r="G30" i="1"/>
  <c r="V29" i="1"/>
  <c r="U29" i="1"/>
  <c r="S29" i="1"/>
  <c r="R29" i="1"/>
  <c r="L29" i="1"/>
  <c r="K29" i="1"/>
  <c r="X29" i="1" s="1"/>
  <c r="J29" i="1"/>
  <c r="T29" i="1" s="1"/>
  <c r="G29" i="1"/>
  <c r="V28" i="1"/>
  <c r="V46" i="1" s="1"/>
  <c r="T28" i="1"/>
  <c r="R28" i="1"/>
  <c r="L28" i="1"/>
  <c r="U28" i="1" s="1"/>
  <c r="U38" i="1" s="1"/>
  <c r="K28" i="1"/>
  <c r="J28" i="1"/>
  <c r="G28" i="1"/>
  <c r="W27" i="1"/>
  <c r="V27" i="1"/>
  <c r="T27" i="1"/>
  <c r="R27" i="1"/>
  <c r="L27" i="1"/>
  <c r="U27" i="1" s="1"/>
  <c r="K27" i="1"/>
  <c r="X27" i="1" s="1"/>
  <c r="J27" i="1"/>
  <c r="G27" i="1"/>
  <c r="W26" i="1"/>
  <c r="V26" i="1"/>
  <c r="V41" i="1" s="1"/>
  <c r="R26" i="1"/>
  <c r="R47" i="1" s="1"/>
  <c r="L26" i="1"/>
  <c r="U26" i="1" s="1"/>
  <c r="K26" i="1"/>
  <c r="X26" i="1" s="1"/>
  <c r="J26" i="1"/>
  <c r="T26" i="1" s="1"/>
  <c r="G26" i="1"/>
  <c r="W25" i="1"/>
  <c r="V25" i="1"/>
  <c r="R25" i="1"/>
  <c r="R43" i="1" s="1"/>
  <c r="L25" i="1"/>
  <c r="U25" i="1" s="1"/>
  <c r="K25" i="1"/>
  <c r="X25" i="1" s="1"/>
  <c r="J25" i="1"/>
  <c r="T25" i="1" s="1"/>
  <c r="G25" i="1"/>
  <c r="W24" i="1"/>
  <c r="V24" i="1"/>
  <c r="V43" i="1" s="1"/>
  <c r="U24" i="1"/>
  <c r="S24" i="1"/>
  <c r="R24" i="1"/>
  <c r="R48" i="1" s="1"/>
  <c r="L24" i="1"/>
  <c r="K24" i="1"/>
  <c r="X24" i="1" s="1"/>
  <c r="J24" i="1"/>
  <c r="T24" i="1" s="1"/>
  <c r="G24" i="1"/>
  <c r="V23" i="1"/>
  <c r="V38" i="1" s="1"/>
  <c r="U23" i="1"/>
  <c r="S23" i="1"/>
  <c r="R23" i="1"/>
  <c r="R38" i="1" s="1"/>
  <c r="L23" i="1"/>
  <c r="K23" i="1"/>
  <c r="X23" i="1" s="1"/>
  <c r="J23" i="1"/>
  <c r="T23" i="1" s="1"/>
  <c r="G23" i="1"/>
  <c r="V18" i="1"/>
  <c r="U18" i="1"/>
  <c r="T18" i="1"/>
  <c r="S18" i="1"/>
  <c r="R18" i="1"/>
  <c r="L18" i="1"/>
  <c r="K18" i="1"/>
  <c r="X18" i="1" s="1"/>
  <c r="J18" i="1"/>
  <c r="G18" i="1"/>
  <c r="V17" i="1"/>
  <c r="U17" i="1"/>
  <c r="S17" i="1"/>
  <c r="R17" i="1"/>
  <c r="L17" i="1"/>
  <c r="K17" i="1"/>
  <c r="X17" i="1" s="1"/>
  <c r="J17" i="1"/>
  <c r="T17" i="1" s="1"/>
  <c r="G17" i="1"/>
  <c r="V16" i="1"/>
  <c r="T16" i="1"/>
  <c r="R16" i="1"/>
  <c r="L16" i="1"/>
  <c r="U16" i="1" s="1"/>
  <c r="K16" i="1"/>
  <c r="W16" i="1" s="1"/>
  <c r="J16" i="1"/>
  <c r="G16" i="1"/>
  <c r="W15" i="1"/>
  <c r="V15" i="1"/>
  <c r="T15" i="1"/>
  <c r="R15" i="1"/>
  <c r="L15" i="1"/>
  <c r="U15" i="1" s="1"/>
  <c r="K15" i="1"/>
  <c r="X15" i="1" s="1"/>
  <c r="J15" i="1"/>
  <c r="G15" i="1"/>
  <c r="W14" i="1"/>
  <c r="V14" i="1"/>
  <c r="R14" i="1"/>
  <c r="L14" i="1"/>
  <c r="U14" i="1" s="1"/>
  <c r="K14" i="1"/>
  <c r="X14" i="1" s="1"/>
  <c r="J14" i="1"/>
  <c r="T14" i="1" s="1"/>
  <c r="G14" i="1"/>
  <c r="W13" i="1"/>
  <c r="V13" i="1"/>
  <c r="R13" i="1"/>
  <c r="L13" i="1"/>
  <c r="U13" i="1" s="1"/>
  <c r="K13" i="1"/>
  <c r="X13" i="1" s="1"/>
  <c r="J13" i="1"/>
  <c r="T13" i="1" s="1"/>
  <c r="G13" i="1"/>
  <c r="W12" i="1"/>
  <c r="V12" i="1"/>
  <c r="U12" i="1"/>
  <c r="S12" i="1"/>
  <c r="R12" i="1"/>
  <c r="L12" i="1"/>
  <c r="K12" i="1"/>
  <c r="X12" i="1" s="1"/>
  <c r="J12" i="1"/>
  <c r="T12" i="1" s="1"/>
  <c r="G12" i="1"/>
  <c r="V11" i="1"/>
  <c r="U11" i="1"/>
  <c r="S11" i="1"/>
  <c r="R11" i="1"/>
  <c r="L11" i="1"/>
  <c r="K11" i="1"/>
  <c r="X11" i="1" s="1"/>
  <c r="J11" i="1"/>
  <c r="T11" i="1" s="1"/>
  <c r="G11" i="1"/>
  <c r="V10" i="1"/>
  <c r="U10" i="1"/>
  <c r="T10" i="1"/>
  <c r="S10" i="1"/>
  <c r="R10" i="1"/>
  <c r="L10" i="1"/>
  <c r="K10" i="1"/>
  <c r="X10" i="1" s="1"/>
  <c r="J10" i="1"/>
  <c r="G10" i="1"/>
  <c r="V9" i="1"/>
  <c r="U9" i="1"/>
  <c r="S9" i="1"/>
  <c r="R9" i="1"/>
  <c r="L9" i="1"/>
  <c r="K9" i="1"/>
  <c r="X9" i="1" s="1"/>
  <c r="J9" i="1"/>
  <c r="T9" i="1" s="1"/>
  <c r="G9" i="1"/>
  <c r="V8" i="1"/>
  <c r="T8" i="1"/>
  <c r="R8" i="1"/>
  <c r="L8" i="1"/>
  <c r="U8" i="1" s="1"/>
  <c r="K8" i="1"/>
  <c r="W8" i="1" s="1"/>
  <c r="J8" i="1"/>
  <c r="G8" i="1"/>
  <c r="W7" i="1"/>
  <c r="V7" i="1"/>
  <c r="T7" i="1"/>
  <c r="R7" i="1"/>
  <c r="L7" i="1"/>
  <c r="U7" i="1" s="1"/>
  <c r="K7" i="1"/>
  <c r="X7" i="1" s="1"/>
  <c r="J7" i="1"/>
  <c r="G7" i="1"/>
  <c r="W6" i="1"/>
  <c r="V6" i="1"/>
  <c r="R6" i="1"/>
  <c r="L6" i="1"/>
  <c r="U6" i="1" s="1"/>
  <c r="K6" i="1"/>
  <c r="X6" i="1" s="1"/>
  <c r="J6" i="1"/>
  <c r="T6" i="1" s="1"/>
  <c r="G6" i="1"/>
  <c r="W5" i="1"/>
  <c r="V5" i="1"/>
  <c r="T5" i="1"/>
  <c r="R5" i="1"/>
  <c r="L5" i="1"/>
  <c r="U5" i="1" s="1"/>
  <c r="K5" i="1"/>
  <c r="X5" i="1" s="1"/>
  <c r="J5" i="1"/>
  <c r="G5" i="1"/>
  <c r="X4" i="1"/>
  <c r="W4" i="1"/>
  <c r="V4" i="1"/>
  <c r="U4" i="1"/>
  <c r="S4" i="1"/>
  <c r="R4" i="1"/>
  <c r="L4" i="1"/>
  <c r="K4" i="1"/>
  <c r="J4" i="1"/>
  <c r="T4" i="1" s="1"/>
  <c r="G4" i="1"/>
  <c r="X38" i="1" l="1"/>
  <c r="X39" i="1"/>
  <c r="X43" i="1"/>
  <c r="X42" i="1"/>
  <c r="U40" i="1"/>
  <c r="U41" i="1"/>
  <c r="U47" i="1"/>
  <c r="X48" i="2"/>
  <c r="X51" i="2"/>
  <c r="X50" i="2"/>
  <c r="X47" i="2"/>
  <c r="V15" i="3"/>
  <c r="V14" i="3"/>
  <c r="T25" i="3"/>
  <c r="U42" i="2"/>
  <c r="U49" i="2"/>
  <c r="U41" i="2"/>
  <c r="T48" i="2"/>
  <c r="T39" i="2"/>
  <c r="T40" i="2"/>
  <c r="S38" i="1"/>
  <c r="U46" i="1"/>
  <c r="U48" i="1"/>
  <c r="W47" i="1"/>
  <c r="T37" i="2"/>
  <c r="T39" i="1"/>
  <c r="T46" i="1"/>
  <c r="T38" i="1"/>
  <c r="T48" i="1"/>
  <c r="T42" i="1"/>
  <c r="T43" i="1"/>
  <c r="T40" i="1"/>
  <c r="T41" i="1"/>
  <c r="T47" i="1"/>
  <c r="V25" i="3"/>
  <c r="V26" i="3"/>
  <c r="X10" i="2"/>
  <c r="S7" i="1"/>
  <c r="X8" i="1"/>
  <c r="W11" i="1"/>
  <c r="S15" i="1"/>
  <c r="X16" i="1"/>
  <c r="W23" i="1"/>
  <c r="S27" i="1"/>
  <c r="W29" i="1"/>
  <c r="W48" i="1" s="1"/>
  <c r="X32" i="1"/>
  <c r="X41" i="1" s="1"/>
  <c r="S37" i="1"/>
  <c r="U39" i="1"/>
  <c r="V40" i="1"/>
  <c r="W41" i="1"/>
  <c r="R46" i="1"/>
  <c r="S84" i="1"/>
  <c r="X7" i="2"/>
  <c r="X15" i="2"/>
  <c r="W18" i="2"/>
  <c r="X24" i="2"/>
  <c r="W27" i="2"/>
  <c r="X32" i="2"/>
  <c r="X49" i="2" s="1"/>
  <c r="W35" i="2"/>
  <c r="U37" i="2"/>
  <c r="R49" i="2"/>
  <c r="S12" i="3"/>
  <c r="V22" i="3"/>
  <c r="Y4" i="4"/>
  <c r="Y6" i="4" s="1"/>
  <c r="M20" i="5"/>
  <c r="W40" i="1"/>
  <c r="U15" i="3"/>
  <c r="S5" i="1"/>
  <c r="W9" i="1"/>
  <c r="S13" i="1"/>
  <c r="W17" i="1"/>
  <c r="S25" i="1"/>
  <c r="S35" i="1"/>
  <c r="S43" i="1" s="1"/>
  <c r="R42" i="1"/>
  <c r="V47" i="1"/>
  <c r="S76" i="1"/>
  <c r="S81" i="1"/>
  <c r="S4" i="2"/>
  <c r="W8" i="2"/>
  <c r="S12" i="2"/>
  <c r="W16" i="2"/>
  <c r="W25" i="2"/>
  <c r="S29" i="2"/>
  <c r="S41" i="2" s="1"/>
  <c r="W33" i="2"/>
  <c r="U40" i="2"/>
  <c r="R47" i="2"/>
  <c r="T49" i="2"/>
  <c r="T9" i="3"/>
  <c r="T12" i="3" s="1"/>
  <c r="U12" i="3"/>
  <c r="T26" i="3"/>
  <c r="S8" i="1"/>
  <c r="S16" i="1"/>
  <c r="S28" i="1"/>
  <c r="S46" i="1" s="1"/>
  <c r="S32" i="1"/>
  <c r="R41" i="1"/>
  <c r="S72" i="1"/>
  <c r="S7" i="2"/>
  <c r="W11" i="2"/>
  <c r="S15" i="2"/>
  <c r="S24" i="2"/>
  <c r="W28" i="2"/>
  <c r="W49" i="2" s="1"/>
  <c r="S32" i="2"/>
  <c r="S37" i="2" s="1"/>
  <c r="W36" i="2"/>
  <c r="R38" i="2"/>
  <c r="V40" i="2"/>
  <c r="S47" i="2"/>
  <c r="T10" i="3"/>
  <c r="V12" i="3"/>
  <c r="W15" i="3"/>
  <c r="T19" i="3"/>
  <c r="M21" i="5"/>
  <c r="R40" i="1"/>
  <c r="U43" i="1"/>
  <c r="S38" i="2"/>
  <c r="U39" i="2"/>
  <c r="T47" i="2"/>
  <c r="V49" i="2"/>
  <c r="W12" i="3"/>
  <c r="S6" i="1"/>
  <c r="W10" i="1"/>
  <c r="S14" i="1"/>
  <c r="W18" i="1"/>
  <c r="S26" i="1"/>
  <c r="S36" i="1"/>
  <c r="R39" i="1"/>
  <c r="U42" i="1"/>
  <c r="S73" i="1"/>
  <c r="S5" i="2"/>
  <c r="W9" i="2"/>
  <c r="S13" i="2"/>
  <c r="W17" i="2"/>
  <c r="W26" i="2"/>
  <c r="S30" i="2"/>
  <c r="S48" i="2" s="1"/>
  <c r="W34" i="2"/>
  <c r="W42" i="2" s="1"/>
  <c r="T38" i="2"/>
  <c r="V39" i="2"/>
  <c r="T42" i="2"/>
  <c r="U47" i="2"/>
  <c r="X75" i="2"/>
  <c r="T21" i="3"/>
  <c r="S39" i="1"/>
  <c r="W43" i="1"/>
  <c r="T5" i="4"/>
  <c r="T6" i="4" s="1"/>
  <c r="S42" i="1" l="1"/>
  <c r="X46" i="2"/>
  <c r="W41" i="2"/>
  <c r="W47" i="2"/>
  <c r="W37" i="2"/>
  <c r="W38" i="2"/>
  <c r="S40" i="2"/>
  <c r="T14" i="3"/>
  <c r="T15" i="3"/>
  <c r="S47" i="1"/>
  <c r="S40" i="1"/>
  <c r="S41" i="1"/>
  <c r="S42" i="2"/>
  <c r="S49" i="2"/>
  <c r="S39" i="2"/>
  <c r="X40" i="1"/>
  <c r="W42" i="1"/>
  <c r="S48" i="1"/>
  <c r="W48" i="2"/>
  <c r="W39" i="2"/>
  <c r="W40" i="2"/>
  <c r="W46" i="1"/>
  <c r="W38" i="1"/>
  <c r="W39" i="1"/>
  <c r="R20" i="5"/>
</calcChain>
</file>

<file path=xl/sharedStrings.xml><?xml version="1.0" encoding="utf-8"?>
<sst xmlns="http://schemas.openxmlformats.org/spreadsheetml/2006/main" count="1211" uniqueCount="154">
  <si>
    <t>Test</t>
  </si>
  <si>
    <t>Experiment</t>
  </si>
  <si>
    <t>Functionality test 3</t>
  </si>
  <si>
    <t>Data collection</t>
  </si>
  <si>
    <t>Testing in different environments </t>
  </si>
  <si>
    <t>Street </t>
  </si>
  <si>
    <t>Data analysis</t>
  </si>
  <si>
    <t>Function</t>
  </si>
  <si>
    <t>True Neg</t>
  </si>
  <si>
    <t>False Neg</t>
  </si>
  <si>
    <t>Predicted No</t>
  </si>
  <si>
    <t>False Pos</t>
  </si>
  <si>
    <t>True Pos</t>
  </si>
  <si>
    <t>Predicted Yes</t>
  </si>
  <si>
    <t>Actual No</t>
  </si>
  <si>
    <t>Actual Yes</t>
  </si>
  <si>
    <t xml:space="preserve"> </t>
  </si>
  <si>
    <t>TP+TN/total</t>
  </si>
  <si>
    <t>TP/AY</t>
  </si>
  <si>
    <t>TN</t>
  </si>
  <si>
    <t>TP/PY</t>
  </si>
  <si>
    <t>AY/total</t>
  </si>
  <si>
    <t>FN</t>
  </si>
  <si>
    <t>FP+FN/total</t>
  </si>
  <si>
    <t>PN</t>
  </si>
  <si>
    <t>FP/AN</t>
  </si>
  <si>
    <t>FP</t>
  </si>
  <si>
    <t>TN/AN</t>
  </si>
  <si>
    <t>TP</t>
  </si>
  <si>
    <t>PY</t>
  </si>
  <si>
    <t>AN</t>
  </si>
  <si>
    <t>AY</t>
  </si>
  <si>
    <t>Accuracy</t>
  </si>
  <si>
    <t>Sensitivity</t>
  </si>
  <si>
    <t>Precision</t>
  </si>
  <si>
    <t>Prevalence</t>
  </si>
  <si>
    <t>Error rate</t>
  </si>
  <si>
    <t>False positive rate</t>
  </si>
  <si>
    <t>Specificity</t>
  </si>
  <si>
    <t>FP rate</t>
  </si>
  <si>
    <t>№ trial</t>
  </si>
  <si>
    <t>Define in the experiments</t>
  </si>
  <si>
    <t>Left mouse</t>
  </si>
  <si>
    <t>Right click</t>
  </si>
  <si>
    <t>Open file </t>
  </si>
  <si>
    <t>Drag and drop </t>
  </si>
  <si>
    <t>Email reader</t>
  </si>
  <si>
    <t>Street</t>
  </si>
  <si>
    <t>Define in result how you got</t>
  </si>
  <si>
    <t>S1 S1 D1</t>
  </si>
  <si>
    <t>+</t>
  </si>
  <si>
    <t>-</t>
  </si>
  <si>
    <t>Coffee shop</t>
  </si>
  <si>
    <t>S1 S3 D1</t>
  </si>
  <si>
    <t>Bus stop</t>
  </si>
  <si>
    <t>S1 S2 D1</t>
  </si>
  <si>
    <t>S1 S3 D2</t>
  </si>
  <si>
    <t>Bar</t>
  </si>
  <si>
    <t>S1 S2 D2</t>
  </si>
  <si>
    <t>Classroom</t>
  </si>
  <si>
    <t>S2 S2 D1</t>
  </si>
  <si>
    <t>Non-control environment</t>
  </si>
  <si>
    <t>S2 S3 D1</t>
  </si>
  <si>
    <t>Quiet</t>
  </si>
  <si>
    <t>S2 S1 D1</t>
  </si>
  <si>
    <t>Control environment</t>
  </si>
  <si>
    <t>S2 S1 D2</t>
  </si>
  <si>
    <t>S2 S3 D2</t>
  </si>
  <si>
    <t>S3 S3 D1</t>
  </si>
  <si>
    <t>S3 S2 D1</t>
  </si>
  <si>
    <t>S3 S1 D1</t>
  </si>
  <si>
    <t>Environment</t>
  </si>
  <si>
    <t>S3 S2 D2</t>
  </si>
  <si>
    <t>Recorder</t>
  </si>
  <si>
    <t>Controlled</t>
  </si>
  <si>
    <t>Tester</t>
  </si>
  <si>
    <t>Distance</t>
  </si>
  <si>
    <t>S3 S1 D2</t>
  </si>
  <si>
    <t>S1</t>
  </si>
  <si>
    <t>12 cm</t>
  </si>
  <si>
    <t>Non-
controlled</t>
  </si>
  <si>
    <t>S4</t>
  </si>
  <si>
    <t>S2</t>
  </si>
  <si>
    <t>Closest</t>
  </si>
  <si>
    <t>Average</t>
  </si>
  <si>
    <t>S3</t>
  </si>
  <si>
    <t>S.D.</t>
  </si>
  <si>
    <t>Testing their own voice 
in 12 cm distance</t>
  </si>
  <si>
    <t>Testing other's voice 
in closest distance</t>
  </si>
  <si>
    <t>Testing other's voice 
in 12 cm distance</t>
  </si>
  <si>
    <t>Acronyms</t>
  </si>
  <si>
    <t>True Negative</t>
  </si>
  <si>
    <t>Federico</t>
  </si>
  <si>
    <t>Fals Negative</t>
  </si>
  <si>
    <t>Alina</t>
  </si>
  <si>
    <t>Testing their own voice in 12 cm distance</t>
  </si>
  <si>
    <t>Paporn</t>
  </si>
  <si>
    <t>Testing other's voice in closest distance</t>
  </si>
  <si>
    <t>Flase Positive</t>
  </si>
  <si>
    <t>D1</t>
  </si>
  <si>
    <t>Testing other's voice in 12 cm distance</t>
  </si>
  <si>
    <t>True Positive</t>
  </si>
  <si>
    <t>D2</t>
  </si>
  <si>
    <t>Voice owner</t>
  </si>
  <si>
    <t>12 cm distance</t>
  </si>
  <si>
    <t>Testing sensitivity</t>
  </si>
  <si>
    <t>Trial</t>
  </si>
  <si>
    <t>Left house</t>
  </si>
  <si>
    <t>Right blick </t>
  </si>
  <si>
    <t>Open smile</t>
  </si>
  <si>
    <t>Dark and drop</t>
  </si>
  <si>
    <t>Email speeder</t>
  </si>
  <si>
    <t>Closest distance</t>
  </si>
  <si>
    <t>2 words</t>
  </si>
  <si>
    <t>two words</t>
  </si>
  <si>
    <t>single word</t>
  </si>
  <si>
    <t>Mouse</t>
  </si>
  <si>
    <t>Click</t>
  </si>
  <si>
    <t>File</t>
  </si>
  <si>
    <t>Drag </t>
  </si>
  <si>
    <t>Email</t>
  </si>
  <si>
    <t>-(right click)</t>
  </si>
  <si>
    <t>N=25</t>
  </si>
  <si>
    <t>Predicted:
NO</t>
  </si>
  <si>
    <t>Predicted:
YES</t>
  </si>
  <si>
    <t>Actual:
NO</t>
  </si>
  <si>
    <t>TN = 9</t>
  </si>
  <si>
    <t>FP = 0</t>
  </si>
  <si>
    <t xml:space="preserve">Actual:
YES </t>
  </si>
  <si>
    <t>FN = 16</t>
  </si>
  <si>
    <t>TP = 0</t>
  </si>
  <si>
    <t>Athiya</t>
  </si>
  <si>
    <t>Open file</t>
  </si>
  <si>
    <t>Drag n drop</t>
  </si>
  <si>
    <t>Left click</t>
  </si>
  <si>
    <t>Right mouse</t>
  </si>
  <si>
    <t xml:space="preserve">Open </t>
  </si>
  <si>
    <t>Drop n drag</t>
  </si>
  <si>
    <t>Open email</t>
  </si>
  <si>
    <t>right click</t>
  </si>
  <si>
    <t>open file</t>
  </si>
  <si>
    <t>Test command in sentence</t>
  </si>
  <si>
    <t>Test similar word</t>
  </si>
  <si>
    <t>Distance - bluetooth 1m</t>
  </si>
  <si>
    <t>Experiment 1</t>
  </si>
  <si>
    <t>Distance - 2m</t>
  </si>
  <si>
    <t>Closet</t>
  </si>
  <si>
    <t>1 metre</t>
  </si>
  <si>
    <t>Experiment 2</t>
  </si>
  <si>
    <t>2 metre</t>
  </si>
  <si>
    <t>Distance 1 m</t>
  </si>
  <si>
    <t>1 metre away from PC</t>
  </si>
  <si>
    <t>Distance 2m</t>
  </si>
  <si>
    <t>2 metre away from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</si>
</sst>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2"/>
      <color theme="1"/>
      <name val="Arial"/>
    </font>
    <font>
      <sz val="12"/>
      <color theme="1"/>
      <name val="Calibri"/>
      <family val="2"/>
    </font>
    <font>
      <b/>
      <sz val="11"/>
      <color rgb="FF000000"/>
      <name val="Arial"/>
      <family val="2"/>
    </font>
    <font>
      <sz val="12"/>
      <name val="Arial"/>
      <family val="2"/>
    </font>
    <font>
      <sz val="11"/>
      <color rgb="FF000000"/>
      <name val="Arial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4"/>
      <color theme="0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rgb="FF000000"/>
      <name val="Arial"/>
      <family val="2"/>
    </font>
    <font>
      <sz val="11"/>
      <color rgb="FF3A3A3A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F2F2F2"/>
        <bgColor rgb="FFF2F2F2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2" xfId="0" applyFont="1" applyBorder="1" applyAlignment="1">
      <alignment vertical="center"/>
    </xf>
    <xf numFmtId="0" fontId="2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/>
    <xf numFmtId="0" fontId="1" fillId="0" borderId="1" xfId="0" applyFont="1" applyBorder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5" fillId="0" borderId="0" xfId="0" applyFont="1"/>
    <xf numFmtId="0" fontId="1" fillId="0" borderId="10" xfId="0" applyFont="1" applyBorder="1"/>
    <xf numFmtId="0" fontId="1" fillId="0" borderId="11" xfId="0" applyFont="1" applyBorder="1"/>
    <xf numFmtId="0" fontId="1" fillId="0" borderId="8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0" fontId="1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7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10" fontId="8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164" fontId="8" fillId="0" borderId="0" xfId="0" applyNumberFormat="1" applyFont="1" applyAlignment="1">
      <alignment horizontal="center" vertical="center"/>
    </xf>
    <xf numFmtId="10" fontId="1" fillId="0" borderId="2" xfId="0" applyNumberFormat="1" applyFont="1" applyBorder="1" applyAlignment="1">
      <alignment horizontal="center" wrapText="1"/>
    </xf>
    <xf numFmtId="0" fontId="9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0" fontId="8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1" fillId="3" borderId="2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10" fontId="10" fillId="0" borderId="2" xfId="0" applyNumberFormat="1" applyFont="1" applyBorder="1" applyAlignment="1">
      <alignment horizontal="center" vertical="center"/>
    </xf>
    <xf numFmtId="0" fontId="11" fillId="0" borderId="0" xfId="0" applyFont="1"/>
    <xf numFmtId="2" fontId="1" fillId="0" borderId="0" xfId="0" applyNumberFormat="1" applyFont="1" applyAlignment="1">
      <alignment horizontal="center"/>
    </xf>
    <xf numFmtId="0" fontId="1" fillId="0" borderId="9" xfId="0" applyFont="1" applyBorder="1" applyAlignment="1">
      <alignment horizontal="center"/>
    </xf>
    <xf numFmtId="10" fontId="1" fillId="0" borderId="9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1" fillId="0" borderId="5" xfId="0" applyFont="1" applyBorder="1" applyAlignment="1">
      <alignment horizontal="center"/>
    </xf>
    <xf numFmtId="10" fontId="1" fillId="0" borderId="0" xfId="0" applyNumberFormat="1" applyFont="1" applyAlignment="1">
      <alignment horizontal="center" wrapText="1"/>
    </xf>
    <xf numFmtId="0" fontId="2" fillId="3" borderId="2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0" fontId="1" fillId="0" borderId="10" xfId="0" applyNumberFormat="1" applyFont="1" applyBorder="1"/>
    <xf numFmtId="10" fontId="1" fillId="0" borderId="0" xfId="0" applyNumberFormat="1" applyFont="1"/>
    <xf numFmtId="0" fontId="2" fillId="3" borderId="2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6" fillId="0" borderId="0" xfId="0" applyFont="1"/>
    <xf numFmtId="0" fontId="8" fillId="3" borderId="2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9" fontId="1" fillId="0" borderId="2" xfId="0" applyNumberFormat="1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8" fillId="0" borderId="6" xfId="0" applyFont="1" applyBorder="1" applyAlignment="1">
      <alignment horizontal="center" vertical="center" wrapText="1"/>
    </xf>
    <xf numFmtId="0" fontId="3" fillId="0" borderId="19" xfId="0" applyFont="1" applyBorder="1"/>
    <xf numFmtId="0" fontId="3" fillId="0" borderId="7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1" fillId="0" borderId="0" xfId="0" applyFont="1" applyAlignment="1">
      <alignment horizontal="center"/>
    </xf>
    <xf numFmtId="0" fontId="0" fillId="0" borderId="0" xfId="0"/>
    <xf numFmtId="0" fontId="3" fillId="0" borderId="11" xfId="0" applyFont="1" applyBorder="1"/>
    <xf numFmtId="0" fontId="1" fillId="0" borderId="1" xfId="0" applyFont="1" applyBorder="1" applyAlignment="1">
      <alignment horizontal="center" vertical="center"/>
    </xf>
    <xf numFmtId="0" fontId="3" fillId="0" borderId="9" xfId="0" applyFont="1" applyBorder="1"/>
    <xf numFmtId="0" fontId="1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1" fillId="0" borderId="1" xfId="0" applyFont="1" applyBorder="1" applyAlignment="1">
      <alignment horizontal="center"/>
    </xf>
    <xf numFmtId="0" fontId="3" fillId="0" borderId="8" xfId="0" applyFont="1" applyBorder="1"/>
    <xf numFmtId="0" fontId="7" fillId="2" borderId="3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14" xfId="0" applyFont="1" applyBorder="1"/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+mn-lt"/>
              </a:defRPr>
            </a:pPr>
            <a:r>
              <a:rPr lang="en-GB"/>
              <a:t>Experiment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'Analysis Ex1'!$N$46:$Q$46</c:f>
              <c:strCache>
                <c:ptCount val="4"/>
                <c:pt idx="0">
                  <c:v>Testing their own voice in 12 cm distance</c:v>
                </c:pt>
              </c:strCache>
            </c:strRef>
          </c:tx>
          <c:spPr>
            <a:solidFill>
              <a:schemeClr val="accent1"/>
            </a:solidFill>
          </c:spPr>
          <c:invertIfNegative val="1"/>
          <c:cat>
            <c:strRef>
              <c:f>'Analysis Ex1'!$R$45:$W$45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Precision</c:v>
                </c:pt>
                <c:pt idx="3">
                  <c:v>Prevalence</c:v>
                </c:pt>
                <c:pt idx="4">
                  <c:v>Error rate</c:v>
                </c:pt>
                <c:pt idx="5">
                  <c:v>False positive rate</c:v>
                </c:pt>
              </c:strCache>
            </c:strRef>
          </c:cat>
          <c:val>
            <c:numRef>
              <c:f>'Analysis Ex1'!$R$46:$W$46</c:f>
              <c:numCache>
                <c:formatCode>0.00%</c:formatCode>
                <c:ptCount val="6"/>
                <c:pt idx="0">
                  <c:v>0.98666666666666669</c:v>
                </c:pt>
                <c:pt idx="1">
                  <c:v>1</c:v>
                </c:pt>
                <c:pt idx="2">
                  <c:v>0.98666666666666669</c:v>
                </c:pt>
                <c:pt idx="3">
                  <c:v>0.98666666666666669</c:v>
                </c:pt>
                <c:pt idx="4">
                  <c:v>1.3333333333333334E-2</c:v>
                </c:pt>
                <c:pt idx="5">
                  <c:v>0.33333333333333331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32EB-40DE-8F6B-5AB4E2C846F3}"/>
            </c:ext>
          </c:extLst>
        </c:ser>
        <c:ser>
          <c:idx val="1"/>
          <c:order val="1"/>
          <c:tx>
            <c:strRef>
              <c:f>'Analysis Ex1'!$N$47:$Q$47</c:f>
              <c:strCache>
                <c:ptCount val="4"/>
                <c:pt idx="0">
                  <c:v>Testing other's voice in closest distance</c:v>
                </c:pt>
              </c:strCache>
            </c:strRef>
          </c:tx>
          <c:spPr>
            <a:solidFill>
              <a:schemeClr val="accent2"/>
            </a:solidFill>
          </c:spPr>
          <c:invertIfNegative val="1"/>
          <c:cat>
            <c:strRef>
              <c:f>'Analysis Ex1'!$R$45:$W$45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Precision</c:v>
                </c:pt>
                <c:pt idx="3">
                  <c:v>Prevalence</c:v>
                </c:pt>
                <c:pt idx="4">
                  <c:v>Error rate</c:v>
                </c:pt>
                <c:pt idx="5">
                  <c:v>False positive rate</c:v>
                </c:pt>
              </c:strCache>
            </c:strRef>
          </c:cat>
          <c:val>
            <c:numRef>
              <c:f>'Analysis Ex1'!$R$47:$W$47</c:f>
              <c:numCache>
                <c:formatCode>0.00%</c:formatCode>
                <c:ptCount val="6"/>
                <c:pt idx="0">
                  <c:v>0.6133333333333334</c:v>
                </c:pt>
                <c:pt idx="1">
                  <c:v>0.67841458058849369</c:v>
                </c:pt>
                <c:pt idx="2">
                  <c:v>0.84820728291316527</c:v>
                </c:pt>
                <c:pt idx="3">
                  <c:v>0.89999999999999991</c:v>
                </c:pt>
                <c:pt idx="4">
                  <c:v>0.37999999999999995</c:v>
                </c:pt>
                <c:pt idx="5">
                  <c:v>0.83333333333333337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32EB-40DE-8F6B-5AB4E2C846F3}"/>
            </c:ext>
          </c:extLst>
        </c:ser>
        <c:ser>
          <c:idx val="2"/>
          <c:order val="2"/>
          <c:tx>
            <c:strRef>
              <c:f>'Analysis Ex1'!$N$48:$Q$48</c:f>
              <c:strCache>
                <c:ptCount val="4"/>
                <c:pt idx="0">
                  <c:v>Testing other's voice in 12 cm distance</c:v>
                </c:pt>
              </c:strCache>
            </c:strRef>
          </c:tx>
          <c:spPr>
            <a:solidFill>
              <a:schemeClr val="accent3"/>
            </a:solidFill>
          </c:spPr>
          <c:invertIfNegative val="1"/>
          <c:cat>
            <c:strRef>
              <c:f>'Analysis Ex1'!$R$45:$W$45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Precision</c:v>
                </c:pt>
                <c:pt idx="3">
                  <c:v>Prevalence</c:v>
                </c:pt>
                <c:pt idx="4">
                  <c:v>Error rate</c:v>
                </c:pt>
                <c:pt idx="5">
                  <c:v>False positive rate</c:v>
                </c:pt>
              </c:strCache>
            </c:strRef>
          </c:cat>
          <c:val>
            <c:numRef>
              <c:f>'Analysis Ex1'!$R$48:$W$48</c:f>
              <c:numCache>
                <c:formatCode>0.00%</c:formatCode>
                <c:ptCount val="6"/>
                <c:pt idx="0">
                  <c:v>0.43333333333333329</c:v>
                </c:pt>
                <c:pt idx="1">
                  <c:v>0.64985199393767168</c:v>
                </c:pt>
                <c:pt idx="2">
                  <c:v>0.56411688944583671</c:v>
                </c:pt>
                <c:pt idx="3">
                  <c:v>0.64666666666666661</c:v>
                </c:pt>
                <c:pt idx="4">
                  <c:v>0.56666666666666676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32EB-40DE-8F6B-5AB4E2C84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3108790"/>
        <c:axId val="2092084807"/>
      </c:barChart>
      <c:catAx>
        <c:axId val="963108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1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2092084807"/>
        <c:crosses val="autoZero"/>
        <c:auto val="1"/>
        <c:lblAlgn val="ctr"/>
        <c:lblOffset val="100"/>
        <c:noMultiLvlLbl val="1"/>
      </c:catAx>
      <c:valAx>
        <c:axId val="209208480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GB"/>
              </a:p>
            </c:rich>
          </c:tx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1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963108790"/>
        <c:crosses val="autoZero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+mn-lt"/>
              </a:defRPr>
            </a:pPr>
            <a:r>
              <a:t>Experiment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'Analysis Ex2'!$N$47:$Q$47</c:f>
              <c:strCache>
                <c:ptCount val="4"/>
                <c:pt idx="0">
                  <c:v>Testing their own voice in 12 cm distance</c:v>
                </c:pt>
              </c:strCache>
            </c:strRef>
          </c:tx>
          <c:spPr>
            <a:solidFill>
              <a:schemeClr val="accent1"/>
            </a:solidFill>
          </c:spPr>
          <c:invertIfNegative val="1"/>
          <c:cat>
            <c:strRef>
              <c:f>'Analysis Ex2'!$R$46:$W$46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Precision</c:v>
                </c:pt>
                <c:pt idx="3">
                  <c:v>Prevalence</c:v>
                </c:pt>
                <c:pt idx="4">
                  <c:v>Error rate</c:v>
                </c:pt>
                <c:pt idx="5">
                  <c:v>False positive rate</c:v>
                </c:pt>
              </c:strCache>
            </c:strRef>
          </c:cat>
          <c:val>
            <c:numRef>
              <c:f>'Analysis Ex2'!$R$47:$W$47</c:f>
              <c:numCache>
                <c:formatCode>0.00%</c:formatCode>
                <c:ptCount val="6"/>
                <c:pt idx="0">
                  <c:v>0.79999999999999993</c:v>
                </c:pt>
                <c:pt idx="1">
                  <c:v>0.84985507246376812</c:v>
                </c:pt>
                <c:pt idx="2">
                  <c:v>0.94323671497584538</c:v>
                </c:pt>
                <c:pt idx="3">
                  <c:v>0.94666666666666666</c:v>
                </c:pt>
                <c:pt idx="4">
                  <c:v>0.19999999999999998</c:v>
                </c:pt>
                <c:pt idx="5">
                  <c:v>0.66666666666666663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D5D-4889-8CFC-561FE38D2921}"/>
            </c:ext>
          </c:extLst>
        </c:ser>
        <c:ser>
          <c:idx val="1"/>
          <c:order val="1"/>
          <c:tx>
            <c:strRef>
              <c:f>'Analysis Ex2'!$N$48:$Q$48</c:f>
              <c:strCache>
                <c:ptCount val="4"/>
                <c:pt idx="0">
                  <c:v>Testing other's voice in closest distance</c:v>
                </c:pt>
              </c:strCache>
            </c:strRef>
          </c:tx>
          <c:spPr>
            <a:solidFill>
              <a:schemeClr val="accent2"/>
            </a:solidFill>
          </c:spPr>
          <c:invertIfNegative val="1"/>
          <c:cat>
            <c:strRef>
              <c:f>'Analysis Ex2'!$R$46:$W$46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Precision</c:v>
                </c:pt>
                <c:pt idx="3">
                  <c:v>Prevalence</c:v>
                </c:pt>
                <c:pt idx="4">
                  <c:v>Error rate</c:v>
                </c:pt>
                <c:pt idx="5">
                  <c:v>False positive rate</c:v>
                </c:pt>
              </c:strCache>
            </c:strRef>
          </c:cat>
          <c:val>
            <c:numRef>
              <c:f>'Analysis Ex2'!$R$48:$W$48</c:f>
              <c:numCache>
                <c:formatCode>0.00%</c:formatCode>
                <c:ptCount val="6"/>
                <c:pt idx="0">
                  <c:v>0.39333333333333331</c:v>
                </c:pt>
                <c:pt idx="1">
                  <c:v>0.53917955053875088</c:v>
                </c:pt>
                <c:pt idx="2">
                  <c:v>0.6134680134680135</c:v>
                </c:pt>
                <c:pt idx="3">
                  <c:v>0.7400000000000001</c:v>
                </c:pt>
                <c:pt idx="4">
                  <c:v>0.60666666666666669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4D5D-4889-8CFC-561FE38D2921}"/>
            </c:ext>
          </c:extLst>
        </c:ser>
        <c:ser>
          <c:idx val="2"/>
          <c:order val="2"/>
          <c:tx>
            <c:strRef>
              <c:f>'Analysis Ex2'!$N$49:$Q$49</c:f>
              <c:strCache>
                <c:ptCount val="4"/>
                <c:pt idx="0">
                  <c:v>Testing other's voice in 12 cm distance</c:v>
                </c:pt>
              </c:strCache>
            </c:strRef>
          </c:tx>
          <c:spPr>
            <a:solidFill>
              <a:schemeClr val="accent3"/>
            </a:solidFill>
          </c:spPr>
          <c:invertIfNegative val="1"/>
          <c:cat>
            <c:strRef>
              <c:f>'Analysis Ex2'!$R$46:$W$46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Precision</c:v>
                </c:pt>
                <c:pt idx="3">
                  <c:v>Prevalence</c:v>
                </c:pt>
                <c:pt idx="4">
                  <c:v>Error rate</c:v>
                </c:pt>
                <c:pt idx="5">
                  <c:v>False positive rate</c:v>
                </c:pt>
              </c:strCache>
            </c:strRef>
          </c:cat>
          <c:val>
            <c:numRef>
              <c:f>'Analysis Ex2'!$R$49:$W$49</c:f>
              <c:numCache>
                <c:formatCode>0.00%</c:formatCode>
                <c:ptCount val="6"/>
                <c:pt idx="0">
                  <c:v>0.24666666666666667</c:v>
                </c:pt>
                <c:pt idx="1">
                  <c:v>0.69920634920634928</c:v>
                </c:pt>
                <c:pt idx="2">
                  <c:v>0.29523045581869112</c:v>
                </c:pt>
                <c:pt idx="3">
                  <c:v>0.38666666666666671</c:v>
                </c:pt>
                <c:pt idx="4">
                  <c:v>0.7533333333333333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4D5D-4889-8CFC-561FE38D2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6635287"/>
        <c:axId val="1738927361"/>
      </c:barChart>
      <c:catAx>
        <c:axId val="1236635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1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738927361"/>
        <c:crosses val="autoZero"/>
        <c:auto val="1"/>
        <c:lblAlgn val="ctr"/>
        <c:lblOffset val="100"/>
        <c:noMultiLvlLbl val="1"/>
      </c:catAx>
      <c:valAx>
        <c:axId val="173892736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1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236635287"/>
        <c:crosses val="autoZero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+mn-lt"/>
              </a:defRPr>
            </a:pPr>
            <a:r>
              <a:t>Environmental testing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'Analysis Ex3'!$R$13</c:f>
              <c:strCache>
                <c:ptCount val="1"/>
                <c:pt idx="0">
                  <c:v>Control environment</c:v>
                </c:pt>
              </c:strCache>
            </c:strRef>
          </c:tx>
          <c:spPr>
            <a:solidFill>
              <a:schemeClr val="accent1"/>
            </a:solidFill>
          </c:spPr>
          <c:invertIfNegative val="1"/>
          <c:cat>
            <c:strRef>
              <c:f>'Analysis Ex3'!$S$6:$X$6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Precision</c:v>
                </c:pt>
                <c:pt idx="3">
                  <c:v>Prevalence</c:v>
                </c:pt>
                <c:pt idx="4">
                  <c:v>Error rate</c:v>
                </c:pt>
                <c:pt idx="5">
                  <c:v>False positive rate</c:v>
                </c:pt>
              </c:strCache>
            </c:strRef>
          </c:cat>
          <c:val>
            <c:numRef>
              <c:f>'Analysis Ex3'!$S$13:$X$13</c:f>
              <c:numCache>
                <c:formatCode>0.0%</c:formatCode>
                <c:ptCount val="6"/>
                <c:pt idx="0">
                  <c:v>0.76</c:v>
                </c:pt>
                <c:pt idx="1">
                  <c:v>0.76</c:v>
                </c:pt>
                <c:pt idx="2">
                  <c:v>1</c:v>
                </c:pt>
                <c:pt idx="3">
                  <c:v>1</c:v>
                </c:pt>
                <c:pt idx="4">
                  <c:v>0.24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267-40EE-9EF5-E2809FA04FCE}"/>
            </c:ext>
          </c:extLst>
        </c:ser>
        <c:ser>
          <c:idx val="1"/>
          <c:order val="1"/>
          <c:tx>
            <c:strRef>
              <c:f>'Analysis Ex3'!$R$14</c:f>
              <c:strCache>
                <c:ptCount val="1"/>
                <c:pt idx="0">
                  <c:v>Non-control environment</c:v>
                </c:pt>
              </c:strCache>
            </c:strRef>
          </c:tx>
          <c:spPr>
            <a:solidFill>
              <a:schemeClr val="accent2"/>
            </a:solidFill>
          </c:spPr>
          <c:invertIfNegative val="1"/>
          <c:cat>
            <c:strRef>
              <c:f>'Analysis Ex3'!$S$6:$X$6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Precision</c:v>
                </c:pt>
                <c:pt idx="3">
                  <c:v>Prevalence</c:v>
                </c:pt>
                <c:pt idx="4">
                  <c:v>Error rate</c:v>
                </c:pt>
                <c:pt idx="5">
                  <c:v>False positive rate</c:v>
                </c:pt>
              </c:strCache>
            </c:strRef>
          </c:cat>
          <c:val>
            <c:numRef>
              <c:f>'Analysis Ex3'!$S$14:$X$14</c:f>
              <c:numCache>
                <c:formatCode>0.0%</c:formatCode>
                <c:ptCount val="6"/>
                <c:pt idx="0">
                  <c:v>0.70400000000000007</c:v>
                </c:pt>
                <c:pt idx="1">
                  <c:v>0.70400000000000007</c:v>
                </c:pt>
                <c:pt idx="2">
                  <c:v>1</c:v>
                </c:pt>
                <c:pt idx="3">
                  <c:v>1</c:v>
                </c:pt>
                <c:pt idx="4">
                  <c:v>0.29599999999999999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267-40EE-9EF5-E2809FA04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5946056"/>
        <c:axId val="433116913"/>
      </c:barChart>
      <c:catAx>
        <c:axId val="1915946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1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433116913"/>
        <c:crosses val="autoZero"/>
        <c:auto val="1"/>
        <c:lblAlgn val="ctr"/>
        <c:lblOffset val="100"/>
        <c:noMultiLvlLbl val="1"/>
      </c:catAx>
      <c:valAx>
        <c:axId val="43311691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/>
              </a:p>
            </c:rich>
          </c:tx>
          <c:overlay val="0"/>
        </c:title>
        <c:numFmt formatCode="0.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1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91594605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1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t>Bluetooth connection testing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'Analysis Ex 5'!$K$20</c:f>
              <c:strCache>
                <c:ptCount val="1"/>
                <c:pt idx="0">
                  <c:v>1 metre away from PC</c:v>
                </c:pt>
              </c:strCache>
            </c:strRef>
          </c:tx>
          <c:spPr>
            <a:solidFill>
              <a:schemeClr val="accent1"/>
            </a:solidFill>
          </c:spPr>
          <c:invertIfNegative val="1"/>
          <c:cat>
            <c:strRef>
              <c:f>'Analysis Ex 5'!$L$19:$Q$19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Precision</c:v>
                </c:pt>
                <c:pt idx="3">
                  <c:v>Prevalence</c:v>
                </c:pt>
                <c:pt idx="4">
                  <c:v>Error rate</c:v>
                </c:pt>
                <c:pt idx="5">
                  <c:v>False positive rate</c:v>
                </c:pt>
              </c:strCache>
            </c:strRef>
          </c:cat>
          <c:val>
            <c:numRef>
              <c:f>'Analysis Ex 5'!$L$20:$Q$20</c:f>
              <c:numCache>
                <c:formatCode>0%</c:formatCode>
                <c:ptCount val="6"/>
                <c:pt idx="0">
                  <c:v>0.92</c:v>
                </c:pt>
                <c:pt idx="1">
                  <c:v>0.92</c:v>
                </c:pt>
                <c:pt idx="2">
                  <c:v>1</c:v>
                </c:pt>
                <c:pt idx="3">
                  <c:v>1</c:v>
                </c:pt>
                <c:pt idx="4">
                  <c:v>0.08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BAF-4247-A97D-17F83CD8C760}"/>
            </c:ext>
          </c:extLst>
        </c:ser>
        <c:ser>
          <c:idx val="1"/>
          <c:order val="1"/>
          <c:tx>
            <c:strRef>
              <c:f>'Analysis Ex 5'!$K$21</c:f>
              <c:strCache>
                <c:ptCount val="1"/>
                <c:pt idx="0">
                  <c:v>2 metre away from PC</c:v>
                </c:pt>
              </c:strCache>
            </c:strRef>
          </c:tx>
          <c:spPr>
            <a:solidFill>
              <a:schemeClr val="accent2"/>
            </a:solidFill>
          </c:spPr>
          <c:invertIfNegative val="1"/>
          <c:cat>
            <c:strRef>
              <c:f>'Analysis Ex 5'!$L$19:$Q$19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Precision</c:v>
                </c:pt>
                <c:pt idx="3">
                  <c:v>Prevalence</c:v>
                </c:pt>
                <c:pt idx="4">
                  <c:v>Error rate</c:v>
                </c:pt>
                <c:pt idx="5">
                  <c:v>False positive rate</c:v>
                </c:pt>
              </c:strCache>
            </c:strRef>
          </c:cat>
          <c:val>
            <c:numRef>
              <c:f>'Analysis Ex 5'!$L$21:$Q$21</c:f>
              <c:numCache>
                <c:formatCode>0%</c:formatCode>
                <c:ptCount val="6"/>
                <c:pt idx="0">
                  <c:v>0.88</c:v>
                </c:pt>
                <c:pt idx="1">
                  <c:v>0.88</c:v>
                </c:pt>
                <c:pt idx="2">
                  <c:v>1</c:v>
                </c:pt>
                <c:pt idx="3">
                  <c:v>1</c:v>
                </c:pt>
                <c:pt idx="4">
                  <c:v>0.12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BAF-4247-A97D-17F83CD8C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362800"/>
        <c:axId val="2106846458"/>
      </c:barChart>
      <c:catAx>
        <c:axId val="28236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2106846458"/>
        <c:crosses val="autoZero"/>
        <c:auto val="1"/>
        <c:lblAlgn val="ctr"/>
        <c:lblOffset val="100"/>
        <c:noMultiLvlLbl val="1"/>
      </c:catAx>
      <c:valAx>
        <c:axId val="210684645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282362800"/>
        <c:crosses val="autoZero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37</xdr:row>
      <xdr:rowOff>200025</xdr:rowOff>
    </xdr:from>
    <xdr:ext cx="8763000" cy="4181475"/>
    <xdr:graphicFrame macro="">
      <xdr:nvGraphicFramePr>
        <xdr:cNvPr id="206770428" name="Chart 1">
          <a:extLst>
            <a:ext uri="{FF2B5EF4-FFF2-40B4-BE49-F238E27FC236}">
              <a16:creationId xmlns:a16="http://schemas.microsoft.com/office/drawing/2014/main" id="{00000000-0008-0000-0000-0000FC105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36</xdr:row>
      <xdr:rowOff>171450</xdr:rowOff>
    </xdr:from>
    <xdr:ext cx="7515225" cy="3886200"/>
    <xdr:graphicFrame macro="">
      <xdr:nvGraphicFramePr>
        <xdr:cNvPr id="23150506" name="Chart 1">
          <a:extLst>
            <a:ext uri="{FF2B5EF4-FFF2-40B4-BE49-F238E27FC236}">
              <a16:creationId xmlns:a16="http://schemas.microsoft.com/office/drawing/2014/main" id="{00000000-0008-0000-0100-0000AA3F6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57</xdr:row>
      <xdr:rowOff>0</xdr:rowOff>
    </xdr:from>
    <xdr:ext cx="7219950" cy="47434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57</xdr:row>
      <xdr:rowOff>0</xdr:rowOff>
    </xdr:from>
    <xdr:ext cx="8505825" cy="63817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419100</xdr:colOff>
      <xdr:row>26</xdr:row>
      <xdr:rowOff>200025</xdr:rowOff>
    </xdr:from>
    <xdr:ext cx="7972425" cy="4105275"/>
    <xdr:graphicFrame macro="">
      <xdr:nvGraphicFramePr>
        <xdr:cNvPr id="1757345286" name="Chart 2">
          <a:extLst>
            <a:ext uri="{FF2B5EF4-FFF2-40B4-BE49-F238E27FC236}">
              <a16:creationId xmlns:a16="http://schemas.microsoft.com/office/drawing/2014/main" id="{00000000-0008-0000-0200-000006F6B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485775</xdr:colOff>
      <xdr:row>23</xdr:row>
      <xdr:rowOff>85725</xdr:rowOff>
    </xdr:from>
    <xdr:ext cx="8305800" cy="4019550"/>
    <xdr:graphicFrame macro="">
      <xdr:nvGraphicFramePr>
        <xdr:cNvPr id="516582541" name="Chart 4">
          <a:extLst>
            <a:ext uri="{FF2B5EF4-FFF2-40B4-BE49-F238E27FC236}">
              <a16:creationId xmlns:a16="http://schemas.microsoft.com/office/drawing/2014/main" id="{00000000-0008-0000-0400-00008D6CC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0</xdr:colOff>
      <xdr:row>10</xdr:row>
      <xdr:rowOff>0</xdr:rowOff>
    </xdr:from>
    <xdr:ext cx="5981700" cy="1552575"/>
    <xdr:pic>
      <xdr:nvPicPr>
        <xdr:cNvPr id="2" name="image6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35" workbookViewId="0">
      <selection sqref="A1:A2"/>
    </sheetView>
  </sheetViews>
  <sheetFormatPr defaultColWidth="11.23046875" defaultRowHeight="15" customHeight="1" x14ac:dyDescent="0.35"/>
  <cols>
    <col min="1" max="1" width="4.69140625" customWidth="1"/>
    <col min="2" max="3" width="8.3046875" customWidth="1"/>
    <col min="4" max="4" width="10" customWidth="1"/>
    <col min="5" max="12" width="8.3046875" customWidth="1"/>
    <col min="13" max="13" width="6.4609375" customWidth="1"/>
    <col min="14" max="14" width="4.69140625" customWidth="1"/>
    <col min="15" max="16" width="7.765625" customWidth="1"/>
    <col min="17" max="23" width="10.69140625" customWidth="1"/>
    <col min="24" max="24" width="3.3046875" hidden="1" customWidth="1"/>
    <col min="25" max="26" width="10.53515625" customWidth="1"/>
  </cols>
  <sheetData>
    <row r="1" spans="1:25" ht="15.75" customHeight="1" x14ac:dyDescent="0.35">
      <c r="A1" s="77" t="s">
        <v>0</v>
      </c>
      <c r="B1" s="3"/>
      <c r="C1" s="3"/>
      <c r="D1" s="3"/>
      <c r="E1" s="79" t="s">
        <v>3</v>
      </c>
      <c r="F1" s="80"/>
      <c r="G1" s="80"/>
      <c r="H1" s="80"/>
      <c r="I1" s="80"/>
      <c r="J1" s="80"/>
      <c r="K1" s="80"/>
      <c r="L1" s="81"/>
      <c r="M1" s="8"/>
      <c r="N1" s="82"/>
      <c r="O1" s="8"/>
      <c r="P1" s="8"/>
      <c r="Q1" s="8"/>
      <c r="R1" s="5" t="s">
        <v>6</v>
      </c>
      <c r="S1" s="5"/>
      <c r="T1" s="5"/>
      <c r="U1" s="5"/>
      <c r="V1" s="5"/>
      <c r="W1" s="5"/>
      <c r="X1" s="5"/>
    </row>
    <row r="2" spans="1:25" ht="15.75" customHeight="1" x14ac:dyDescent="0.35">
      <c r="A2" s="78"/>
      <c r="B2" s="3"/>
      <c r="C2" s="3"/>
      <c r="D2" s="3"/>
      <c r="E2" s="9" t="s">
        <v>19</v>
      </c>
      <c r="F2" s="9" t="s">
        <v>22</v>
      </c>
      <c r="G2" s="9" t="s">
        <v>24</v>
      </c>
      <c r="H2" s="9" t="s">
        <v>26</v>
      </c>
      <c r="I2" s="9" t="s">
        <v>28</v>
      </c>
      <c r="J2" s="9" t="s">
        <v>29</v>
      </c>
      <c r="K2" s="9" t="s">
        <v>30</v>
      </c>
      <c r="L2" s="9" t="s">
        <v>31</v>
      </c>
      <c r="M2" s="12"/>
      <c r="N2" s="83"/>
      <c r="O2" s="12"/>
      <c r="P2" s="12"/>
      <c r="Q2" s="12"/>
      <c r="R2" s="9" t="s">
        <v>32</v>
      </c>
      <c r="S2" s="9" t="s">
        <v>33</v>
      </c>
      <c r="T2" s="9" t="s">
        <v>34</v>
      </c>
      <c r="U2" s="9" t="s">
        <v>35</v>
      </c>
      <c r="V2" s="9" t="s">
        <v>36</v>
      </c>
      <c r="W2" s="9" t="s">
        <v>39</v>
      </c>
      <c r="X2" s="9" t="s">
        <v>38</v>
      </c>
      <c r="Y2" s="17" t="s">
        <v>41</v>
      </c>
    </row>
    <row r="3" spans="1:25" ht="15.75" customHeight="1" x14ac:dyDescent="0.35">
      <c r="A3" s="3"/>
      <c r="B3" s="3"/>
      <c r="C3" s="3"/>
      <c r="D3" s="3"/>
      <c r="E3" s="9" t="s">
        <v>8</v>
      </c>
      <c r="F3" s="9" t="s">
        <v>9</v>
      </c>
      <c r="G3" s="9" t="s">
        <v>10</v>
      </c>
      <c r="H3" s="9" t="s">
        <v>11</v>
      </c>
      <c r="I3" s="9" t="s">
        <v>12</v>
      </c>
      <c r="J3" s="9" t="s">
        <v>13</v>
      </c>
      <c r="K3" s="9" t="s">
        <v>14</v>
      </c>
      <c r="L3" s="9" t="s">
        <v>15</v>
      </c>
      <c r="M3" s="12"/>
      <c r="N3" s="83"/>
      <c r="O3" s="12"/>
      <c r="P3" s="12"/>
      <c r="Q3" s="12"/>
      <c r="R3" s="9" t="s">
        <v>17</v>
      </c>
      <c r="S3" s="9" t="s">
        <v>18</v>
      </c>
      <c r="T3" s="9" t="s">
        <v>20</v>
      </c>
      <c r="U3" s="9" t="s">
        <v>21</v>
      </c>
      <c r="V3" s="9" t="s">
        <v>23</v>
      </c>
      <c r="W3" s="9" t="s">
        <v>25</v>
      </c>
      <c r="X3" s="9" t="s">
        <v>27</v>
      </c>
      <c r="Y3" s="17" t="s">
        <v>48</v>
      </c>
    </row>
    <row r="4" spans="1:25" ht="15.75" customHeight="1" x14ac:dyDescent="0.35">
      <c r="A4" s="9">
        <v>1</v>
      </c>
      <c r="B4" s="9"/>
      <c r="C4" s="9"/>
      <c r="D4" s="9" t="s">
        <v>49</v>
      </c>
      <c r="E4" s="9">
        <v>0</v>
      </c>
      <c r="F4" s="9">
        <v>0</v>
      </c>
      <c r="G4" s="9">
        <f t="shared" ref="G4:G18" si="0">F4+E4</f>
        <v>0</v>
      </c>
      <c r="H4" s="9">
        <v>1</v>
      </c>
      <c r="I4" s="9">
        <v>24</v>
      </c>
      <c r="J4" s="9">
        <f t="shared" ref="J4:J18" si="1">I4+H4</f>
        <v>25</v>
      </c>
      <c r="K4" s="9">
        <f t="shared" ref="K4:L4" si="2">E4+H4</f>
        <v>1</v>
      </c>
      <c r="L4" s="9">
        <f t="shared" si="2"/>
        <v>24</v>
      </c>
      <c r="M4" s="12"/>
      <c r="N4" s="83"/>
      <c r="O4" s="12"/>
      <c r="P4" s="12"/>
      <c r="Q4" s="12"/>
      <c r="R4" s="20">
        <f t="shared" ref="R4:R18" si="3">(E4+I4)/25</f>
        <v>0.96</v>
      </c>
      <c r="S4" s="20">
        <f t="shared" ref="S4:S18" si="4">I4/L4</f>
        <v>1</v>
      </c>
      <c r="T4" s="20">
        <f t="shared" ref="T4:T18" si="5">I4/J4</f>
        <v>0.96</v>
      </c>
      <c r="U4" s="20">
        <f t="shared" ref="U4:U18" si="6">L4/25</f>
        <v>0.96</v>
      </c>
      <c r="V4" s="20">
        <f t="shared" ref="V4:V18" si="7">(F4+H4)/25</f>
        <v>0.04</v>
      </c>
      <c r="W4" s="20">
        <f t="shared" ref="W4:W18" si="8">H4/K4</f>
        <v>1</v>
      </c>
      <c r="X4" s="20" t="e">
        <f>E4/Y23K4</f>
        <v>#NAME?</v>
      </c>
    </row>
    <row r="5" spans="1:25" ht="15.75" customHeight="1" x14ac:dyDescent="0.35">
      <c r="A5" s="9">
        <v>2</v>
      </c>
      <c r="B5" s="9"/>
      <c r="C5" s="9"/>
      <c r="D5" s="9" t="s">
        <v>53</v>
      </c>
      <c r="E5" s="9">
        <v>0</v>
      </c>
      <c r="F5" s="9">
        <v>4</v>
      </c>
      <c r="G5" s="9">
        <f t="shared" si="0"/>
        <v>4</v>
      </c>
      <c r="H5" s="9">
        <v>10</v>
      </c>
      <c r="I5" s="9">
        <v>11</v>
      </c>
      <c r="J5" s="9">
        <f t="shared" si="1"/>
        <v>21</v>
      </c>
      <c r="K5" s="9">
        <f t="shared" ref="K5:L5" si="9">E5+H5</f>
        <v>10</v>
      </c>
      <c r="L5" s="9">
        <f t="shared" si="9"/>
        <v>15</v>
      </c>
      <c r="M5" s="12"/>
      <c r="N5" s="83"/>
      <c r="O5" s="12"/>
      <c r="P5" s="12"/>
      <c r="Q5" s="12"/>
      <c r="R5" s="20">
        <f t="shared" si="3"/>
        <v>0.44</v>
      </c>
      <c r="S5" s="20">
        <f t="shared" si="4"/>
        <v>0.73333333333333328</v>
      </c>
      <c r="T5" s="20">
        <f t="shared" si="5"/>
        <v>0.52380952380952384</v>
      </c>
      <c r="U5" s="20">
        <f t="shared" si="6"/>
        <v>0.6</v>
      </c>
      <c r="V5" s="20">
        <f t="shared" si="7"/>
        <v>0.56000000000000005</v>
      </c>
      <c r="W5" s="20">
        <f t="shared" si="8"/>
        <v>1</v>
      </c>
      <c r="X5" s="20">
        <f t="shared" ref="X5:X18" si="10">E5/K5</f>
        <v>0</v>
      </c>
    </row>
    <row r="6" spans="1:25" ht="15.75" customHeight="1" x14ac:dyDescent="0.35">
      <c r="A6" s="9">
        <v>3</v>
      </c>
      <c r="B6" s="9"/>
      <c r="C6" s="9"/>
      <c r="D6" s="9" t="s">
        <v>55</v>
      </c>
      <c r="E6" s="9">
        <v>0</v>
      </c>
      <c r="F6" s="9">
        <v>7</v>
      </c>
      <c r="G6" s="9">
        <f t="shared" si="0"/>
        <v>7</v>
      </c>
      <c r="H6" s="9">
        <v>16</v>
      </c>
      <c r="I6" s="9">
        <v>2</v>
      </c>
      <c r="J6" s="9">
        <f t="shared" si="1"/>
        <v>18</v>
      </c>
      <c r="K6" s="9">
        <f t="shared" ref="K6:L6" si="11">E6+H6</f>
        <v>16</v>
      </c>
      <c r="L6" s="9">
        <f t="shared" si="11"/>
        <v>9</v>
      </c>
      <c r="M6" s="12"/>
      <c r="N6" s="83"/>
      <c r="O6" s="12"/>
      <c r="P6" s="12"/>
      <c r="Q6" s="12"/>
      <c r="R6" s="20">
        <f t="shared" si="3"/>
        <v>0.08</v>
      </c>
      <c r="S6" s="20">
        <f t="shared" si="4"/>
        <v>0.22222222222222221</v>
      </c>
      <c r="T6" s="20">
        <f t="shared" si="5"/>
        <v>0.1111111111111111</v>
      </c>
      <c r="U6" s="20">
        <f t="shared" si="6"/>
        <v>0.36</v>
      </c>
      <c r="V6" s="20">
        <f t="shared" si="7"/>
        <v>0.92</v>
      </c>
      <c r="W6" s="20">
        <f t="shared" si="8"/>
        <v>1</v>
      </c>
      <c r="X6" s="20">
        <f t="shared" si="10"/>
        <v>0</v>
      </c>
    </row>
    <row r="7" spans="1:25" ht="15.75" customHeight="1" x14ac:dyDescent="0.35">
      <c r="A7" s="9">
        <v>4</v>
      </c>
      <c r="B7" s="9"/>
      <c r="C7" s="9"/>
      <c r="D7" s="9" t="s">
        <v>56</v>
      </c>
      <c r="E7" s="9">
        <v>0</v>
      </c>
      <c r="F7" s="9">
        <v>5</v>
      </c>
      <c r="G7" s="9">
        <f t="shared" si="0"/>
        <v>5</v>
      </c>
      <c r="H7" s="9">
        <v>2</v>
      </c>
      <c r="I7" s="9">
        <v>18</v>
      </c>
      <c r="J7" s="9">
        <f t="shared" si="1"/>
        <v>20</v>
      </c>
      <c r="K7" s="9">
        <f t="shared" ref="K7:L7" si="12">E7+H7</f>
        <v>2</v>
      </c>
      <c r="L7" s="9">
        <f t="shared" si="12"/>
        <v>23</v>
      </c>
      <c r="M7" s="12"/>
      <c r="N7" s="83"/>
      <c r="O7" s="12"/>
      <c r="P7" s="12"/>
      <c r="Q7" s="12"/>
      <c r="R7" s="20">
        <f t="shared" si="3"/>
        <v>0.72</v>
      </c>
      <c r="S7" s="20">
        <f t="shared" si="4"/>
        <v>0.78260869565217395</v>
      </c>
      <c r="T7" s="20">
        <f t="shared" si="5"/>
        <v>0.9</v>
      </c>
      <c r="U7" s="20">
        <f t="shared" si="6"/>
        <v>0.92</v>
      </c>
      <c r="V7" s="20">
        <f t="shared" si="7"/>
        <v>0.28000000000000003</v>
      </c>
      <c r="W7" s="20">
        <f t="shared" si="8"/>
        <v>1</v>
      </c>
      <c r="X7" s="20">
        <f t="shared" si="10"/>
        <v>0</v>
      </c>
    </row>
    <row r="8" spans="1:25" ht="15.75" customHeight="1" x14ac:dyDescent="0.35">
      <c r="A8" s="9">
        <v>5</v>
      </c>
      <c r="B8" s="9"/>
      <c r="C8" s="9"/>
      <c r="D8" s="9" t="s">
        <v>58</v>
      </c>
      <c r="E8" s="9">
        <v>0</v>
      </c>
      <c r="F8" s="9">
        <v>15</v>
      </c>
      <c r="G8" s="9">
        <f t="shared" si="0"/>
        <v>15</v>
      </c>
      <c r="H8" s="9">
        <v>3</v>
      </c>
      <c r="I8" s="9">
        <v>7</v>
      </c>
      <c r="J8" s="9">
        <f t="shared" si="1"/>
        <v>10</v>
      </c>
      <c r="K8" s="9">
        <f t="shared" ref="K8:L8" si="13">E8+H8</f>
        <v>3</v>
      </c>
      <c r="L8" s="9">
        <f t="shared" si="13"/>
        <v>22</v>
      </c>
      <c r="M8" s="12"/>
      <c r="N8" s="83"/>
      <c r="O8" s="12"/>
      <c r="P8" s="12"/>
      <c r="Q8" s="12"/>
      <c r="R8" s="20">
        <f t="shared" si="3"/>
        <v>0.28000000000000003</v>
      </c>
      <c r="S8" s="20">
        <f t="shared" si="4"/>
        <v>0.31818181818181818</v>
      </c>
      <c r="T8" s="20">
        <f t="shared" si="5"/>
        <v>0.7</v>
      </c>
      <c r="U8" s="20">
        <f t="shared" si="6"/>
        <v>0.88</v>
      </c>
      <c r="V8" s="20">
        <f t="shared" si="7"/>
        <v>0.72</v>
      </c>
      <c r="W8" s="20">
        <f t="shared" si="8"/>
        <v>1</v>
      </c>
      <c r="X8" s="20">
        <f t="shared" si="10"/>
        <v>0</v>
      </c>
    </row>
    <row r="9" spans="1:25" ht="15.75" customHeight="1" x14ac:dyDescent="0.35">
      <c r="A9" s="9">
        <v>6</v>
      </c>
      <c r="B9" s="9"/>
      <c r="C9" s="9"/>
      <c r="D9" s="9" t="s">
        <v>60</v>
      </c>
      <c r="E9" s="9">
        <v>0</v>
      </c>
      <c r="F9" s="9">
        <v>0</v>
      </c>
      <c r="G9" s="9">
        <f t="shared" si="0"/>
        <v>0</v>
      </c>
      <c r="H9" s="9">
        <v>0</v>
      </c>
      <c r="I9" s="9">
        <v>25</v>
      </c>
      <c r="J9" s="9">
        <f t="shared" si="1"/>
        <v>25</v>
      </c>
      <c r="K9" s="9">
        <f t="shared" ref="K9:L9" si="14">E9+H9</f>
        <v>0</v>
      </c>
      <c r="L9" s="9">
        <f t="shared" si="14"/>
        <v>25</v>
      </c>
      <c r="M9" s="12"/>
      <c r="N9" s="83"/>
      <c r="O9" s="12"/>
      <c r="P9" s="12"/>
      <c r="Q9" s="12"/>
      <c r="R9" s="20">
        <f t="shared" si="3"/>
        <v>1</v>
      </c>
      <c r="S9" s="20">
        <f t="shared" si="4"/>
        <v>1</v>
      </c>
      <c r="T9" s="20">
        <f t="shared" si="5"/>
        <v>1</v>
      </c>
      <c r="U9" s="20">
        <f t="shared" si="6"/>
        <v>1</v>
      </c>
      <c r="V9" s="20">
        <f t="shared" si="7"/>
        <v>0</v>
      </c>
      <c r="W9" s="20" t="e">
        <f t="shared" si="8"/>
        <v>#DIV/0!</v>
      </c>
      <c r="X9" s="20" t="e">
        <f t="shared" si="10"/>
        <v>#DIV/0!</v>
      </c>
    </row>
    <row r="10" spans="1:25" ht="15.75" customHeight="1" x14ac:dyDescent="0.35">
      <c r="A10" s="9">
        <v>7</v>
      </c>
      <c r="B10" s="9"/>
      <c r="C10" s="9"/>
      <c r="D10" s="9" t="s">
        <v>62</v>
      </c>
      <c r="E10" s="9">
        <v>0</v>
      </c>
      <c r="F10" s="9">
        <v>1</v>
      </c>
      <c r="G10" s="9">
        <f t="shared" si="0"/>
        <v>1</v>
      </c>
      <c r="H10" s="9">
        <v>16</v>
      </c>
      <c r="I10" s="9">
        <v>8</v>
      </c>
      <c r="J10" s="9">
        <f t="shared" si="1"/>
        <v>24</v>
      </c>
      <c r="K10" s="9">
        <f t="shared" ref="K10:L10" si="15">E10+H10</f>
        <v>16</v>
      </c>
      <c r="L10" s="9">
        <f t="shared" si="15"/>
        <v>9</v>
      </c>
      <c r="M10" s="12"/>
      <c r="N10" s="83"/>
      <c r="O10" s="12"/>
      <c r="P10" s="12"/>
      <c r="Q10" s="12"/>
      <c r="R10" s="20">
        <f t="shared" si="3"/>
        <v>0.32</v>
      </c>
      <c r="S10" s="20">
        <f t="shared" si="4"/>
        <v>0.88888888888888884</v>
      </c>
      <c r="T10" s="20">
        <f t="shared" si="5"/>
        <v>0.33333333333333331</v>
      </c>
      <c r="U10" s="20">
        <f t="shared" si="6"/>
        <v>0.36</v>
      </c>
      <c r="V10" s="20">
        <f t="shared" si="7"/>
        <v>0.68</v>
      </c>
      <c r="W10" s="20">
        <f t="shared" si="8"/>
        <v>1</v>
      </c>
      <c r="X10" s="20">
        <f t="shared" si="10"/>
        <v>0</v>
      </c>
    </row>
    <row r="11" spans="1:25" ht="15.75" customHeight="1" x14ac:dyDescent="0.35">
      <c r="A11" s="9">
        <v>8</v>
      </c>
      <c r="B11" s="9"/>
      <c r="C11" s="9"/>
      <c r="D11" s="9" t="s">
        <v>64</v>
      </c>
      <c r="E11" s="9">
        <v>0</v>
      </c>
      <c r="F11" s="9">
        <v>6</v>
      </c>
      <c r="G11" s="9">
        <f t="shared" si="0"/>
        <v>6</v>
      </c>
      <c r="H11" s="9">
        <v>8</v>
      </c>
      <c r="I11" s="9">
        <v>11</v>
      </c>
      <c r="J11" s="9">
        <f t="shared" si="1"/>
        <v>19</v>
      </c>
      <c r="K11" s="9">
        <f t="shared" ref="K11:L11" si="16">E11+H11</f>
        <v>8</v>
      </c>
      <c r="L11" s="9">
        <f t="shared" si="16"/>
        <v>17</v>
      </c>
      <c r="M11" s="12"/>
      <c r="N11" s="83"/>
      <c r="O11" s="12"/>
      <c r="P11" s="12"/>
      <c r="Q11" s="12"/>
      <c r="R11" s="20">
        <f t="shared" si="3"/>
        <v>0.44</v>
      </c>
      <c r="S11" s="20">
        <f t="shared" si="4"/>
        <v>0.6470588235294118</v>
      </c>
      <c r="T11" s="20">
        <f t="shared" si="5"/>
        <v>0.57894736842105265</v>
      </c>
      <c r="U11" s="20">
        <f t="shared" si="6"/>
        <v>0.68</v>
      </c>
      <c r="V11" s="20">
        <f t="shared" si="7"/>
        <v>0.56000000000000005</v>
      </c>
      <c r="W11" s="20">
        <f t="shared" si="8"/>
        <v>1</v>
      </c>
      <c r="X11" s="20">
        <f t="shared" si="10"/>
        <v>0</v>
      </c>
    </row>
    <row r="12" spans="1:25" ht="15.75" customHeight="1" x14ac:dyDescent="0.35">
      <c r="A12" s="9">
        <v>9</v>
      </c>
      <c r="B12" s="9"/>
      <c r="C12" s="9"/>
      <c r="D12" s="9" t="s">
        <v>66</v>
      </c>
      <c r="E12" s="9">
        <v>0</v>
      </c>
      <c r="F12" s="9">
        <v>4</v>
      </c>
      <c r="G12" s="9">
        <f t="shared" si="0"/>
        <v>4</v>
      </c>
      <c r="H12" s="9">
        <v>0</v>
      </c>
      <c r="I12" s="9">
        <v>20</v>
      </c>
      <c r="J12" s="9">
        <f t="shared" si="1"/>
        <v>20</v>
      </c>
      <c r="K12" s="9">
        <f t="shared" ref="K12:L12" si="17">E12+H12</f>
        <v>0</v>
      </c>
      <c r="L12" s="9">
        <f t="shared" si="17"/>
        <v>24</v>
      </c>
      <c r="M12" s="12"/>
      <c r="N12" s="83"/>
      <c r="O12" s="12"/>
      <c r="P12" s="12"/>
      <c r="Q12" s="12"/>
      <c r="R12" s="20">
        <f t="shared" si="3"/>
        <v>0.8</v>
      </c>
      <c r="S12" s="20">
        <f t="shared" si="4"/>
        <v>0.83333333333333337</v>
      </c>
      <c r="T12" s="20">
        <f t="shared" si="5"/>
        <v>1</v>
      </c>
      <c r="U12" s="20">
        <f t="shared" si="6"/>
        <v>0.96</v>
      </c>
      <c r="V12" s="20">
        <f t="shared" si="7"/>
        <v>0.16</v>
      </c>
      <c r="W12" s="20" t="e">
        <f t="shared" si="8"/>
        <v>#DIV/0!</v>
      </c>
      <c r="X12" s="20" t="e">
        <f t="shared" si="10"/>
        <v>#DIV/0!</v>
      </c>
    </row>
    <row r="13" spans="1:25" ht="15.75" customHeight="1" x14ac:dyDescent="0.35">
      <c r="A13" s="9">
        <v>10</v>
      </c>
      <c r="B13" s="9"/>
      <c r="C13" s="9"/>
      <c r="D13" s="9" t="s">
        <v>67</v>
      </c>
      <c r="E13" s="9">
        <v>0</v>
      </c>
      <c r="F13" s="9">
        <v>0</v>
      </c>
      <c r="G13" s="9">
        <f t="shared" si="0"/>
        <v>0</v>
      </c>
      <c r="H13" s="9">
        <v>3</v>
      </c>
      <c r="I13" s="9">
        <v>22</v>
      </c>
      <c r="J13" s="9">
        <f t="shared" si="1"/>
        <v>25</v>
      </c>
      <c r="K13" s="9">
        <f t="shared" ref="K13:L13" si="18">E13+H13</f>
        <v>3</v>
      </c>
      <c r="L13" s="9">
        <f t="shared" si="18"/>
        <v>22</v>
      </c>
      <c r="M13" s="12"/>
      <c r="N13" s="83"/>
      <c r="O13" s="12"/>
      <c r="P13" s="12"/>
      <c r="Q13" s="12"/>
      <c r="R13" s="20">
        <f t="shared" si="3"/>
        <v>0.88</v>
      </c>
      <c r="S13" s="20">
        <f t="shared" si="4"/>
        <v>1</v>
      </c>
      <c r="T13" s="20">
        <f t="shared" si="5"/>
        <v>0.88</v>
      </c>
      <c r="U13" s="20">
        <f t="shared" si="6"/>
        <v>0.88</v>
      </c>
      <c r="V13" s="20">
        <f t="shared" si="7"/>
        <v>0.12</v>
      </c>
      <c r="W13" s="20">
        <f t="shared" si="8"/>
        <v>1</v>
      </c>
      <c r="X13" s="20">
        <f t="shared" si="10"/>
        <v>0</v>
      </c>
    </row>
    <row r="14" spans="1:25" ht="15.75" customHeight="1" x14ac:dyDescent="0.35">
      <c r="A14" s="9">
        <v>11</v>
      </c>
      <c r="B14" s="9"/>
      <c r="C14" s="9"/>
      <c r="D14" s="9" t="s">
        <v>68</v>
      </c>
      <c r="E14" s="9">
        <v>0</v>
      </c>
      <c r="F14" s="9">
        <v>0</v>
      </c>
      <c r="G14" s="9">
        <f t="shared" si="0"/>
        <v>0</v>
      </c>
      <c r="H14" s="9">
        <v>0</v>
      </c>
      <c r="I14" s="9">
        <v>25</v>
      </c>
      <c r="J14" s="9">
        <f t="shared" si="1"/>
        <v>25</v>
      </c>
      <c r="K14" s="9">
        <f t="shared" ref="K14:L14" si="19">E14+H14</f>
        <v>0</v>
      </c>
      <c r="L14" s="9">
        <f t="shared" si="19"/>
        <v>25</v>
      </c>
      <c r="M14" s="12"/>
      <c r="N14" s="83"/>
      <c r="O14" s="12"/>
      <c r="P14" s="12"/>
      <c r="Q14" s="12"/>
      <c r="R14" s="20">
        <f t="shared" si="3"/>
        <v>1</v>
      </c>
      <c r="S14" s="20">
        <f t="shared" si="4"/>
        <v>1</v>
      </c>
      <c r="T14" s="20">
        <f t="shared" si="5"/>
        <v>1</v>
      </c>
      <c r="U14" s="20">
        <f t="shared" si="6"/>
        <v>1</v>
      </c>
      <c r="V14" s="20">
        <f t="shared" si="7"/>
        <v>0</v>
      </c>
      <c r="W14" s="20" t="e">
        <f t="shared" si="8"/>
        <v>#DIV/0!</v>
      </c>
      <c r="X14" s="20" t="e">
        <f t="shared" si="10"/>
        <v>#DIV/0!</v>
      </c>
    </row>
    <row r="15" spans="1:25" ht="15.75" customHeight="1" x14ac:dyDescent="0.35">
      <c r="A15" s="9">
        <v>12</v>
      </c>
      <c r="B15" s="9"/>
      <c r="C15" s="9"/>
      <c r="D15" s="9" t="s">
        <v>69</v>
      </c>
      <c r="E15" s="9">
        <v>0</v>
      </c>
      <c r="F15" s="9">
        <v>9</v>
      </c>
      <c r="G15" s="9">
        <f t="shared" si="0"/>
        <v>9</v>
      </c>
      <c r="H15" s="9">
        <v>1</v>
      </c>
      <c r="I15" s="9">
        <v>15</v>
      </c>
      <c r="J15" s="9">
        <f t="shared" si="1"/>
        <v>16</v>
      </c>
      <c r="K15" s="9">
        <f t="shared" ref="K15:L15" si="20">E15+H15</f>
        <v>1</v>
      </c>
      <c r="L15" s="9">
        <f t="shared" si="20"/>
        <v>24</v>
      </c>
      <c r="M15" s="12"/>
      <c r="N15" s="83"/>
      <c r="O15" s="12"/>
      <c r="P15" s="12"/>
      <c r="Q15" s="12"/>
      <c r="R15" s="20">
        <f t="shared" si="3"/>
        <v>0.6</v>
      </c>
      <c r="S15" s="20">
        <f t="shared" si="4"/>
        <v>0.625</v>
      </c>
      <c r="T15" s="20">
        <f t="shared" si="5"/>
        <v>0.9375</v>
      </c>
      <c r="U15" s="20">
        <f t="shared" si="6"/>
        <v>0.96</v>
      </c>
      <c r="V15" s="20">
        <f t="shared" si="7"/>
        <v>0.4</v>
      </c>
      <c r="W15" s="20">
        <f t="shared" si="8"/>
        <v>1</v>
      </c>
      <c r="X15" s="20">
        <f t="shared" si="10"/>
        <v>0</v>
      </c>
    </row>
    <row r="16" spans="1:25" ht="15.75" customHeight="1" x14ac:dyDescent="0.35">
      <c r="A16" s="9">
        <v>13</v>
      </c>
      <c r="B16" s="9"/>
      <c r="C16" s="9"/>
      <c r="D16" s="9" t="s">
        <v>70</v>
      </c>
      <c r="E16" s="9">
        <v>0</v>
      </c>
      <c r="F16" s="9">
        <v>5</v>
      </c>
      <c r="G16" s="9">
        <f t="shared" si="0"/>
        <v>5</v>
      </c>
      <c r="H16" s="9">
        <v>2</v>
      </c>
      <c r="I16" s="9">
        <v>18</v>
      </c>
      <c r="J16" s="9">
        <f t="shared" si="1"/>
        <v>20</v>
      </c>
      <c r="K16" s="9">
        <f t="shared" ref="K16:L16" si="21">E16+H16</f>
        <v>2</v>
      </c>
      <c r="L16" s="9">
        <f t="shared" si="21"/>
        <v>23</v>
      </c>
      <c r="M16" s="12"/>
      <c r="N16" s="83"/>
      <c r="O16" s="12"/>
      <c r="P16" s="12"/>
      <c r="Q16" s="12"/>
      <c r="R16" s="20">
        <f t="shared" si="3"/>
        <v>0.72</v>
      </c>
      <c r="S16" s="20">
        <f t="shared" si="4"/>
        <v>0.78260869565217395</v>
      </c>
      <c r="T16" s="20">
        <f t="shared" si="5"/>
        <v>0.9</v>
      </c>
      <c r="U16" s="20">
        <f t="shared" si="6"/>
        <v>0.92</v>
      </c>
      <c r="V16" s="20">
        <f t="shared" si="7"/>
        <v>0.28000000000000003</v>
      </c>
      <c r="W16" s="20">
        <f t="shared" si="8"/>
        <v>1</v>
      </c>
      <c r="X16" s="20">
        <f t="shared" si="10"/>
        <v>0</v>
      </c>
    </row>
    <row r="17" spans="1:26" ht="15.75" customHeight="1" x14ac:dyDescent="0.35">
      <c r="A17" s="9">
        <v>14</v>
      </c>
      <c r="B17" s="9"/>
      <c r="C17" s="9"/>
      <c r="D17" s="9" t="s">
        <v>72</v>
      </c>
      <c r="E17" s="9">
        <v>0</v>
      </c>
      <c r="F17" s="9">
        <v>11</v>
      </c>
      <c r="G17" s="9">
        <f t="shared" si="0"/>
        <v>11</v>
      </c>
      <c r="H17" s="9">
        <v>3</v>
      </c>
      <c r="I17" s="9">
        <v>11</v>
      </c>
      <c r="J17" s="9">
        <f t="shared" si="1"/>
        <v>14</v>
      </c>
      <c r="K17" s="9">
        <f t="shared" ref="K17:L17" si="22">E17+H17</f>
        <v>3</v>
      </c>
      <c r="L17" s="9">
        <f t="shared" si="22"/>
        <v>22</v>
      </c>
      <c r="M17" s="12"/>
      <c r="N17" s="83"/>
      <c r="O17" s="12"/>
      <c r="P17" s="12"/>
      <c r="Q17" s="12"/>
      <c r="R17" s="20">
        <f t="shared" si="3"/>
        <v>0.44</v>
      </c>
      <c r="S17" s="20">
        <f t="shared" si="4"/>
        <v>0.5</v>
      </c>
      <c r="T17" s="20">
        <f t="shared" si="5"/>
        <v>0.7857142857142857</v>
      </c>
      <c r="U17" s="20">
        <f t="shared" si="6"/>
        <v>0.88</v>
      </c>
      <c r="V17" s="20">
        <f t="shared" si="7"/>
        <v>0.56000000000000005</v>
      </c>
      <c r="W17" s="20">
        <f t="shared" si="8"/>
        <v>1</v>
      </c>
      <c r="X17" s="20">
        <f t="shared" si="10"/>
        <v>0</v>
      </c>
    </row>
    <row r="18" spans="1:26" ht="15.75" customHeight="1" x14ac:dyDescent="0.35">
      <c r="A18" s="9">
        <v>15</v>
      </c>
      <c r="B18" s="9"/>
      <c r="C18" s="9"/>
      <c r="D18" s="9" t="s">
        <v>77</v>
      </c>
      <c r="E18" s="9">
        <v>0</v>
      </c>
      <c r="F18" s="9">
        <v>8</v>
      </c>
      <c r="G18" s="9">
        <f t="shared" si="0"/>
        <v>8</v>
      </c>
      <c r="H18" s="9">
        <v>3</v>
      </c>
      <c r="I18" s="9">
        <v>14</v>
      </c>
      <c r="J18" s="9">
        <f t="shared" si="1"/>
        <v>17</v>
      </c>
      <c r="K18" s="9">
        <f t="shared" ref="K18:L18" si="23">E18+H18</f>
        <v>3</v>
      </c>
      <c r="L18" s="9">
        <f t="shared" si="23"/>
        <v>22</v>
      </c>
      <c r="M18" s="12"/>
      <c r="N18" s="83"/>
      <c r="O18" s="12"/>
      <c r="P18" s="12"/>
      <c r="Q18" s="12"/>
      <c r="R18" s="20">
        <f t="shared" si="3"/>
        <v>0.56000000000000005</v>
      </c>
      <c r="S18" s="20">
        <f t="shared" si="4"/>
        <v>0.63636363636363635</v>
      </c>
      <c r="T18" s="20">
        <f t="shared" si="5"/>
        <v>0.82352941176470584</v>
      </c>
      <c r="U18" s="20">
        <f t="shared" si="6"/>
        <v>0.88</v>
      </c>
      <c r="V18" s="20">
        <f t="shared" si="7"/>
        <v>0.44</v>
      </c>
      <c r="W18" s="20">
        <f t="shared" si="8"/>
        <v>1</v>
      </c>
      <c r="X18" s="20">
        <f t="shared" si="10"/>
        <v>0</v>
      </c>
    </row>
    <row r="19" spans="1:26" ht="15.75" customHeight="1" x14ac:dyDescent="0.35">
      <c r="A19" s="3"/>
      <c r="B19" s="3"/>
      <c r="C19" s="3"/>
      <c r="D19" s="3"/>
      <c r="E19" s="9" t="s">
        <v>8</v>
      </c>
      <c r="F19" s="9" t="s">
        <v>9</v>
      </c>
      <c r="G19" s="9" t="s">
        <v>10</v>
      </c>
      <c r="H19" s="9" t="s">
        <v>11</v>
      </c>
      <c r="I19" s="9" t="s">
        <v>12</v>
      </c>
      <c r="J19" s="9" t="s">
        <v>13</v>
      </c>
      <c r="K19" s="9" t="s">
        <v>14</v>
      </c>
      <c r="L19" s="9" t="s">
        <v>15</v>
      </c>
      <c r="M19" s="9"/>
      <c r="N19" s="3"/>
      <c r="O19" s="3"/>
      <c r="P19" s="3"/>
      <c r="Q19" s="3"/>
      <c r="R19" s="9" t="s">
        <v>17</v>
      </c>
      <c r="S19" s="9" t="s">
        <v>18</v>
      </c>
      <c r="T19" s="9" t="s">
        <v>20</v>
      </c>
      <c r="U19" s="9" t="s">
        <v>21</v>
      </c>
      <c r="V19" s="9" t="s">
        <v>23</v>
      </c>
      <c r="W19" s="9" t="s">
        <v>25</v>
      </c>
      <c r="X19" s="9" t="s">
        <v>27</v>
      </c>
    </row>
    <row r="20" spans="1:26" ht="15.75" customHeight="1" x14ac:dyDescent="0.3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6" ht="30" customHeight="1" x14ac:dyDescent="0.35">
      <c r="A21" s="84" t="s">
        <v>3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1"/>
      <c r="M21" s="32"/>
      <c r="N21" s="84" t="s">
        <v>6</v>
      </c>
      <c r="O21" s="80"/>
      <c r="P21" s="80"/>
      <c r="Q21" s="80"/>
      <c r="R21" s="80"/>
      <c r="S21" s="80"/>
      <c r="T21" s="80"/>
      <c r="U21" s="80"/>
      <c r="V21" s="80"/>
      <c r="W21" s="81"/>
      <c r="X21" s="33"/>
      <c r="Y21" s="34"/>
      <c r="Z21" s="34"/>
    </row>
    <row r="22" spans="1:26" ht="21" customHeight="1" x14ac:dyDescent="0.35">
      <c r="A22" s="26" t="s">
        <v>0</v>
      </c>
      <c r="B22" s="26" t="s">
        <v>73</v>
      </c>
      <c r="C22" s="26" t="s">
        <v>75</v>
      </c>
      <c r="D22" s="26" t="s">
        <v>76</v>
      </c>
      <c r="E22" s="26" t="s">
        <v>19</v>
      </c>
      <c r="F22" s="26" t="s">
        <v>22</v>
      </c>
      <c r="G22" s="26" t="s">
        <v>24</v>
      </c>
      <c r="H22" s="26" t="s">
        <v>26</v>
      </c>
      <c r="I22" s="26" t="s">
        <v>28</v>
      </c>
      <c r="J22" s="26" t="s">
        <v>29</v>
      </c>
      <c r="K22" s="26" t="s">
        <v>30</v>
      </c>
      <c r="L22" s="26" t="s">
        <v>31</v>
      </c>
      <c r="M22" s="3"/>
      <c r="N22" s="26" t="s">
        <v>0</v>
      </c>
      <c r="O22" s="26" t="s">
        <v>73</v>
      </c>
      <c r="P22" s="26" t="s">
        <v>75</v>
      </c>
      <c r="Q22" s="26" t="s">
        <v>76</v>
      </c>
      <c r="R22" s="26" t="s">
        <v>32</v>
      </c>
      <c r="S22" s="26" t="s">
        <v>33</v>
      </c>
      <c r="T22" s="26" t="s">
        <v>34</v>
      </c>
      <c r="U22" s="26" t="s">
        <v>35</v>
      </c>
      <c r="V22" s="26" t="s">
        <v>36</v>
      </c>
      <c r="W22" s="26" t="s">
        <v>39</v>
      </c>
      <c r="X22" s="3" t="s">
        <v>38</v>
      </c>
      <c r="Y22" s="35"/>
      <c r="Z22" s="35"/>
    </row>
    <row r="23" spans="1:26" ht="21" customHeight="1" x14ac:dyDescent="0.35">
      <c r="A23" s="27">
        <v>1</v>
      </c>
      <c r="B23" s="27" t="s">
        <v>78</v>
      </c>
      <c r="C23" s="27" t="s">
        <v>78</v>
      </c>
      <c r="D23" s="27" t="s">
        <v>79</v>
      </c>
      <c r="E23" s="27">
        <v>0</v>
      </c>
      <c r="F23" s="27">
        <v>0</v>
      </c>
      <c r="G23" s="27">
        <f t="shared" ref="G23:G37" si="24">F23+E23</f>
        <v>0</v>
      </c>
      <c r="H23" s="27">
        <v>1</v>
      </c>
      <c r="I23" s="27">
        <v>24</v>
      </c>
      <c r="J23" s="27">
        <f t="shared" ref="J23:J37" si="25">I23+H23</f>
        <v>25</v>
      </c>
      <c r="K23" s="27">
        <f t="shared" ref="K23:L23" si="26">E23+H23</f>
        <v>1</v>
      </c>
      <c r="L23" s="27">
        <f t="shared" si="26"/>
        <v>24</v>
      </c>
      <c r="M23" s="37"/>
      <c r="N23" s="27">
        <v>1</v>
      </c>
      <c r="O23" s="27" t="s">
        <v>78</v>
      </c>
      <c r="P23" s="27" t="s">
        <v>78</v>
      </c>
      <c r="Q23" s="27" t="s">
        <v>79</v>
      </c>
      <c r="R23" s="36">
        <f t="shared" ref="R23:R37" si="27">(E23+I23)/25</f>
        <v>0.96</v>
      </c>
      <c r="S23" s="36">
        <f t="shared" ref="S23:S37" si="28">I23/L23</f>
        <v>1</v>
      </c>
      <c r="T23" s="36">
        <f t="shared" ref="T23:T37" si="29">I23/J23</f>
        <v>0.96</v>
      </c>
      <c r="U23" s="36">
        <f t="shared" ref="U23:U37" si="30">L23/25</f>
        <v>0.96</v>
      </c>
      <c r="V23" s="36">
        <f t="shared" ref="V23:V37" si="31">(F23+H23)/25</f>
        <v>0.04</v>
      </c>
      <c r="W23" s="36">
        <f t="shared" ref="W23:W27" si="32">H23/K23</f>
        <v>1</v>
      </c>
      <c r="X23" s="40">
        <f t="shared" ref="X23:X27" si="33">E23/K23</f>
        <v>0</v>
      </c>
      <c r="Y23" s="41"/>
      <c r="Z23" s="41"/>
    </row>
    <row r="24" spans="1:26" ht="21" customHeight="1" x14ac:dyDescent="0.35">
      <c r="A24" s="26">
        <v>2</v>
      </c>
      <c r="B24" s="26" t="s">
        <v>78</v>
      </c>
      <c r="C24" s="26" t="s">
        <v>85</v>
      </c>
      <c r="D24" s="26" t="s">
        <v>79</v>
      </c>
      <c r="E24" s="26">
        <v>0</v>
      </c>
      <c r="F24" s="26">
        <v>4</v>
      </c>
      <c r="G24" s="26">
        <f t="shared" si="24"/>
        <v>4</v>
      </c>
      <c r="H24" s="26">
        <v>10</v>
      </c>
      <c r="I24" s="26">
        <v>11</v>
      </c>
      <c r="J24" s="26">
        <f t="shared" si="25"/>
        <v>21</v>
      </c>
      <c r="K24" s="26">
        <f t="shared" ref="K24:L24" si="34">E24+H24</f>
        <v>10</v>
      </c>
      <c r="L24" s="26">
        <f t="shared" si="34"/>
        <v>15</v>
      </c>
      <c r="M24" s="3"/>
      <c r="N24" s="26">
        <v>2</v>
      </c>
      <c r="O24" s="26" t="s">
        <v>78</v>
      </c>
      <c r="P24" s="26" t="s">
        <v>85</v>
      </c>
      <c r="Q24" s="26" t="s">
        <v>79</v>
      </c>
      <c r="R24" s="28">
        <f t="shared" si="27"/>
        <v>0.44</v>
      </c>
      <c r="S24" s="28">
        <f t="shared" si="28"/>
        <v>0.73333333333333328</v>
      </c>
      <c r="T24" s="28">
        <f t="shared" si="29"/>
        <v>0.52380952380952384</v>
      </c>
      <c r="U24" s="28">
        <f t="shared" si="30"/>
        <v>0.6</v>
      </c>
      <c r="V24" s="28">
        <f t="shared" si="31"/>
        <v>0.56000000000000005</v>
      </c>
      <c r="W24" s="28">
        <f t="shared" si="32"/>
        <v>1</v>
      </c>
      <c r="X24" s="43">
        <f t="shared" si="33"/>
        <v>0</v>
      </c>
      <c r="Y24" s="35"/>
      <c r="Z24" s="35"/>
    </row>
    <row r="25" spans="1:26" ht="21" customHeight="1" x14ac:dyDescent="0.35">
      <c r="A25" s="27">
        <v>3</v>
      </c>
      <c r="B25" s="44" t="s">
        <v>78</v>
      </c>
      <c r="C25" s="27" t="s">
        <v>82</v>
      </c>
      <c r="D25" s="27" t="s">
        <v>79</v>
      </c>
      <c r="E25" s="27">
        <v>0</v>
      </c>
      <c r="F25" s="27">
        <v>7</v>
      </c>
      <c r="G25" s="27">
        <f t="shared" si="24"/>
        <v>7</v>
      </c>
      <c r="H25" s="27">
        <v>16</v>
      </c>
      <c r="I25" s="27">
        <v>2</v>
      </c>
      <c r="J25" s="27">
        <f t="shared" si="25"/>
        <v>18</v>
      </c>
      <c r="K25" s="27">
        <f t="shared" ref="K25:L25" si="35">E25+H25</f>
        <v>16</v>
      </c>
      <c r="L25" s="27">
        <f t="shared" si="35"/>
        <v>9</v>
      </c>
      <c r="M25" s="37"/>
      <c r="N25" s="27">
        <v>3</v>
      </c>
      <c r="O25" s="44" t="s">
        <v>78</v>
      </c>
      <c r="P25" s="27" t="s">
        <v>82</v>
      </c>
      <c r="Q25" s="27" t="s">
        <v>79</v>
      </c>
      <c r="R25" s="36">
        <f t="shared" si="27"/>
        <v>0.08</v>
      </c>
      <c r="S25" s="36">
        <f t="shared" si="28"/>
        <v>0.22222222222222221</v>
      </c>
      <c r="T25" s="36">
        <f t="shared" si="29"/>
        <v>0.1111111111111111</v>
      </c>
      <c r="U25" s="36">
        <f t="shared" si="30"/>
        <v>0.36</v>
      </c>
      <c r="V25" s="36">
        <f t="shared" si="31"/>
        <v>0.92</v>
      </c>
      <c r="W25" s="36">
        <f t="shared" si="32"/>
        <v>1</v>
      </c>
      <c r="X25" s="40">
        <f t="shared" si="33"/>
        <v>0</v>
      </c>
      <c r="Y25" s="41"/>
      <c r="Z25" s="41"/>
    </row>
    <row r="26" spans="1:26" ht="21" customHeight="1" x14ac:dyDescent="0.35">
      <c r="A26" s="26">
        <v>4</v>
      </c>
      <c r="B26" s="26" t="s">
        <v>78</v>
      </c>
      <c r="C26" s="26" t="s">
        <v>85</v>
      </c>
      <c r="D26" s="26" t="s">
        <v>83</v>
      </c>
      <c r="E26" s="26">
        <v>0</v>
      </c>
      <c r="F26" s="26">
        <v>5</v>
      </c>
      <c r="G26" s="26">
        <f t="shared" si="24"/>
        <v>5</v>
      </c>
      <c r="H26" s="26">
        <v>2</v>
      </c>
      <c r="I26" s="26">
        <v>18</v>
      </c>
      <c r="J26" s="26">
        <f t="shared" si="25"/>
        <v>20</v>
      </c>
      <c r="K26" s="26">
        <f t="shared" ref="K26:L26" si="36">E26+H26</f>
        <v>2</v>
      </c>
      <c r="L26" s="26">
        <f t="shared" si="36"/>
        <v>23</v>
      </c>
      <c r="M26" s="3"/>
      <c r="N26" s="26">
        <v>4</v>
      </c>
      <c r="O26" s="26" t="s">
        <v>78</v>
      </c>
      <c r="P26" s="26" t="s">
        <v>85</v>
      </c>
      <c r="Q26" s="26" t="s">
        <v>83</v>
      </c>
      <c r="R26" s="28">
        <f t="shared" si="27"/>
        <v>0.72</v>
      </c>
      <c r="S26" s="28">
        <f t="shared" si="28"/>
        <v>0.78260869565217395</v>
      </c>
      <c r="T26" s="28">
        <f t="shared" si="29"/>
        <v>0.9</v>
      </c>
      <c r="U26" s="28">
        <f t="shared" si="30"/>
        <v>0.92</v>
      </c>
      <c r="V26" s="28">
        <f t="shared" si="31"/>
        <v>0.28000000000000003</v>
      </c>
      <c r="W26" s="28">
        <f t="shared" si="32"/>
        <v>1</v>
      </c>
      <c r="X26" s="43">
        <f t="shared" si="33"/>
        <v>0</v>
      </c>
      <c r="Y26" s="35"/>
      <c r="Z26" s="35"/>
    </row>
    <row r="27" spans="1:26" ht="21" customHeight="1" x14ac:dyDescent="0.35">
      <c r="A27" s="27">
        <v>5</v>
      </c>
      <c r="B27" s="27" t="s">
        <v>78</v>
      </c>
      <c r="C27" s="27" t="s">
        <v>82</v>
      </c>
      <c r="D27" s="27" t="s">
        <v>83</v>
      </c>
      <c r="E27" s="27">
        <v>0</v>
      </c>
      <c r="F27" s="27">
        <v>15</v>
      </c>
      <c r="G27" s="27">
        <f t="shared" si="24"/>
        <v>15</v>
      </c>
      <c r="H27" s="27">
        <v>3</v>
      </c>
      <c r="I27" s="27">
        <v>7</v>
      </c>
      <c r="J27" s="27">
        <f t="shared" si="25"/>
        <v>10</v>
      </c>
      <c r="K27" s="27">
        <f t="shared" ref="K27:L27" si="37">E27+H27</f>
        <v>3</v>
      </c>
      <c r="L27" s="27">
        <f t="shared" si="37"/>
        <v>22</v>
      </c>
      <c r="M27" s="37"/>
      <c r="N27" s="27">
        <v>5</v>
      </c>
      <c r="O27" s="27" t="s">
        <v>78</v>
      </c>
      <c r="P27" s="27" t="s">
        <v>82</v>
      </c>
      <c r="Q27" s="27" t="s">
        <v>83</v>
      </c>
      <c r="R27" s="36">
        <f t="shared" si="27"/>
        <v>0.28000000000000003</v>
      </c>
      <c r="S27" s="36">
        <f t="shared" si="28"/>
        <v>0.31818181818181818</v>
      </c>
      <c r="T27" s="36">
        <f t="shared" si="29"/>
        <v>0.7</v>
      </c>
      <c r="U27" s="36">
        <f t="shared" si="30"/>
        <v>0.88</v>
      </c>
      <c r="V27" s="36">
        <f t="shared" si="31"/>
        <v>0.72</v>
      </c>
      <c r="W27" s="36">
        <f t="shared" si="32"/>
        <v>1</v>
      </c>
      <c r="X27" s="40">
        <f t="shared" si="33"/>
        <v>0</v>
      </c>
      <c r="Y27" s="41"/>
      <c r="Z27" s="41"/>
    </row>
    <row r="28" spans="1:26" ht="21" customHeight="1" x14ac:dyDescent="0.35">
      <c r="A28" s="26">
        <v>6</v>
      </c>
      <c r="B28" s="26" t="s">
        <v>82</v>
      </c>
      <c r="C28" s="26" t="s">
        <v>82</v>
      </c>
      <c r="D28" s="26" t="s">
        <v>79</v>
      </c>
      <c r="E28" s="26">
        <v>0</v>
      </c>
      <c r="F28" s="26">
        <v>0</v>
      </c>
      <c r="G28" s="26">
        <f t="shared" si="24"/>
        <v>0</v>
      </c>
      <c r="H28" s="26">
        <v>0</v>
      </c>
      <c r="I28" s="26">
        <v>25</v>
      </c>
      <c r="J28" s="26">
        <f t="shared" si="25"/>
        <v>25</v>
      </c>
      <c r="K28" s="26">
        <f t="shared" ref="K28:L28" si="38">E28+H28</f>
        <v>0</v>
      </c>
      <c r="L28" s="26">
        <f t="shared" si="38"/>
        <v>25</v>
      </c>
      <c r="M28" s="3"/>
      <c r="N28" s="26">
        <v>6</v>
      </c>
      <c r="O28" s="26" t="s">
        <v>82</v>
      </c>
      <c r="P28" s="26" t="s">
        <v>82</v>
      </c>
      <c r="Q28" s="26" t="s">
        <v>79</v>
      </c>
      <c r="R28" s="28">
        <f t="shared" si="27"/>
        <v>1</v>
      </c>
      <c r="S28" s="28">
        <f t="shared" si="28"/>
        <v>1</v>
      </c>
      <c r="T28" s="28">
        <f t="shared" si="29"/>
        <v>1</v>
      </c>
      <c r="U28" s="28">
        <f t="shared" si="30"/>
        <v>1</v>
      </c>
      <c r="V28" s="28">
        <f t="shared" si="31"/>
        <v>0</v>
      </c>
      <c r="W28" s="46">
        <v>0</v>
      </c>
      <c r="X28" s="43">
        <v>0</v>
      </c>
      <c r="Y28" s="35"/>
      <c r="Z28" s="35"/>
    </row>
    <row r="29" spans="1:26" ht="21" customHeight="1" x14ac:dyDescent="0.35">
      <c r="A29" s="27">
        <v>7</v>
      </c>
      <c r="B29" s="27" t="s">
        <v>82</v>
      </c>
      <c r="C29" s="27" t="s">
        <v>85</v>
      </c>
      <c r="D29" s="27" t="s">
        <v>79</v>
      </c>
      <c r="E29" s="27">
        <v>0</v>
      </c>
      <c r="F29" s="27">
        <v>1</v>
      </c>
      <c r="G29" s="27">
        <f t="shared" si="24"/>
        <v>1</v>
      </c>
      <c r="H29" s="27">
        <v>16</v>
      </c>
      <c r="I29" s="27">
        <v>8</v>
      </c>
      <c r="J29" s="27">
        <f t="shared" si="25"/>
        <v>24</v>
      </c>
      <c r="K29" s="27">
        <f t="shared" ref="K29:L29" si="39">E29+H29</f>
        <v>16</v>
      </c>
      <c r="L29" s="27">
        <f t="shared" si="39"/>
        <v>9</v>
      </c>
      <c r="M29" s="37"/>
      <c r="N29" s="27">
        <v>7</v>
      </c>
      <c r="O29" s="27" t="s">
        <v>82</v>
      </c>
      <c r="P29" s="27" t="s">
        <v>85</v>
      </c>
      <c r="Q29" s="27" t="s">
        <v>79</v>
      </c>
      <c r="R29" s="36">
        <f t="shared" si="27"/>
        <v>0.32</v>
      </c>
      <c r="S29" s="36">
        <f t="shared" si="28"/>
        <v>0.88888888888888884</v>
      </c>
      <c r="T29" s="36">
        <f t="shared" si="29"/>
        <v>0.33333333333333331</v>
      </c>
      <c r="U29" s="36">
        <f t="shared" si="30"/>
        <v>0.36</v>
      </c>
      <c r="V29" s="36">
        <f t="shared" si="31"/>
        <v>0.68</v>
      </c>
      <c r="W29" s="36">
        <f t="shared" ref="W29:W30" si="40">H29/K29</f>
        <v>1</v>
      </c>
      <c r="X29" s="40">
        <f t="shared" ref="X29:X30" si="41">E29/K29</f>
        <v>0</v>
      </c>
      <c r="Y29" s="41"/>
      <c r="Z29" s="41"/>
    </row>
    <row r="30" spans="1:26" ht="21" customHeight="1" x14ac:dyDescent="0.35">
      <c r="A30" s="26">
        <v>8</v>
      </c>
      <c r="B30" s="26" t="s">
        <v>82</v>
      </c>
      <c r="C30" s="26" t="s">
        <v>78</v>
      </c>
      <c r="D30" s="26" t="s">
        <v>79</v>
      </c>
      <c r="E30" s="26">
        <v>0</v>
      </c>
      <c r="F30" s="26">
        <v>6</v>
      </c>
      <c r="G30" s="26">
        <f t="shared" si="24"/>
        <v>6</v>
      </c>
      <c r="H30" s="26">
        <v>8</v>
      </c>
      <c r="I30" s="26">
        <v>11</v>
      </c>
      <c r="J30" s="26">
        <f t="shared" si="25"/>
        <v>19</v>
      </c>
      <c r="K30" s="26">
        <f t="shared" ref="K30:L30" si="42">E30+H30</f>
        <v>8</v>
      </c>
      <c r="L30" s="26">
        <f t="shared" si="42"/>
        <v>17</v>
      </c>
      <c r="M30" s="3"/>
      <c r="N30" s="26">
        <v>8</v>
      </c>
      <c r="O30" s="26" t="s">
        <v>82</v>
      </c>
      <c r="P30" s="26" t="s">
        <v>78</v>
      </c>
      <c r="Q30" s="26" t="s">
        <v>79</v>
      </c>
      <c r="R30" s="28">
        <f t="shared" si="27"/>
        <v>0.44</v>
      </c>
      <c r="S30" s="28">
        <f t="shared" si="28"/>
        <v>0.6470588235294118</v>
      </c>
      <c r="T30" s="28">
        <f t="shared" si="29"/>
        <v>0.57894736842105265</v>
      </c>
      <c r="U30" s="28">
        <f t="shared" si="30"/>
        <v>0.68</v>
      </c>
      <c r="V30" s="28">
        <f t="shared" si="31"/>
        <v>0.56000000000000005</v>
      </c>
      <c r="W30" s="28">
        <f t="shared" si="40"/>
        <v>1</v>
      </c>
      <c r="X30" s="43">
        <f t="shared" si="41"/>
        <v>0</v>
      </c>
      <c r="Y30" s="35"/>
      <c r="Z30" s="35"/>
    </row>
    <row r="31" spans="1:26" ht="21" customHeight="1" x14ac:dyDescent="0.35">
      <c r="A31" s="27">
        <v>9</v>
      </c>
      <c r="B31" s="27" t="s">
        <v>82</v>
      </c>
      <c r="C31" s="27" t="s">
        <v>78</v>
      </c>
      <c r="D31" s="27" t="s">
        <v>83</v>
      </c>
      <c r="E31" s="27">
        <v>0</v>
      </c>
      <c r="F31" s="27">
        <v>4</v>
      </c>
      <c r="G31" s="27">
        <f t="shared" si="24"/>
        <v>4</v>
      </c>
      <c r="H31" s="27">
        <v>0</v>
      </c>
      <c r="I31" s="27">
        <v>20</v>
      </c>
      <c r="J31" s="27">
        <f t="shared" si="25"/>
        <v>20</v>
      </c>
      <c r="K31" s="27">
        <f t="shared" ref="K31:L31" si="43">E31+H31</f>
        <v>0</v>
      </c>
      <c r="L31" s="27">
        <f t="shared" si="43"/>
        <v>24</v>
      </c>
      <c r="M31" s="37"/>
      <c r="N31" s="27">
        <v>9</v>
      </c>
      <c r="O31" s="27" t="s">
        <v>82</v>
      </c>
      <c r="P31" s="27" t="s">
        <v>78</v>
      </c>
      <c r="Q31" s="27" t="s">
        <v>83</v>
      </c>
      <c r="R31" s="36">
        <f t="shared" si="27"/>
        <v>0.8</v>
      </c>
      <c r="S31" s="36">
        <f t="shared" si="28"/>
        <v>0.83333333333333337</v>
      </c>
      <c r="T31" s="36">
        <f t="shared" si="29"/>
        <v>1</v>
      </c>
      <c r="U31" s="36">
        <f t="shared" si="30"/>
        <v>0.96</v>
      </c>
      <c r="V31" s="36">
        <f t="shared" si="31"/>
        <v>0.16</v>
      </c>
      <c r="W31" s="36">
        <v>0</v>
      </c>
      <c r="X31" s="40">
        <v>0</v>
      </c>
      <c r="Y31" s="41"/>
      <c r="Z31" s="41"/>
    </row>
    <row r="32" spans="1:26" ht="21" customHeight="1" x14ac:dyDescent="0.35">
      <c r="A32" s="26">
        <v>10</v>
      </c>
      <c r="B32" s="26" t="s">
        <v>82</v>
      </c>
      <c r="C32" s="26" t="s">
        <v>85</v>
      </c>
      <c r="D32" s="26" t="s">
        <v>83</v>
      </c>
      <c r="E32" s="26">
        <v>0</v>
      </c>
      <c r="F32" s="26">
        <v>0</v>
      </c>
      <c r="G32" s="26">
        <f t="shared" si="24"/>
        <v>0</v>
      </c>
      <c r="H32" s="26">
        <v>3</v>
      </c>
      <c r="I32" s="26">
        <v>22</v>
      </c>
      <c r="J32" s="26">
        <f t="shared" si="25"/>
        <v>25</v>
      </c>
      <c r="K32" s="26">
        <f t="shared" ref="K32:L32" si="44">E32+H32</f>
        <v>3</v>
      </c>
      <c r="L32" s="26">
        <f t="shared" si="44"/>
        <v>22</v>
      </c>
      <c r="M32" s="3"/>
      <c r="N32" s="26">
        <v>10</v>
      </c>
      <c r="O32" s="26" t="s">
        <v>82</v>
      </c>
      <c r="P32" s="26" t="s">
        <v>85</v>
      </c>
      <c r="Q32" s="26" t="s">
        <v>83</v>
      </c>
      <c r="R32" s="28">
        <f t="shared" si="27"/>
        <v>0.88</v>
      </c>
      <c r="S32" s="28">
        <f t="shared" si="28"/>
        <v>1</v>
      </c>
      <c r="T32" s="28">
        <f t="shared" si="29"/>
        <v>0.88</v>
      </c>
      <c r="U32" s="28">
        <f t="shared" si="30"/>
        <v>0.88</v>
      </c>
      <c r="V32" s="28">
        <f t="shared" si="31"/>
        <v>0.12</v>
      </c>
      <c r="W32" s="28">
        <f>H32/K32</f>
        <v>1</v>
      </c>
      <c r="X32" s="43">
        <f>E32/K32</f>
        <v>0</v>
      </c>
      <c r="Y32" s="35"/>
      <c r="Z32" s="35"/>
    </row>
    <row r="33" spans="1:26" ht="21" customHeight="1" x14ac:dyDescent="0.35">
      <c r="A33" s="27">
        <v>11</v>
      </c>
      <c r="B33" s="27" t="s">
        <v>85</v>
      </c>
      <c r="C33" s="27" t="s">
        <v>85</v>
      </c>
      <c r="D33" s="27" t="s">
        <v>79</v>
      </c>
      <c r="E33" s="27">
        <v>0</v>
      </c>
      <c r="F33" s="27">
        <v>0</v>
      </c>
      <c r="G33" s="27">
        <f t="shared" si="24"/>
        <v>0</v>
      </c>
      <c r="H33" s="27">
        <v>0</v>
      </c>
      <c r="I33" s="27">
        <v>25</v>
      </c>
      <c r="J33" s="27">
        <f t="shared" si="25"/>
        <v>25</v>
      </c>
      <c r="K33" s="27">
        <f t="shared" ref="K33:L33" si="45">E33+H33</f>
        <v>0</v>
      </c>
      <c r="L33" s="27">
        <f t="shared" si="45"/>
        <v>25</v>
      </c>
      <c r="M33" s="37"/>
      <c r="N33" s="27">
        <v>11</v>
      </c>
      <c r="O33" s="27" t="s">
        <v>85</v>
      </c>
      <c r="P33" s="27" t="s">
        <v>85</v>
      </c>
      <c r="Q33" s="27" t="s">
        <v>79</v>
      </c>
      <c r="R33" s="36">
        <f t="shared" si="27"/>
        <v>1</v>
      </c>
      <c r="S33" s="36">
        <f t="shared" si="28"/>
        <v>1</v>
      </c>
      <c r="T33" s="36">
        <f t="shared" si="29"/>
        <v>1</v>
      </c>
      <c r="U33" s="36">
        <f t="shared" si="30"/>
        <v>1</v>
      </c>
      <c r="V33" s="36">
        <f t="shared" si="31"/>
        <v>0</v>
      </c>
      <c r="W33" s="36">
        <v>0</v>
      </c>
      <c r="X33" s="40">
        <v>0</v>
      </c>
      <c r="Y33" s="41"/>
      <c r="Z33" s="41"/>
    </row>
    <row r="34" spans="1:26" ht="21" customHeight="1" x14ac:dyDescent="0.35">
      <c r="A34" s="26">
        <v>12</v>
      </c>
      <c r="B34" s="26" t="s">
        <v>85</v>
      </c>
      <c r="C34" s="26" t="s">
        <v>82</v>
      </c>
      <c r="D34" s="26" t="s">
        <v>79</v>
      </c>
      <c r="E34" s="26">
        <v>0</v>
      </c>
      <c r="F34" s="26">
        <v>9</v>
      </c>
      <c r="G34" s="26">
        <f t="shared" si="24"/>
        <v>9</v>
      </c>
      <c r="H34" s="26">
        <v>1</v>
      </c>
      <c r="I34" s="26">
        <v>15</v>
      </c>
      <c r="J34" s="26">
        <f t="shared" si="25"/>
        <v>16</v>
      </c>
      <c r="K34" s="26">
        <f t="shared" ref="K34:L34" si="46">E34+H34</f>
        <v>1</v>
      </c>
      <c r="L34" s="26">
        <f t="shared" si="46"/>
        <v>24</v>
      </c>
      <c r="M34" s="3"/>
      <c r="N34" s="26">
        <v>12</v>
      </c>
      <c r="O34" s="26" t="s">
        <v>85</v>
      </c>
      <c r="P34" s="26" t="s">
        <v>82</v>
      </c>
      <c r="Q34" s="26" t="s">
        <v>79</v>
      </c>
      <c r="R34" s="28">
        <f t="shared" si="27"/>
        <v>0.6</v>
      </c>
      <c r="S34" s="28">
        <f t="shared" si="28"/>
        <v>0.625</v>
      </c>
      <c r="T34" s="28">
        <f t="shared" si="29"/>
        <v>0.9375</v>
      </c>
      <c r="U34" s="28">
        <f t="shared" si="30"/>
        <v>0.96</v>
      </c>
      <c r="V34" s="28">
        <f t="shared" si="31"/>
        <v>0.4</v>
      </c>
      <c r="W34" s="28">
        <f t="shared" ref="W34:W37" si="47">H34/K34</f>
        <v>1</v>
      </c>
      <c r="X34" s="43">
        <f t="shared" ref="X34:X37" si="48">E34/K34</f>
        <v>0</v>
      </c>
      <c r="Y34" s="35"/>
      <c r="Z34" s="35"/>
    </row>
    <row r="35" spans="1:26" ht="21" customHeight="1" x14ac:dyDescent="0.35">
      <c r="A35" s="27">
        <v>13</v>
      </c>
      <c r="B35" s="27" t="s">
        <v>85</v>
      </c>
      <c r="C35" s="27" t="s">
        <v>78</v>
      </c>
      <c r="D35" s="27" t="s">
        <v>79</v>
      </c>
      <c r="E35" s="27">
        <v>0</v>
      </c>
      <c r="F35" s="27">
        <v>5</v>
      </c>
      <c r="G35" s="27">
        <f t="shared" si="24"/>
        <v>5</v>
      </c>
      <c r="H35" s="27">
        <v>2</v>
      </c>
      <c r="I35" s="27">
        <v>18</v>
      </c>
      <c r="J35" s="27">
        <f t="shared" si="25"/>
        <v>20</v>
      </c>
      <c r="K35" s="27">
        <f t="shared" ref="K35:L35" si="49">E35+H35</f>
        <v>2</v>
      </c>
      <c r="L35" s="27">
        <f t="shared" si="49"/>
        <v>23</v>
      </c>
      <c r="M35" s="37"/>
      <c r="N35" s="27">
        <v>13</v>
      </c>
      <c r="O35" s="27" t="s">
        <v>85</v>
      </c>
      <c r="P35" s="27" t="s">
        <v>78</v>
      </c>
      <c r="Q35" s="27" t="s">
        <v>79</v>
      </c>
      <c r="R35" s="36">
        <f t="shared" si="27"/>
        <v>0.72</v>
      </c>
      <c r="S35" s="36">
        <f t="shared" si="28"/>
        <v>0.78260869565217395</v>
      </c>
      <c r="T35" s="36">
        <f t="shared" si="29"/>
        <v>0.9</v>
      </c>
      <c r="U35" s="36">
        <f t="shared" si="30"/>
        <v>0.92</v>
      </c>
      <c r="V35" s="36">
        <f t="shared" si="31"/>
        <v>0.28000000000000003</v>
      </c>
      <c r="W35" s="36">
        <f t="shared" si="47"/>
        <v>1</v>
      </c>
      <c r="X35" s="40">
        <f t="shared" si="48"/>
        <v>0</v>
      </c>
      <c r="Y35" s="41"/>
      <c r="Z35" s="41"/>
    </row>
    <row r="36" spans="1:26" ht="21" customHeight="1" x14ac:dyDescent="0.35">
      <c r="A36" s="26">
        <v>14</v>
      </c>
      <c r="B36" s="26" t="s">
        <v>85</v>
      </c>
      <c r="C36" s="26" t="s">
        <v>82</v>
      </c>
      <c r="D36" s="26" t="s">
        <v>83</v>
      </c>
      <c r="E36" s="26">
        <v>0</v>
      </c>
      <c r="F36" s="26">
        <v>11</v>
      </c>
      <c r="G36" s="26">
        <f t="shared" si="24"/>
        <v>11</v>
      </c>
      <c r="H36" s="26">
        <v>3</v>
      </c>
      <c r="I36" s="26">
        <v>11</v>
      </c>
      <c r="J36" s="26">
        <f t="shared" si="25"/>
        <v>14</v>
      </c>
      <c r="K36" s="26">
        <f t="shared" ref="K36:L36" si="50">E36+H36</f>
        <v>3</v>
      </c>
      <c r="L36" s="26">
        <f t="shared" si="50"/>
        <v>22</v>
      </c>
      <c r="M36" s="3"/>
      <c r="N36" s="26">
        <v>14</v>
      </c>
      <c r="O36" s="26" t="s">
        <v>85</v>
      </c>
      <c r="P36" s="26" t="s">
        <v>82</v>
      </c>
      <c r="Q36" s="26" t="s">
        <v>83</v>
      </c>
      <c r="R36" s="28">
        <f t="shared" si="27"/>
        <v>0.44</v>
      </c>
      <c r="S36" s="28">
        <f t="shared" si="28"/>
        <v>0.5</v>
      </c>
      <c r="T36" s="28">
        <f t="shared" si="29"/>
        <v>0.7857142857142857</v>
      </c>
      <c r="U36" s="28">
        <f t="shared" si="30"/>
        <v>0.88</v>
      </c>
      <c r="V36" s="28">
        <f t="shared" si="31"/>
        <v>0.56000000000000005</v>
      </c>
      <c r="W36" s="28">
        <f t="shared" si="47"/>
        <v>1</v>
      </c>
      <c r="X36" s="43">
        <f t="shared" si="48"/>
        <v>0</v>
      </c>
      <c r="Y36" s="35"/>
      <c r="Z36" s="35"/>
    </row>
    <row r="37" spans="1:26" ht="21" customHeight="1" x14ac:dyDescent="0.35">
      <c r="A37" s="27">
        <v>15</v>
      </c>
      <c r="B37" s="27" t="s">
        <v>85</v>
      </c>
      <c r="C37" s="27" t="s">
        <v>78</v>
      </c>
      <c r="D37" s="27" t="s">
        <v>83</v>
      </c>
      <c r="E37" s="27">
        <v>0</v>
      </c>
      <c r="F37" s="27">
        <v>8</v>
      </c>
      <c r="G37" s="27">
        <f t="shared" si="24"/>
        <v>8</v>
      </c>
      <c r="H37" s="27">
        <v>3</v>
      </c>
      <c r="I37" s="27">
        <v>14</v>
      </c>
      <c r="J37" s="27">
        <f t="shared" si="25"/>
        <v>17</v>
      </c>
      <c r="K37" s="27">
        <f t="shared" ref="K37:L37" si="51">E37+H37</f>
        <v>3</v>
      </c>
      <c r="L37" s="27">
        <f t="shared" si="51"/>
        <v>22</v>
      </c>
      <c r="M37" s="37"/>
      <c r="N37" s="27">
        <v>15</v>
      </c>
      <c r="O37" s="27" t="s">
        <v>85</v>
      </c>
      <c r="P37" s="27" t="s">
        <v>78</v>
      </c>
      <c r="Q37" s="27" t="s">
        <v>83</v>
      </c>
      <c r="R37" s="36">
        <f t="shared" si="27"/>
        <v>0.56000000000000005</v>
      </c>
      <c r="S37" s="36">
        <f t="shared" si="28"/>
        <v>0.63636363636363635</v>
      </c>
      <c r="T37" s="36">
        <f t="shared" si="29"/>
        <v>0.82352941176470584</v>
      </c>
      <c r="U37" s="36">
        <f t="shared" si="30"/>
        <v>0.88</v>
      </c>
      <c r="V37" s="36">
        <f t="shared" si="31"/>
        <v>0.44</v>
      </c>
      <c r="W37" s="36">
        <f t="shared" si="47"/>
        <v>1</v>
      </c>
      <c r="X37" s="40">
        <f t="shared" si="48"/>
        <v>0</v>
      </c>
      <c r="Y37" s="41"/>
      <c r="Z37" s="41"/>
    </row>
    <row r="38" spans="1:26" ht="21" customHeight="1" x14ac:dyDescent="0.35">
      <c r="A38" s="39"/>
      <c r="B38" s="39"/>
      <c r="C38" s="39"/>
      <c r="D38" s="39"/>
      <c r="E38" s="51"/>
      <c r="F38" s="51"/>
      <c r="G38" s="51"/>
      <c r="H38" s="51"/>
      <c r="I38" s="51"/>
      <c r="J38" s="51"/>
      <c r="K38" s="39"/>
      <c r="L38" s="39"/>
      <c r="M38" s="39"/>
      <c r="N38" s="68" t="s">
        <v>87</v>
      </c>
      <c r="O38" s="69"/>
      <c r="P38" s="70"/>
      <c r="Q38" s="26" t="s">
        <v>84</v>
      </c>
      <c r="R38" s="28">
        <f t="shared" ref="R38:X38" si="52">AVERAGE(R23,R28,R33)</f>
        <v>0.98666666666666669</v>
      </c>
      <c r="S38" s="28">
        <f t="shared" si="52"/>
        <v>1</v>
      </c>
      <c r="T38" s="28">
        <f t="shared" si="52"/>
        <v>0.98666666666666669</v>
      </c>
      <c r="U38" s="28">
        <f t="shared" si="52"/>
        <v>0.98666666666666669</v>
      </c>
      <c r="V38" s="28">
        <f t="shared" si="52"/>
        <v>1.3333333333333334E-2</v>
      </c>
      <c r="W38" s="28">
        <f t="shared" si="52"/>
        <v>0.33333333333333331</v>
      </c>
      <c r="X38" s="43">
        <f t="shared" si="52"/>
        <v>0</v>
      </c>
      <c r="Y38" s="35"/>
      <c r="Z38" s="35"/>
    </row>
    <row r="39" spans="1:26" ht="21" customHeight="1" x14ac:dyDescent="0.35">
      <c r="A39" s="39"/>
      <c r="B39" s="39"/>
      <c r="C39" s="39"/>
      <c r="D39" s="39"/>
      <c r="E39" s="51"/>
      <c r="F39" s="51"/>
      <c r="G39" s="39"/>
      <c r="H39" s="39"/>
      <c r="I39" s="39"/>
      <c r="J39" s="51"/>
      <c r="K39" s="39"/>
      <c r="L39" s="39"/>
      <c r="M39" s="39"/>
      <c r="N39" s="71"/>
      <c r="O39" s="72"/>
      <c r="P39" s="73"/>
      <c r="Q39" s="27" t="s">
        <v>86</v>
      </c>
      <c r="R39" s="36">
        <f t="shared" ref="R39:X39" si="53">STDEV(R23,R28,R33)</f>
        <v>2.3094010767585053E-2</v>
      </c>
      <c r="S39" s="36">
        <f t="shared" si="53"/>
        <v>0</v>
      </c>
      <c r="T39" s="36">
        <f t="shared" si="53"/>
        <v>2.3094010767585053E-2</v>
      </c>
      <c r="U39" s="36">
        <f t="shared" si="53"/>
        <v>2.3094010767585053E-2</v>
      </c>
      <c r="V39" s="36">
        <f t="shared" si="53"/>
        <v>2.3094010767585032E-2</v>
      </c>
      <c r="W39" s="36">
        <f t="shared" si="53"/>
        <v>0.57735026918962584</v>
      </c>
      <c r="X39" s="43">
        <f t="shared" si="53"/>
        <v>0</v>
      </c>
      <c r="Y39" s="35"/>
      <c r="Z39" s="35"/>
    </row>
    <row r="40" spans="1:26" ht="21" customHeight="1" x14ac:dyDescent="0.35">
      <c r="A40" s="39"/>
      <c r="B40" s="39"/>
      <c r="C40" s="39"/>
      <c r="D40" s="39"/>
      <c r="E40" s="51"/>
      <c r="F40" s="51"/>
      <c r="G40" s="39"/>
      <c r="H40" s="39"/>
      <c r="I40" s="39"/>
      <c r="J40" s="51"/>
      <c r="K40" s="39"/>
      <c r="L40" s="39"/>
      <c r="M40" s="39"/>
      <c r="N40" s="68" t="s">
        <v>88</v>
      </c>
      <c r="O40" s="69"/>
      <c r="P40" s="70"/>
      <c r="Q40" s="26" t="s">
        <v>84</v>
      </c>
      <c r="R40" s="28">
        <f t="shared" ref="R40:X40" si="54">AVERAGE(R26,R27,R31,R32,R36,R37)</f>
        <v>0.6133333333333334</v>
      </c>
      <c r="S40" s="28">
        <f t="shared" si="54"/>
        <v>0.67841458058849369</v>
      </c>
      <c r="T40" s="28">
        <f t="shared" si="54"/>
        <v>0.84820728291316527</v>
      </c>
      <c r="U40" s="28">
        <f t="shared" si="54"/>
        <v>0.89999999999999991</v>
      </c>
      <c r="V40" s="28">
        <f t="shared" si="54"/>
        <v>0.37999999999999995</v>
      </c>
      <c r="W40" s="28">
        <f t="shared" si="54"/>
        <v>0.83333333333333337</v>
      </c>
      <c r="X40" s="43">
        <f t="shared" si="54"/>
        <v>0</v>
      </c>
      <c r="Y40" s="35"/>
      <c r="Z40" s="35"/>
    </row>
    <row r="41" spans="1:26" ht="21" customHeight="1" x14ac:dyDescent="0.35">
      <c r="A41" s="39"/>
      <c r="B41" s="39"/>
      <c r="C41" s="39"/>
      <c r="D41" s="39"/>
      <c r="E41" s="51"/>
      <c r="F41" s="51"/>
      <c r="G41" s="39"/>
      <c r="H41" s="39"/>
      <c r="I41" s="39"/>
      <c r="J41" s="51"/>
      <c r="K41" s="39"/>
      <c r="L41" s="39"/>
      <c r="M41" s="39"/>
      <c r="N41" s="71"/>
      <c r="O41" s="72"/>
      <c r="P41" s="73"/>
      <c r="Q41" s="27" t="s">
        <v>86</v>
      </c>
      <c r="R41" s="36">
        <f t="shared" ref="R41:X41" si="55">STDEV(R26,R27,R31,R32,R36,R37)</f>
        <v>0.22861904265976332</v>
      </c>
      <c r="S41" s="36">
        <f t="shared" si="55"/>
        <v>0.24561803807208837</v>
      </c>
      <c r="T41" s="36">
        <f t="shared" si="55"/>
        <v>0.10316400738186293</v>
      </c>
      <c r="U41" s="36">
        <f t="shared" si="55"/>
        <v>3.3466401061363005E-2</v>
      </c>
      <c r="V41" s="36">
        <f t="shared" si="55"/>
        <v>0.23562682360037024</v>
      </c>
      <c r="W41" s="36">
        <f t="shared" si="55"/>
        <v>0.40824829046386296</v>
      </c>
      <c r="X41" s="43">
        <f t="shared" si="55"/>
        <v>0</v>
      </c>
      <c r="Y41" s="35"/>
      <c r="Z41" s="35"/>
    </row>
    <row r="42" spans="1:26" ht="21" customHeight="1" x14ac:dyDescent="0.35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68" t="s">
        <v>89</v>
      </c>
      <c r="O42" s="69"/>
      <c r="P42" s="70"/>
      <c r="Q42" s="26" t="s">
        <v>84</v>
      </c>
      <c r="R42" s="28">
        <f t="shared" ref="R42:X42" si="56">AVERAGE(R24,R25,R29,R30,R34,R35)</f>
        <v>0.43333333333333329</v>
      </c>
      <c r="S42" s="28">
        <f t="shared" si="56"/>
        <v>0.64985199393767168</v>
      </c>
      <c r="T42" s="28">
        <f t="shared" si="56"/>
        <v>0.56411688944583671</v>
      </c>
      <c r="U42" s="28">
        <f t="shared" si="56"/>
        <v>0.64666666666666661</v>
      </c>
      <c r="V42" s="28">
        <f t="shared" si="56"/>
        <v>0.56666666666666676</v>
      </c>
      <c r="W42" s="28">
        <f t="shared" si="56"/>
        <v>1</v>
      </c>
      <c r="X42" s="43">
        <f t="shared" si="56"/>
        <v>0</v>
      </c>
      <c r="Y42" s="35"/>
      <c r="Z42" s="35"/>
    </row>
    <row r="43" spans="1:26" ht="21" customHeight="1" x14ac:dyDescent="0.35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71"/>
      <c r="O43" s="72"/>
      <c r="P43" s="73"/>
      <c r="Q43" s="27" t="s">
        <v>86</v>
      </c>
      <c r="R43" s="36">
        <f t="shared" ref="R43:X43" si="57">STDEV(R24,R25,R29,R30,R34,R35)</f>
        <v>0.22259080544053647</v>
      </c>
      <c r="S43" s="36">
        <f t="shared" si="57"/>
        <v>0.23031489664645713</v>
      </c>
      <c r="T43" s="36">
        <f t="shared" si="57"/>
        <v>0.32017255441727066</v>
      </c>
      <c r="U43" s="36">
        <f t="shared" si="57"/>
        <v>0.26097254006248766</v>
      </c>
      <c r="V43" s="36">
        <f t="shared" si="57"/>
        <v>0.22259080544053628</v>
      </c>
      <c r="W43" s="36">
        <f t="shared" si="57"/>
        <v>0</v>
      </c>
      <c r="X43" s="43">
        <f t="shared" si="57"/>
        <v>0</v>
      </c>
      <c r="Y43" s="35"/>
      <c r="Z43" s="35"/>
    </row>
    <row r="44" spans="1:26" ht="15.75" customHeight="1" x14ac:dyDescent="0.3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39"/>
      <c r="O44" s="39"/>
      <c r="P44" s="39"/>
      <c r="Q44" s="39"/>
      <c r="R44" s="18"/>
      <c r="S44" s="18"/>
      <c r="T44" s="18"/>
      <c r="U44" s="18"/>
      <c r="V44" s="18"/>
      <c r="W44" s="18"/>
      <c r="X44" s="18"/>
    </row>
    <row r="45" spans="1:26" ht="15.75" customHeight="1" x14ac:dyDescent="0.3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9" t="s">
        <v>32</v>
      </c>
      <c r="S45" s="9" t="s">
        <v>33</v>
      </c>
      <c r="T45" s="9" t="s">
        <v>34</v>
      </c>
      <c r="U45" s="9" t="s">
        <v>35</v>
      </c>
      <c r="V45" s="9" t="s">
        <v>36</v>
      </c>
      <c r="W45" s="9" t="s">
        <v>37</v>
      </c>
      <c r="X45" s="18"/>
    </row>
    <row r="46" spans="1:26" ht="15.75" customHeight="1" x14ac:dyDescent="0.35">
      <c r="A46" s="35"/>
      <c r="B46" s="35"/>
      <c r="C46" s="35"/>
      <c r="D46" s="39"/>
      <c r="E46" s="18"/>
      <c r="F46" s="18"/>
      <c r="G46" s="18"/>
      <c r="H46" s="18"/>
      <c r="I46" s="18"/>
      <c r="J46" s="18"/>
      <c r="K46" s="18"/>
      <c r="L46" s="18"/>
      <c r="M46" s="18"/>
      <c r="N46" s="74" t="s">
        <v>95</v>
      </c>
      <c r="O46" s="75"/>
      <c r="P46" s="75"/>
      <c r="Q46" s="76"/>
      <c r="R46" s="20">
        <f t="shared" ref="R46:W46" si="58">AVERAGE(R23,R28,R33)</f>
        <v>0.98666666666666669</v>
      </c>
      <c r="S46" s="20">
        <f t="shared" si="58"/>
        <v>1</v>
      </c>
      <c r="T46" s="20">
        <f t="shared" si="58"/>
        <v>0.98666666666666669</v>
      </c>
      <c r="U46" s="20">
        <f t="shared" si="58"/>
        <v>0.98666666666666669</v>
      </c>
      <c r="V46" s="20">
        <f t="shared" si="58"/>
        <v>1.3333333333333334E-2</v>
      </c>
      <c r="W46" s="20">
        <f t="shared" si="58"/>
        <v>0.33333333333333331</v>
      </c>
      <c r="X46" s="18"/>
    </row>
    <row r="47" spans="1:26" ht="15.75" customHeight="1" x14ac:dyDescent="0.3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74" t="s">
        <v>97</v>
      </c>
      <c r="O47" s="75"/>
      <c r="P47" s="75"/>
      <c r="Q47" s="76"/>
      <c r="R47" s="20">
        <f t="shared" ref="R47:W47" si="59">AVERAGE(R26,R27,R31,R32,R36,R37)</f>
        <v>0.6133333333333334</v>
      </c>
      <c r="S47" s="20">
        <f t="shared" si="59"/>
        <v>0.67841458058849369</v>
      </c>
      <c r="T47" s="20">
        <f t="shared" si="59"/>
        <v>0.84820728291316527</v>
      </c>
      <c r="U47" s="20">
        <f t="shared" si="59"/>
        <v>0.89999999999999991</v>
      </c>
      <c r="V47" s="20">
        <f t="shared" si="59"/>
        <v>0.37999999999999995</v>
      </c>
      <c r="W47" s="20">
        <f t="shared" si="59"/>
        <v>0.83333333333333337</v>
      </c>
      <c r="X47" s="18"/>
    </row>
    <row r="48" spans="1:26" ht="15.75" customHeight="1" x14ac:dyDescent="0.3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74" t="s">
        <v>100</v>
      </c>
      <c r="O48" s="75"/>
      <c r="P48" s="75"/>
      <c r="Q48" s="76"/>
      <c r="R48" s="20">
        <f t="shared" ref="R48:W48" si="60">AVERAGE(R24,R25,R29,R30,R34,R35)</f>
        <v>0.43333333333333329</v>
      </c>
      <c r="S48" s="20">
        <f t="shared" si="60"/>
        <v>0.64985199393767168</v>
      </c>
      <c r="T48" s="20">
        <f t="shared" si="60"/>
        <v>0.56411688944583671</v>
      </c>
      <c r="U48" s="20">
        <f t="shared" si="60"/>
        <v>0.64666666666666661</v>
      </c>
      <c r="V48" s="20">
        <f t="shared" si="60"/>
        <v>0.56666666666666676</v>
      </c>
      <c r="W48" s="20">
        <f t="shared" si="60"/>
        <v>1</v>
      </c>
      <c r="X48" s="18"/>
    </row>
    <row r="49" spans="1:24" ht="15.75" customHeight="1" x14ac:dyDescent="0.3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spans="1:24" ht="15.75" customHeight="1" x14ac:dyDescent="0.3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spans="1:24" ht="15.75" customHeight="1" x14ac:dyDescent="0.3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spans="1:24" ht="15.75" customHeight="1" x14ac:dyDescent="0.3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spans="1:24" ht="15.75" customHeight="1" x14ac:dyDescent="0.3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spans="1:24" ht="15.75" customHeight="1" x14ac:dyDescent="0.3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spans="1:24" ht="15.75" customHeight="1" x14ac:dyDescent="0.3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spans="1:24" ht="15.75" customHeight="1" x14ac:dyDescent="0.3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spans="1:24" ht="15.75" customHeight="1" x14ac:dyDescent="0.3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spans="1:24" ht="15.75" customHeight="1" x14ac:dyDescent="0.3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spans="1:24" ht="15.75" customHeight="1" x14ac:dyDescent="0.3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spans="1:24" ht="15.75" customHeight="1" x14ac:dyDescent="0.3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spans="1:24" ht="15.75" customHeight="1" x14ac:dyDescent="0.3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spans="1:24" ht="15.75" customHeight="1" x14ac:dyDescent="0.3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spans="1:24" ht="15.75" customHeight="1" x14ac:dyDescent="0.3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1:24" ht="15.75" customHeight="1" x14ac:dyDescent="0.3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spans="1:24" ht="15.75" customHeight="1" x14ac:dyDescent="0.3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spans="1:24" ht="15.75" customHeight="1" x14ac:dyDescent="0.3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spans="1:24" ht="15.75" customHeight="1" x14ac:dyDescent="0.3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spans="1:24" ht="15.75" customHeight="1" x14ac:dyDescent="0.3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spans="1:24" ht="15.75" customHeight="1" x14ac:dyDescent="0.35">
      <c r="A69" s="3"/>
      <c r="B69" s="3"/>
      <c r="C69" s="3"/>
      <c r="D69" s="3"/>
      <c r="E69" s="9" t="s">
        <v>19</v>
      </c>
      <c r="F69" s="9" t="s">
        <v>22</v>
      </c>
      <c r="G69" s="9" t="s">
        <v>24</v>
      </c>
      <c r="H69" s="9" t="s">
        <v>26</v>
      </c>
      <c r="I69" s="9" t="s">
        <v>28</v>
      </c>
      <c r="J69" s="9" t="s">
        <v>29</v>
      </c>
      <c r="K69" s="9" t="s">
        <v>30</v>
      </c>
      <c r="L69" s="9" t="s">
        <v>31</v>
      </c>
      <c r="M69" s="9"/>
      <c r="N69" s="1" t="s">
        <v>103</v>
      </c>
      <c r="O69" s="1"/>
      <c r="P69" s="3" t="s">
        <v>75</v>
      </c>
      <c r="Q69" s="3"/>
      <c r="R69" s="9" t="s">
        <v>32</v>
      </c>
      <c r="S69" s="9" t="s">
        <v>33</v>
      </c>
      <c r="T69" s="9" t="s">
        <v>34</v>
      </c>
      <c r="U69" s="9" t="s">
        <v>35</v>
      </c>
      <c r="V69" s="9" t="s">
        <v>36</v>
      </c>
      <c r="W69" s="9" t="s">
        <v>39</v>
      </c>
      <c r="X69" s="18"/>
    </row>
    <row r="70" spans="1:24" ht="15.75" customHeight="1" x14ac:dyDescent="0.35">
      <c r="A70" s="9">
        <v>1</v>
      </c>
      <c r="B70" s="9"/>
      <c r="C70" s="9"/>
      <c r="D70" s="9" t="s">
        <v>49</v>
      </c>
      <c r="E70" s="9">
        <v>0</v>
      </c>
      <c r="F70" s="9">
        <v>0</v>
      </c>
      <c r="G70" s="9">
        <f t="shared" ref="G70:G84" si="61">F70+E70</f>
        <v>0</v>
      </c>
      <c r="H70" s="9">
        <v>1</v>
      </c>
      <c r="I70" s="9">
        <v>24</v>
      </c>
      <c r="J70" s="9">
        <f t="shared" ref="J70:J84" si="62">I70+H70</f>
        <v>25</v>
      </c>
      <c r="K70" s="9">
        <f t="shared" ref="K70:L70" si="63">E70+H70</f>
        <v>1</v>
      </c>
      <c r="L70" s="9">
        <f t="shared" si="63"/>
        <v>24</v>
      </c>
      <c r="M70" s="9"/>
      <c r="N70" s="9" t="s">
        <v>78</v>
      </c>
      <c r="O70" s="9"/>
      <c r="P70" s="9" t="s">
        <v>78</v>
      </c>
      <c r="Q70" s="3" t="s">
        <v>104</v>
      </c>
      <c r="R70" s="20">
        <f t="shared" ref="R70:R84" si="64">(E70+I70)/25</f>
        <v>0.96</v>
      </c>
      <c r="S70" s="20">
        <f t="shared" ref="S70:S84" si="65">I70/L70</f>
        <v>1</v>
      </c>
      <c r="T70" s="20">
        <f t="shared" ref="T70:T84" si="66">I70/J70</f>
        <v>0.96</v>
      </c>
      <c r="U70" s="20">
        <f t="shared" ref="U70:U84" si="67">L70/25</f>
        <v>0.96</v>
      </c>
      <c r="V70" s="20">
        <f t="shared" ref="V70:V84" si="68">(F70+H70)/25</f>
        <v>0.04</v>
      </c>
      <c r="W70" s="20">
        <f t="shared" ref="W70:W74" si="69">H70/K70</f>
        <v>1</v>
      </c>
      <c r="X70" s="18"/>
    </row>
    <row r="71" spans="1:24" ht="15.75" customHeight="1" x14ac:dyDescent="0.35">
      <c r="A71" s="9">
        <v>2</v>
      </c>
      <c r="B71" s="9"/>
      <c r="C71" s="9"/>
      <c r="D71" s="9" t="s">
        <v>53</v>
      </c>
      <c r="E71" s="9">
        <v>0</v>
      </c>
      <c r="F71" s="9">
        <v>4</v>
      </c>
      <c r="G71" s="9">
        <f t="shared" si="61"/>
        <v>4</v>
      </c>
      <c r="H71" s="9">
        <v>10</v>
      </c>
      <c r="I71" s="9">
        <v>11</v>
      </c>
      <c r="J71" s="9">
        <f t="shared" si="62"/>
        <v>21</v>
      </c>
      <c r="K71" s="9">
        <f t="shared" ref="K71:L71" si="70">E71+H71</f>
        <v>10</v>
      </c>
      <c r="L71" s="9">
        <f t="shared" si="70"/>
        <v>15</v>
      </c>
      <c r="M71" s="9"/>
      <c r="N71" s="9" t="s">
        <v>78</v>
      </c>
      <c r="O71" s="9"/>
      <c r="P71" s="9" t="s">
        <v>85</v>
      </c>
      <c r="Q71" s="3" t="s">
        <v>104</v>
      </c>
      <c r="R71" s="20">
        <f t="shared" si="64"/>
        <v>0.44</v>
      </c>
      <c r="S71" s="20">
        <f t="shared" si="65"/>
        <v>0.73333333333333328</v>
      </c>
      <c r="T71" s="20">
        <f t="shared" si="66"/>
        <v>0.52380952380952384</v>
      </c>
      <c r="U71" s="20">
        <f t="shared" si="67"/>
        <v>0.6</v>
      </c>
      <c r="V71" s="20">
        <f t="shared" si="68"/>
        <v>0.56000000000000005</v>
      </c>
      <c r="W71" s="20">
        <f t="shared" si="69"/>
        <v>1</v>
      </c>
      <c r="X71" s="18"/>
    </row>
    <row r="72" spans="1:24" ht="15.75" customHeight="1" x14ac:dyDescent="0.35">
      <c r="A72" s="9">
        <v>3</v>
      </c>
      <c r="B72" s="9"/>
      <c r="C72" s="9"/>
      <c r="D72" s="9" t="s">
        <v>55</v>
      </c>
      <c r="E72" s="9">
        <v>0</v>
      </c>
      <c r="F72" s="9">
        <v>7</v>
      </c>
      <c r="G72" s="9">
        <f t="shared" si="61"/>
        <v>7</v>
      </c>
      <c r="H72" s="9">
        <v>16</v>
      </c>
      <c r="I72" s="9">
        <v>2</v>
      </c>
      <c r="J72" s="9">
        <f t="shared" si="62"/>
        <v>18</v>
      </c>
      <c r="K72" s="9">
        <f t="shared" ref="K72:L72" si="71">E72+H72</f>
        <v>16</v>
      </c>
      <c r="L72" s="9">
        <f t="shared" si="71"/>
        <v>9</v>
      </c>
      <c r="M72" s="18"/>
      <c r="N72" s="18" t="s">
        <v>78</v>
      </c>
      <c r="O72" s="18"/>
      <c r="P72" s="9" t="s">
        <v>82</v>
      </c>
      <c r="Q72" s="3" t="s">
        <v>104</v>
      </c>
      <c r="R72" s="20">
        <f t="shared" si="64"/>
        <v>0.08</v>
      </c>
      <c r="S72" s="20">
        <f t="shared" si="65"/>
        <v>0.22222222222222221</v>
      </c>
      <c r="T72" s="20">
        <f t="shared" si="66"/>
        <v>0.1111111111111111</v>
      </c>
      <c r="U72" s="20">
        <f t="shared" si="67"/>
        <v>0.36</v>
      </c>
      <c r="V72" s="20">
        <f t="shared" si="68"/>
        <v>0.92</v>
      </c>
      <c r="W72" s="20">
        <f t="shared" si="69"/>
        <v>1</v>
      </c>
      <c r="X72" s="18"/>
    </row>
    <row r="73" spans="1:24" ht="15.75" customHeight="1" x14ac:dyDescent="0.35">
      <c r="A73" s="9">
        <v>4</v>
      </c>
      <c r="B73" s="9"/>
      <c r="C73" s="9"/>
      <c r="D73" s="9" t="s">
        <v>56</v>
      </c>
      <c r="E73" s="9">
        <v>0</v>
      </c>
      <c r="F73" s="9">
        <v>5</v>
      </c>
      <c r="G73" s="9">
        <f t="shared" si="61"/>
        <v>5</v>
      </c>
      <c r="H73" s="9">
        <v>2</v>
      </c>
      <c r="I73" s="9">
        <v>18</v>
      </c>
      <c r="J73" s="9">
        <f t="shared" si="62"/>
        <v>20</v>
      </c>
      <c r="K73" s="9">
        <f t="shared" ref="K73:L73" si="72">E73+H73</f>
        <v>2</v>
      </c>
      <c r="L73" s="9">
        <f t="shared" si="72"/>
        <v>23</v>
      </c>
      <c r="M73" s="9"/>
      <c r="N73" s="9" t="s">
        <v>78</v>
      </c>
      <c r="O73" s="9"/>
      <c r="P73" s="9" t="s">
        <v>85</v>
      </c>
      <c r="Q73" s="3" t="s">
        <v>112</v>
      </c>
      <c r="R73" s="20">
        <f t="shared" si="64"/>
        <v>0.72</v>
      </c>
      <c r="S73" s="20">
        <f t="shared" si="65"/>
        <v>0.78260869565217395</v>
      </c>
      <c r="T73" s="20">
        <f t="shared" si="66"/>
        <v>0.9</v>
      </c>
      <c r="U73" s="20">
        <f t="shared" si="67"/>
        <v>0.92</v>
      </c>
      <c r="V73" s="20">
        <f t="shared" si="68"/>
        <v>0.28000000000000003</v>
      </c>
      <c r="W73" s="20">
        <f t="shared" si="69"/>
        <v>1</v>
      </c>
      <c r="X73" s="18"/>
    </row>
    <row r="74" spans="1:24" ht="15.75" customHeight="1" x14ac:dyDescent="0.35">
      <c r="A74" s="9">
        <v>5</v>
      </c>
      <c r="B74" s="9"/>
      <c r="C74" s="9"/>
      <c r="D74" s="9" t="s">
        <v>58</v>
      </c>
      <c r="E74" s="9">
        <v>0</v>
      </c>
      <c r="F74" s="9">
        <v>15</v>
      </c>
      <c r="G74" s="9">
        <f t="shared" si="61"/>
        <v>15</v>
      </c>
      <c r="H74" s="9">
        <v>3</v>
      </c>
      <c r="I74" s="9">
        <v>7</v>
      </c>
      <c r="J74" s="9">
        <f t="shared" si="62"/>
        <v>10</v>
      </c>
      <c r="K74" s="9">
        <f t="shared" ref="K74:L74" si="73">E74+H74</f>
        <v>3</v>
      </c>
      <c r="L74" s="9">
        <f t="shared" si="73"/>
        <v>22</v>
      </c>
      <c r="M74" s="9"/>
      <c r="N74" s="9" t="s">
        <v>82</v>
      </c>
      <c r="O74" s="9"/>
      <c r="P74" s="9" t="s">
        <v>82</v>
      </c>
      <c r="Q74" s="3" t="s">
        <v>112</v>
      </c>
      <c r="R74" s="20">
        <f t="shared" si="64"/>
        <v>0.28000000000000003</v>
      </c>
      <c r="S74" s="20">
        <f t="shared" si="65"/>
        <v>0.31818181818181818</v>
      </c>
      <c r="T74" s="20">
        <f t="shared" si="66"/>
        <v>0.7</v>
      </c>
      <c r="U74" s="20">
        <f t="shared" si="67"/>
        <v>0.88</v>
      </c>
      <c r="V74" s="20">
        <f t="shared" si="68"/>
        <v>0.72</v>
      </c>
      <c r="W74" s="20">
        <f t="shared" si="69"/>
        <v>1</v>
      </c>
      <c r="X74" s="18"/>
    </row>
    <row r="75" spans="1:24" ht="15.75" customHeight="1" x14ac:dyDescent="0.35">
      <c r="A75" s="9">
        <v>6</v>
      </c>
      <c r="B75" s="9"/>
      <c r="C75" s="9"/>
      <c r="D75" s="9" t="s">
        <v>60</v>
      </c>
      <c r="E75" s="9">
        <v>0</v>
      </c>
      <c r="F75" s="9">
        <v>0</v>
      </c>
      <c r="G75" s="9">
        <f t="shared" si="61"/>
        <v>0</v>
      </c>
      <c r="H75" s="9">
        <v>0</v>
      </c>
      <c r="I75" s="9">
        <v>25</v>
      </c>
      <c r="J75" s="9">
        <f t="shared" si="62"/>
        <v>25</v>
      </c>
      <c r="K75" s="9">
        <f t="shared" ref="K75:L75" si="74">E75+H75</f>
        <v>0</v>
      </c>
      <c r="L75" s="9">
        <f t="shared" si="74"/>
        <v>25</v>
      </c>
      <c r="M75" s="9"/>
      <c r="N75" s="9" t="s">
        <v>82</v>
      </c>
      <c r="O75" s="9"/>
      <c r="P75" s="9" t="s">
        <v>82</v>
      </c>
      <c r="Q75" s="3" t="s">
        <v>104</v>
      </c>
      <c r="R75" s="20">
        <f t="shared" si="64"/>
        <v>1</v>
      </c>
      <c r="S75" s="20">
        <f t="shared" si="65"/>
        <v>1</v>
      </c>
      <c r="T75" s="20">
        <f t="shared" si="66"/>
        <v>1</v>
      </c>
      <c r="U75" s="20">
        <f t="shared" si="67"/>
        <v>1</v>
      </c>
      <c r="V75" s="20">
        <f t="shared" si="68"/>
        <v>0</v>
      </c>
      <c r="W75" s="20">
        <v>0</v>
      </c>
      <c r="X75" s="18"/>
    </row>
    <row r="76" spans="1:24" ht="15.75" customHeight="1" x14ac:dyDescent="0.35">
      <c r="A76" s="9">
        <v>7</v>
      </c>
      <c r="B76" s="9"/>
      <c r="C76" s="9"/>
      <c r="D76" s="9" t="s">
        <v>62</v>
      </c>
      <c r="E76" s="9">
        <v>0</v>
      </c>
      <c r="F76" s="9">
        <v>1</v>
      </c>
      <c r="G76" s="9">
        <f t="shared" si="61"/>
        <v>1</v>
      </c>
      <c r="H76" s="9">
        <v>16</v>
      </c>
      <c r="I76" s="9">
        <v>8</v>
      </c>
      <c r="J76" s="9">
        <f t="shared" si="62"/>
        <v>24</v>
      </c>
      <c r="K76" s="9">
        <f t="shared" ref="K76:L76" si="75">E76+H76</f>
        <v>16</v>
      </c>
      <c r="L76" s="9">
        <f t="shared" si="75"/>
        <v>9</v>
      </c>
      <c r="M76" s="9"/>
      <c r="N76" s="9" t="s">
        <v>82</v>
      </c>
      <c r="O76" s="9"/>
      <c r="P76" s="9" t="s">
        <v>85</v>
      </c>
      <c r="Q76" s="3" t="s">
        <v>104</v>
      </c>
      <c r="R76" s="20">
        <f t="shared" si="64"/>
        <v>0.32</v>
      </c>
      <c r="S76" s="20">
        <f t="shared" si="65"/>
        <v>0.88888888888888884</v>
      </c>
      <c r="T76" s="20">
        <f t="shared" si="66"/>
        <v>0.33333333333333331</v>
      </c>
      <c r="U76" s="20">
        <f t="shared" si="67"/>
        <v>0.36</v>
      </c>
      <c r="V76" s="20">
        <f t="shared" si="68"/>
        <v>0.68</v>
      </c>
      <c r="W76" s="20">
        <f t="shared" ref="W76:W77" si="76">H76/K76</f>
        <v>1</v>
      </c>
      <c r="X76" s="18"/>
    </row>
    <row r="77" spans="1:24" ht="15.75" customHeight="1" x14ac:dyDescent="0.35">
      <c r="A77" s="9">
        <v>8</v>
      </c>
      <c r="B77" s="9"/>
      <c r="C77" s="9"/>
      <c r="D77" s="9" t="s">
        <v>64</v>
      </c>
      <c r="E77" s="9">
        <v>0</v>
      </c>
      <c r="F77" s="9">
        <v>6</v>
      </c>
      <c r="G77" s="9">
        <f t="shared" si="61"/>
        <v>6</v>
      </c>
      <c r="H77" s="9">
        <v>8</v>
      </c>
      <c r="I77" s="9">
        <v>11</v>
      </c>
      <c r="J77" s="9">
        <f t="shared" si="62"/>
        <v>19</v>
      </c>
      <c r="K77" s="9">
        <f t="shared" ref="K77:L77" si="77">E77+H77</f>
        <v>8</v>
      </c>
      <c r="L77" s="9">
        <f t="shared" si="77"/>
        <v>17</v>
      </c>
      <c r="M77" s="9"/>
      <c r="N77" s="9" t="s">
        <v>82</v>
      </c>
      <c r="O77" s="9"/>
      <c r="P77" s="9" t="s">
        <v>78</v>
      </c>
      <c r="Q77" s="3" t="s">
        <v>104</v>
      </c>
      <c r="R77" s="20">
        <f t="shared" si="64"/>
        <v>0.44</v>
      </c>
      <c r="S77" s="20">
        <f t="shared" si="65"/>
        <v>0.6470588235294118</v>
      </c>
      <c r="T77" s="20">
        <f t="shared" si="66"/>
        <v>0.57894736842105265</v>
      </c>
      <c r="U77" s="20">
        <f t="shared" si="67"/>
        <v>0.68</v>
      </c>
      <c r="V77" s="20">
        <f t="shared" si="68"/>
        <v>0.56000000000000005</v>
      </c>
      <c r="W77" s="20">
        <f t="shared" si="76"/>
        <v>1</v>
      </c>
      <c r="X77" s="18"/>
    </row>
    <row r="78" spans="1:24" ht="15.75" customHeight="1" x14ac:dyDescent="0.35">
      <c r="A78" s="9">
        <v>9</v>
      </c>
      <c r="B78" s="9"/>
      <c r="C78" s="9"/>
      <c r="D78" s="9" t="s">
        <v>66</v>
      </c>
      <c r="E78" s="9">
        <v>0</v>
      </c>
      <c r="F78" s="9">
        <v>4</v>
      </c>
      <c r="G78" s="9">
        <f t="shared" si="61"/>
        <v>4</v>
      </c>
      <c r="H78" s="9">
        <v>0</v>
      </c>
      <c r="I78" s="9">
        <v>20</v>
      </c>
      <c r="J78" s="9">
        <f t="shared" si="62"/>
        <v>20</v>
      </c>
      <c r="K78" s="9">
        <f t="shared" ref="K78:L78" si="78">E78+H78</f>
        <v>0</v>
      </c>
      <c r="L78" s="9">
        <f t="shared" si="78"/>
        <v>24</v>
      </c>
      <c r="M78" s="9"/>
      <c r="N78" s="9" t="s">
        <v>82</v>
      </c>
      <c r="O78" s="9"/>
      <c r="P78" s="9" t="s">
        <v>78</v>
      </c>
      <c r="Q78" s="3" t="s">
        <v>112</v>
      </c>
      <c r="R78" s="20">
        <f t="shared" si="64"/>
        <v>0.8</v>
      </c>
      <c r="S78" s="20">
        <f t="shared" si="65"/>
        <v>0.83333333333333337</v>
      </c>
      <c r="T78" s="20">
        <f t="shared" si="66"/>
        <v>1</v>
      </c>
      <c r="U78" s="20">
        <f t="shared" si="67"/>
        <v>0.96</v>
      </c>
      <c r="V78" s="20">
        <f t="shared" si="68"/>
        <v>0.16</v>
      </c>
      <c r="W78" s="20">
        <v>0</v>
      </c>
      <c r="X78" s="18"/>
    </row>
    <row r="79" spans="1:24" ht="15.75" customHeight="1" x14ac:dyDescent="0.35">
      <c r="A79" s="9">
        <v>10</v>
      </c>
      <c r="B79" s="9"/>
      <c r="C79" s="9"/>
      <c r="D79" s="9" t="s">
        <v>67</v>
      </c>
      <c r="E79" s="9">
        <v>0</v>
      </c>
      <c r="F79" s="9">
        <v>0</v>
      </c>
      <c r="G79" s="9">
        <f t="shared" si="61"/>
        <v>0</v>
      </c>
      <c r="H79" s="9">
        <v>3</v>
      </c>
      <c r="I79" s="9">
        <v>22</v>
      </c>
      <c r="J79" s="9">
        <f t="shared" si="62"/>
        <v>25</v>
      </c>
      <c r="K79" s="9">
        <f t="shared" ref="K79:L79" si="79">E79+H79</f>
        <v>3</v>
      </c>
      <c r="L79" s="9">
        <f t="shared" si="79"/>
        <v>22</v>
      </c>
      <c r="M79" s="9"/>
      <c r="N79" s="9" t="s">
        <v>82</v>
      </c>
      <c r="O79" s="9"/>
      <c r="P79" s="9" t="s">
        <v>85</v>
      </c>
      <c r="Q79" s="3" t="s">
        <v>112</v>
      </c>
      <c r="R79" s="20">
        <f t="shared" si="64"/>
        <v>0.88</v>
      </c>
      <c r="S79" s="20">
        <f t="shared" si="65"/>
        <v>1</v>
      </c>
      <c r="T79" s="20">
        <f t="shared" si="66"/>
        <v>0.88</v>
      </c>
      <c r="U79" s="20">
        <f t="shared" si="67"/>
        <v>0.88</v>
      </c>
      <c r="V79" s="20">
        <f t="shared" si="68"/>
        <v>0.12</v>
      </c>
      <c r="W79" s="20">
        <f>H79/K79</f>
        <v>1</v>
      </c>
      <c r="X79" s="18"/>
    </row>
    <row r="80" spans="1:24" ht="15.75" customHeight="1" x14ac:dyDescent="0.35">
      <c r="A80" s="9">
        <v>11</v>
      </c>
      <c r="B80" s="9"/>
      <c r="C80" s="9"/>
      <c r="D80" s="9" t="s">
        <v>68</v>
      </c>
      <c r="E80" s="9">
        <v>0</v>
      </c>
      <c r="F80" s="9">
        <v>0</v>
      </c>
      <c r="G80" s="9">
        <f t="shared" si="61"/>
        <v>0</v>
      </c>
      <c r="H80" s="9">
        <v>0</v>
      </c>
      <c r="I80" s="9">
        <v>25</v>
      </c>
      <c r="J80" s="9">
        <f t="shared" si="62"/>
        <v>25</v>
      </c>
      <c r="K80" s="9">
        <f t="shared" ref="K80:L80" si="80">E80+H80</f>
        <v>0</v>
      </c>
      <c r="L80" s="9">
        <f t="shared" si="80"/>
        <v>25</v>
      </c>
      <c r="M80" s="9"/>
      <c r="N80" s="9" t="s">
        <v>85</v>
      </c>
      <c r="O80" s="9"/>
      <c r="P80" s="9" t="s">
        <v>85</v>
      </c>
      <c r="Q80" s="3" t="s">
        <v>104</v>
      </c>
      <c r="R80" s="20">
        <f t="shared" si="64"/>
        <v>1</v>
      </c>
      <c r="S80" s="20">
        <f t="shared" si="65"/>
        <v>1</v>
      </c>
      <c r="T80" s="20">
        <f t="shared" si="66"/>
        <v>1</v>
      </c>
      <c r="U80" s="20">
        <f t="shared" si="67"/>
        <v>1</v>
      </c>
      <c r="V80" s="20">
        <f t="shared" si="68"/>
        <v>0</v>
      </c>
      <c r="W80" s="20">
        <v>0</v>
      </c>
      <c r="X80" s="18"/>
    </row>
    <row r="81" spans="1:24" ht="15.75" customHeight="1" x14ac:dyDescent="0.35">
      <c r="A81" s="9">
        <v>12</v>
      </c>
      <c r="B81" s="9"/>
      <c r="C81" s="9"/>
      <c r="D81" s="9" t="s">
        <v>69</v>
      </c>
      <c r="E81" s="9">
        <v>0</v>
      </c>
      <c r="F81" s="9">
        <v>9</v>
      </c>
      <c r="G81" s="9">
        <f t="shared" si="61"/>
        <v>9</v>
      </c>
      <c r="H81" s="9">
        <v>1</v>
      </c>
      <c r="I81" s="9">
        <v>15</v>
      </c>
      <c r="J81" s="9">
        <f t="shared" si="62"/>
        <v>16</v>
      </c>
      <c r="K81" s="9">
        <f t="shared" ref="K81:L81" si="81">E81+H81</f>
        <v>1</v>
      </c>
      <c r="L81" s="9">
        <f t="shared" si="81"/>
        <v>24</v>
      </c>
      <c r="M81" s="9"/>
      <c r="N81" s="9" t="s">
        <v>85</v>
      </c>
      <c r="O81" s="9"/>
      <c r="P81" s="9" t="s">
        <v>82</v>
      </c>
      <c r="Q81" s="3" t="s">
        <v>104</v>
      </c>
      <c r="R81" s="20">
        <f t="shared" si="64"/>
        <v>0.6</v>
      </c>
      <c r="S81" s="20">
        <f t="shared" si="65"/>
        <v>0.625</v>
      </c>
      <c r="T81" s="20">
        <f t="shared" si="66"/>
        <v>0.9375</v>
      </c>
      <c r="U81" s="20">
        <f t="shared" si="67"/>
        <v>0.96</v>
      </c>
      <c r="V81" s="20">
        <f t="shared" si="68"/>
        <v>0.4</v>
      </c>
      <c r="W81" s="20">
        <f t="shared" ref="W81:W84" si="82">H81/K81</f>
        <v>1</v>
      </c>
      <c r="X81" s="18"/>
    </row>
    <row r="82" spans="1:24" ht="15.75" customHeight="1" x14ac:dyDescent="0.35">
      <c r="A82" s="9">
        <v>13</v>
      </c>
      <c r="B82" s="9"/>
      <c r="C82" s="9"/>
      <c r="D82" s="9" t="s">
        <v>70</v>
      </c>
      <c r="E82" s="9">
        <v>0</v>
      </c>
      <c r="F82" s="9">
        <v>5</v>
      </c>
      <c r="G82" s="9">
        <f t="shared" si="61"/>
        <v>5</v>
      </c>
      <c r="H82" s="9">
        <v>2</v>
      </c>
      <c r="I82" s="9">
        <v>18</v>
      </c>
      <c r="J82" s="9">
        <f t="shared" si="62"/>
        <v>20</v>
      </c>
      <c r="K82" s="9">
        <f t="shared" ref="K82:L82" si="83">E82+H82</f>
        <v>2</v>
      </c>
      <c r="L82" s="9">
        <f t="shared" si="83"/>
        <v>23</v>
      </c>
      <c r="M82" s="9"/>
      <c r="N82" s="9" t="s">
        <v>85</v>
      </c>
      <c r="O82" s="9"/>
      <c r="P82" s="9" t="s">
        <v>78</v>
      </c>
      <c r="Q82" s="3" t="s">
        <v>104</v>
      </c>
      <c r="R82" s="20">
        <f t="shared" si="64"/>
        <v>0.72</v>
      </c>
      <c r="S82" s="20">
        <f t="shared" si="65"/>
        <v>0.78260869565217395</v>
      </c>
      <c r="T82" s="20">
        <f t="shared" si="66"/>
        <v>0.9</v>
      </c>
      <c r="U82" s="20">
        <f t="shared" si="67"/>
        <v>0.92</v>
      </c>
      <c r="V82" s="20">
        <f t="shared" si="68"/>
        <v>0.28000000000000003</v>
      </c>
      <c r="W82" s="20">
        <f t="shared" si="82"/>
        <v>1</v>
      </c>
      <c r="X82" s="18"/>
    </row>
    <row r="83" spans="1:24" ht="15.75" customHeight="1" x14ac:dyDescent="0.35">
      <c r="A83" s="9">
        <v>14</v>
      </c>
      <c r="B83" s="9"/>
      <c r="C83" s="9"/>
      <c r="D83" s="9" t="s">
        <v>72</v>
      </c>
      <c r="E83" s="9">
        <v>0</v>
      </c>
      <c r="F83" s="9">
        <v>11</v>
      </c>
      <c r="G83" s="9">
        <f t="shared" si="61"/>
        <v>11</v>
      </c>
      <c r="H83" s="9">
        <v>3</v>
      </c>
      <c r="I83" s="9">
        <v>11</v>
      </c>
      <c r="J83" s="9">
        <f t="shared" si="62"/>
        <v>14</v>
      </c>
      <c r="K83" s="9">
        <f t="shared" ref="K83:L83" si="84">E83+H83</f>
        <v>3</v>
      </c>
      <c r="L83" s="9">
        <f t="shared" si="84"/>
        <v>22</v>
      </c>
      <c r="M83" s="9"/>
      <c r="N83" s="9" t="s">
        <v>85</v>
      </c>
      <c r="O83" s="9"/>
      <c r="P83" s="9" t="s">
        <v>82</v>
      </c>
      <c r="Q83" s="3" t="s">
        <v>112</v>
      </c>
      <c r="R83" s="20">
        <f t="shared" si="64"/>
        <v>0.44</v>
      </c>
      <c r="S83" s="20">
        <f t="shared" si="65"/>
        <v>0.5</v>
      </c>
      <c r="T83" s="20">
        <f t="shared" si="66"/>
        <v>0.7857142857142857</v>
      </c>
      <c r="U83" s="20">
        <f t="shared" si="67"/>
        <v>0.88</v>
      </c>
      <c r="V83" s="20">
        <f t="shared" si="68"/>
        <v>0.56000000000000005</v>
      </c>
      <c r="W83" s="20">
        <f t="shared" si="82"/>
        <v>1</v>
      </c>
      <c r="X83" s="18"/>
    </row>
    <row r="84" spans="1:24" ht="15.75" customHeight="1" x14ac:dyDescent="0.35">
      <c r="A84" s="9">
        <v>15</v>
      </c>
      <c r="B84" s="9"/>
      <c r="C84" s="9"/>
      <c r="D84" s="9" t="s">
        <v>77</v>
      </c>
      <c r="E84" s="9">
        <v>0</v>
      </c>
      <c r="F84" s="9">
        <v>8</v>
      </c>
      <c r="G84" s="9">
        <f t="shared" si="61"/>
        <v>8</v>
      </c>
      <c r="H84" s="9">
        <v>3</v>
      </c>
      <c r="I84" s="9">
        <v>14</v>
      </c>
      <c r="J84" s="9">
        <f t="shared" si="62"/>
        <v>17</v>
      </c>
      <c r="K84" s="9">
        <f t="shared" ref="K84:L84" si="85">E84+H84</f>
        <v>3</v>
      </c>
      <c r="L84" s="9">
        <f t="shared" si="85"/>
        <v>22</v>
      </c>
      <c r="M84" s="9"/>
      <c r="N84" s="9" t="s">
        <v>85</v>
      </c>
      <c r="O84" s="9"/>
      <c r="P84" s="9" t="s">
        <v>78</v>
      </c>
      <c r="Q84" s="3" t="s">
        <v>112</v>
      </c>
      <c r="R84" s="20">
        <f t="shared" si="64"/>
        <v>0.56000000000000005</v>
      </c>
      <c r="S84" s="20">
        <f t="shared" si="65"/>
        <v>0.63636363636363635</v>
      </c>
      <c r="T84" s="20">
        <f t="shared" si="66"/>
        <v>0.82352941176470584</v>
      </c>
      <c r="U84" s="20">
        <f t="shared" si="67"/>
        <v>0.88</v>
      </c>
      <c r="V84" s="20">
        <f t="shared" si="68"/>
        <v>0.44</v>
      </c>
      <c r="W84" s="20">
        <f t="shared" si="82"/>
        <v>1</v>
      </c>
      <c r="X84" s="18"/>
    </row>
    <row r="85" spans="1:24" ht="15.75" customHeight="1" x14ac:dyDescent="0.3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spans="1:24" ht="15.75" customHeight="1" x14ac:dyDescent="0.3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spans="1:24" ht="15.75" customHeight="1" x14ac:dyDescent="0.3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spans="1:24" ht="15.75" customHeight="1" x14ac:dyDescent="0.3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spans="1:24" ht="15.75" customHeight="1" x14ac:dyDescent="0.3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spans="1:24" ht="15.75" customHeight="1" x14ac:dyDescent="0.3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spans="1:24" ht="15.75" customHeight="1" x14ac:dyDescent="0.3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spans="1:24" ht="15.75" customHeight="1" x14ac:dyDescent="0.3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spans="1:24" ht="15.75" customHeight="1" x14ac:dyDescent="0.3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spans="1:24" ht="15.75" customHeight="1" x14ac:dyDescent="0.3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spans="1:24" ht="15.75" customHeight="1" x14ac:dyDescent="0.3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spans="1:24" ht="15.75" customHeight="1" x14ac:dyDescent="0.3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spans="1:24" ht="15.75" customHeight="1" x14ac:dyDescent="0.3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spans="1:24" ht="15.75" customHeight="1" x14ac:dyDescent="0.3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spans="1:24" ht="15.75" customHeight="1" x14ac:dyDescent="0.3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spans="1:24" ht="15.75" customHeight="1" x14ac:dyDescent="0.3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spans="1:24" ht="15.75" customHeight="1" x14ac:dyDescent="0.3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spans="1:24" ht="15.75" customHeight="1" x14ac:dyDescent="0.3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spans="1:24" ht="15.75" customHeight="1" x14ac:dyDescent="0.3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spans="1:24" ht="15.75" customHeight="1" x14ac:dyDescent="0.3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spans="1:24" ht="15.75" customHeight="1" x14ac:dyDescent="0.3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spans="1:24" ht="15.75" customHeight="1" x14ac:dyDescent="0.3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spans="1:24" ht="15.75" customHeight="1" x14ac:dyDescent="0.3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spans="1:24" ht="15.75" customHeight="1" x14ac:dyDescent="0.3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spans="1:24" ht="15.75" customHeight="1" x14ac:dyDescent="0.3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spans="1:24" ht="15.75" customHeight="1" x14ac:dyDescent="0.3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spans="1:24" ht="15.75" customHeight="1" x14ac:dyDescent="0.3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spans="1:24" ht="15.75" customHeight="1" x14ac:dyDescent="0.3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spans="1:24" ht="15.75" customHeight="1" x14ac:dyDescent="0.3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spans="1:24" ht="15.75" customHeight="1" x14ac:dyDescent="0.3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spans="1:24" ht="15.75" customHeight="1" x14ac:dyDescent="0.3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spans="1:24" ht="15.75" customHeight="1" x14ac:dyDescent="0.3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spans="1:24" ht="15.75" customHeight="1" x14ac:dyDescent="0.3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spans="1:24" ht="15.75" customHeight="1" x14ac:dyDescent="0.3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spans="1:24" ht="15.75" customHeight="1" x14ac:dyDescent="0.3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spans="1:24" ht="15.75" customHeight="1" x14ac:dyDescent="0.3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spans="1:24" ht="15.75" customHeight="1" x14ac:dyDescent="0.3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spans="1:24" ht="15.75" customHeight="1" x14ac:dyDescent="0.3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spans="1:24" ht="15.75" customHeight="1" x14ac:dyDescent="0.3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spans="1:24" ht="15.75" customHeight="1" x14ac:dyDescent="0.3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spans="1:24" ht="15.75" customHeight="1" x14ac:dyDescent="0.3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spans="1:24" ht="15.75" customHeight="1" x14ac:dyDescent="0.3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spans="1:24" ht="15.75" customHeight="1" x14ac:dyDescent="0.3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spans="1:24" ht="15.75" customHeight="1" x14ac:dyDescent="0.3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spans="1:24" ht="15.75" customHeight="1" x14ac:dyDescent="0.3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spans="1:24" ht="15.75" customHeight="1" x14ac:dyDescent="0.3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spans="1:24" ht="15.75" customHeight="1" x14ac:dyDescent="0.3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spans="1:24" ht="15.75" customHeight="1" x14ac:dyDescent="0.3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spans="1:24" ht="15.75" customHeight="1" x14ac:dyDescent="0.3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spans="1:24" ht="15.75" customHeight="1" x14ac:dyDescent="0.3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spans="1:24" ht="15.75" customHeight="1" x14ac:dyDescent="0.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spans="1:24" ht="15.75" customHeight="1" x14ac:dyDescent="0.3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spans="1:24" ht="15.75" customHeight="1" x14ac:dyDescent="0.3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spans="1:24" ht="15.75" customHeight="1" x14ac:dyDescent="0.3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spans="1:24" ht="15.75" customHeight="1" x14ac:dyDescent="0.3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spans="1:24" ht="15.75" customHeight="1" x14ac:dyDescent="0.3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spans="1:24" ht="15.75" customHeight="1" x14ac:dyDescent="0.3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spans="1:24" ht="15.75" customHeight="1" x14ac:dyDescent="0.3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spans="1:24" ht="15.75" customHeight="1" x14ac:dyDescent="0.3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spans="1:24" ht="15.75" customHeight="1" x14ac:dyDescent="0.3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spans="1:24" ht="15.75" customHeight="1" x14ac:dyDescent="0.3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spans="1:24" ht="15.75" customHeight="1" x14ac:dyDescent="0.3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spans="1:24" ht="15.75" customHeight="1" x14ac:dyDescent="0.3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spans="1:24" ht="15.75" customHeight="1" x14ac:dyDescent="0.3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spans="1:24" ht="15.75" customHeight="1" x14ac:dyDescent="0.3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spans="1:24" ht="15.75" customHeight="1" x14ac:dyDescent="0.3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spans="1:24" ht="15.75" customHeight="1" x14ac:dyDescent="0.3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spans="1:24" ht="15.75" customHeight="1" x14ac:dyDescent="0.3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spans="1:24" ht="15.75" customHeight="1" x14ac:dyDescent="0.3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spans="1:24" ht="15.75" customHeight="1" x14ac:dyDescent="0.3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spans="1:24" ht="15.75" customHeight="1" x14ac:dyDescent="0.3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spans="1:24" ht="15.75" customHeight="1" x14ac:dyDescent="0.3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spans="1:24" ht="15.75" customHeight="1" x14ac:dyDescent="0.3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spans="1:24" ht="15.75" customHeight="1" x14ac:dyDescent="0.3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spans="1:24" ht="15.75" customHeight="1" x14ac:dyDescent="0.3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spans="1:24" ht="15.75" customHeight="1" x14ac:dyDescent="0.3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spans="1:24" ht="15.75" customHeight="1" x14ac:dyDescent="0.3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spans="1:24" ht="15.75" customHeight="1" x14ac:dyDescent="0.3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spans="1:24" ht="15.75" customHeight="1" x14ac:dyDescent="0.3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spans="1:24" ht="15.75" customHeight="1" x14ac:dyDescent="0.3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spans="1:24" ht="15.75" customHeight="1" x14ac:dyDescent="0.3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spans="1:24" ht="15.75" customHeight="1" x14ac:dyDescent="0.3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spans="1:24" ht="15.75" customHeight="1" x14ac:dyDescent="0.3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spans="1:24" ht="15.75" customHeight="1" x14ac:dyDescent="0.3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spans="1:24" ht="15.75" customHeight="1" x14ac:dyDescent="0.3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spans="1:24" ht="15.75" customHeight="1" x14ac:dyDescent="0.3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spans="1:24" ht="15.75" customHeight="1" x14ac:dyDescent="0.3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spans="1:24" ht="15.75" customHeight="1" x14ac:dyDescent="0.3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spans="1:24" ht="15.75" customHeight="1" x14ac:dyDescent="0.3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spans="1:24" ht="15.75" customHeight="1" x14ac:dyDescent="0.3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spans="1:24" ht="15.75" customHeight="1" x14ac:dyDescent="0.3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spans="1:24" ht="15.75" customHeight="1" x14ac:dyDescent="0.3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spans="1:24" ht="15.75" customHeight="1" x14ac:dyDescent="0.3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spans="1:24" ht="15.75" customHeight="1" x14ac:dyDescent="0.3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spans="1:24" ht="15.75" customHeight="1" x14ac:dyDescent="0.3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spans="1:24" ht="15.75" customHeight="1" x14ac:dyDescent="0.3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spans="1:24" ht="15.75" customHeight="1" x14ac:dyDescent="0.3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spans="1:24" ht="15.75" customHeight="1" x14ac:dyDescent="0.3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spans="1:24" ht="15.75" customHeight="1" x14ac:dyDescent="0.3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spans="1:24" ht="15.75" customHeight="1" x14ac:dyDescent="0.3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spans="1:24" ht="15.75" customHeight="1" x14ac:dyDescent="0.3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spans="1:24" ht="15.75" customHeight="1" x14ac:dyDescent="0.3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spans="1:24" ht="15.75" customHeight="1" x14ac:dyDescent="0.3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spans="1:24" ht="15.75" customHeight="1" x14ac:dyDescent="0.3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spans="1:24" ht="15.75" customHeight="1" x14ac:dyDescent="0.3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spans="1:24" ht="15.75" customHeight="1" x14ac:dyDescent="0.3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spans="1:24" ht="15.75" customHeight="1" x14ac:dyDescent="0.3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spans="1:24" ht="15.75" customHeight="1" x14ac:dyDescent="0.3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spans="1:24" ht="15.75" customHeight="1" x14ac:dyDescent="0.3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spans="1:24" ht="15.75" customHeight="1" x14ac:dyDescent="0.3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spans="1:24" ht="15.75" customHeight="1" x14ac:dyDescent="0.3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spans="1:24" ht="15.75" customHeight="1" x14ac:dyDescent="0.3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spans="1:24" ht="15.75" customHeight="1" x14ac:dyDescent="0.3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spans="1:24" ht="15.75" customHeight="1" x14ac:dyDescent="0.3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spans="1:24" ht="15.75" customHeight="1" x14ac:dyDescent="0.3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spans="1:24" ht="15.75" customHeight="1" x14ac:dyDescent="0.3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spans="1:24" ht="15.75" customHeight="1" x14ac:dyDescent="0.3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spans="1:24" ht="15.75" customHeight="1" x14ac:dyDescent="0.3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spans="1:24" ht="15.75" customHeight="1" x14ac:dyDescent="0.3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spans="1:24" ht="15.75" customHeight="1" x14ac:dyDescent="0.3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spans="1:24" ht="15.75" customHeight="1" x14ac:dyDescent="0.3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spans="1:24" ht="15.75" customHeight="1" x14ac:dyDescent="0.3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spans="1:24" ht="15.75" customHeight="1" x14ac:dyDescent="0.3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spans="1:24" ht="15.75" customHeight="1" x14ac:dyDescent="0.3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spans="1:24" ht="15.75" customHeight="1" x14ac:dyDescent="0.3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spans="1:24" ht="15.75" customHeight="1" x14ac:dyDescent="0.3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spans="1:24" ht="15.75" customHeight="1" x14ac:dyDescent="0.3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spans="1:24" ht="15.75" customHeight="1" x14ac:dyDescent="0.3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spans="1:24" ht="15.75" customHeight="1" x14ac:dyDescent="0.3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spans="1:24" ht="15.75" customHeight="1" x14ac:dyDescent="0.3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spans="1:24" ht="15.75" customHeight="1" x14ac:dyDescent="0.3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spans="1:24" ht="15.75" customHeight="1" x14ac:dyDescent="0.3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spans="1:24" ht="15.75" customHeight="1" x14ac:dyDescent="0.3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spans="1:24" ht="15.75" customHeight="1" x14ac:dyDescent="0.3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spans="1:24" ht="15.75" customHeight="1" x14ac:dyDescent="0.3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spans="1:24" ht="15.75" customHeight="1" x14ac:dyDescent="0.3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spans="1:24" ht="15.75" customHeight="1" x14ac:dyDescent="0.3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spans="1:24" ht="15.75" customHeight="1" x14ac:dyDescent="0.3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spans="1:24" ht="15.75" customHeight="1" x14ac:dyDescent="0.3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spans="1:24" ht="15.75" customHeight="1" x14ac:dyDescent="0.3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spans="1:24" ht="15.75" customHeight="1" x14ac:dyDescent="0.3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spans="1:24" ht="15.75" customHeight="1" x14ac:dyDescent="0.3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spans="1:24" ht="15.75" customHeight="1" x14ac:dyDescent="0.3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 spans="1:24" ht="15.75" customHeight="1" x14ac:dyDescent="0.3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 spans="1:24" ht="15.75" customHeight="1" x14ac:dyDescent="0.3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 spans="1:24" ht="15.75" customHeight="1" x14ac:dyDescent="0.3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 spans="1:24" ht="15.75" customHeight="1" x14ac:dyDescent="0.3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 spans="1:24" ht="15.75" customHeight="1" x14ac:dyDescent="0.3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 spans="1:24" ht="15.75" customHeight="1" x14ac:dyDescent="0.3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 spans="1:24" ht="15.75" customHeight="1" x14ac:dyDescent="0.3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 spans="1:24" ht="15.75" customHeight="1" x14ac:dyDescent="0.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 spans="1:24" ht="15.75" customHeight="1" x14ac:dyDescent="0.3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 spans="1:24" ht="15.75" customHeight="1" x14ac:dyDescent="0.3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 spans="1:24" ht="15.75" customHeight="1" x14ac:dyDescent="0.3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 spans="1:24" ht="15.75" customHeight="1" x14ac:dyDescent="0.3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 spans="1:24" ht="15.75" customHeight="1" x14ac:dyDescent="0.3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 spans="1:24" ht="15.75" customHeight="1" x14ac:dyDescent="0.3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 spans="1:24" ht="15.75" customHeight="1" x14ac:dyDescent="0.3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 spans="1:24" ht="15.75" customHeight="1" x14ac:dyDescent="0.3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 spans="1:24" ht="15.75" customHeight="1" x14ac:dyDescent="0.3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 spans="1:24" ht="15.75" customHeight="1" x14ac:dyDescent="0.3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 spans="1:24" ht="15.75" customHeight="1" x14ac:dyDescent="0.3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 spans="1:24" ht="15.75" customHeight="1" x14ac:dyDescent="0.3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 spans="1:24" ht="15.75" customHeight="1" x14ac:dyDescent="0.3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 spans="1:24" ht="15.75" customHeight="1" x14ac:dyDescent="0.3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 spans="1:24" ht="15.75" customHeight="1" x14ac:dyDescent="0.3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 spans="1:24" ht="15.75" customHeight="1" x14ac:dyDescent="0.3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 spans="1:24" ht="15.75" customHeight="1" x14ac:dyDescent="0.3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 spans="1:24" ht="15.75" customHeight="1" x14ac:dyDescent="0.3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 spans="1:24" ht="15.75" customHeight="1" x14ac:dyDescent="0.3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 spans="1:24" ht="15.75" customHeight="1" x14ac:dyDescent="0.3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 spans="1:24" ht="15.75" customHeight="1" x14ac:dyDescent="0.3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 spans="1:24" ht="15.75" customHeight="1" x14ac:dyDescent="0.3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 spans="1:24" ht="15.75" customHeight="1" x14ac:dyDescent="0.3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 spans="1:24" ht="15.75" customHeight="1" x14ac:dyDescent="0.3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 spans="1:24" ht="15.75" customHeight="1" x14ac:dyDescent="0.3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 spans="1:24" ht="15.75" customHeight="1" x14ac:dyDescent="0.3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 spans="1:24" ht="15.75" customHeight="1" x14ac:dyDescent="0.3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 spans="1:24" ht="15.75" customHeight="1" x14ac:dyDescent="0.3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 spans="1:24" ht="15.75" customHeight="1" x14ac:dyDescent="0.3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 spans="1:24" ht="15.75" customHeight="1" x14ac:dyDescent="0.3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 spans="1:24" ht="15.75" customHeight="1" x14ac:dyDescent="0.3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 spans="1:24" ht="15.75" customHeight="1" x14ac:dyDescent="0.3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 spans="1:24" ht="15.75" customHeight="1" x14ac:dyDescent="0.3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 spans="1:24" ht="15.75" customHeight="1" x14ac:dyDescent="0.3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 spans="1:24" ht="15.75" customHeight="1" x14ac:dyDescent="0.3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 spans="1:24" ht="15.75" customHeight="1" x14ac:dyDescent="0.3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 spans="1:24" ht="15.75" customHeight="1" x14ac:dyDescent="0.3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 spans="1:24" ht="15.75" customHeight="1" x14ac:dyDescent="0.3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 spans="1:24" ht="15.75" customHeight="1" x14ac:dyDescent="0.3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 spans="1:24" ht="15.75" customHeight="1" x14ac:dyDescent="0.3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 spans="1:24" ht="15.75" customHeight="1" x14ac:dyDescent="0.3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 spans="1:24" ht="15.75" customHeight="1" x14ac:dyDescent="0.3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 spans="1:24" ht="15.75" customHeight="1" x14ac:dyDescent="0.3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 spans="1:24" ht="15.75" customHeight="1" x14ac:dyDescent="0.3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 spans="1:24" ht="15.75" customHeight="1" x14ac:dyDescent="0.3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 spans="1:24" ht="15.75" customHeight="1" x14ac:dyDescent="0.3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 spans="1:24" ht="15.75" customHeight="1" x14ac:dyDescent="0.3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 spans="1:24" ht="15.75" customHeight="1" x14ac:dyDescent="0.3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 spans="1:24" ht="15.75" customHeight="1" x14ac:dyDescent="0.3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 spans="1:24" ht="15.75" customHeight="1" x14ac:dyDescent="0.3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 spans="1:24" ht="15.75" customHeight="1" x14ac:dyDescent="0.3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 spans="1:24" ht="15.75" customHeight="1" x14ac:dyDescent="0.3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 spans="1:24" ht="15.75" customHeight="1" x14ac:dyDescent="0.3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 spans="1:24" ht="15.75" customHeight="1" x14ac:dyDescent="0.3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 spans="1:24" ht="15.75" customHeight="1" x14ac:dyDescent="0.3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 spans="1:24" ht="15.75" customHeight="1" x14ac:dyDescent="0.3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 spans="1:24" ht="15.75" customHeight="1" x14ac:dyDescent="0.3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 spans="1:24" ht="15.75" customHeight="1" x14ac:dyDescent="0.3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 spans="1:24" ht="15.75" customHeight="1" x14ac:dyDescent="0.3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 spans="1:24" ht="15.75" customHeight="1" x14ac:dyDescent="0.3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 spans="1:24" ht="15.75" customHeight="1" x14ac:dyDescent="0.3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 spans="1:24" ht="15.75" customHeight="1" x14ac:dyDescent="0.3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 spans="1:24" ht="15.75" customHeight="1" x14ac:dyDescent="0.3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spans="1:24" ht="15.75" customHeight="1" x14ac:dyDescent="0.3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 spans="1:24" ht="15.75" customHeight="1" x14ac:dyDescent="0.3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 spans="1:24" ht="15.75" customHeight="1" x14ac:dyDescent="0.3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 spans="1:24" ht="15.75" customHeight="1" x14ac:dyDescent="0.3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 spans="1:24" ht="15.75" customHeight="1" x14ac:dyDescent="0.3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 spans="1:24" ht="15.75" customHeight="1" x14ac:dyDescent="0.3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 spans="1:24" ht="15.75" customHeight="1" x14ac:dyDescent="0.3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 spans="1:24" ht="15.75" customHeight="1" x14ac:dyDescent="0.3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 spans="1:24" ht="15.75" customHeight="1" x14ac:dyDescent="0.3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 spans="1:24" ht="15.75" customHeight="1" x14ac:dyDescent="0.3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 spans="1:24" ht="15.75" customHeight="1" x14ac:dyDescent="0.3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 spans="1:24" ht="15.75" customHeight="1" x14ac:dyDescent="0.3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 spans="1:24" ht="15.75" customHeight="1" x14ac:dyDescent="0.3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 spans="1:24" ht="15.75" customHeight="1" x14ac:dyDescent="0.3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 spans="1:24" ht="15.75" customHeight="1" x14ac:dyDescent="0.3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 spans="1:24" ht="15.75" customHeight="1" x14ac:dyDescent="0.3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 spans="1:24" ht="15.75" customHeight="1" x14ac:dyDescent="0.3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 spans="1:24" ht="15.75" customHeight="1" x14ac:dyDescent="0.3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 spans="1:24" ht="15.75" customHeight="1" x14ac:dyDescent="0.3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 spans="1:24" ht="15.75" customHeight="1" x14ac:dyDescent="0.3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 spans="1:24" ht="15.75" customHeight="1" x14ac:dyDescent="0.3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 spans="1:24" ht="15.75" customHeight="1" x14ac:dyDescent="0.3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 spans="1:24" ht="15.75" customHeight="1" x14ac:dyDescent="0.3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 spans="1:24" ht="15.75" customHeight="1" x14ac:dyDescent="0.3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 spans="1:24" ht="15.75" customHeight="1" x14ac:dyDescent="0.3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 spans="1:24" ht="15.75" customHeight="1" x14ac:dyDescent="0.3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 spans="1:24" ht="15.75" customHeight="1" x14ac:dyDescent="0.3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 spans="1:24" ht="15.75" customHeight="1" x14ac:dyDescent="0.3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 spans="1:24" ht="15.75" customHeight="1" x14ac:dyDescent="0.3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 spans="1:24" ht="15.75" customHeight="1" x14ac:dyDescent="0.3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 spans="1:24" ht="15.75" customHeight="1" x14ac:dyDescent="0.3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 spans="1:24" ht="15.75" customHeight="1" x14ac:dyDescent="0.3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 spans="1:24" ht="15.75" customHeight="1" x14ac:dyDescent="0.3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 spans="1:24" ht="15.75" customHeight="1" x14ac:dyDescent="0.3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 spans="1:24" ht="15.75" customHeight="1" x14ac:dyDescent="0.3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 spans="1:24" ht="15.75" customHeight="1" x14ac:dyDescent="0.3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 spans="1:24" ht="15.75" customHeight="1" x14ac:dyDescent="0.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 spans="1:24" ht="15.75" customHeight="1" x14ac:dyDescent="0.3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 spans="1:24" ht="15.75" customHeight="1" x14ac:dyDescent="0.3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 spans="1:24" ht="15.75" customHeight="1" x14ac:dyDescent="0.3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 spans="1:24" ht="15.75" customHeight="1" x14ac:dyDescent="0.3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 spans="1:24" ht="15.75" customHeight="1" x14ac:dyDescent="0.3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 spans="1:24" ht="15.75" customHeight="1" x14ac:dyDescent="0.3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 spans="1:24" ht="15.75" customHeight="1" x14ac:dyDescent="0.3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 spans="1:24" ht="15.75" customHeight="1" x14ac:dyDescent="0.3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 spans="1:24" ht="15.75" customHeight="1" x14ac:dyDescent="0.3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 spans="1:24" ht="15.75" customHeight="1" x14ac:dyDescent="0.3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 spans="1:24" ht="15.75" customHeight="1" x14ac:dyDescent="0.3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 spans="1:24" ht="15.75" customHeight="1" x14ac:dyDescent="0.3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 spans="1:24" ht="15.75" customHeight="1" x14ac:dyDescent="0.3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 spans="1:24" ht="15.75" customHeight="1" x14ac:dyDescent="0.3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 spans="1:24" ht="15.75" customHeight="1" x14ac:dyDescent="0.3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 spans="1:24" ht="15.75" customHeight="1" x14ac:dyDescent="0.3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 spans="1:24" ht="15.75" customHeight="1" x14ac:dyDescent="0.3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 spans="1:24" ht="15.75" customHeight="1" x14ac:dyDescent="0.3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 spans="1:24" ht="15.75" customHeight="1" x14ac:dyDescent="0.3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 spans="1:24" ht="15.75" customHeight="1" x14ac:dyDescent="0.3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 spans="1:24" ht="15.75" customHeight="1" x14ac:dyDescent="0.3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 spans="1:24" ht="15.75" customHeight="1" x14ac:dyDescent="0.3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 spans="1:24" ht="15.75" customHeight="1" x14ac:dyDescent="0.3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 spans="1:24" ht="15.75" customHeight="1" x14ac:dyDescent="0.3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 spans="1:24" ht="15.75" customHeight="1" x14ac:dyDescent="0.3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 spans="1:24" ht="15.75" customHeight="1" x14ac:dyDescent="0.3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 spans="1:24" ht="15.75" customHeight="1" x14ac:dyDescent="0.3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 spans="1:24" ht="15.75" customHeight="1" x14ac:dyDescent="0.3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 spans="1:24" ht="15.75" customHeight="1" x14ac:dyDescent="0.3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 spans="1:24" ht="15.75" customHeight="1" x14ac:dyDescent="0.3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 spans="1:24" ht="15.75" customHeight="1" x14ac:dyDescent="0.3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 spans="1:24" ht="15.75" customHeight="1" x14ac:dyDescent="0.3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 spans="1:24" ht="15.75" customHeight="1" x14ac:dyDescent="0.3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 spans="1:24" ht="15.75" customHeight="1" x14ac:dyDescent="0.3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 spans="1:24" ht="15.75" customHeight="1" x14ac:dyDescent="0.3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 spans="1:24" ht="15.75" customHeight="1" x14ac:dyDescent="0.3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 spans="1:24" ht="15.75" customHeight="1" x14ac:dyDescent="0.3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 spans="1:24" ht="15.75" customHeight="1" x14ac:dyDescent="0.3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 spans="1:24" ht="15.75" customHeight="1" x14ac:dyDescent="0.3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 spans="1:24" ht="15.75" customHeight="1" x14ac:dyDescent="0.3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 spans="1:24" ht="15.75" customHeight="1" x14ac:dyDescent="0.3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 spans="1:24" ht="15.75" customHeight="1" x14ac:dyDescent="0.3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 spans="1:24" ht="15.75" customHeight="1" x14ac:dyDescent="0.3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 spans="1:24" ht="15.75" customHeight="1" x14ac:dyDescent="0.3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 spans="1:24" ht="15.75" customHeight="1" x14ac:dyDescent="0.3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 spans="1:24" ht="15.75" customHeight="1" x14ac:dyDescent="0.3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 spans="1:24" ht="15.75" customHeight="1" x14ac:dyDescent="0.3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 spans="1:24" ht="15.75" customHeight="1" x14ac:dyDescent="0.3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 spans="1:24" ht="15.75" customHeight="1" x14ac:dyDescent="0.3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 spans="1:24" ht="15.75" customHeight="1" x14ac:dyDescent="0.3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 spans="1:24" ht="15.75" customHeight="1" x14ac:dyDescent="0.3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 spans="1:24" ht="15.75" customHeight="1" x14ac:dyDescent="0.3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 spans="1:24" ht="15.75" customHeight="1" x14ac:dyDescent="0.3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 spans="1:24" ht="15.75" customHeight="1" x14ac:dyDescent="0.3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 spans="1:24" ht="15.75" customHeight="1" x14ac:dyDescent="0.3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 spans="1:24" ht="15.75" customHeight="1" x14ac:dyDescent="0.3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 spans="1:24" ht="15.75" customHeight="1" x14ac:dyDescent="0.3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 spans="1:24" ht="15.75" customHeight="1" x14ac:dyDescent="0.3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 spans="1:24" ht="15.75" customHeight="1" x14ac:dyDescent="0.3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 spans="1:24" ht="15.75" customHeight="1" x14ac:dyDescent="0.3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 spans="1:24" ht="15.75" customHeight="1" x14ac:dyDescent="0.3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 spans="1:24" ht="15.75" customHeight="1" x14ac:dyDescent="0.3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 spans="1:24" ht="15.75" customHeight="1" x14ac:dyDescent="0.3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 spans="1:24" ht="15.75" customHeight="1" x14ac:dyDescent="0.3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 spans="1:24" ht="15.75" customHeight="1" x14ac:dyDescent="0.3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 spans="1:24" ht="15.75" customHeight="1" x14ac:dyDescent="0.3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 spans="1:24" ht="15.75" customHeight="1" x14ac:dyDescent="0.3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 spans="1:24" ht="15.75" customHeight="1" x14ac:dyDescent="0.3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 spans="1:24" ht="15.75" customHeight="1" x14ac:dyDescent="0.3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 spans="1:24" ht="15.75" customHeight="1" x14ac:dyDescent="0.3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 spans="1:24" ht="15.75" customHeight="1" x14ac:dyDescent="0.3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 spans="1:24" ht="15.75" customHeight="1" x14ac:dyDescent="0.3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 spans="1:24" ht="15.75" customHeight="1" x14ac:dyDescent="0.3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 spans="1:24" ht="15.75" customHeight="1" x14ac:dyDescent="0.3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 spans="1:24" ht="15.75" customHeight="1" x14ac:dyDescent="0.3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 spans="1:24" ht="15.75" customHeight="1" x14ac:dyDescent="0.3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 spans="1:24" ht="15.75" customHeight="1" x14ac:dyDescent="0.3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 spans="1:24" ht="15.75" customHeight="1" x14ac:dyDescent="0.3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 spans="1:24" ht="15.75" customHeight="1" x14ac:dyDescent="0.3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 spans="1:24" ht="15.75" customHeight="1" x14ac:dyDescent="0.3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 spans="1:24" ht="15.75" customHeight="1" x14ac:dyDescent="0.3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 spans="1:24" ht="15.75" customHeight="1" x14ac:dyDescent="0.3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 spans="1:24" ht="15.75" customHeight="1" x14ac:dyDescent="0.3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 spans="1:24" ht="15.75" customHeight="1" x14ac:dyDescent="0.3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 spans="1:24" ht="15.75" customHeight="1" x14ac:dyDescent="0.3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 spans="1:24" ht="15.75" customHeight="1" x14ac:dyDescent="0.3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 spans="1:24" ht="15.75" customHeight="1" x14ac:dyDescent="0.3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 spans="1:24" ht="15.75" customHeight="1" x14ac:dyDescent="0.3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 spans="1:24" ht="15.75" customHeight="1" x14ac:dyDescent="0.3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 spans="1:24" ht="15.75" customHeight="1" x14ac:dyDescent="0.3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 spans="1:24" ht="15.75" customHeight="1" x14ac:dyDescent="0.3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 spans="1:24" ht="15.75" customHeight="1" x14ac:dyDescent="0.3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 spans="1:24" ht="15.75" customHeight="1" x14ac:dyDescent="0.3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 spans="1:24" ht="15.75" customHeight="1" x14ac:dyDescent="0.3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 spans="1:24" ht="15.75" customHeight="1" x14ac:dyDescent="0.3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 spans="1:24" ht="15.75" customHeight="1" x14ac:dyDescent="0.3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 spans="1:24" ht="15.75" customHeight="1" x14ac:dyDescent="0.3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 spans="1:24" ht="15.75" customHeight="1" x14ac:dyDescent="0.3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 spans="1:24" ht="15.75" customHeight="1" x14ac:dyDescent="0.3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 spans="1:24" ht="15.75" customHeight="1" x14ac:dyDescent="0.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 spans="1:24" ht="15.75" customHeight="1" x14ac:dyDescent="0.3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 spans="1:24" ht="15.75" customHeight="1" x14ac:dyDescent="0.3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 spans="1:24" ht="15.75" customHeight="1" x14ac:dyDescent="0.3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 spans="1:24" ht="15.75" customHeight="1" x14ac:dyDescent="0.3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 spans="1:24" ht="15.75" customHeight="1" x14ac:dyDescent="0.3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 spans="1:24" ht="15.75" customHeight="1" x14ac:dyDescent="0.3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 spans="1:24" ht="15.75" customHeight="1" x14ac:dyDescent="0.3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 spans="1:24" ht="15.75" customHeight="1" x14ac:dyDescent="0.3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 spans="1:24" ht="15.75" customHeight="1" x14ac:dyDescent="0.3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 spans="1:24" ht="15.75" customHeight="1" x14ac:dyDescent="0.3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 spans="1:24" ht="15.75" customHeight="1" x14ac:dyDescent="0.3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 spans="1:24" ht="15.75" customHeight="1" x14ac:dyDescent="0.3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 spans="1:24" ht="15.75" customHeight="1" x14ac:dyDescent="0.3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 spans="1:24" ht="15.75" customHeight="1" x14ac:dyDescent="0.3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 spans="1:24" ht="15.75" customHeight="1" x14ac:dyDescent="0.3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 spans="1:24" ht="15.75" customHeight="1" x14ac:dyDescent="0.3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 spans="1:24" ht="15.75" customHeight="1" x14ac:dyDescent="0.3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 spans="1:24" ht="15.75" customHeight="1" x14ac:dyDescent="0.3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 spans="1:24" ht="15.75" customHeight="1" x14ac:dyDescent="0.3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 spans="1:24" ht="15.75" customHeight="1" x14ac:dyDescent="0.3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 spans="1:24" ht="15.75" customHeight="1" x14ac:dyDescent="0.3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 spans="1:24" ht="15.75" customHeight="1" x14ac:dyDescent="0.3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 spans="1:24" ht="15.75" customHeight="1" x14ac:dyDescent="0.3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 spans="1:24" ht="15.75" customHeight="1" x14ac:dyDescent="0.3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 spans="1:24" ht="15.75" customHeight="1" x14ac:dyDescent="0.3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 spans="1:24" ht="15.75" customHeight="1" x14ac:dyDescent="0.3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 spans="1:24" ht="15.75" customHeight="1" x14ac:dyDescent="0.3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 spans="1:24" ht="15.75" customHeight="1" x14ac:dyDescent="0.3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 spans="1:24" ht="15.75" customHeight="1" x14ac:dyDescent="0.3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 spans="1:24" ht="15.75" customHeight="1" x14ac:dyDescent="0.3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 spans="1:24" ht="15.75" customHeight="1" x14ac:dyDescent="0.3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 spans="1:24" ht="15.75" customHeight="1" x14ac:dyDescent="0.3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 spans="1:24" ht="15.75" customHeight="1" x14ac:dyDescent="0.3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 spans="1:24" ht="15.75" customHeight="1" x14ac:dyDescent="0.3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 spans="1:24" ht="15.75" customHeight="1" x14ac:dyDescent="0.3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 spans="1:24" ht="15.75" customHeight="1" x14ac:dyDescent="0.3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 spans="1:24" ht="15.75" customHeight="1" x14ac:dyDescent="0.3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 spans="1:24" ht="15.75" customHeight="1" x14ac:dyDescent="0.3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 spans="1:24" ht="15.75" customHeight="1" x14ac:dyDescent="0.3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 spans="1:24" ht="15.75" customHeight="1" x14ac:dyDescent="0.3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 spans="1:24" ht="15.75" customHeight="1" x14ac:dyDescent="0.3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 spans="1:24" ht="15.75" customHeight="1" x14ac:dyDescent="0.3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 spans="1:24" ht="15.75" customHeight="1" x14ac:dyDescent="0.3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 spans="1:24" ht="15.75" customHeight="1" x14ac:dyDescent="0.3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 spans="1:24" ht="15.75" customHeight="1" x14ac:dyDescent="0.3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 spans="1:24" ht="15.75" customHeight="1" x14ac:dyDescent="0.3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 spans="1:24" ht="15.75" customHeight="1" x14ac:dyDescent="0.3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 spans="1:24" ht="15.75" customHeight="1" x14ac:dyDescent="0.3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 spans="1:24" ht="15.75" customHeight="1" x14ac:dyDescent="0.3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 spans="1:24" ht="15.75" customHeight="1" x14ac:dyDescent="0.3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 spans="1:24" ht="15.75" customHeight="1" x14ac:dyDescent="0.3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 spans="1:24" ht="15.75" customHeight="1" x14ac:dyDescent="0.3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 spans="1:24" ht="15.75" customHeight="1" x14ac:dyDescent="0.3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 spans="1:24" ht="15.75" customHeight="1" x14ac:dyDescent="0.3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 spans="1:24" ht="15.75" customHeight="1" x14ac:dyDescent="0.3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 spans="1:24" ht="15.75" customHeight="1" x14ac:dyDescent="0.3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 spans="1:24" ht="15.75" customHeight="1" x14ac:dyDescent="0.3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 spans="1:24" ht="15.75" customHeight="1" x14ac:dyDescent="0.3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 spans="1:24" ht="15.75" customHeight="1" x14ac:dyDescent="0.3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 spans="1:24" ht="15.75" customHeight="1" x14ac:dyDescent="0.3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 spans="1:24" ht="15.75" customHeight="1" x14ac:dyDescent="0.3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 spans="1:24" ht="15.75" customHeight="1" x14ac:dyDescent="0.3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 spans="1:24" ht="15.75" customHeight="1" x14ac:dyDescent="0.3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 spans="1:24" ht="15.75" customHeight="1" x14ac:dyDescent="0.3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 spans="1:24" ht="15.75" customHeight="1" x14ac:dyDescent="0.3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 spans="1:24" ht="15.75" customHeight="1" x14ac:dyDescent="0.3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 spans="1:24" ht="15.75" customHeight="1" x14ac:dyDescent="0.3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 spans="1:24" ht="15.75" customHeight="1" x14ac:dyDescent="0.3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 spans="1:24" ht="15.75" customHeight="1" x14ac:dyDescent="0.3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 spans="1:24" ht="15.75" customHeight="1" x14ac:dyDescent="0.3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 spans="1:24" ht="15.75" customHeight="1" x14ac:dyDescent="0.3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 spans="1:24" ht="15.75" customHeight="1" x14ac:dyDescent="0.3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 spans="1:24" ht="15.75" customHeight="1" x14ac:dyDescent="0.3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 spans="1:24" ht="15.75" customHeight="1" x14ac:dyDescent="0.3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 spans="1:24" ht="15.75" customHeight="1" x14ac:dyDescent="0.3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 spans="1:24" ht="15.75" customHeight="1" x14ac:dyDescent="0.3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 spans="1:24" ht="15.75" customHeight="1" x14ac:dyDescent="0.3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 spans="1:24" ht="15.75" customHeight="1" x14ac:dyDescent="0.3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 spans="1:24" ht="15.75" customHeight="1" x14ac:dyDescent="0.3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 spans="1:24" ht="15.75" customHeight="1" x14ac:dyDescent="0.3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 spans="1:24" ht="15.75" customHeight="1" x14ac:dyDescent="0.3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 spans="1:24" ht="15.75" customHeight="1" x14ac:dyDescent="0.3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 spans="1:24" ht="15.75" customHeight="1" x14ac:dyDescent="0.3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 spans="1:24" ht="15.75" customHeight="1" x14ac:dyDescent="0.3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 spans="1:24" ht="15.75" customHeight="1" x14ac:dyDescent="0.3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 spans="1:24" ht="15.75" customHeight="1" x14ac:dyDescent="0.3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 spans="1:24" ht="15.75" customHeight="1" x14ac:dyDescent="0.3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 spans="1:24" ht="15.75" customHeight="1" x14ac:dyDescent="0.3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 spans="1:24" ht="15.75" customHeight="1" x14ac:dyDescent="0.3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 spans="1:24" ht="15.75" customHeight="1" x14ac:dyDescent="0.3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 spans="1:24" ht="15.75" customHeight="1" x14ac:dyDescent="0.3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 spans="1:24" ht="15.75" customHeight="1" x14ac:dyDescent="0.3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 spans="1:24" ht="15.75" customHeight="1" x14ac:dyDescent="0.3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 spans="1:24" ht="15.75" customHeight="1" x14ac:dyDescent="0.3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 spans="1:24" ht="15.75" customHeight="1" x14ac:dyDescent="0.3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 spans="1:24" ht="15.75" customHeight="1" x14ac:dyDescent="0.3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 spans="1:24" ht="15.75" customHeight="1" x14ac:dyDescent="0.3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 spans="1:24" ht="15.75" customHeight="1" x14ac:dyDescent="0.3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 spans="1:24" ht="15.75" customHeight="1" x14ac:dyDescent="0.3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 spans="1:24" ht="15.75" customHeight="1" x14ac:dyDescent="0.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 spans="1:24" ht="15.75" customHeight="1" x14ac:dyDescent="0.3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 spans="1:24" ht="15.75" customHeight="1" x14ac:dyDescent="0.3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 spans="1:24" ht="15.75" customHeight="1" x14ac:dyDescent="0.3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 spans="1:24" ht="15.75" customHeight="1" x14ac:dyDescent="0.3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 spans="1:24" ht="15.75" customHeight="1" x14ac:dyDescent="0.3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 spans="1:24" ht="15.75" customHeight="1" x14ac:dyDescent="0.3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 spans="1:24" ht="15.75" customHeight="1" x14ac:dyDescent="0.3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 spans="1:24" ht="15.75" customHeight="1" x14ac:dyDescent="0.3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 spans="1:24" ht="15.75" customHeight="1" x14ac:dyDescent="0.3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 spans="1:24" ht="15.75" customHeight="1" x14ac:dyDescent="0.3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 spans="1:24" ht="15.75" customHeight="1" x14ac:dyDescent="0.3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 spans="1:24" ht="15.75" customHeight="1" x14ac:dyDescent="0.3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 spans="1:24" ht="15.75" customHeight="1" x14ac:dyDescent="0.3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 spans="1:24" ht="15.75" customHeight="1" x14ac:dyDescent="0.3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 spans="1:24" ht="15.75" customHeight="1" x14ac:dyDescent="0.3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 spans="1:24" ht="15.75" customHeight="1" x14ac:dyDescent="0.3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 spans="1:24" ht="15.75" customHeight="1" x14ac:dyDescent="0.3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 spans="1:24" ht="15.75" customHeight="1" x14ac:dyDescent="0.3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 spans="1:24" ht="15.75" customHeight="1" x14ac:dyDescent="0.3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 spans="1:24" ht="15.75" customHeight="1" x14ac:dyDescent="0.3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 spans="1:24" ht="15.75" customHeight="1" x14ac:dyDescent="0.3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 spans="1:24" ht="15.75" customHeight="1" x14ac:dyDescent="0.3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 spans="1:24" ht="15.75" customHeight="1" x14ac:dyDescent="0.3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 spans="1:24" ht="15.75" customHeight="1" x14ac:dyDescent="0.3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 spans="1:24" ht="15.75" customHeight="1" x14ac:dyDescent="0.3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 spans="1:24" ht="15.75" customHeight="1" x14ac:dyDescent="0.3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 spans="1:24" ht="15.75" customHeight="1" x14ac:dyDescent="0.3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 spans="1:24" ht="15.75" customHeight="1" x14ac:dyDescent="0.3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 spans="1:24" ht="15.75" customHeight="1" x14ac:dyDescent="0.3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 spans="1:24" ht="15.75" customHeight="1" x14ac:dyDescent="0.3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 spans="1:24" ht="15.75" customHeight="1" x14ac:dyDescent="0.3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 spans="1:24" ht="15.75" customHeight="1" x14ac:dyDescent="0.3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 spans="1:24" ht="15.75" customHeight="1" x14ac:dyDescent="0.3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 spans="1:24" ht="15.75" customHeight="1" x14ac:dyDescent="0.3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 spans="1:24" ht="15.75" customHeight="1" x14ac:dyDescent="0.3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 spans="1:24" ht="15.75" customHeight="1" x14ac:dyDescent="0.3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 spans="1:24" ht="15.75" customHeight="1" x14ac:dyDescent="0.3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 spans="1:24" ht="15.75" customHeight="1" x14ac:dyDescent="0.3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 spans="1:24" ht="15.75" customHeight="1" x14ac:dyDescent="0.3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 spans="1:24" ht="15.75" customHeight="1" x14ac:dyDescent="0.3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 spans="1:24" ht="15.75" customHeight="1" x14ac:dyDescent="0.3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 spans="1:24" ht="15.75" customHeight="1" x14ac:dyDescent="0.3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 spans="1:24" ht="15.75" customHeight="1" x14ac:dyDescent="0.3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 spans="1:24" ht="15.75" customHeight="1" x14ac:dyDescent="0.3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 spans="1:24" ht="15.75" customHeight="1" x14ac:dyDescent="0.3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 spans="1:24" ht="15.75" customHeight="1" x14ac:dyDescent="0.3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 spans="1:24" ht="15.75" customHeight="1" x14ac:dyDescent="0.3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 spans="1:24" ht="15.75" customHeight="1" x14ac:dyDescent="0.3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 spans="1:24" ht="15.75" customHeight="1" x14ac:dyDescent="0.3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 spans="1:24" ht="15.75" customHeight="1" x14ac:dyDescent="0.3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 spans="1:24" ht="15.75" customHeight="1" x14ac:dyDescent="0.3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 spans="1:24" ht="15.75" customHeight="1" x14ac:dyDescent="0.3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 spans="1:24" ht="15.75" customHeight="1" x14ac:dyDescent="0.3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 spans="1:24" ht="15.75" customHeight="1" x14ac:dyDescent="0.3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 spans="1:24" ht="15.75" customHeight="1" x14ac:dyDescent="0.3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 spans="1:24" ht="15.75" customHeight="1" x14ac:dyDescent="0.3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 spans="1:24" ht="15.75" customHeight="1" x14ac:dyDescent="0.3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 spans="1:24" ht="15.75" customHeight="1" x14ac:dyDescent="0.3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 spans="1:24" ht="15.75" customHeight="1" x14ac:dyDescent="0.3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 spans="1:24" ht="15.75" customHeight="1" x14ac:dyDescent="0.3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 spans="1:24" ht="15.75" customHeight="1" x14ac:dyDescent="0.3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 spans="1:24" ht="15.75" customHeight="1" x14ac:dyDescent="0.3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 spans="1:24" ht="15.75" customHeight="1" x14ac:dyDescent="0.3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 spans="1:24" ht="15.75" customHeight="1" x14ac:dyDescent="0.3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 spans="1:24" ht="15.75" customHeight="1" x14ac:dyDescent="0.3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 spans="1:24" ht="15.75" customHeight="1" x14ac:dyDescent="0.3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 spans="1:24" ht="15.75" customHeight="1" x14ac:dyDescent="0.3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 spans="1:24" ht="15.75" customHeight="1" x14ac:dyDescent="0.3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 spans="1:24" ht="15.75" customHeight="1" x14ac:dyDescent="0.3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 spans="1:24" ht="15.75" customHeight="1" x14ac:dyDescent="0.3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 spans="1:24" ht="15.75" customHeight="1" x14ac:dyDescent="0.3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 spans="1:24" ht="15.75" customHeight="1" x14ac:dyDescent="0.3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 spans="1:24" ht="15.75" customHeight="1" x14ac:dyDescent="0.3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 spans="1:24" ht="15.75" customHeight="1" x14ac:dyDescent="0.3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 spans="1:24" ht="15.75" customHeight="1" x14ac:dyDescent="0.3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 spans="1:24" ht="15.75" customHeight="1" x14ac:dyDescent="0.3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 spans="1:24" ht="15.75" customHeight="1" x14ac:dyDescent="0.3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 spans="1:24" ht="15.75" customHeight="1" x14ac:dyDescent="0.3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 spans="1:24" ht="15.75" customHeight="1" x14ac:dyDescent="0.3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 spans="1:24" ht="15.75" customHeight="1" x14ac:dyDescent="0.3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 spans="1:24" ht="15.75" customHeight="1" x14ac:dyDescent="0.3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 spans="1:24" ht="15.75" customHeight="1" x14ac:dyDescent="0.3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 spans="1:24" ht="15.75" customHeight="1" x14ac:dyDescent="0.3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 spans="1:24" ht="15.75" customHeight="1" x14ac:dyDescent="0.3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 spans="1:24" ht="15.75" customHeight="1" x14ac:dyDescent="0.3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 spans="1:24" ht="15.75" customHeight="1" x14ac:dyDescent="0.3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 spans="1:24" ht="15.75" customHeight="1" x14ac:dyDescent="0.3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 spans="1:24" ht="15.75" customHeight="1" x14ac:dyDescent="0.3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 spans="1:24" ht="15.75" customHeight="1" x14ac:dyDescent="0.3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 spans="1:24" ht="15.75" customHeight="1" x14ac:dyDescent="0.3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 spans="1:24" ht="15.75" customHeight="1" x14ac:dyDescent="0.3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 spans="1:24" ht="15.75" customHeight="1" x14ac:dyDescent="0.3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 spans="1:24" ht="15.75" customHeight="1" x14ac:dyDescent="0.3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 spans="1:24" ht="15.75" customHeight="1" x14ac:dyDescent="0.3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 spans="1:24" ht="15.75" customHeight="1" x14ac:dyDescent="0.3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 spans="1:24" ht="15.75" customHeight="1" x14ac:dyDescent="0.3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 spans="1:24" ht="15.75" customHeight="1" x14ac:dyDescent="0.3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 spans="1:24" ht="15.75" customHeight="1" x14ac:dyDescent="0.3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 spans="1:24" ht="15.75" customHeight="1" x14ac:dyDescent="0.3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 spans="1:24" ht="15.75" customHeight="1" x14ac:dyDescent="0.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 spans="1:24" ht="15.75" customHeight="1" x14ac:dyDescent="0.3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 spans="1:24" ht="15.75" customHeight="1" x14ac:dyDescent="0.3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 spans="1:24" ht="15.75" customHeight="1" x14ac:dyDescent="0.3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 spans="1:24" ht="15.75" customHeight="1" x14ac:dyDescent="0.3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 spans="1:24" ht="15.75" customHeight="1" x14ac:dyDescent="0.3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 spans="1:24" ht="15.75" customHeight="1" x14ac:dyDescent="0.3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 spans="1:24" ht="15.75" customHeight="1" x14ac:dyDescent="0.3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 spans="1:24" ht="15.75" customHeight="1" x14ac:dyDescent="0.3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 spans="1:24" ht="15.75" customHeight="1" x14ac:dyDescent="0.3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 spans="1:24" ht="15.75" customHeight="1" x14ac:dyDescent="0.3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 spans="1:24" ht="15.75" customHeight="1" x14ac:dyDescent="0.3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 spans="1:24" ht="15.75" customHeight="1" x14ac:dyDescent="0.3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 spans="1:24" ht="15.75" customHeight="1" x14ac:dyDescent="0.3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 spans="1:24" ht="15.75" customHeight="1" x14ac:dyDescent="0.3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 spans="1:24" ht="15.75" customHeight="1" x14ac:dyDescent="0.3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 spans="1:24" ht="15.75" customHeight="1" x14ac:dyDescent="0.3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 spans="1:24" ht="15.75" customHeight="1" x14ac:dyDescent="0.3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 spans="1:24" ht="15.75" customHeight="1" x14ac:dyDescent="0.3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 spans="1:24" ht="15.75" customHeight="1" x14ac:dyDescent="0.3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 spans="1:24" ht="15.75" customHeight="1" x14ac:dyDescent="0.3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 spans="1:24" ht="15.75" customHeight="1" x14ac:dyDescent="0.3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 spans="1:24" ht="15.75" customHeight="1" x14ac:dyDescent="0.3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 spans="1:24" ht="15.75" customHeight="1" x14ac:dyDescent="0.3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 spans="1:24" ht="15.75" customHeight="1" x14ac:dyDescent="0.3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 spans="1:24" ht="15.75" customHeight="1" x14ac:dyDescent="0.3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 spans="1:24" ht="15.75" customHeight="1" x14ac:dyDescent="0.3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 spans="1:24" ht="15.75" customHeight="1" x14ac:dyDescent="0.3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 spans="1:24" ht="15.75" customHeight="1" x14ac:dyDescent="0.3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 spans="1:24" ht="15.75" customHeight="1" x14ac:dyDescent="0.3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 spans="1:24" ht="15.75" customHeight="1" x14ac:dyDescent="0.3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 spans="1:24" ht="15.75" customHeight="1" x14ac:dyDescent="0.3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 spans="1:24" ht="15.75" customHeight="1" x14ac:dyDescent="0.3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 spans="1:24" ht="15.75" customHeight="1" x14ac:dyDescent="0.3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 spans="1:24" ht="15.75" customHeight="1" x14ac:dyDescent="0.3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 spans="1:24" ht="15.75" customHeight="1" x14ac:dyDescent="0.3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 spans="1:24" ht="15.75" customHeight="1" x14ac:dyDescent="0.3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 spans="1:24" ht="15.75" customHeight="1" x14ac:dyDescent="0.3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 spans="1:24" ht="15.75" customHeight="1" x14ac:dyDescent="0.3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 spans="1:24" ht="15.75" customHeight="1" x14ac:dyDescent="0.3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 spans="1:24" ht="15.75" customHeight="1" x14ac:dyDescent="0.3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 spans="1:24" ht="15.75" customHeight="1" x14ac:dyDescent="0.3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 spans="1:24" ht="15.75" customHeight="1" x14ac:dyDescent="0.3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 spans="1:24" ht="15.75" customHeight="1" x14ac:dyDescent="0.3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 spans="1:24" ht="15.75" customHeight="1" x14ac:dyDescent="0.3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 spans="1:24" ht="15.75" customHeight="1" x14ac:dyDescent="0.3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 spans="1:24" ht="15.75" customHeight="1" x14ac:dyDescent="0.3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 spans="1:24" ht="15.75" customHeight="1" x14ac:dyDescent="0.3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 spans="1:24" ht="15.75" customHeight="1" x14ac:dyDescent="0.3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 spans="1:24" ht="15.75" customHeight="1" x14ac:dyDescent="0.3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 spans="1:24" ht="15.75" customHeight="1" x14ac:dyDescent="0.3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 spans="1:24" ht="15.75" customHeight="1" x14ac:dyDescent="0.3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 spans="1:24" ht="15.75" customHeight="1" x14ac:dyDescent="0.3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 spans="1:24" ht="15.75" customHeight="1" x14ac:dyDescent="0.3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 spans="1:24" ht="15.75" customHeight="1" x14ac:dyDescent="0.3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 spans="1:24" ht="15.75" customHeight="1" x14ac:dyDescent="0.3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 spans="1:24" ht="15.75" customHeight="1" x14ac:dyDescent="0.3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 spans="1:24" ht="15.75" customHeight="1" x14ac:dyDescent="0.3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 spans="1:24" ht="15.75" customHeight="1" x14ac:dyDescent="0.3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 spans="1:24" ht="15.75" customHeight="1" x14ac:dyDescent="0.3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 spans="1:24" ht="15.75" customHeight="1" x14ac:dyDescent="0.3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 spans="1:24" ht="15.75" customHeight="1" x14ac:dyDescent="0.3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 spans="1:24" ht="15.75" customHeight="1" x14ac:dyDescent="0.3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 spans="1:24" ht="15.75" customHeight="1" x14ac:dyDescent="0.3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 spans="1:24" ht="15.75" customHeight="1" x14ac:dyDescent="0.3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 spans="1:24" ht="15.75" customHeight="1" x14ac:dyDescent="0.3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 spans="1:24" ht="15.75" customHeight="1" x14ac:dyDescent="0.3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 spans="1:24" ht="15.75" customHeight="1" x14ac:dyDescent="0.3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 spans="1:24" ht="15.75" customHeight="1" x14ac:dyDescent="0.3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 spans="1:24" ht="15.75" customHeight="1" x14ac:dyDescent="0.3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 spans="1:24" ht="15.75" customHeight="1" x14ac:dyDescent="0.3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 spans="1:24" ht="15.75" customHeight="1" x14ac:dyDescent="0.3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 spans="1:24" ht="15.75" customHeight="1" x14ac:dyDescent="0.3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 spans="1:24" ht="15.75" customHeight="1" x14ac:dyDescent="0.3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 spans="1:24" ht="15.75" customHeight="1" x14ac:dyDescent="0.3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 spans="1:24" ht="15.75" customHeight="1" x14ac:dyDescent="0.3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 spans="1:24" ht="15.75" customHeight="1" x14ac:dyDescent="0.3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 spans="1:24" ht="15.75" customHeight="1" x14ac:dyDescent="0.3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 spans="1:24" ht="15.75" customHeight="1" x14ac:dyDescent="0.3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 spans="1:24" ht="15.75" customHeight="1" x14ac:dyDescent="0.3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 spans="1:24" ht="15.75" customHeight="1" x14ac:dyDescent="0.3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 spans="1:24" ht="15.75" customHeight="1" x14ac:dyDescent="0.3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 spans="1:24" ht="15.75" customHeight="1" x14ac:dyDescent="0.3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 spans="1:24" ht="15.75" customHeight="1" x14ac:dyDescent="0.3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 spans="1:24" ht="15.75" customHeight="1" x14ac:dyDescent="0.3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 spans="1:24" ht="15.75" customHeight="1" x14ac:dyDescent="0.3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 spans="1:24" ht="15.75" customHeight="1" x14ac:dyDescent="0.3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 spans="1:24" ht="15.75" customHeight="1" x14ac:dyDescent="0.3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 spans="1:24" ht="15.75" customHeight="1" x14ac:dyDescent="0.3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 spans="1:24" ht="15.75" customHeight="1" x14ac:dyDescent="0.3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 spans="1:24" ht="15.75" customHeight="1" x14ac:dyDescent="0.3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 spans="1:24" ht="15.75" customHeight="1" x14ac:dyDescent="0.3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 spans="1:24" ht="15.75" customHeight="1" x14ac:dyDescent="0.3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 spans="1:24" ht="15.75" customHeight="1" x14ac:dyDescent="0.3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 spans="1:24" ht="15.75" customHeight="1" x14ac:dyDescent="0.3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 spans="1:24" ht="15.75" customHeight="1" x14ac:dyDescent="0.3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 spans="1:24" ht="15.75" customHeight="1" x14ac:dyDescent="0.3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 spans="1:24" ht="15.75" customHeight="1" x14ac:dyDescent="0.3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 spans="1:24" ht="15.75" customHeight="1" x14ac:dyDescent="0.3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 spans="1:24" ht="15.75" customHeight="1" x14ac:dyDescent="0.3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 spans="1:24" ht="15.75" customHeight="1" x14ac:dyDescent="0.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 spans="1:24" ht="15.75" customHeight="1" x14ac:dyDescent="0.3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 spans="1:24" ht="15.75" customHeight="1" x14ac:dyDescent="0.3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 spans="1:24" ht="15.75" customHeight="1" x14ac:dyDescent="0.3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 spans="1:24" ht="15.75" customHeight="1" x14ac:dyDescent="0.3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 spans="1:24" ht="15.75" customHeight="1" x14ac:dyDescent="0.3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 spans="1:24" ht="15.75" customHeight="1" x14ac:dyDescent="0.3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 spans="1:24" ht="15.75" customHeight="1" x14ac:dyDescent="0.3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 spans="1:24" ht="15.75" customHeight="1" x14ac:dyDescent="0.3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 spans="1:24" ht="15.75" customHeight="1" x14ac:dyDescent="0.3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 spans="1:24" ht="15.75" customHeight="1" x14ac:dyDescent="0.3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 spans="1:24" ht="15.75" customHeight="1" x14ac:dyDescent="0.3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 spans="1:24" ht="15.75" customHeight="1" x14ac:dyDescent="0.3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 spans="1:24" ht="15.75" customHeight="1" x14ac:dyDescent="0.3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 spans="1:24" ht="15.75" customHeight="1" x14ac:dyDescent="0.3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 spans="1:24" ht="15.75" customHeight="1" x14ac:dyDescent="0.3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 spans="1:24" ht="15.75" customHeight="1" x14ac:dyDescent="0.3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 spans="1:24" ht="15.75" customHeight="1" x14ac:dyDescent="0.3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 spans="1:24" ht="15.75" customHeight="1" x14ac:dyDescent="0.3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 spans="1:24" ht="15.75" customHeight="1" x14ac:dyDescent="0.3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 spans="1:24" ht="15.75" customHeight="1" x14ac:dyDescent="0.3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 spans="1:24" ht="15.75" customHeight="1" x14ac:dyDescent="0.3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 spans="1:24" ht="15.75" customHeight="1" x14ac:dyDescent="0.3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 spans="1:24" ht="15.75" customHeight="1" x14ac:dyDescent="0.3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 spans="1:24" ht="15.75" customHeight="1" x14ac:dyDescent="0.3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 spans="1:24" ht="15.75" customHeight="1" x14ac:dyDescent="0.3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 spans="1:24" ht="15.75" customHeight="1" x14ac:dyDescent="0.3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 spans="1:24" ht="15.75" customHeight="1" x14ac:dyDescent="0.3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 spans="1:24" ht="15.75" customHeight="1" x14ac:dyDescent="0.3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 spans="1:24" ht="15.75" customHeight="1" x14ac:dyDescent="0.3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 spans="1:24" ht="15.75" customHeight="1" x14ac:dyDescent="0.3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 spans="1:24" ht="15.75" customHeight="1" x14ac:dyDescent="0.3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 spans="1:24" ht="15.75" customHeight="1" x14ac:dyDescent="0.3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 spans="1:24" ht="15.75" customHeight="1" x14ac:dyDescent="0.3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 spans="1:24" ht="15.75" customHeight="1" x14ac:dyDescent="0.3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 spans="1:24" ht="15.75" customHeight="1" x14ac:dyDescent="0.3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 spans="1:24" ht="15.75" customHeight="1" x14ac:dyDescent="0.3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 spans="1:24" ht="15.75" customHeight="1" x14ac:dyDescent="0.3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 spans="1:24" ht="15.75" customHeight="1" x14ac:dyDescent="0.3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 spans="1:24" ht="15.75" customHeight="1" x14ac:dyDescent="0.3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 spans="1:24" ht="15.75" customHeight="1" x14ac:dyDescent="0.3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 spans="1:24" ht="15.75" customHeight="1" x14ac:dyDescent="0.3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 spans="1:24" ht="15.75" customHeight="1" x14ac:dyDescent="0.3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 spans="1:24" ht="15.75" customHeight="1" x14ac:dyDescent="0.3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 spans="1:24" ht="15.75" customHeight="1" x14ac:dyDescent="0.3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 spans="1:24" ht="15.75" customHeight="1" x14ac:dyDescent="0.3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 spans="1:24" ht="15.75" customHeight="1" x14ac:dyDescent="0.3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 spans="1:24" ht="15.75" customHeight="1" x14ac:dyDescent="0.3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 spans="1:24" ht="15.75" customHeight="1" x14ac:dyDescent="0.3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 spans="1:24" ht="15.75" customHeight="1" x14ac:dyDescent="0.3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 spans="1:24" ht="15.75" customHeight="1" x14ac:dyDescent="0.3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 spans="1:24" ht="15.75" customHeight="1" x14ac:dyDescent="0.3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 spans="1:24" ht="15.75" customHeight="1" x14ac:dyDescent="0.3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 spans="1:24" ht="15.75" customHeight="1" x14ac:dyDescent="0.3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 spans="1:24" ht="15.75" customHeight="1" x14ac:dyDescent="0.3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 spans="1:24" ht="15.75" customHeight="1" x14ac:dyDescent="0.3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 spans="1:24" ht="15.75" customHeight="1" x14ac:dyDescent="0.3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 spans="1:24" ht="15.75" customHeight="1" x14ac:dyDescent="0.3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 spans="1:24" ht="15.75" customHeight="1" x14ac:dyDescent="0.3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 spans="1:24" ht="15.75" customHeight="1" x14ac:dyDescent="0.3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 spans="1:24" ht="15.75" customHeight="1" x14ac:dyDescent="0.3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 spans="1:24" ht="15.75" customHeight="1" x14ac:dyDescent="0.3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 spans="1:24" ht="15.75" customHeight="1" x14ac:dyDescent="0.3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 spans="1:24" ht="15.75" customHeight="1" x14ac:dyDescent="0.3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 spans="1:24" ht="15.75" customHeight="1" x14ac:dyDescent="0.3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 spans="1:24" ht="15.75" customHeight="1" x14ac:dyDescent="0.3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 spans="1:24" ht="15.75" customHeight="1" x14ac:dyDescent="0.3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 spans="1:24" ht="15.75" customHeight="1" x14ac:dyDescent="0.3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 spans="1:24" ht="15.75" customHeight="1" x14ac:dyDescent="0.3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 spans="1:24" ht="15.75" customHeight="1" x14ac:dyDescent="0.3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 spans="1:24" ht="15.75" customHeight="1" x14ac:dyDescent="0.3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 spans="1:24" ht="15.75" customHeight="1" x14ac:dyDescent="0.3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 spans="1:24" ht="15.75" customHeight="1" x14ac:dyDescent="0.3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 spans="1:24" ht="15.75" customHeight="1" x14ac:dyDescent="0.3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 spans="1:24" ht="15.75" customHeight="1" x14ac:dyDescent="0.3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 spans="1:24" ht="15.75" customHeight="1" x14ac:dyDescent="0.3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 spans="1:24" ht="15.75" customHeight="1" x14ac:dyDescent="0.3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 spans="1:24" ht="15.75" customHeight="1" x14ac:dyDescent="0.3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 spans="1:24" ht="15.75" customHeight="1" x14ac:dyDescent="0.3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 spans="1:24" ht="15.75" customHeight="1" x14ac:dyDescent="0.3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 spans="1:24" ht="15.75" customHeight="1" x14ac:dyDescent="0.3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 spans="1:24" ht="15.75" customHeight="1" x14ac:dyDescent="0.3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 spans="1:24" ht="15.75" customHeight="1" x14ac:dyDescent="0.3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 spans="1:24" ht="15.75" customHeight="1" x14ac:dyDescent="0.3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 spans="1:24" ht="15.75" customHeight="1" x14ac:dyDescent="0.3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 spans="1:24" ht="15.75" customHeight="1" x14ac:dyDescent="0.3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 spans="1:24" ht="15.75" customHeight="1" x14ac:dyDescent="0.3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 spans="1:24" ht="15.75" customHeight="1" x14ac:dyDescent="0.3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 spans="1:24" ht="15.75" customHeight="1" x14ac:dyDescent="0.3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 spans="1:24" ht="15.75" customHeight="1" x14ac:dyDescent="0.3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 spans="1:24" ht="15.75" customHeight="1" x14ac:dyDescent="0.3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 spans="1:24" ht="15.75" customHeight="1" x14ac:dyDescent="0.3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 spans="1:24" ht="15.75" customHeight="1" x14ac:dyDescent="0.3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 spans="1:24" ht="15.75" customHeight="1" x14ac:dyDescent="0.3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 spans="1:24" ht="15.75" customHeight="1" x14ac:dyDescent="0.3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 spans="1:24" ht="15.75" customHeight="1" x14ac:dyDescent="0.3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 spans="1:24" ht="15.75" customHeight="1" x14ac:dyDescent="0.3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 spans="1:24" ht="15.75" customHeight="1" x14ac:dyDescent="0.3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 spans="1:24" ht="15.75" customHeight="1" x14ac:dyDescent="0.3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 spans="1:24" ht="15.75" customHeight="1" x14ac:dyDescent="0.3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 spans="1:24" ht="15.75" customHeight="1" x14ac:dyDescent="0.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 spans="1:24" ht="15.75" customHeight="1" x14ac:dyDescent="0.3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 spans="1:24" ht="15.75" customHeight="1" x14ac:dyDescent="0.3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 spans="1:24" ht="15.75" customHeight="1" x14ac:dyDescent="0.3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 spans="1:24" ht="15.75" customHeight="1" x14ac:dyDescent="0.3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 spans="1:24" ht="15.75" customHeight="1" x14ac:dyDescent="0.3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 spans="1:24" ht="15.75" customHeight="1" x14ac:dyDescent="0.3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 spans="1:24" ht="15.75" customHeight="1" x14ac:dyDescent="0.3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 spans="1:24" ht="15.75" customHeight="1" x14ac:dyDescent="0.3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 spans="1:24" ht="15.75" customHeight="1" x14ac:dyDescent="0.3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 spans="1:24" ht="15.75" customHeight="1" x14ac:dyDescent="0.3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 spans="1:24" ht="15.75" customHeight="1" x14ac:dyDescent="0.3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 spans="1:24" ht="15.75" customHeight="1" x14ac:dyDescent="0.3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 spans="1:24" ht="15.75" customHeight="1" x14ac:dyDescent="0.3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 spans="1:24" ht="15.75" customHeight="1" x14ac:dyDescent="0.3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 spans="1:24" ht="15.75" customHeight="1" x14ac:dyDescent="0.3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 spans="1:24" ht="15.75" customHeight="1" x14ac:dyDescent="0.3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 spans="1:24" ht="15.75" customHeight="1" x14ac:dyDescent="0.3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 spans="1:24" ht="15.75" customHeight="1" x14ac:dyDescent="0.3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 spans="1:24" ht="15.75" customHeight="1" x14ac:dyDescent="0.3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 spans="1:24" ht="15.75" customHeight="1" x14ac:dyDescent="0.3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 spans="1:24" ht="15.75" customHeight="1" x14ac:dyDescent="0.3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 spans="1:24" ht="15.75" customHeight="1" x14ac:dyDescent="0.3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 spans="1:24" ht="15.75" customHeight="1" x14ac:dyDescent="0.3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 spans="1:24" ht="15.75" customHeight="1" x14ac:dyDescent="0.3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 spans="1:24" ht="15.75" customHeight="1" x14ac:dyDescent="0.3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 spans="1:24" ht="15.75" customHeight="1" x14ac:dyDescent="0.3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 spans="1:24" ht="15.75" customHeight="1" x14ac:dyDescent="0.3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 spans="1:24" ht="15.75" customHeight="1" x14ac:dyDescent="0.3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 spans="1:24" ht="15.75" customHeight="1" x14ac:dyDescent="0.3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 spans="1:24" ht="15.75" customHeight="1" x14ac:dyDescent="0.3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 spans="1:24" ht="15.75" customHeight="1" x14ac:dyDescent="0.3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 spans="1:24" ht="15.75" customHeight="1" x14ac:dyDescent="0.3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 spans="1:24" ht="15.75" customHeight="1" x14ac:dyDescent="0.3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 spans="1:24" ht="15.75" customHeight="1" x14ac:dyDescent="0.3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 spans="1:24" ht="15.75" customHeight="1" x14ac:dyDescent="0.3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 spans="1:24" ht="15.75" customHeight="1" x14ac:dyDescent="0.3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 spans="1:24" ht="15.75" customHeight="1" x14ac:dyDescent="0.3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 spans="1:24" ht="15.75" customHeight="1" x14ac:dyDescent="0.3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 spans="1:24" ht="15.75" customHeight="1" x14ac:dyDescent="0.3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 spans="1:24" ht="15.75" customHeight="1" x14ac:dyDescent="0.3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 spans="1:24" ht="15.75" customHeight="1" x14ac:dyDescent="0.3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 spans="1:24" ht="15.75" customHeight="1" x14ac:dyDescent="0.3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 spans="1:24" ht="15.75" customHeight="1" x14ac:dyDescent="0.3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 spans="1:24" ht="15.75" customHeight="1" x14ac:dyDescent="0.3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 spans="1:24" ht="15.75" customHeight="1" x14ac:dyDescent="0.3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 spans="1:24" ht="15.75" customHeight="1" x14ac:dyDescent="0.3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 spans="1:24" ht="15.75" customHeight="1" x14ac:dyDescent="0.3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 spans="1:24" ht="15.75" customHeight="1" x14ac:dyDescent="0.3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 spans="1:24" ht="15.75" customHeight="1" x14ac:dyDescent="0.3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 spans="1:24" ht="15.75" customHeight="1" x14ac:dyDescent="0.3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 spans="1:24" ht="15.75" customHeight="1" x14ac:dyDescent="0.3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 spans="1:24" ht="15.75" customHeight="1" x14ac:dyDescent="0.3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 spans="1:24" ht="15.75" customHeight="1" x14ac:dyDescent="0.3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 spans="1:24" ht="15.75" customHeight="1" x14ac:dyDescent="0.3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 spans="1:24" ht="15.75" customHeight="1" x14ac:dyDescent="0.3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 spans="1:24" ht="15.75" customHeight="1" x14ac:dyDescent="0.3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 spans="1:24" ht="15.75" customHeight="1" x14ac:dyDescent="0.3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 spans="1:24" ht="15.75" customHeight="1" x14ac:dyDescent="0.3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 spans="1:24" ht="15.75" customHeight="1" x14ac:dyDescent="0.3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 spans="1:24" ht="15.75" customHeight="1" x14ac:dyDescent="0.3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 spans="1:24" ht="15.75" customHeight="1" x14ac:dyDescent="0.3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 spans="1:24" ht="15.75" customHeight="1" x14ac:dyDescent="0.3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 spans="1:24" ht="15.75" customHeight="1" x14ac:dyDescent="0.3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 spans="1:24" ht="15.75" customHeight="1" x14ac:dyDescent="0.3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 spans="1:24" ht="15.75" customHeight="1" x14ac:dyDescent="0.3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 spans="1:24" ht="15.75" customHeight="1" x14ac:dyDescent="0.3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 spans="1:24" ht="15.75" customHeight="1" x14ac:dyDescent="0.3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 spans="1:24" ht="15.75" customHeight="1" x14ac:dyDescent="0.3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 spans="1:24" ht="15.75" customHeight="1" x14ac:dyDescent="0.3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 spans="1:24" ht="15.75" customHeight="1" x14ac:dyDescent="0.3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 spans="1:24" ht="15.75" customHeight="1" x14ac:dyDescent="0.3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 spans="1:24" ht="15.75" customHeight="1" x14ac:dyDescent="0.3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 spans="1:24" ht="15.75" customHeight="1" x14ac:dyDescent="0.3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 spans="1:24" ht="15.75" customHeight="1" x14ac:dyDescent="0.3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 spans="1:24" ht="15.75" customHeight="1" x14ac:dyDescent="0.3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 spans="1:24" ht="15.75" customHeight="1" x14ac:dyDescent="0.3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 spans="1:24" ht="15.75" customHeight="1" x14ac:dyDescent="0.3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 spans="1:24" ht="15.75" customHeight="1" x14ac:dyDescent="0.3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 spans="1:24" ht="15.75" customHeight="1" x14ac:dyDescent="0.3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 spans="1:24" ht="15.75" customHeight="1" x14ac:dyDescent="0.3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 spans="1:24" ht="15.75" customHeight="1" x14ac:dyDescent="0.3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 spans="1:24" ht="15.75" customHeight="1" x14ac:dyDescent="0.3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 spans="1:24" ht="15.75" customHeight="1" x14ac:dyDescent="0.3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 spans="1:24" ht="15.75" customHeight="1" x14ac:dyDescent="0.3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 spans="1:24" ht="15.75" customHeight="1" x14ac:dyDescent="0.3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 spans="1:24" ht="15.75" customHeight="1" x14ac:dyDescent="0.3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 spans="1:24" ht="15.75" customHeight="1" x14ac:dyDescent="0.3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 spans="1:24" ht="15.75" customHeight="1" x14ac:dyDescent="0.3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 spans="1:24" ht="15.75" customHeight="1" x14ac:dyDescent="0.3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 spans="1:24" ht="15.75" customHeight="1" x14ac:dyDescent="0.3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 spans="1:24" ht="15.75" customHeight="1" x14ac:dyDescent="0.3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 spans="1:24" ht="15.75" customHeight="1" x14ac:dyDescent="0.3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 spans="1:24" ht="15.75" customHeight="1" x14ac:dyDescent="0.3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 spans="1:24" ht="15.75" customHeight="1" x14ac:dyDescent="0.3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 spans="1:24" ht="15.75" customHeight="1" x14ac:dyDescent="0.3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 spans="1:24" ht="15.75" customHeight="1" x14ac:dyDescent="0.3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 spans="1:24" ht="15.75" customHeight="1" x14ac:dyDescent="0.3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 spans="1:24" ht="15.75" customHeight="1" x14ac:dyDescent="0.3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 spans="1:24" ht="15.75" customHeight="1" x14ac:dyDescent="0.3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 spans="1:24" ht="15.75" customHeight="1" x14ac:dyDescent="0.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 spans="1:24" ht="15.75" customHeight="1" x14ac:dyDescent="0.3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 spans="1:24" ht="15.75" customHeight="1" x14ac:dyDescent="0.3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 spans="1:24" ht="15.75" customHeight="1" x14ac:dyDescent="0.3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 spans="1:24" ht="15.75" customHeight="1" x14ac:dyDescent="0.3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 spans="1:24" ht="15.75" customHeight="1" x14ac:dyDescent="0.3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 spans="1:24" ht="15.75" customHeight="1" x14ac:dyDescent="0.3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 spans="1:24" ht="15.75" customHeight="1" x14ac:dyDescent="0.3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 spans="1:24" ht="15.75" customHeight="1" x14ac:dyDescent="0.3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 spans="1:24" ht="15.75" customHeight="1" x14ac:dyDescent="0.3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 spans="1:24" ht="15.75" customHeight="1" x14ac:dyDescent="0.3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 spans="1:24" ht="15.75" customHeight="1" x14ac:dyDescent="0.3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 spans="1:24" ht="15.75" customHeight="1" x14ac:dyDescent="0.3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 spans="1:24" ht="15.75" customHeight="1" x14ac:dyDescent="0.3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 spans="1:24" ht="15.75" customHeight="1" x14ac:dyDescent="0.3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 spans="1:24" ht="15.75" customHeight="1" x14ac:dyDescent="0.3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 spans="1:24" ht="15.75" customHeight="1" x14ac:dyDescent="0.3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 spans="1:24" ht="15.75" customHeight="1" x14ac:dyDescent="0.3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 spans="1:24" ht="15.75" customHeight="1" x14ac:dyDescent="0.3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 spans="1:24" ht="15.75" customHeight="1" x14ac:dyDescent="0.3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 spans="1:24" ht="15.75" customHeight="1" x14ac:dyDescent="0.3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</row>
    <row r="956" spans="1:24" ht="15.75" customHeight="1" x14ac:dyDescent="0.3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</row>
    <row r="957" spans="1:24" ht="15.75" customHeight="1" x14ac:dyDescent="0.3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</row>
    <row r="958" spans="1:24" ht="15.75" customHeight="1" x14ac:dyDescent="0.3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</row>
    <row r="959" spans="1:24" ht="15.75" customHeight="1" x14ac:dyDescent="0.3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</row>
    <row r="960" spans="1:24" ht="15.75" customHeight="1" x14ac:dyDescent="0.3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</row>
    <row r="961" spans="1:24" ht="15.75" customHeight="1" x14ac:dyDescent="0.3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 spans="1:24" ht="15.75" customHeight="1" x14ac:dyDescent="0.3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</row>
    <row r="963" spans="1:24" ht="15.75" customHeight="1" x14ac:dyDescent="0.3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</row>
    <row r="964" spans="1:24" ht="15.75" customHeight="1" x14ac:dyDescent="0.3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</row>
    <row r="965" spans="1:24" ht="15.75" customHeight="1" x14ac:dyDescent="0.3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</row>
    <row r="966" spans="1:24" ht="15.75" customHeight="1" x14ac:dyDescent="0.3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</row>
    <row r="967" spans="1:24" ht="15.75" customHeight="1" x14ac:dyDescent="0.3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</row>
    <row r="968" spans="1:24" ht="15.75" customHeight="1" x14ac:dyDescent="0.3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</row>
    <row r="969" spans="1:24" ht="15.75" customHeight="1" x14ac:dyDescent="0.3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</row>
    <row r="970" spans="1:24" ht="15.75" customHeight="1" x14ac:dyDescent="0.3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 spans="1:24" ht="15.75" customHeight="1" x14ac:dyDescent="0.3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</row>
    <row r="972" spans="1:24" ht="15.75" customHeight="1" x14ac:dyDescent="0.3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</row>
    <row r="973" spans="1:24" ht="15.75" customHeight="1" x14ac:dyDescent="0.3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</row>
    <row r="974" spans="1:24" ht="15.75" customHeight="1" x14ac:dyDescent="0.3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</row>
    <row r="975" spans="1:24" ht="15.75" customHeight="1" x14ac:dyDescent="0.3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</row>
    <row r="976" spans="1:24" ht="15.75" customHeight="1" x14ac:dyDescent="0.3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 spans="1:24" ht="15.75" customHeight="1" x14ac:dyDescent="0.3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</row>
    <row r="978" spans="1:24" ht="15.75" customHeight="1" x14ac:dyDescent="0.3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</row>
    <row r="979" spans="1:24" ht="15.75" customHeight="1" x14ac:dyDescent="0.3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</row>
    <row r="980" spans="1:24" ht="15.75" customHeight="1" x14ac:dyDescent="0.3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 spans="1:24" ht="15.75" customHeight="1" x14ac:dyDescent="0.3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</row>
    <row r="982" spans="1:24" ht="15.75" customHeight="1" x14ac:dyDescent="0.3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</row>
    <row r="983" spans="1:24" ht="15.75" customHeight="1" x14ac:dyDescent="0.3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</row>
    <row r="984" spans="1:24" ht="15.75" customHeight="1" x14ac:dyDescent="0.35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</row>
    <row r="985" spans="1:24" ht="15.75" customHeight="1" x14ac:dyDescent="0.3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</row>
    <row r="986" spans="1:24" ht="15.75" customHeight="1" x14ac:dyDescent="0.35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 spans="1:24" ht="15.75" customHeight="1" x14ac:dyDescent="0.35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 spans="1:24" ht="15.75" customHeight="1" x14ac:dyDescent="0.35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 spans="1:24" ht="15.75" customHeight="1" x14ac:dyDescent="0.35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 spans="1:24" ht="15.75" customHeight="1" x14ac:dyDescent="0.35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 spans="1:24" ht="15.75" customHeight="1" x14ac:dyDescent="0.3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 spans="1:24" ht="15.75" customHeight="1" x14ac:dyDescent="0.35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 spans="1:24" ht="15.75" customHeight="1" x14ac:dyDescent="0.35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 spans="1:24" ht="15.75" customHeight="1" x14ac:dyDescent="0.35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 spans="1:24" ht="15.75" customHeight="1" x14ac:dyDescent="0.3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 spans="1:24" ht="15.75" customHeight="1" x14ac:dyDescent="0.35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 spans="1:24" ht="15.75" customHeight="1" x14ac:dyDescent="0.35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 spans="1:24" ht="15.75" customHeight="1" x14ac:dyDescent="0.35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  <row r="999" spans="1:24" ht="15.75" customHeight="1" x14ac:dyDescent="0.35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</row>
    <row r="1000" spans="1:24" ht="15.75" customHeight="1" x14ac:dyDescent="0.35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</row>
  </sheetData>
  <mergeCells count="11">
    <mergeCell ref="N42:P43"/>
    <mergeCell ref="N46:Q46"/>
    <mergeCell ref="N47:Q47"/>
    <mergeCell ref="N48:Q48"/>
    <mergeCell ref="A1:A2"/>
    <mergeCell ref="E1:L1"/>
    <mergeCell ref="N1:N18"/>
    <mergeCell ref="A21:L21"/>
    <mergeCell ref="N21:W21"/>
    <mergeCell ref="N38:P39"/>
    <mergeCell ref="N40:P41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1.23046875" defaultRowHeight="15" customHeight="1" x14ac:dyDescent="0.35"/>
  <cols>
    <col min="1" max="1" width="4.69140625" customWidth="1"/>
    <col min="2" max="3" width="8" customWidth="1"/>
    <col min="4" max="4" width="10" customWidth="1"/>
    <col min="5" max="13" width="6.69140625" customWidth="1"/>
    <col min="14" max="14" width="4.69140625" customWidth="1"/>
    <col min="15" max="16" width="8" customWidth="1"/>
    <col min="17" max="17" width="10" customWidth="1"/>
    <col min="18" max="20" width="9.69140625" customWidth="1"/>
    <col min="21" max="21" width="10.07421875" customWidth="1"/>
    <col min="22" max="23" width="9.69140625" customWidth="1"/>
    <col min="24" max="24" width="9.69140625" hidden="1" customWidth="1"/>
    <col min="25" max="26" width="10.53515625" customWidth="1"/>
  </cols>
  <sheetData>
    <row r="1" spans="1:24" ht="15.75" customHeight="1" x14ac:dyDescent="0.35">
      <c r="A1" s="1" t="s">
        <v>1</v>
      </c>
      <c r="B1" s="1"/>
      <c r="C1" s="1"/>
      <c r="D1" s="3"/>
      <c r="E1" s="5" t="s">
        <v>3</v>
      </c>
      <c r="F1" s="5"/>
      <c r="G1" s="5"/>
      <c r="H1" s="5"/>
      <c r="I1" s="5"/>
      <c r="J1" s="5"/>
      <c r="K1" s="5"/>
      <c r="L1" s="5"/>
      <c r="M1" s="6"/>
      <c r="N1" s="6"/>
      <c r="O1" s="6"/>
      <c r="P1" s="6"/>
      <c r="Q1" s="6"/>
      <c r="R1" s="5" t="s">
        <v>6</v>
      </c>
      <c r="S1" s="5"/>
      <c r="T1" s="5"/>
      <c r="U1" s="5"/>
      <c r="V1" s="5"/>
      <c r="W1" s="5"/>
      <c r="X1" s="5"/>
    </row>
    <row r="2" spans="1:24" ht="15.75" customHeight="1" x14ac:dyDescent="0.35">
      <c r="A2" s="3"/>
      <c r="B2" s="3"/>
      <c r="C2" s="3"/>
      <c r="D2" s="3"/>
      <c r="E2" s="9" t="s">
        <v>8</v>
      </c>
      <c r="F2" s="9" t="s">
        <v>9</v>
      </c>
      <c r="G2" s="9" t="s">
        <v>10</v>
      </c>
      <c r="H2" s="9" t="s">
        <v>11</v>
      </c>
      <c r="I2" s="9" t="s">
        <v>12</v>
      </c>
      <c r="J2" s="9" t="s">
        <v>13</v>
      </c>
      <c r="K2" s="9" t="s">
        <v>14</v>
      </c>
      <c r="L2" s="9" t="s">
        <v>15</v>
      </c>
      <c r="M2" s="12"/>
      <c r="N2" s="12"/>
      <c r="O2" s="12"/>
      <c r="P2" s="13"/>
      <c r="Q2" s="13"/>
      <c r="R2" s="9" t="s">
        <v>17</v>
      </c>
      <c r="S2" s="9" t="s">
        <v>18</v>
      </c>
      <c r="T2" s="9" t="s">
        <v>20</v>
      </c>
      <c r="U2" s="9" t="s">
        <v>21</v>
      </c>
      <c r="V2" s="9" t="s">
        <v>23</v>
      </c>
      <c r="W2" s="9" t="s">
        <v>25</v>
      </c>
      <c r="X2" s="9" t="s">
        <v>27</v>
      </c>
    </row>
    <row r="3" spans="1:24" ht="15.75" customHeight="1" x14ac:dyDescent="0.35">
      <c r="A3" s="1"/>
      <c r="B3" s="1"/>
      <c r="C3" s="1"/>
      <c r="D3" s="3"/>
      <c r="E3" s="9" t="s">
        <v>19</v>
      </c>
      <c r="F3" s="9" t="s">
        <v>22</v>
      </c>
      <c r="G3" s="9" t="s">
        <v>24</v>
      </c>
      <c r="H3" s="9" t="s">
        <v>26</v>
      </c>
      <c r="I3" s="9" t="s">
        <v>28</v>
      </c>
      <c r="J3" s="9" t="s">
        <v>29</v>
      </c>
      <c r="K3" s="9" t="s">
        <v>30</v>
      </c>
      <c r="L3" s="9" t="s">
        <v>31</v>
      </c>
      <c r="M3" s="12"/>
      <c r="N3" s="12"/>
      <c r="O3" s="12"/>
      <c r="P3" s="13"/>
      <c r="Q3" s="13"/>
      <c r="R3" s="9" t="s">
        <v>32</v>
      </c>
      <c r="S3" s="9" t="s">
        <v>33</v>
      </c>
      <c r="T3" s="9" t="s">
        <v>34</v>
      </c>
      <c r="U3" s="9" t="s">
        <v>35</v>
      </c>
      <c r="V3" s="9" t="s">
        <v>36</v>
      </c>
      <c r="W3" s="9" t="s">
        <v>39</v>
      </c>
      <c r="X3" s="9" t="s">
        <v>38</v>
      </c>
    </row>
    <row r="4" spans="1:24" ht="15.75" customHeight="1" x14ac:dyDescent="0.35">
      <c r="A4" s="9">
        <v>1</v>
      </c>
      <c r="B4" s="18"/>
      <c r="C4" s="18"/>
      <c r="D4" s="19"/>
      <c r="E4" s="9">
        <v>0</v>
      </c>
      <c r="F4" s="18">
        <v>8</v>
      </c>
      <c r="G4" s="9">
        <f t="shared" ref="G4:G18" si="0">E4+F4</f>
        <v>8</v>
      </c>
      <c r="H4" s="9">
        <v>0</v>
      </c>
      <c r="I4" s="9">
        <v>17</v>
      </c>
      <c r="J4" s="9">
        <f t="shared" ref="J4:J18" si="1">I4+H4</f>
        <v>17</v>
      </c>
      <c r="K4" s="9">
        <f t="shared" ref="K4:L4" si="2">E4+H4</f>
        <v>0</v>
      </c>
      <c r="L4" s="9">
        <f t="shared" si="2"/>
        <v>25</v>
      </c>
      <c r="M4" s="12"/>
      <c r="N4" s="12"/>
      <c r="O4" s="12"/>
      <c r="P4" s="13"/>
      <c r="Q4" s="13"/>
      <c r="R4" s="20">
        <f t="shared" ref="R4:R18" si="3">(E4+I4)/25</f>
        <v>0.68</v>
      </c>
      <c r="S4" s="20">
        <f t="shared" ref="S4:S18" si="4">I4/L4</f>
        <v>0.68</v>
      </c>
      <c r="T4" s="20">
        <f t="shared" ref="T4:T18" si="5">I4/J4</f>
        <v>1</v>
      </c>
      <c r="U4" s="20">
        <f t="shared" ref="U4:U18" si="6">L4/25</f>
        <v>1</v>
      </c>
      <c r="V4" s="20">
        <f t="shared" ref="V4:V18" si="7">(H4+F4)/25</f>
        <v>0.32</v>
      </c>
      <c r="W4" s="20" t="e">
        <f t="shared" ref="W4:W18" si="8">H4/K4</f>
        <v>#DIV/0!</v>
      </c>
      <c r="X4" s="20" t="e">
        <f t="shared" ref="X4:X18" si="9">E4/K4</f>
        <v>#DIV/0!</v>
      </c>
    </row>
    <row r="5" spans="1:24" ht="15.75" customHeight="1" x14ac:dyDescent="0.35">
      <c r="A5" s="9">
        <v>2</v>
      </c>
      <c r="B5" s="18"/>
      <c r="C5" s="18"/>
      <c r="D5" s="19"/>
      <c r="E5" s="9">
        <v>0</v>
      </c>
      <c r="F5" s="9">
        <v>4</v>
      </c>
      <c r="G5" s="9">
        <f t="shared" si="0"/>
        <v>4</v>
      </c>
      <c r="H5" s="9">
        <v>15</v>
      </c>
      <c r="I5" s="9">
        <v>6</v>
      </c>
      <c r="J5" s="9">
        <f t="shared" si="1"/>
        <v>21</v>
      </c>
      <c r="K5" s="9">
        <f t="shared" ref="K5:L5" si="10">E5+H5</f>
        <v>15</v>
      </c>
      <c r="L5" s="9">
        <f t="shared" si="10"/>
        <v>10</v>
      </c>
      <c r="M5" s="12"/>
      <c r="N5" s="12"/>
      <c r="O5" s="12"/>
      <c r="P5" s="13"/>
      <c r="Q5" s="13"/>
      <c r="R5" s="20">
        <f t="shared" si="3"/>
        <v>0.24</v>
      </c>
      <c r="S5" s="20">
        <f t="shared" si="4"/>
        <v>0.6</v>
      </c>
      <c r="T5" s="20">
        <f t="shared" si="5"/>
        <v>0.2857142857142857</v>
      </c>
      <c r="U5" s="20">
        <f t="shared" si="6"/>
        <v>0.4</v>
      </c>
      <c r="V5" s="20">
        <f t="shared" si="7"/>
        <v>0.76</v>
      </c>
      <c r="W5" s="20">
        <f t="shared" si="8"/>
        <v>1</v>
      </c>
      <c r="X5" s="20">
        <f t="shared" si="9"/>
        <v>0</v>
      </c>
    </row>
    <row r="6" spans="1:24" ht="15.75" customHeight="1" x14ac:dyDescent="0.35">
      <c r="A6" s="9">
        <v>3</v>
      </c>
      <c r="B6" s="18"/>
      <c r="C6" s="18"/>
      <c r="D6" s="19"/>
      <c r="E6" s="9">
        <v>0</v>
      </c>
      <c r="F6" s="9">
        <v>0</v>
      </c>
      <c r="G6" s="9">
        <f t="shared" si="0"/>
        <v>0</v>
      </c>
      <c r="H6" s="9">
        <v>21</v>
      </c>
      <c r="I6" s="9">
        <v>4</v>
      </c>
      <c r="J6" s="9">
        <f t="shared" si="1"/>
        <v>25</v>
      </c>
      <c r="K6" s="9">
        <f t="shared" ref="K6:L6" si="11">E6+H6</f>
        <v>21</v>
      </c>
      <c r="L6" s="9">
        <f t="shared" si="11"/>
        <v>4</v>
      </c>
      <c r="M6" s="12"/>
      <c r="N6" s="12"/>
      <c r="O6" s="12"/>
      <c r="P6" s="13"/>
      <c r="Q6" s="13"/>
      <c r="R6" s="20">
        <f t="shared" si="3"/>
        <v>0.16</v>
      </c>
      <c r="S6" s="20">
        <f t="shared" si="4"/>
        <v>1</v>
      </c>
      <c r="T6" s="20">
        <f t="shared" si="5"/>
        <v>0.16</v>
      </c>
      <c r="U6" s="20">
        <f t="shared" si="6"/>
        <v>0.16</v>
      </c>
      <c r="V6" s="20">
        <f t="shared" si="7"/>
        <v>0.84</v>
      </c>
      <c r="W6" s="20">
        <f t="shared" si="8"/>
        <v>1</v>
      </c>
      <c r="X6" s="20">
        <f t="shared" si="9"/>
        <v>0</v>
      </c>
    </row>
    <row r="7" spans="1:24" ht="15.75" customHeight="1" x14ac:dyDescent="0.35">
      <c r="A7" s="9">
        <v>4</v>
      </c>
      <c r="B7" s="18"/>
      <c r="C7" s="18"/>
      <c r="D7" s="19"/>
      <c r="E7" s="9">
        <v>0</v>
      </c>
      <c r="F7" s="9">
        <v>10</v>
      </c>
      <c r="G7" s="9">
        <f t="shared" si="0"/>
        <v>10</v>
      </c>
      <c r="H7" s="9">
        <v>9</v>
      </c>
      <c r="I7" s="9">
        <v>6</v>
      </c>
      <c r="J7" s="9">
        <f t="shared" si="1"/>
        <v>15</v>
      </c>
      <c r="K7" s="9">
        <f t="shared" ref="K7:L7" si="12">E7+H7</f>
        <v>9</v>
      </c>
      <c r="L7" s="9">
        <f t="shared" si="12"/>
        <v>16</v>
      </c>
      <c r="M7" s="12"/>
      <c r="N7" s="12"/>
      <c r="O7" s="12"/>
      <c r="P7" s="13"/>
      <c r="Q7" s="13"/>
      <c r="R7" s="20">
        <f t="shared" si="3"/>
        <v>0.24</v>
      </c>
      <c r="S7" s="20">
        <f t="shared" si="4"/>
        <v>0.375</v>
      </c>
      <c r="T7" s="20">
        <f t="shared" si="5"/>
        <v>0.4</v>
      </c>
      <c r="U7" s="20">
        <f t="shared" si="6"/>
        <v>0.64</v>
      </c>
      <c r="V7" s="20">
        <f t="shared" si="7"/>
        <v>0.76</v>
      </c>
      <c r="W7" s="20">
        <f t="shared" si="8"/>
        <v>1</v>
      </c>
      <c r="X7" s="20">
        <f t="shared" si="9"/>
        <v>0</v>
      </c>
    </row>
    <row r="8" spans="1:24" ht="15.75" customHeight="1" x14ac:dyDescent="0.35">
      <c r="A8" s="9">
        <v>5</v>
      </c>
      <c r="B8" s="18"/>
      <c r="C8" s="18"/>
      <c r="D8" s="19"/>
      <c r="E8" s="9">
        <v>0</v>
      </c>
      <c r="F8" s="9">
        <v>7</v>
      </c>
      <c r="G8" s="9">
        <f t="shared" si="0"/>
        <v>7</v>
      </c>
      <c r="H8" s="9">
        <v>10</v>
      </c>
      <c r="I8" s="9">
        <v>8</v>
      </c>
      <c r="J8" s="9">
        <f t="shared" si="1"/>
        <v>18</v>
      </c>
      <c r="K8" s="9">
        <f t="shared" ref="K8:L8" si="13">E8+H8</f>
        <v>10</v>
      </c>
      <c r="L8" s="9">
        <f t="shared" si="13"/>
        <v>15</v>
      </c>
      <c r="M8" s="12"/>
      <c r="N8" s="12"/>
      <c r="O8" s="12"/>
      <c r="P8" s="13"/>
      <c r="Q8" s="13"/>
      <c r="R8" s="20">
        <f t="shared" si="3"/>
        <v>0.32</v>
      </c>
      <c r="S8" s="20">
        <f t="shared" si="4"/>
        <v>0.53333333333333333</v>
      </c>
      <c r="T8" s="20">
        <f t="shared" si="5"/>
        <v>0.44444444444444442</v>
      </c>
      <c r="U8" s="20">
        <f t="shared" si="6"/>
        <v>0.6</v>
      </c>
      <c r="V8" s="20">
        <f t="shared" si="7"/>
        <v>0.68</v>
      </c>
      <c r="W8" s="20">
        <f t="shared" si="8"/>
        <v>1</v>
      </c>
      <c r="X8" s="20">
        <f t="shared" si="9"/>
        <v>0</v>
      </c>
    </row>
    <row r="9" spans="1:24" ht="15.75" customHeight="1" x14ac:dyDescent="0.35">
      <c r="A9" s="9">
        <v>6</v>
      </c>
      <c r="B9" s="18"/>
      <c r="C9" s="18"/>
      <c r="D9" s="19"/>
      <c r="E9" s="9">
        <v>0</v>
      </c>
      <c r="F9" s="9">
        <v>2</v>
      </c>
      <c r="G9" s="9">
        <f t="shared" si="0"/>
        <v>2</v>
      </c>
      <c r="H9" s="9">
        <v>2</v>
      </c>
      <c r="I9" s="9">
        <v>21</v>
      </c>
      <c r="J9" s="9">
        <f t="shared" si="1"/>
        <v>23</v>
      </c>
      <c r="K9" s="9">
        <f t="shared" ref="K9:L9" si="14">E9+H9</f>
        <v>2</v>
      </c>
      <c r="L9" s="9">
        <f t="shared" si="14"/>
        <v>23</v>
      </c>
      <c r="M9" s="12"/>
      <c r="N9" s="12"/>
      <c r="O9" s="12"/>
      <c r="P9" s="13"/>
      <c r="Q9" s="13"/>
      <c r="R9" s="20">
        <f t="shared" si="3"/>
        <v>0.84</v>
      </c>
      <c r="S9" s="20">
        <f t="shared" si="4"/>
        <v>0.91304347826086951</v>
      </c>
      <c r="T9" s="20">
        <f t="shared" si="5"/>
        <v>0.91304347826086951</v>
      </c>
      <c r="U9" s="20">
        <f t="shared" si="6"/>
        <v>0.92</v>
      </c>
      <c r="V9" s="20">
        <f t="shared" si="7"/>
        <v>0.16</v>
      </c>
      <c r="W9" s="20">
        <f t="shared" si="8"/>
        <v>1</v>
      </c>
      <c r="X9" s="20">
        <f t="shared" si="9"/>
        <v>0</v>
      </c>
    </row>
    <row r="10" spans="1:24" ht="15.75" customHeight="1" x14ac:dyDescent="0.35">
      <c r="A10" s="9">
        <v>7</v>
      </c>
      <c r="B10" s="18"/>
      <c r="C10" s="18"/>
      <c r="D10" s="19"/>
      <c r="E10" s="9">
        <v>0</v>
      </c>
      <c r="F10" s="9">
        <v>5</v>
      </c>
      <c r="G10" s="9">
        <f t="shared" si="0"/>
        <v>5</v>
      </c>
      <c r="H10" s="9">
        <v>11</v>
      </c>
      <c r="I10" s="9">
        <v>9</v>
      </c>
      <c r="J10" s="9">
        <f t="shared" si="1"/>
        <v>20</v>
      </c>
      <c r="K10" s="9">
        <f t="shared" ref="K10:L10" si="15">E10+H10</f>
        <v>11</v>
      </c>
      <c r="L10" s="9">
        <f t="shared" si="15"/>
        <v>14</v>
      </c>
      <c r="M10" s="12"/>
      <c r="N10" s="12"/>
      <c r="O10" s="12"/>
      <c r="P10" s="13"/>
      <c r="Q10" s="13"/>
      <c r="R10" s="20">
        <f t="shared" si="3"/>
        <v>0.36</v>
      </c>
      <c r="S10" s="20">
        <f t="shared" si="4"/>
        <v>0.6428571428571429</v>
      </c>
      <c r="T10" s="20">
        <f t="shared" si="5"/>
        <v>0.45</v>
      </c>
      <c r="U10" s="20">
        <f t="shared" si="6"/>
        <v>0.56000000000000005</v>
      </c>
      <c r="V10" s="20">
        <f t="shared" si="7"/>
        <v>0.64</v>
      </c>
      <c r="W10" s="20">
        <f t="shared" si="8"/>
        <v>1</v>
      </c>
      <c r="X10" s="20">
        <f t="shared" si="9"/>
        <v>0</v>
      </c>
    </row>
    <row r="11" spans="1:24" ht="15.75" customHeight="1" x14ac:dyDescent="0.35">
      <c r="A11" s="9">
        <v>8</v>
      </c>
      <c r="B11" s="18"/>
      <c r="C11" s="18"/>
      <c r="D11" s="19"/>
      <c r="E11" s="9">
        <v>0</v>
      </c>
      <c r="F11" s="9">
        <v>3</v>
      </c>
      <c r="G11" s="9">
        <f t="shared" si="0"/>
        <v>3</v>
      </c>
      <c r="H11" s="9">
        <v>16</v>
      </c>
      <c r="I11" s="9">
        <v>6</v>
      </c>
      <c r="J11" s="9">
        <f t="shared" si="1"/>
        <v>22</v>
      </c>
      <c r="K11" s="9">
        <f t="shared" ref="K11:L11" si="16">E11+H11</f>
        <v>16</v>
      </c>
      <c r="L11" s="9">
        <f t="shared" si="16"/>
        <v>9</v>
      </c>
      <c r="M11" s="12"/>
      <c r="N11" s="12"/>
      <c r="O11" s="12"/>
      <c r="P11" s="13"/>
      <c r="Q11" s="13"/>
      <c r="R11" s="20">
        <f t="shared" si="3"/>
        <v>0.24</v>
      </c>
      <c r="S11" s="20">
        <f t="shared" si="4"/>
        <v>0.66666666666666663</v>
      </c>
      <c r="T11" s="20">
        <f t="shared" si="5"/>
        <v>0.27272727272727271</v>
      </c>
      <c r="U11" s="20">
        <f t="shared" si="6"/>
        <v>0.36</v>
      </c>
      <c r="V11" s="20">
        <f t="shared" si="7"/>
        <v>0.76</v>
      </c>
      <c r="W11" s="20">
        <f t="shared" si="8"/>
        <v>1</v>
      </c>
      <c r="X11" s="20">
        <f t="shared" si="9"/>
        <v>0</v>
      </c>
    </row>
    <row r="12" spans="1:24" ht="15.75" customHeight="1" x14ac:dyDescent="0.35">
      <c r="A12" s="9">
        <v>9</v>
      </c>
      <c r="B12" s="18"/>
      <c r="C12" s="18"/>
      <c r="D12" s="19"/>
      <c r="E12" s="9">
        <v>0</v>
      </c>
      <c r="F12" s="9">
        <v>10</v>
      </c>
      <c r="G12" s="9">
        <f t="shared" si="0"/>
        <v>10</v>
      </c>
      <c r="H12" s="9">
        <v>4</v>
      </c>
      <c r="I12" s="9">
        <v>11</v>
      </c>
      <c r="J12" s="9">
        <f t="shared" si="1"/>
        <v>15</v>
      </c>
      <c r="K12" s="9">
        <f t="shared" ref="K12:L12" si="17">E12+H12</f>
        <v>4</v>
      </c>
      <c r="L12" s="9">
        <f t="shared" si="17"/>
        <v>21</v>
      </c>
      <c r="M12" s="12"/>
      <c r="N12" s="12"/>
      <c r="O12" s="12"/>
      <c r="P12" s="13"/>
      <c r="Q12" s="13"/>
      <c r="R12" s="20">
        <f t="shared" si="3"/>
        <v>0.44</v>
      </c>
      <c r="S12" s="20">
        <f t="shared" si="4"/>
        <v>0.52380952380952384</v>
      </c>
      <c r="T12" s="20">
        <f t="shared" si="5"/>
        <v>0.73333333333333328</v>
      </c>
      <c r="U12" s="20">
        <f t="shared" si="6"/>
        <v>0.84</v>
      </c>
      <c r="V12" s="20">
        <f t="shared" si="7"/>
        <v>0.56000000000000005</v>
      </c>
      <c r="W12" s="20">
        <f t="shared" si="8"/>
        <v>1</v>
      </c>
      <c r="X12" s="20">
        <f t="shared" si="9"/>
        <v>0</v>
      </c>
    </row>
    <row r="13" spans="1:24" ht="15.75" customHeight="1" x14ac:dyDescent="0.35">
      <c r="A13" s="9">
        <v>10</v>
      </c>
      <c r="B13" s="18"/>
      <c r="C13" s="18"/>
      <c r="D13" s="19"/>
      <c r="E13" s="9">
        <v>0</v>
      </c>
      <c r="F13" s="9">
        <v>7</v>
      </c>
      <c r="G13" s="9">
        <f t="shared" si="0"/>
        <v>7</v>
      </c>
      <c r="H13" s="9">
        <v>6</v>
      </c>
      <c r="I13" s="9">
        <v>12</v>
      </c>
      <c r="J13" s="9">
        <f t="shared" si="1"/>
        <v>18</v>
      </c>
      <c r="K13" s="9">
        <f t="shared" ref="K13:L13" si="18">E13+H13</f>
        <v>6</v>
      </c>
      <c r="L13" s="9">
        <f t="shared" si="18"/>
        <v>19</v>
      </c>
      <c r="M13" s="12"/>
      <c r="N13" s="12"/>
      <c r="O13" s="12"/>
      <c r="P13" s="13"/>
      <c r="Q13" s="13"/>
      <c r="R13" s="20">
        <f t="shared" si="3"/>
        <v>0.48</v>
      </c>
      <c r="S13" s="20">
        <f t="shared" si="4"/>
        <v>0.63157894736842102</v>
      </c>
      <c r="T13" s="20">
        <f t="shared" si="5"/>
        <v>0.66666666666666663</v>
      </c>
      <c r="U13" s="20">
        <f t="shared" si="6"/>
        <v>0.76</v>
      </c>
      <c r="V13" s="20">
        <f t="shared" si="7"/>
        <v>0.52</v>
      </c>
      <c r="W13" s="20">
        <f t="shared" si="8"/>
        <v>1</v>
      </c>
      <c r="X13" s="20">
        <f t="shared" si="9"/>
        <v>0</v>
      </c>
    </row>
    <row r="14" spans="1:24" ht="15.75" customHeight="1" x14ac:dyDescent="0.35">
      <c r="A14" s="9">
        <v>11</v>
      </c>
      <c r="B14" s="18"/>
      <c r="C14" s="18"/>
      <c r="D14" s="19"/>
      <c r="E14" s="9">
        <v>0</v>
      </c>
      <c r="F14" s="9">
        <v>1</v>
      </c>
      <c r="G14" s="9">
        <f t="shared" si="0"/>
        <v>1</v>
      </c>
      <c r="H14" s="9">
        <v>2</v>
      </c>
      <c r="I14" s="9">
        <v>22</v>
      </c>
      <c r="J14" s="9">
        <f t="shared" si="1"/>
        <v>24</v>
      </c>
      <c r="K14" s="9">
        <f t="shared" ref="K14:L14" si="19">E14+H14</f>
        <v>2</v>
      </c>
      <c r="L14" s="9">
        <f t="shared" si="19"/>
        <v>23</v>
      </c>
      <c r="M14" s="12"/>
      <c r="N14" s="12"/>
      <c r="O14" s="12"/>
      <c r="P14" s="13"/>
      <c r="Q14" s="13"/>
      <c r="R14" s="20">
        <f t="shared" si="3"/>
        <v>0.88</v>
      </c>
      <c r="S14" s="20">
        <f t="shared" si="4"/>
        <v>0.95652173913043481</v>
      </c>
      <c r="T14" s="20">
        <f t="shared" si="5"/>
        <v>0.91666666666666663</v>
      </c>
      <c r="U14" s="20">
        <f t="shared" si="6"/>
        <v>0.92</v>
      </c>
      <c r="V14" s="20">
        <f t="shared" si="7"/>
        <v>0.12</v>
      </c>
      <c r="W14" s="20">
        <f t="shared" si="8"/>
        <v>1</v>
      </c>
      <c r="X14" s="20">
        <f t="shared" si="9"/>
        <v>0</v>
      </c>
    </row>
    <row r="15" spans="1:24" ht="15.75" customHeight="1" x14ac:dyDescent="0.35">
      <c r="A15" s="9">
        <v>12</v>
      </c>
      <c r="B15" s="18"/>
      <c r="C15" s="18"/>
      <c r="D15" s="19"/>
      <c r="E15" s="9">
        <v>0</v>
      </c>
      <c r="F15" s="9">
        <v>1</v>
      </c>
      <c r="G15" s="9">
        <f t="shared" si="0"/>
        <v>1</v>
      </c>
      <c r="H15" s="9">
        <v>18</v>
      </c>
      <c r="I15" s="9">
        <v>6</v>
      </c>
      <c r="J15" s="9">
        <f t="shared" si="1"/>
        <v>24</v>
      </c>
      <c r="K15" s="9">
        <f t="shared" ref="K15:L15" si="20">E15+H15</f>
        <v>18</v>
      </c>
      <c r="L15" s="9">
        <f t="shared" si="20"/>
        <v>7</v>
      </c>
      <c r="M15" s="12"/>
      <c r="N15" s="12"/>
      <c r="O15" s="12"/>
      <c r="P15" s="13"/>
      <c r="Q15" s="13"/>
      <c r="R15" s="20">
        <f t="shared" si="3"/>
        <v>0.24</v>
      </c>
      <c r="S15" s="20">
        <f t="shared" si="4"/>
        <v>0.8571428571428571</v>
      </c>
      <c r="T15" s="20">
        <f t="shared" si="5"/>
        <v>0.25</v>
      </c>
      <c r="U15" s="20">
        <f t="shared" si="6"/>
        <v>0.28000000000000003</v>
      </c>
      <c r="V15" s="20">
        <f t="shared" si="7"/>
        <v>0.76</v>
      </c>
      <c r="W15" s="20">
        <f t="shared" si="8"/>
        <v>1</v>
      </c>
      <c r="X15" s="20">
        <f t="shared" si="9"/>
        <v>0</v>
      </c>
    </row>
    <row r="16" spans="1:24" ht="15.75" customHeight="1" x14ac:dyDescent="0.35">
      <c r="A16" s="9">
        <v>13</v>
      </c>
      <c r="B16" s="18"/>
      <c r="C16" s="18"/>
      <c r="D16" s="19"/>
      <c r="E16" s="9">
        <v>0</v>
      </c>
      <c r="F16" s="9">
        <v>8</v>
      </c>
      <c r="G16" s="9">
        <f t="shared" si="0"/>
        <v>8</v>
      </c>
      <c r="H16" s="9">
        <v>11</v>
      </c>
      <c r="I16" s="9">
        <v>6</v>
      </c>
      <c r="J16" s="9">
        <f t="shared" si="1"/>
        <v>17</v>
      </c>
      <c r="K16" s="9">
        <f t="shared" ref="K16:L16" si="21">E16+H16</f>
        <v>11</v>
      </c>
      <c r="L16" s="9">
        <f t="shared" si="21"/>
        <v>14</v>
      </c>
      <c r="M16" s="12"/>
      <c r="N16" s="12"/>
      <c r="O16" s="12"/>
      <c r="P16" s="13"/>
      <c r="Q16" s="13"/>
      <c r="R16" s="20">
        <f t="shared" si="3"/>
        <v>0.24</v>
      </c>
      <c r="S16" s="20">
        <f t="shared" si="4"/>
        <v>0.42857142857142855</v>
      </c>
      <c r="T16" s="20">
        <f t="shared" si="5"/>
        <v>0.35294117647058826</v>
      </c>
      <c r="U16" s="20">
        <f t="shared" si="6"/>
        <v>0.56000000000000005</v>
      </c>
      <c r="V16" s="20">
        <f t="shared" si="7"/>
        <v>0.76</v>
      </c>
      <c r="W16" s="20">
        <f t="shared" si="8"/>
        <v>1</v>
      </c>
      <c r="X16" s="20">
        <f t="shared" si="9"/>
        <v>0</v>
      </c>
    </row>
    <row r="17" spans="1:24" ht="15.75" customHeight="1" x14ac:dyDescent="0.35">
      <c r="A17" s="9">
        <v>14</v>
      </c>
      <c r="B17" s="18"/>
      <c r="C17" s="18"/>
      <c r="D17" s="19"/>
      <c r="E17" s="9">
        <v>0</v>
      </c>
      <c r="F17" s="9">
        <v>3</v>
      </c>
      <c r="G17" s="9">
        <f t="shared" si="0"/>
        <v>3</v>
      </c>
      <c r="H17" s="9">
        <v>8</v>
      </c>
      <c r="I17" s="9">
        <v>14</v>
      </c>
      <c r="J17" s="9">
        <f t="shared" si="1"/>
        <v>22</v>
      </c>
      <c r="K17" s="9">
        <f t="shared" ref="K17:L17" si="22">E17+H17</f>
        <v>8</v>
      </c>
      <c r="L17" s="9">
        <f t="shared" si="22"/>
        <v>17</v>
      </c>
      <c r="M17" s="12"/>
      <c r="N17" s="12"/>
      <c r="O17" s="12"/>
      <c r="P17" s="13"/>
      <c r="Q17" s="13"/>
      <c r="R17" s="20">
        <f t="shared" si="3"/>
        <v>0.56000000000000005</v>
      </c>
      <c r="S17" s="20">
        <f t="shared" si="4"/>
        <v>0.82352941176470584</v>
      </c>
      <c r="T17" s="20">
        <f t="shared" si="5"/>
        <v>0.63636363636363635</v>
      </c>
      <c r="U17" s="20">
        <f t="shared" si="6"/>
        <v>0.68</v>
      </c>
      <c r="V17" s="20">
        <f t="shared" si="7"/>
        <v>0.44</v>
      </c>
      <c r="W17" s="20">
        <f t="shared" si="8"/>
        <v>1</v>
      </c>
      <c r="X17" s="20">
        <f t="shared" si="9"/>
        <v>0</v>
      </c>
    </row>
    <row r="18" spans="1:24" ht="15.75" customHeight="1" x14ac:dyDescent="0.35">
      <c r="A18" s="9">
        <v>15</v>
      </c>
      <c r="B18" s="18"/>
      <c r="C18" s="18"/>
      <c r="D18" s="19"/>
      <c r="E18" s="9">
        <v>0</v>
      </c>
      <c r="F18" s="9">
        <v>15</v>
      </c>
      <c r="G18" s="9">
        <f t="shared" si="0"/>
        <v>15</v>
      </c>
      <c r="H18" s="9">
        <v>2</v>
      </c>
      <c r="I18" s="9">
        <v>8</v>
      </c>
      <c r="J18" s="9">
        <f t="shared" si="1"/>
        <v>10</v>
      </c>
      <c r="K18" s="9">
        <f t="shared" ref="K18:L18" si="23">E18+H18</f>
        <v>2</v>
      </c>
      <c r="L18" s="9">
        <f t="shared" si="23"/>
        <v>23</v>
      </c>
      <c r="M18" s="12"/>
      <c r="N18" s="12"/>
      <c r="O18" s="12"/>
      <c r="P18" s="13"/>
      <c r="Q18" s="13"/>
      <c r="R18" s="20">
        <f t="shared" si="3"/>
        <v>0.32</v>
      </c>
      <c r="S18" s="20">
        <f t="shared" si="4"/>
        <v>0.34782608695652173</v>
      </c>
      <c r="T18" s="20">
        <f t="shared" si="5"/>
        <v>0.8</v>
      </c>
      <c r="U18" s="20">
        <f t="shared" si="6"/>
        <v>0.92</v>
      </c>
      <c r="V18" s="20">
        <f t="shared" si="7"/>
        <v>0.68</v>
      </c>
      <c r="W18" s="20">
        <f t="shared" si="8"/>
        <v>1</v>
      </c>
      <c r="X18" s="20">
        <f t="shared" si="9"/>
        <v>0</v>
      </c>
    </row>
    <row r="19" spans="1:24" ht="15.75" customHeight="1" x14ac:dyDescent="0.3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 ht="15.75" customHeight="1" x14ac:dyDescent="0.35">
      <c r="A20" s="79" t="s">
        <v>3</v>
      </c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1"/>
      <c r="M20" s="9"/>
      <c r="N20" s="79" t="s">
        <v>6</v>
      </c>
      <c r="O20" s="80"/>
      <c r="P20" s="80"/>
      <c r="Q20" s="80"/>
      <c r="R20" s="80"/>
      <c r="S20" s="80"/>
      <c r="T20" s="80"/>
      <c r="U20" s="80"/>
      <c r="V20" s="80"/>
      <c r="W20" s="81"/>
      <c r="X20" s="5"/>
    </row>
    <row r="21" spans="1:24" ht="15.75" customHeight="1" x14ac:dyDescent="0.35">
      <c r="A21" s="3" t="s">
        <v>0</v>
      </c>
      <c r="B21" s="3" t="s">
        <v>73</v>
      </c>
      <c r="C21" s="3" t="s">
        <v>75</v>
      </c>
      <c r="D21" s="3" t="s">
        <v>76</v>
      </c>
      <c r="E21" s="9" t="s">
        <v>19</v>
      </c>
      <c r="F21" s="9" t="s">
        <v>22</v>
      </c>
      <c r="G21" s="9" t="s">
        <v>24</v>
      </c>
      <c r="H21" s="9" t="s">
        <v>26</v>
      </c>
      <c r="I21" s="9" t="s">
        <v>28</v>
      </c>
      <c r="J21" s="9" t="s">
        <v>29</v>
      </c>
      <c r="K21" s="9" t="s">
        <v>30</v>
      </c>
      <c r="L21" s="9" t="s">
        <v>31</v>
      </c>
      <c r="M21" s="9"/>
      <c r="N21" s="3" t="s">
        <v>0</v>
      </c>
      <c r="O21" s="3" t="s">
        <v>73</v>
      </c>
      <c r="P21" s="3" t="s">
        <v>75</v>
      </c>
      <c r="Q21" s="3" t="s">
        <v>76</v>
      </c>
      <c r="R21" s="29" t="s">
        <v>32</v>
      </c>
      <c r="S21" s="29" t="s">
        <v>33</v>
      </c>
      <c r="T21" s="29" t="s">
        <v>34</v>
      </c>
      <c r="U21" s="29" t="s">
        <v>35</v>
      </c>
      <c r="V21" s="29" t="s">
        <v>36</v>
      </c>
      <c r="W21" s="29" t="s">
        <v>39</v>
      </c>
      <c r="X21" s="29" t="s">
        <v>38</v>
      </c>
    </row>
    <row r="22" spans="1:24" ht="15.75" customHeight="1" x14ac:dyDescent="0.35">
      <c r="A22" s="9">
        <v>1</v>
      </c>
      <c r="B22" s="9" t="s">
        <v>78</v>
      </c>
      <c r="C22" s="9" t="s">
        <v>78</v>
      </c>
      <c r="D22" s="3" t="s">
        <v>79</v>
      </c>
      <c r="E22" s="9">
        <v>0</v>
      </c>
      <c r="F22" s="9">
        <v>8</v>
      </c>
      <c r="G22" s="9">
        <f t="shared" ref="G22:G36" si="24">E22+F22</f>
        <v>8</v>
      </c>
      <c r="H22" s="9">
        <v>0</v>
      </c>
      <c r="I22" s="9">
        <v>17</v>
      </c>
      <c r="J22" s="9">
        <f t="shared" ref="J22:J36" si="25">I22+H22</f>
        <v>17</v>
      </c>
      <c r="K22" s="9">
        <f t="shared" ref="K22:L22" si="26">E22+H22</f>
        <v>0</v>
      </c>
      <c r="L22" s="9">
        <f t="shared" si="26"/>
        <v>25</v>
      </c>
      <c r="M22" s="9"/>
      <c r="N22" s="9">
        <v>1</v>
      </c>
      <c r="O22" s="9" t="s">
        <v>78</v>
      </c>
      <c r="P22" s="9" t="s">
        <v>78</v>
      </c>
      <c r="Q22" s="3" t="s">
        <v>79</v>
      </c>
      <c r="R22" s="31">
        <f t="shared" ref="R22:R36" si="27">(E22+I22)/25</f>
        <v>0.68</v>
      </c>
      <c r="S22" s="31">
        <f t="shared" ref="S22:S36" si="28">I22/L22</f>
        <v>0.68</v>
      </c>
      <c r="T22" s="31">
        <f t="shared" ref="T22:T36" si="29">I22/J22</f>
        <v>1</v>
      </c>
      <c r="U22" s="31">
        <f t="shared" ref="U22:U36" si="30">L22/25</f>
        <v>1</v>
      </c>
      <c r="V22" s="31">
        <f t="shared" ref="V22:V36" si="31">(H22+F22)/25</f>
        <v>0.32</v>
      </c>
      <c r="W22" s="31">
        <v>0</v>
      </c>
      <c r="X22" s="31">
        <v>0</v>
      </c>
    </row>
    <row r="23" spans="1:24" ht="15.75" customHeight="1" x14ac:dyDescent="0.35">
      <c r="A23" s="9">
        <v>2</v>
      </c>
      <c r="B23" s="9" t="s">
        <v>78</v>
      </c>
      <c r="C23" s="9" t="s">
        <v>81</v>
      </c>
      <c r="D23" s="3" t="s">
        <v>79</v>
      </c>
      <c r="E23" s="9">
        <v>0</v>
      </c>
      <c r="F23" s="9">
        <v>4</v>
      </c>
      <c r="G23" s="9">
        <f t="shared" si="24"/>
        <v>4</v>
      </c>
      <c r="H23" s="9">
        <v>15</v>
      </c>
      <c r="I23" s="9">
        <v>6</v>
      </c>
      <c r="J23" s="9">
        <f t="shared" si="25"/>
        <v>21</v>
      </c>
      <c r="K23" s="9">
        <f t="shared" ref="K23:L23" si="32">E23+H23</f>
        <v>15</v>
      </c>
      <c r="L23" s="9">
        <f t="shared" si="32"/>
        <v>10</v>
      </c>
      <c r="M23" s="9"/>
      <c r="N23" s="9">
        <v>2</v>
      </c>
      <c r="O23" s="9" t="s">
        <v>78</v>
      </c>
      <c r="P23" s="9" t="s">
        <v>81</v>
      </c>
      <c r="Q23" s="3" t="s">
        <v>79</v>
      </c>
      <c r="R23" s="31">
        <f t="shared" si="27"/>
        <v>0.24</v>
      </c>
      <c r="S23" s="31">
        <f t="shared" si="28"/>
        <v>0.6</v>
      </c>
      <c r="T23" s="31">
        <f t="shared" si="29"/>
        <v>0.2857142857142857</v>
      </c>
      <c r="U23" s="31">
        <f t="shared" si="30"/>
        <v>0.4</v>
      </c>
      <c r="V23" s="31">
        <f t="shared" si="31"/>
        <v>0.76</v>
      </c>
      <c r="W23" s="31">
        <f t="shared" ref="W23:W36" si="33">H23/K23</f>
        <v>1</v>
      </c>
      <c r="X23" s="31">
        <f t="shared" ref="X23:X36" si="34">E23/K23</f>
        <v>0</v>
      </c>
    </row>
    <row r="24" spans="1:24" ht="15.75" customHeight="1" x14ac:dyDescent="0.35">
      <c r="A24" s="9">
        <v>3</v>
      </c>
      <c r="B24" s="9" t="s">
        <v>78</v>
      </c>
      <c r="C24" s="9" t="s">
        <v>82</v>
      </c>
      <c r="D24" s="3" t="s">
        <v>79</v>
      </c>
      <c r="E24" s="9">
        <v>0</v>
      </c>
      <c r="F24" s="9">
        <v>0</v>
      </c>
      <c r="G24" s="9">
        <f t="shared" si="24"/>
        <v>0</v>
      </c>
      <c r="H24" s="9">
        <v>21</v>
      </c>
      <c r="I24" s="9">
        <v>4</v>
      </c>
      <c r="J24" s="9">
        <f t="shared" si="25"/>
        <v>25</v>
      </c>
      <c r="K24" s="9">
        <f t="shared" ref="K24:L24" si="35">E24+H24</f>
        <v>21</v>
      </c>
      <c r="L24" s="9">
        <f t="shared" si="35"/>
        <v>4</v>
      </c>
      <c r="M24" s="9"/>
      <c r="N24" s="9">
        <v>3</v>
      </c>
      <c r="O24" s="9" t="s">
        <v>78</v>
      </c>
      <c r="P24" s="9" t="s">
        <v>82</v>
      </c>
      <c r="Q24" s="3" t="s">
        <v>79</v>
      </c>
      <c r="R24" s="31">
        <f t="shared" si="27"/>
        <v>0.16</v>
      </c>
      <c r="S24" s="31">
        <f t="shared" si="28"/>
        <v>1</v>
      </c>
      <c r="T24" s="31">
        <f t="shared" si="29"/>
        <v>0.16</v>
      </c>
      <c r="U24" s="31">
        <f t="shared" si="30"/>
        <v>0.16</v>
      </c>
      <c r="V24" s="31">
        <f t="shared" si="31"/>
        <v>0.84</v>
      </c>
      <c r="W24" s="31">
        <f t="shared" si="33"/>
        <v>1</v>
      </c>
      <c r="X24" s="31">
        <f t="shared" si="34"/>
        <v>0</v>
      </c>
    </row>
    <row r="25" spans="1:24" ht="15.75" customHeight="1" x14ac:dyDescent="0.35">
      <c r="A25" s="9">
        <v>4</v>
      </c>
      <c r="B25" s="9" t="s">
        <v>78</v>
      </c>
      <c r="C25" s="9" t="s">
        <v>81</v>
      </c>
      <c r="D25" s="3" t="s">
        <v>83</v>
      </c>
      <c r="E25" s="9">
        <v>0</v>
      </c>
      <c r="F25" s="9">
        <v>10</v>
      </c>
      <c r="G25" s="9">
        <f t="shared" si="24"/>
        <v>10</v>
      </c>
      <c r="H25" s="9">
        <v>9</v>
      </c>
      <c r="I25" s="9">
        <v>6</v>
      </c>
      <c r="J25" s="9">
        <f t="shared" si="25"/>
        <v>15</v>
      </c>
      <c r="K25" s="9">
        <f t="shared" ref="K25:L25" si="36">E25+H25</f>
        <v>9</v>
      </c>
      <c r="L25" s="9">
        <f t="shared" si="36"/>
        <v>16</v>
      </c>
      <c r="M25" s="9"/>
      <c r="N25" s="9">
        <v>4</v>
      </c>
      <c r="O25" s="9" t="s">
        <v>78</v>
      </c>
      <c r="P25" s="9" t="s">
        <v>81</v>
      </c>
      <c r="Q25" s="3" t="s">
        <v>83</v>
      </c>
      <c r="R25" s="31">
        <f t="shared" si="27"/>
        <v>0.24</v>
      </c>
      <c r="S25" s="31">
        <f t="shared" si="28"/>
        <v>0.375</v>
      </c>
      <c r="T25" s="31">
        <f t="shared" si="29"/>
        <v>0.4</v>
      </c>
      <c r="U25" s="31">
        <f t="shared" si="30"/>
        <v>0.64</v>
      </c>
      <c r="V25" s="31">
        <f t="shared" si="31"/>
        <v>0.76</v>
      </c>
      <c r="W25" s="31">
        <f t="shared" si="33"/>
        <v>1</v>
      </c>
      <c r="X25" s="31">
        <f t="shared" si="34"/>
        <v>0</v>
      </c>
    </row>
    <row r="26" spans="1:24" ht="15.75" customHeight="1" x14ac:dyDescent="0.35">
      <c r="A26" s="9">
        <v>5</v>
      </c>
      <c r="B26" s="9" t="s">
        <v>78</v>
      </c>
      <c r="C26" s="9" t="s">
        <v>82</v>
      </c>
      <c r="D26" s="3" t="s">
        <v>83</v>
      </c>
      <c r="E26" s="9">
        <v>0</v>
      </c>
      <c r="F26" s="9">
        <v>7</v>
      </c>
      <c r="G26" s="9">
        <f t="shared" si="24"/>
        <v>7</v>
      </c>
      <c r="H26" s="9">
        <v>10</v>
      </c>
      <c r="I26" s="9">
        <v>8</v>
      </c>
      <c r="J26" s="9">
        <f t="shared" si="25"/>
        <v>18</v>
      </c>
      <c r="K26" s="9">
        <f t="shared" ref="K26:L26" si="37">E26+H26</f>
        <v>10</v>
      </c>
      <c r="L26" s="9">
        <f t="shared" si="37"/>
        <v>15</v>
      </c>
      <c r="M26" s="9"/>
      <c r="N26" s="9">
        <v>5</v>
      </c>
      <c r="O26" s="9" t="s">
        <v>78</v>
      </c>
      <c r="P26" s="9" t="s">
        <v>82</v>
      </c>
      <c r="Q26" s="3" t="s">
        <v>83</v>
      </c>
      <c r="R26" s="31">
        <f t="shared" si="27"/>
        <v>0.32</v>
      </c>
      <c r="S26" s="31">
        <f t="shared" si="28"/>
        <v>0.53333333333333333</v>
      </c>
      <c r="T26" s="31">
        <f t="shared" si="29"/>
        <v>0.44444444444444442</v>
      </c>
      <c r="U26" s="31">
        <f t="shared" si="30"/>
        <v>0.6</v>
      </c>
      <c r="V26" s="31">
        <f t="shared" si="31"/>
        <v>0.68</v>
      </c>
      <c r="W26" s="31">
        <f t="shared" si="33"/>
        <v>1</v>
      </c>
      <c r="X26" s="31">
        <f t="shared" si="34"/>
        <v>0</v>
      </c>
    </row>
    <row r="27" spans="1:24" ht="15.75" customHeight="1" x14ac:dyDescent="0.35">
      <c r="A27" s="9">
        <v>6</v>
      </c>
      <c r="B27" s="9" t="s">
        <v>82</v>
      </c>
      <c r="C27" s="9" t="s">
        <v>82</v>
      </c>
      <c r="D27" s="3" t="s">
        <v>79</v>
      </c>
      <c r="E27" s="9">
        <v>0</v>
      </c>
      <c r="F27" s="9">
        <v>2</v>
      </c>
      <c r="G27" s="9">
        <f t="shared" si="24"/>
        <v>2</v>
      </c>
      <c r="H27" s="9">
        <v>2</v>
      </c>
      <c r="I27" s="9">
        <v>21</v>
      </c>
      <c r="J27" s="9">
        <f t="shared" si="25"/>
        <v>23</v>
      </c>
      <c r="K27" s="9">
        <f t="shared" ref="K27:L27" si="38">E27+H27</f>
        <v>2</v>
      </c>
      <c r="L27" s="9">
        <f t="shared" si="38"/>
        <v>23</v>
      </c>
      <c r="M27" s="9"/>
      <c r="N27" s="9">
        <v>6</v>
      </c>
      <c r="O27" s="9" t="s">
        <v>82</v>
      </c>
      <c r="P27" s="9" t="s">
        <v>82</v>
      </c>
      <c r="Q27" s="3" t="s">
        <v>79</v>
      </c>
      <c r="R27" s="31">
        <f t="shared" si="27"/>
        <v>0.84</v>
      </c>
      <c r="S27" s="31">
        <f t="shared" si="28"/>
        <v>0.91304347826086951</v>
      </c>
      <c r="T27" s="31">
        <f t="shared" si="29"/>
        <v>0.91304347826086951</v>
      </c>
      <c r="U27" s="31">
        <f t="shared" si="30"/>
        <v>0.92</v>
      </c>
      <c r="V27" s="31">
        <f t="shared" si="31"/>
        <v>0.16</v>
      </c>
      <c r="W27" s="31">
        <f t="shared" si="33"/>
        <v>1</v>
      </c>
      <c r="X27" s="31">
        <f t="shared" si="34"/>
        <v>0</v>
      </c>
    </row>
    <row r="28" spans="1:24" ht="15.75" customHeight="1" x14ac:dyDescent="0.35">
      <c r="A28" s="9">
        <v>7</v>
      </c>
      <c r="B28" s="9" t="s">
        <v>82</v>
      </c>
      <c r="C28" s="9" t="s">
        <v>81</v>
      </c>
      <c r="D28" s="3" t="s">
        <v>79</v>
      </c>
      <c r="E28" s="9">
        <v>0</v>
      </c>
      <c r="F28" s="9">
        <v>5</v>
      </c>
      <c r="G28" s="9">
        <f t="shared" si="24"/>
        <v>5</v>
      </c>
      <c r="H28" s="9">
        <v>11</v>
      </c>
      <c r="I28" s="9">
        <v>9</v>
      </c>
      <c r="J28" s="9">
        <f t="shared" si="25"/>
        <v>20</v>
      </c>
      <c r="K28" s="9">
        <f t="shared" ref="K28:L28" si="39">E28+H28</f>
        <v>11</v>
      </c>
      <c r="L28" s="9">
        <f t="shared" si="39"/>
        <v>14</v>
      </c>
      <c r="M28" s="9"/>
      <c r="N28" s="9">
        <v>7</v>
      </c>
      <c r="O28" s="9" t="s">
        <v>82</v>
      </c>
      <c r="P28" s="9" t="s">
        <v>81</v>
      </c>
      <c r="Q28" s="3" t="s">
        <v>79</v>
      </c>
      <c r="R28" s="31">
        <f t="shared" si="27"/>
        <v>0.36</v>
      </c>
      <c r="S28" s="31">
        <f t="shared" si="28"/>
        <v>0.6428571428571429</v>
      </c>
      <c r="T28" s="31">
        <f t="shared" si="29"/>
        <v>0.45</v>
      </c>
      <c r="U28" s="31">
        <f t="shared" si="30"/>
        <v>0.56000000000000005</v>
      </c>
      <c r="V28" s="31">
        <f t="shared" si="31"/>
        <v>0.64</v>
      </c>
      <c r="W28" s="31">
        <f t="shared" si="33"/>
        <v>1</v>
      </c>
      <c r="X28" s="31">
        <f t="shared" si="34"/>
        <v>0</v>
      </c>
    </row>
    <row r="29" spans="1:24" ht="15.75" customHeight="1" x14ac:dyDescent="0.35">
      <c r="A29" s="9">
        <v>8</v>
      </c>
      <c r="B29" s="9" t="s">
        <v>82</v>
      </c>
      <c r="C29" s="9" t="s">
        <v>78</v>
      </c>
      <c r="D29" s="3" t="s">
        <v>79</v>
      </c>
      <c r="E29" s="9">
        <v>0</v>
      </c>
      <c r="F29" s="9">
        <v>3</v>
      </c>
      <c r="G29" s="9">
        <f t="shared" si="24"/>
        <v>3</v>
      </c>
      <c r="H29" s="9">
        <v>16</v>
      </c>
      <c r="I29" s="9">
        <v>6</v>
      </c>
      <c r="J29" s="9">
        <f t="shared" si="25"/>
        <v>22</v>
      </c>
      <c r="K29" s="9">
        <f t="shared" ref="K29:L29" si="40">E29+H29</f>
        <v>16</v>
      </c>
      <c r="L29" s="9">
        <f t="shared" si="40"/>
        <v>9</v>
      </c>
      <c r="M29" s="9"/>
      <c r="N29" s="9">
        <v>8</v>
      </c>
      <c r="O29" s="9" t="s">
        <v>82</v>
      </c>
      <c r="P29" s="9" t="s">
        <v>78</v>
      </c>
      <c r="Q29" s="3" t="s">
        <v>79</v>
      </c>
      <c r="R29" s="31">
        <f t="shared" si="27"/>
        <v>0.24</v>
      </c>
      <c r="S29" s="31">
        <f t="shared" si="28"/>
        <v>0.66666666666666663</v>
      </c>
      <c r="T29" s="31">
        <f t="shared" si="29"/>
        <v>0.27272727272727271</v>
      </c>
      <c r="U29" s="31">
        <f t="shared" si="30"/>
        <v>0.36</v>
      </c>
      <c r="V29" s="31">
        <f t="shared" si="31"/>
        <v>0.76</v>
      </c>
      <c r="W29" s="31">
        <f t="shared" si="33"/>
        <v>1</v>
      </c>
      <c r="X29" s="31">
        <f t="shared" si="34"/>
        <v>0</v>
      </c>
    </row>
    <row r="30" spans="1:24" ht="15.75" customHeight="1" x14ac:dyDescent="0.35">
      <c r="A30" s="9">
        <v>9</v>
      </c>
      <c r="B30" s="9" t="s">
        <v>82</v>
      </c>
      <c r="C30" s="9" t="s">
        <v>81</v>
      </c>
      <c r="D30" s="3" t="s">
        <v>83</v>
      </c>
      <c r="E30" s="9">
        <v>0</v>
      </c>
      <c r="F30" s="9">
        <v>10</v>
      </c>
      <c r="G30" s="9">
        <f t="shared" si="24"/>
        <v>10</v>
      </c>
      <c r="H30" s="9">
        <v>4</v>
      </c>
      <c r="I30" s="9">
        <v>11</v>
      </c>
      <c r="J30" s="9">
        <f t="shared" si="25"/>
        <v>15</v>
      </c>
      <c r="K30" s="9">
        <f t="shared" ref="K30:L30" si="41">E30+H30</f>
        <v>4</v>
      </c>
      <c r="L30" s="9">
        <f t="shared" si="41"/>
        <v>21</v>
      </c>
      <c r="M30" s="9"/>
      <c r="N30" s="9">
        <v>9</v>
      </c>
      <c r="O30" s="9" t="s">
        <v>82</v>
      </c>
      <c r="P30" s="9" t="s">
        <v>81</v>
      </c>
      <c r="Q30" s="3" t="s">
        <v>83</v>
      </c>
      <c r="R30" s="31">
        <f t="shared" si="27"/>
        <v>0.44</v>
      </c>
      <c r="S30" s="31">
        <f t="shared" si="28"/>
        <v>0.52380952380952384</v>
      </c>
      <c r="T30" s="31">
        <f t="shared" si="29"/>
        <v>0.73333333333333328</v>
      </c>
      <c r="U30" s="31">
        <f t="shared" si="30"/>
        <v>0.84</v>
      </c>
      <c r="V30" s="31">
        <f t="shared" si="31"/>
        <v>0.56000000000000005</v>
      </c>
      <c r="W30" s="31">
        <f t="shared" si="33"/>
        <v>1</v>
      </c>
      <c r="X30" s="31">
        <f t="shared" si="34"/>
        <v>0</v>
      </c>
    </row>
    <row r="31" spans="1:24" ht="15.75" customHeight="1" x14ac:dyDescent="0.35">
      <c r="A31" s="9">
        <v>10</v>
      </c>
      <c r="B31" s="9" t="s">
        <v>82</v>
      </c>
      <c r="C31" s="9" t="s">
        <v>78</v>
      </c>
      <c r="D31" s="3" t="s">
        <v>83</v>
      </c>
      <c r="E31" s="9">
        <v>0</v>
      </c>
      <c r="F31" s="9">
        <v>7</v>
      </c>
      <c r="G31" s="9">
        <f t="shared" si="24"/>
        <v>7</v>
      </c>
      <c r="H31" s="9">
        <v>6</v>
      </c>
      <c r="I31" s="9">
        <v>12</v>
      </c>
      <c r="J31" s="9">
        <f t="shared" si="25"/>
        <v>18</v>
      </c>
      <c r="K31" s="9">
        <f t="shared" ref="K31:L31" si="42">E31+H31</f>
        <v>6</v>
      </c>
      <c r="L31" s="9">
        <f t="shared" si="42"/>
        <v>19</v>
      </c>
      <c r="M31" s="9"/>
      <c r="N31" s="9">
        <v>10</v>
      </c>
      <c r="O31" s="9" t="s">
        <v>82</v>
      </c>
      <c r="P31" s="9" t="s">
        <v>78</v>
      </c>
      <c r="Q31" s="3" t="s">
        <v>83</v>
      </c>
      <c r="R31" s="31">
        <f t="shared" si="27"/>
        <v>0.48</v>
      </c>
      <c r="S31" s="31">
        <f t="shared" si="28"/>
        <v>0.63157894736842102</v>
      </c>
      <c r="T31" s="31">
        <f t="shared" si="29"/>
        <v>0.66666666666666663</v>
      </c>
      <c r="U31" s="31">
        <f t="shared" si="30"/>
        <v>0.76</v>
      </c>
      <c r="V31" s="31">
        <f t="shared" si="31"/>
        <v>0.52</v>
      </c>
      <c r="W31" s="31">
        <f t="shared" si="33"/>
        <v>1</v>
      </c>
      <c r="X31" s="31">
        <f t="shared" si="34"/>
        <v>0</v>
      </c>
    </row>
    <row r="32" spans="1:24" ht="15.75" customHeight="1" x14ac:dyDescent="0.35">
      <c r="A32" s="9">
        <v>11</v>
      </c>
      <c r="B32" s="9" t="s">
        <v>81</v>
      </c>
      <c r="C32" s="9" t="s">
        <v>81</v>
      </c>
      <c r="D32" s="3" t="s">
        <v>79</v>
      </c>
      <c r="E32" s="9">
        <v>0</v>
      </c>
      <c r="F32" s="9">
        <v>1</v>
      </c>
      <c r="G32" s="9">
        <f t="shared" si="24"/>
        <v>1</v>
      </c>
      <c r="H32" s="9">
        <v>2</v>
      </c>
      <c r="I32" s="9">
        <v>22</v>
      </c>
      <c r="J32" s="9">
        <f t="shared" si="25"/>
        <v>24</v>
      </c>
      <c r="K32" s="9">
        <f t="shared" ref="K32:L32" si="43">E32+H32</f>
        <v>2</v>
      </c>
      <c r="L32" s="9">
        <f t="shared" si="43"/>
        <v>23</v>
      </c>
      <c r="M32" s="9"/>
      <c r="N32" s="9">
        <v>11</v>
      </c>
      <c r="O32" s="9" t="s">
        <v>81</v>
      </c>
      <c r="P32" s="9" t="s">
        <v>81</v>
      </c>
      <c r="Q32" s="3" t="s">
        <v>79</v>
      </c>
      <c r="R32" s="31">
        <f t="shared" si="27"/>
        <v>0.88</v>
      </c>
      <c r="S32" s="31">
        <f t="shared" si="28"/>
        <v>0.95652173913043481</v>
      </c>
      <c r="T32" s="31">
        <f t="shared" si="29"/>
        <v>0.91666666666666663</v>
      </c>
      <c r="U32" s="31">
        <f t="shared" si="30"/>
        <v>0.92</v>
      </c>
      <c r="V32" s="31">
        <f t="shared" si="31"/>
        <v>0.12</v>
      </c>
      <c r="W32" s="31">
        <f t="shared" si="33"/>
        <v>1</v>
      </c>
      <c r="X32" s="31">
        <f t="shared" si="34"/>
        <v>0</v>
      </c>
    </row>
    <row r="33" spans="1:24" ht="15.75" customHeight="1" x14ac:dyDescent="0.35">
      <c r="A33" s="9">
        <v>12</v>
      </c>
      <c r="B33" s="9" t="s">
        <v>81</v>
      </c>
      <c r="C33" s="9" t="s">
        <v>82</v>
      </c>
      <c r="D33" s="3" t="s">
        <v>79</v>
      </c>
      <c r="E33" s="9">
        <v>0</v>
      </c>
      <c r="F33" s="9">
        <v>1</v>
      </c>
      <c r="G33" s="9">
        <f t="shared" si="24"/>
        <v>1</v>
      </c>
      <c r="H33" s="9">
        <v>18</v>
      </c>
      <c r="I33" s="9">
        <v>6</v>
      </c>
      <c r="J33" s="9">
        <f t="shared" si="25"/>
        <v>24</v>
      </c>
      <c r="K33" s="9">
        <f t="shared" ref="K33:L33" si="44">E33+H33</f>
        <v>18</v>
      </c>
      <c r="L33" s="9">
        <f t="shared" si="44"/>
        <v>7</v>
      </c>
      <c r="M33" s="9"/>
      <c r="N33" s="9">
        <v>12</v>
      </c>
      <c r="O33" s="9" t="s">
        <v>81</v>
      </c>
      <c r="P33" s="9" t="s">
        <v>82</v>
      </c>
      <c r="Q33" s="3" t="s">
        <v>79</v>
      </c>
      <c r="R33" s="31">
        <f t="shared" si="27"/>
        <v>0.24</v>
      </c>
      <c r="S33" s="31">
        <f t="shared" si="28"/>
        <v>0.8571428571428571</v>
      </c>
      <c r="T33" s="31">
        <f t="shared" si="29"/>
        <v>0.25</v>
      </c>
      <c r="U33" s="31">
        <f t="shared" si="30"/>
        <v>0.28000000000000003</v>
      </c>
      <c r="V33" s="31">
        <f t="shared" si="31"/>
        <v>0.76</v>
      </c>
      <c r="W33" s="31">
        <f t="shared" si="33"/>
        <v>1</v>
      </c>
      <c r="X33" s="31">
        <f t="shared" si="34"/>
        <v>0</v>
      </c>
    </row>
    <row r="34" spans="1:24" ht="15.75" customHeight="1" x14ac:dyDescent="0.35">
      <c r="A34" s="9">
        <v>13</v>
      </c>
      <c r="B34" s="9" t="s">
        <v>81</v>
      </c>
      <c r="C34" s="9" t="s">
        <v>78</v>
      </c>
      <c r="D34" s="3" t="s">
        <v>79</v>
      </c>
      <c r="E34" s="9">
        <v>0</v>
      </c>
      <c r="F34" s="9">
        <v>8</v>
      </c>
      <c r="G34" s="9">
        <f t="shared" si="24"/>
        <v>8</v>
      </c>
      <c r="H34" s="9">
        <v>11</v>
      </c>
      <c r="I34" s="9">
        <v>6</v>
      </c>
      <c r="J34" s="9">
        <f t="shared" si="25"/>
        <v>17</v>
      </c>
      <c r="K34" s="9">
        <f t="shared" ref="K34:L34" si="45">E34+H34</f>
        <v>11</v>
      </c>
      <c r="L34" s="9">
        <f t="shared" si="45"/>
        <v>14</v>
      </c>
      <c r="M34" s="9"/>
      <c r="N34" s="9">
        <v>13</v>
      </c>
      <c r="O34" s="9" t="s">
        <v>81</v>
      </c>
      <c r="P34" s="9" t="s">
        <v>78</v>
      </c>
      <c r="Q34" s="3" t="s">
        <v>79</v>
      </c>
      <c r="R34" s="31">
        <f t="shared" si="27"/>
        <v>0.24</v>
      </c>
      <c r="S34" s="31">
        <f t="shared" si="28"/>
        <v>0.42857142857142855</v>
      </c>
      <c r="T34" s="31">
        <f t="shared" si="29"/>
        <v>0.35294117647058826</v>
      </c>
      <c r="U34" s="31">
        <f t="shared" si="30"/>
        <v>0.56000000000000005</v>
      </c>
      <c r="V34" s="31">
        <f t="shared" si="31"/>
        <v>0.76</v>
      </c>
      <c r="W34" s="31">
        <f t="shared" si="33"/>
        <v>1</v>
      </c>
      <c r="X34" s="31">
        <f t="shared" si="34"/>
        <v>0</v>
      </c>
    </row>
    <row r="35" spans="1:24" ht="15.75" customHeight="1" x14ac:dyDescent="0.35">
      <c r="A35" s="9">
        <v>14</v>
      </c>
      <c r="B35" s="9" t="s">
        <v>81</v>
      </c>
      <c r="C35" s="9" t="s">
        <v>82</v>
      </c>
      <c r="D35" s="3" t="s">
        <v>83</v>
      </c>
      <c r="E35" s="9">
        <v>0</v>
      </c>
      <c r="F35" s="9">
        <v>3</v>
      </c>
      <c r="G35" s="9">
        <f t="shared" si="24"/>
        <v>3</v>
      </c>
      <c r="H35" s="9">
        <v>8</v>
      </c>
      <c r="I35" s="9">
        <v>14</v>
      </c>
      <c r="J35" s="9">
        <f t="shared" si="25"/>
        <v>22</v>
      </c>
      <c r="K35" s="9">
        <f t="shared" ref="K35:L35" si="46">E35+H35</f>
        <v>8</v>
      </c>
      <c r="L35" s="9">
        <f t="shared" si="46"/>
        <v>17</v>
      </c>
      <c r="M35" s="9"/>
      <c r="N35" s="9">
        <v>14</v>
      </c>
      <c r="O35" s="9" t="s">
        <v>81</v>
      </c>
      <c r="P35" s="9" t="s">
        <v>82</v>
      </c>
      <c r="Q35" s="3" t="s">
        <v>83</v>
      </c>
      <c r="R35" s="31">
        <f t="shared" si="27"/>
        <v>0.56000000000000005</v>
      </c>
      <c r="S35" s="31">
        <f t="shared" si="28"/>
        <v>0.82352941176470584</v>
      </c>
      <c r="T35" s="31">
        <f t="shared" si="29"/>
        <v>0.63636363636363635</v>
      </c>
      <c r="U35" s="31">
        <f t="shared" si="30"/>
        <v>0.68</v>
      </c>
      <c r="V35" s="31">
        <f t="shared" si="31"/>
        <v>0.44</v>
      </c>
      <c r="W35" s="31">
        <f t="shared" si="33"/>
        <v>1</v>
      </c>
      <c r="X35" s="31">
        <f t="shared" si="34"/>
        <v>0</v>
      </c>
    </row>
    <row r="36" spans="1:24" ht="15.75" customHeight="1" x14ac:dyDescent="0.35">
      <c r="A36" s="9">
        <v>15</v>
      </c>
      <c r="B36" s="9" t="s">
        <v>81</v>
      </c>
      <c r="C36" s="9" t="s">
        <v>78</v>
      </c>
      <c r="D36" s="3" t="s">
        <v>83</v>
      </c>
      <c r="E36" s="9">
        <v>0</v>
      </c>
      <c r="F36" s="9">
        <v>15</v>
      </c>
      <c r="G36" s="9">
        <f t="shared" si="24"/>
        <v>15</v>
      </c>
      <c r="H36" s="9">
        <v>2</v>
      </c>
      <c r="I36" s="9">
        <v>8</v>
      </c>
      <c r="J36" s="9">
        <f t="shared" si="25"/>
        <v>10</v>
      </c>
      <c r="K36" s="9">
        <f t="shared" ref="K36:L36" si="47">E36+H36</f>
        <v>2</v>
      </c>
      <c r="L36" s="9">
        <f t="shared" si="47"/>
        <v>23</v>
      </c>
      <c r="M36" s="9"/>
      <c r="N36" s="9">
        <v>15</v>
      </c>
      <c r="O36" s="9" t="s">
        <v>81</v>
      </c>
      <c r="P36" s="9" t="s">
        <v>78</v>
      </c>
      <c r="Q36" s="3" t="s">
        <v>83</v>
      </c>
      <c r="R36" s="31">
        <f t="shared" si="27"/>
        <v>0.32</v>
      </c>
      <c r="S36" s="31">
        <f t="shared" si="28"/>
        <v>0.34782608695652173</v>
      </c>
      <c r="T36" s="31">
        <f t="shared" si="29"/>
        <v>0.8</v>
      </c>
      <c r="U36" s="31">
        <f t="shared" si="30"/>
        <v>0.92</v>
      </c>
      <c r="V36" s="31">
        <f t="shared" si="31"/>
        <v>0.68</v>
      </c>
      <c r="W36" s="31">
        <f t="shared" si="33"/>
        <v>1</v>
      </c>
      <c r="X36" s="31">
        <f t="shared" si="34"/>
        <v>0</v>
      </c>
    </row>
    <row r="37" spans="1:24" ht="15.75" customHeight="1" x14ac:dyDescent="0.35">
      <c r="A37" s="18"/>
      <c r="B37" s="18"/>
      <c r="C37" s="18"/>
      <c r="D37" s="18"/>
      <c r="E37" s="48"/>
      <c r="F37" s="48"/>
      <c r="G37" s="48"/>
      <c r="H37" s="48"/>
      <c r="I37" s="48"/>
      <c r="J37" s="48"/>
      <c r="K37" s="48"/>
      <c r="L37" s="48"/>
      <c r="M37" s="48"/>
      <c r="N37" s="85" t="s">
        <v>87</v>
      </c>
      <c r="O37" s="75"/>
      <c r="P37" s="76"/>
      <c r="Q37" s="49" t="s">
        <v>84</v>
      </c>
      <c r="R37" s="50">
        <f t="shared" ref="R37:W37" si="48">AVERAGE(R22,R27,R32)</f>
        <v>0.79999999999999993</v>
      </c>
      <c r="S37" s="50">
        <f t="shared" si="48"/>
        <v>0.84985507246376812</v>
      </c>
      <c r="T37" s="50">
        <f t="shared" si="48"/>
        <v>0.94323671497584538</v>
      </c>
      <c r="U37" s="50">
        <f t="shared" si="48"/>
        <v>0.94666666666666666</v>
      </c>
      <c r="V37" s="50">
        <f t="shared" si="48"/>
        <v>0.19999999999999998</v>
      </c>
      <c r="W37" s="50">
        <f t="shared" si="48"/>
        <v>0.66666666666666663</v>
      </c>
      <c r="X37" s="31"/>
    </row>
    <row r="38" spans="1:24" ht="15.75" customHeight="1" x14ac:dyDescent="0.35">
      <c r="A38" s="18"/>
      <c r="B38" s="18"/>
      <c r="C38" s="18"/>
      <c r="D38" s="18"/>
      <c r="E38" s="48"/>
      <c r="F38" s="48"/>
      <c r="G38" s="48"/>
      <c r="H38" s="48"/>
      <c r="I38" s="48"/>
      <c r="J38" s="48"/>
      <c r="K38" s="48"/>
      <c r="L38" s="48"/>
      <c r="M38" s="48"/>
      <c r="N38" s="71"/>
      <c r="O38" s="72"/>
      <c r="P38" s="73"/>
      <c r="Q38" s="9" t="s">
        <v>86</v>
      </c>
      <c r="R38" s="20">
        <f t="shared" ref="R38:W38" si="49">STDEV(R22,R27,R32)</f>
        <v>0.10583005244258356</v>
      </c>
      <c r="S38" s="20">
        <f t="shared" si="49"/>
        <v>0.14869649970094884</v>
      </c>
      <c r="T38" s="20">
        <f t="shared" si="49"/>
        <v>4.9191816073469348E-2</v>
      </c>
      <c r="U38" s="20">
        <f t="shared" si="49"/>
        <v>4.6188021535170036E-2</v>
      </c>
      <c r="V38" s="20">
        <f t="shared" si="49"/>
        <v>0.10583005244258363</v>
      </c>
      <c r="W38" s="20">
        <f t="shared" si="49"/>
        <v>0.57735026918962584</v>
      </c>
      <c r="X38" s="31"/>
    </row>
    <row r="39" spans="1:24" ht="15.75" customHeight="1" x14ac:dyDescent="0.35">
      <c r="A39" s="18"/>
      <c r="B39" s="18"/>
      <c r="C39" s="18"/>
      <c r="D39" s="18"/>
      <c r="E39" s="48"/>
      <c r="F39" s="48"/>
      <c r="G39" s="48"/>
      <c r="H39" s="48"/>
      <c r="I39" s="48"/>
      <c r="J39" s="48"/>
      <c r="K39" s="48"/>
      <c r="L39" s="48"/>
      <c r="M39" s="48"/>
      <c r="N39" s="86" t="s">
        <v>88</v>
      </c>
      <c r="O39" s="69"/>
      <c r="P39" s="70"/>
      <c r="Q39" s="9" t="s">
        <v>84</v>
      </c>
      <c r="R39" s="20">
        <f t="shared" ref="R39:W39" si="50">AVERAGE(R25,R26,R30,R31,R35,R36)</f>
        <v>0.39333333333333331</v>
      </c>
      <c r="S39" s="20">
        <f t="shared" si="50"/>
        <v>0.53917955053875088</v>
      </c>
      <c r="T39" s="20">
        <f t="shared" si="50"/>
        <v>0.6134680134680135</v>
      </c>
      <c r="U39" s="20">
        <f t="shared" si="50"/>
        <v>0.7400000000000001</v>
      </c>
      <c r="V39" s="20">
        <f t="shared" si="50"/>
        <v>0.60666666666666669</v>
      </c>
      <c r="W39" s="20">
        <f t="shared" si="50"/>
        <v>1</v>
      </c>
      <c r="X39" s="31"/>
    </row>
    <row r="40" spans="1:24" ht="15.75" customHeight="1" x14ac:dyDescent="0.35">
      <c r="A40" s="18"/>
      <c r="B40" s="18"/>
      <c r="C40" s="18"/>
      <c r="D40" s="18"/>
      <c r="E40" s="48"/>
      <c r="F40" s="48"/>
      <c r="G40" s="48"/>
      <c r="H40" s="48"/>
      <c r="I40" s="48"/>
      <c r="J40" s="48"/>
      <c r="K40" s="48"/>
      <c r="L40" s="48"/>
      <c r="M40" s="48"/>
      <c r="N40" s="71"/>
      <c r="O40" s="72"/>
      <c r="P40" s="73"/>
      <c r="Q40" s="9" t="s">
        <v>86</v>
      </c>
      <c r="R40" s="20">
        <f t="shared" ref="R40:W40" si="51">STDEV(R25,R26,R30,R31,R35,R36)</f>
        <v>0.11977757163453737</v>
      </c>
      <c r="S40" s="20">
        <f t="shared" si="51"/>
        <v>0.17506226374121825</v>
      </c>
      <c r="T40" s="20">
        <f t="shared" si="51"/>
        <v>0.15915636513527109</v>
      </c>
      <c r="U40" s="20">
        <f t="shared" si="51"/>
        <v>0.12328828005937922</v>
      </c>
      <c r="V40" s="20">
        <f t="shared" si="51"/>
        <v>0.11977757163453717</v>
      </c>
      <c r="W40" s="20">
        <f t="shared" si="51"/>
        <v>0</v>
      </c>
      <c r="X40" s="31"/>
    </row>
    <row r="41" spans="1:24" ht="15.75" customHeight="1" x14ac:dyDescent="0.3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86" t="s">
        <v>89</v>
      </c>
      <c r="O41" s="69"/>
      <c r="P41" s="70"/>
      <c r="Q41" s="9" t="s">
        <v>84</v>
      </c>
      <c r="R41" s="20">
        <f t="shared" ref="R41:W41" si="52">AVERAGE(R23,R24,R28,R29,R33,R34)</f>
        <v>0.24666666666666667</v>
      </c>
      <c r="S41" s="20">
        <f t="shared" si="52"/>
        <v>0.69920634920634928</v>
      </c>
      <c r="T41" s="20">
        <f t="shared" si="52"/>
        <v>0.29523045581869112</v>
      </c>
      <c r="U41" s="20">
        <f t="shared" si="52"/>
        <v>0.38666666666666671</v>
      </c>
      <c r="V41" s="20">
        <f t="shared" si="52"/>
        <v>0.7533333333333333</v>
      </c>
      <c r="W41" s="20">
        <f t="shared" si="52"/>
        <v>1</v>
      </c>
      <c r="X41" s="18"/>
    </row>
    <row r="42" spans="1:24" ht="15.75" customHeight="1" x14ac:dyDescent="0.3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71"/>
      <c r="O42" s="72"/>
      <c r="P42" s="73"/>
      <c r="Q42" s="9" t="s">
        <v>86</v>
      </c>
      <c r="R42" s="20">
        <f t="shared" ref="R42:W42" si="53">STDEV(R23,R24,R28,R29,R33,R34)</f>
        <v>6.4083279150388819E-2</v>
      </c>
      <c r="S42" s="20">
        <f t="shared" si="53"/>
        <v>0.20136533211198085</v>
      </c>
      <c r="T42" s="20">
        <f t="shared" si="53"/>
        <v>9.8197922728997425E-2</v>
      </c>
      <c r="U42" s="20">
        <f t="shared" si="53"/>
        <v>0.15731073284002794</v>
      </c>
      <c r="V42" s="20">
        <f t="shared" si="53"/>
        <v>6.4083279150388875E-2</v>
      </c>
      <c r="W42" s="20">
        <f t="shared" si="53"/>
        <v>0</v>
      </c>
      <c r="X42" s="18"/>
    </row>
    <row r="43" spans="1:24" ht="15.75" customHeight="1" x14ac:dyDescent="0.3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spans="1:24" ht="15.75" customHeight="1" x14ac:dyDescent="0.3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spans="1:24" ht="15.75" customHeight="1" x14ac:dyDescent="0.35">
      <c r="A45" s="9" t="s">
        <v>90</v>
      </c>
      <c r="B45" s="9"/>
      <c r="C45" s="9"/>
      <c r="D45" s="9"/>
      <c r="E45" s="18"/>
      <c r="F45" s="9" t="s">
        <v>90</v>
      </c>
      <c r="G45" s="9"/>
      <c r="H45" s="18"/>
      <c r="I45" s="18"/>
      <c r="J45" s="18"/>
      <c r="K45" s="18"/>
      <c r="L45" s="18"/>
      <c r="M45" s="18"/>
      <c r="N45" s="18"/>
      <c r="O45" s="39"/>
      <c r="P45" s="39"/>
      <c r="Q45" s="39"/>
      <c r="R45" s="18"/>
      <c r="S45" s="18"/>
      <c r="T45" s="18"/>
      <c r="U45" s="18"/>
      <c r="V45" s="18"/>
      <c r="W45" s="18"/>
      <c r="X45" s="52" t="s">
        <v>38</v>
      </c>
    </row>
    <row r="46" spans="1:24" ht="15.75" customHeight="1" x14ac:dyDescent="0.35">
      <c r="A46" s="9" t="s">
        <v>19</v>
      </c>
      <c r="B46" s="9"/>
      <c r="C46" s="9"/>
      <c r="D46" s="9" t="s">
        <v>91</v>
      </c>
      <c r="E46" s="18"/>
      <c r="F46" s="9" t="s">
        <v>78</v>
      </c>
      <c r="G46" s="9" t="s">
        <v>92</v>
      </c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9" t="s">
        <v>32</v>
      </c>
      <c r="S46" s="9" t="s">
        <v>33</v>
      </c>
      <c r="T46" s="9" t="s">
        <v>34</v>
      </c>
      <c r="U46" s="9" t="s">
        <v>35</v>
      </c>
      <c r="V46" s="9" t="s">
        <v>36</v>
      </c>
      <c r="W46" s="9" t="s">
        <v>37</v>
      </c>
      <c r="X46" s="23">
        <f>AVERAGE(X22,X27,X32)</f>
        <v>0</v>
      </c>
    </row>
    <row r="47" spans="1:24" ht="15.75" customHeight="1" x14ac:dyDescent="0.35">
      <c r="A47" s="9" t="s">
        <v>22</v>
      </c>
      <c r="B47" s="9"/>
      <c r="C47" s="9"/>
      <c r="D47" s="9" t="s">
        <v>93</v>
      </c>
      <c r="E47" s="18"/>
      <c r="F47" s="9" t="s">
        <v>82</v>
      </c>
      <c r="G47" s="9" t="s">
        <v>94</v>
      </c>
      <c r="H47" s="18"/>
      <c r="I47" s="18"/>
      <c r="J47" s="18"/>
      <c r="K47" s="18"/>
      <c r="L47" s="18"/>
      <c r="M47" s="18"/>
      <c r="N47" s="74" t="s">
        <v>95</v>
      </c>
      <c r="O47" s="75"/>
      <c r="P47" s="75"/>
      <c r="Q47" s="76"/>
      <c r="R47" s="20">
        <f t="shared" ref="R47:W47" si="54">AVERAGE(R22,R27,R32)</f>
        <v>0.79999999999999993</v>
      </c>
      <c r="S47" s="20">
        <f t="shared" si="54"/>
        <v>0.84985507246376812</v>
      </c>
      <c r="T47" s="20">
        <f t="shared" si="54"/>
        <v>0.94323671497584538</v>
      </c>
      <c r="U47" s="20">
        <f t="shared" si="54"/>
        <v>0.94666666666666666</v>
      </c>
      <c r="V47" s="20">
        <f t="shared" si="54"/>
        <v>0.19999999999999998</v>
      </c>
      <c r="W47" s="20">
        <f t="shared" si="54"/>
        <v>0.66666666666666663</v>
      </c>
      <c r="X47" s="23">
        <f>AVERAGE(X25,X26,X30,X31,X35,X36)</f>
        <v>0</v>
      </c>
    </row>
    <row r="48" spans="1:24" ht="15.75" customHeight="1" x14ac:dyDescent="0.35">
      <c r="A48" s="9" t="s">
        <v>24</v>
      </c>
      <c r="B48" s="9"/>
      <c r="C48" s="9"/>
      <c r="D48" s="9" t="s">
        <v>10</v>
      </c>
      <c r="E48" s="18"/>
      <c r="F48" s="9" t="s">
        <v>81</v>
      </c>
      <c r="G48" s="9" t="s">
        <v>96</v>
      </c>
      <c r="J48" s="4"/>
      <c r="K48" s="4"/>
      <c r="L48" s="18"/>
      <c r="M48" s="18"/>
      <c r="N48" s="74" t="s">
        <v>97</v>
      </c>
      <c r="O48" s="75"/>
      <c r="P48" s="75"/>
      <c r="Q48" s="76"/>
      <c r="R48" s="20">
        <f t="shared" ref="R48:W48" si="55">AVERAGE(R25,R26,R30,R31,R35,R36)</f>
        <v>0.39333333333333331</v>
      </c>
      <c r="S48" s="20">
        <f t="shared" si="55"/>
        <v>0.53917955053875088</v>
      </c>
      <c r="T48" s="20">
        <f t="shared" si="55"/>
        <v>0.6134680134680135</v>
      </c>
      <c r="U48" s="20">
        <f t="shared" si="55"/>
        <v>0.7400000000000001</v>
      </c>
      <c r="V48" s="20">
        <f t="shared" si="55"/>
        <v>0.60666666666666669</v>
      </c>
      <c r="W48" s="20">
        <f t="shared" si="55"/>
        <v>1</v>
      </c>
      <c r="X48" s="23">
        <f>AVERAGE(X23,X24,X28,X29,X33,X34)</f>
        <v>0</v>
      </c>
    </row>
    <row r="49" spans="1:26" ht="15.75" customHeight="1" x14ac:dyDescent="0.35">
      <c r="A49" s="9" t="s">
        <v>26</v>
      </c>
      <c r="B49" s="9"/>
      <c r="C49" s="9"/>
      <c r="D49" s="9" t="s">
        <v>98</v>
      </c>
      <c r="E49" s="18"/>
      <c r="F49" s="9" t="s">
        <v>99</v>
      </c>
      <c r="G49" s="9" t="s">
        <v>79</v>
      </c>
      <c r="J49" s="4"/>
      <c r="K49" s="4"/>
      <c r="L49" s="4"/>
      <c r="M49" s="4"/>
      <c r="N49" s="74" t="s">
        <v>100</v>
      </c>
      <c r="O49" s="75"/>
      <c r="P49" s="75"/>
      <c r="Q49" s="76"/>
      <c r="R49" s="20">
        <f t="shared" ref="R49:W49" si="56">AVERAGE(R23,R24,R28,R29,R33,R34)</f>
        <v>0.24666666666666667</v>
      </c>
      <c r="S49" s="20">
        <f t="shared" si="56"/>
        <v>0.69920634920634928</v>
      </c>
      <c r="T49" s="20">
        <f t="shared" si="56"/>
        <v>0.29523045581869112</v>
      </c>
      <c r="U49" s="20">
        <f t="shared" si="56"/>
        <v>0.38666666666666671</v>
      </c>
      <c r="V49" s="20">
        <f t="shared" si="56"/>
        <v>0.7533333333333333</v>
      </c>
      <c r="W49" s="20">
        <f t="shared" si="56"/>
        <v>1</v>
      </c>
      <c r="X49" s="23">
        <f>STDEV(X22,X37,X32)</f>
        <v>0</v>
      </c>
    </row>
    <row r="50" spans="1:26" ht="15.75" customHeight="1" x14ac:dyDescent="0.35">
      <c r="A50" s="9" t="s">
        <v>28</v>
      </c>
      <c r="B50" s="9"/>
      <c r="C50" s="9"/>
      <c r="D50" s="9" t="s">
        <v>101</v>
      </c>
      <c r="E50" s="18"/>
      <c r="F50" s="9" t="s">
        <v>102</v>
      </c>
      <c r="G50" s="9" t="s">
        <v>83</v>
      </c>
      <c r="J50" s="4"/>
      <c r="K50" s="4"/>
      <c r="L50" s="4"/>
      <c r="M50" s="4"/>
      <c r="N50" s="4"/>
      <c r="O50" s="18"/>
      <c r="P50" s="18"/>
      <c r="Q50" s="18"/>
      <c r="R50" s="23"/>
      <c r="S50" s="23"/>
      <c r="T50" s="23"/>
      <c r="U50" s="23"/>
      <c r="V50" s="23"/>
      <c r="W50" s="23"/>
      <c r="X50" s="23">
        <f>STDEV(X25,X26,X30,X31,X35,X36)</f>
        <v>0</v>
      </c>
    </row>
    <row r="51" spans="1:26" ht="15.75" customHeight="1" x14ac:dyDescent="0.35">
      <c r="A51" s="9" t="s">
        <v>29</v>
      </c>
      <c r="B51" s="9"/>
      <c r="C51" s="9"/>
      <c r="D51" s="9" t="s">
        <v>13</v>
      </c>
      <c r="E51" s="18"/>
      <c r="F51" s="18"/>
      <c r="G51" s="18"/>
      <c r="J51" s="4"/>
      <c r="K51" s="4"/>
      <c r="L51" s="4"/>
      <c r="M51" s="4"/>
      <c r="N51" s="4"/>
      <c r="O51" s="18"/>
      <c r="P51" s="18"/>
      <c r="Q51" s="18"/>
      <c r="R51" s="23"/>
      <c r="S51" s="23"/>
      <c r="T51" s="23"/>
      <c r="U51" s="23"/>
      <c r="V51" s="23"/>
      <c r="W51" s="23"/>
      <c r="X51" s="23">
        <f>STDEV(X23,X24,X28,X29,X33,X34)</f>
        <v>0</v>
      </c>
    </row>
    <row r="52" spans="1:26" ht="15.75" customHeight="1" x14ac:dyDescent="0.35">
      <c r="A52" s="9" t="s">
        <v>30</v>
      </c>
      <c r="B52" s="9"/>
      <c r="C52" s="9"/>
      <c r="D52" s="9" t="s">
        <v>14</v>
      </c>
      <c r="E52" s="18"/>
      <c r="F52" s="18"/>
      <c r="G52" s="18"/>
      <c r="M52" s="4"/>
      <c r="N52" s="4"/>
      <c r="R52" s="18"/>
    </row>
    <row r="53" spans="1:26" ht="15.75" customHeight="1" x14ac:dyDescent="0.35">
      <c r="A53" s="9" t="s">
        <v>31</v>
      </c>
      <c r="B53" s="9"/>
      <c r="C53" s="9"/>
      <c r="D53" s="9" t="s">
        <v>15</v>
      </c>
      <c r="E53" s="18"/>
      <c r="F53" s="18"/>
      <c r="G53" s="18"/>
      <c r="M53" s="4"/>
      <c r="N53" s="4"/>
    </row>
    <row r="54" spans="1:26" ht="15.75" customHeight="1" x14ac:dyDescent="0.3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spans="1:26" ht="15.75" customHeight="1" x14ac:dyDescent="0.3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spans="1:26" ht="15.75" customHeight="1" x14ac:dyDescent="0.3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spans="1:26" ht="15.75" customHeight="1" x14ac:dyDescent="0.3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53"/>
      <c r="R57" s="53"/>
      <c r="S57" s="53"/>
      <c r="T57" s="53"/>
      <c r="U57" s="53"/>
      <c r="V57" s="53"/>
      <c r="W57" s="53"/>
      <c r="X57" s="18"/>
    </row>
    <row r="58" spans="1:26" ht="30" customHeight="1" x14ac:dyDescent="0.35">
      <c r="A58" s="84" t="s">
        <v>3</v>
      </c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1"/>
      <c r="M58" s="32"/>
      <c r="N58" s="84" t="s">
        <v>6</v>
      </c>
      <c r="O58" s="80"/>
      <c r="P58" s="80"/>
      <c r="Q58" s="80"/>
      <c r="R58" s="80"/>
      <c r="S58" s="80"/>
      <c r="T58" s="80"/>
      <c r="U58" s="80"/>
      <c r="V58" s="80"/>
      <c r="W58" s="81"/>
      <c r="X58" s="33"/>
      <c r="Y58" s="34"/>
      <c r="Z58" s="34"/>
    </row>
    <row r="59" spans="1:26" ht="21" customHeight="1" x14ac:dyDescent="0.35">
      <c r="A59" s="26" t="s">
        <v>0</v>
      </c>
      <c r="B59" s="26" t="s">
        <v>73</v>
      </c>
      <c r="C59" s="26" t="s">
        <v>75</v>
      </c>
      <c r="D59" s="26" t="s">
        <v>76</v>
      </c>
      <c r="E59" s="26" t="s">
        <v>19</v>
      </c>
      <c r="F59" s="26" t="s">
        <v>22</v>
      </c>
      <c r="G59" s="26" t="s">
        <v>24</v>
      </c>
      <c r="H59" s="26" t="s">
        <v>26</v>
      </c>
      <c r="I59" s="26" t="s">
        <v>28</v>
      </c>
      <c r="J59" s="26" t="s">
        <v>29</v>
      </c>
      <c r="K59" s="26" t="s">
        <v>30</v>
      </c>
      <c r="L59" s="26" t="s">
        <v>31</v>
      </c>
      <c r="M59" s="3"/>
      <c r="N59" s="26" t="s">
        <v>0</v>
      </c>
      <c r="O59" s="26" t="s">
        <v>73</v>
      </c>
      <c r="P59" s="26" t="s">
        <v>75</v>
      </c>
      <c r="Q59" s="26" t="s">
        <v>76</v>
      </c>
      <c r="R59" s="26" t="s">
        <v>32</v>
      </c>
      <c r="S59" s="26" t="s">
        <v>33</v>
      </c>
      <c r="T59" s="26" t="s">
        <v>34</v>
      </c>
      <c r="U59" s="26" t="s">
        <v>35</v>
      </c>
      <c r="V59" s="26" t="s">
        <v>36</v>
      </c>
      <c r="W59" s="26" t="s">
        <v>39</v>
      </c>
      <c r="X59" s="3" t="s">
        <v>38</v>
      </c>
      <c r="Y59" s="35"/>
      <c r="Z59" s="35"/>
    </row>
    <row r="60" spans="1:26" ht="21" customHeight="1" x14ac:dyDescent="0.35">
      <c r="A60" s="27">
        <v>1</v>
      </c>
      <c r="B60" s="27" t="s">
        <v>78</v>
      </c>
      <c r="C60" s="27" t="s">
        <v>78</v>
      </c>
      <c r="D60" s="27" t="s">
        <v>79</v>
      </c>
      <c r="E60" s="27">
        <v>0</v>
      </c>
      <c r="F60" s="27">
        <v>8</v>
      </c>
      <c r="G60" s="27">
        <v>8</v>
      </c>
      <c r="H60" s="27">
        <v>0</v>
      </c>
      <c r="I60" s="27">
        <v>17</v>
      </c>
      <c r="J60" s="27">
        <v>17</v>
      </c>
      <c r="K60" s="27">
        <v>0</v>
      </c>
      <c r="L60" s="27">
        <v>25</v>
      </c>
      <c r="M60" s="37"/>
      <c r="N60" s="27">
        <v>1</v>
      </c>
      <c r="O60" s="27" t="s">
        <v>78</v>
      </c>
      <c r="P60" s="27" t="s">
        <v>78</v>
      </c>
      <c r="Q60" s="27" t="s">
        <v>79</v>
      </c>
      <c r="R60" s="36">
        <v>0.68</v>
      </c>
      <c r="S60" s="36">
        <v>0.68</v>
      </c>
      <c r="T60" s="36">
        <v>1</v>
      </c>
      <c r="U60" s="36">
        <v>1</v>
      </c>
      <c r="V60" s="36">
        <v>0.32</v>
      </c>
      <c r="W60" s="36">
        <v>0</v>
      </c>
      <c r="X60" s="40" t="e">
        <f t="shared" ref="X60:X64" si="57">E60/K60</f>
        <v>#DIV/0!</v>
      </c>
      <c r="Y60" s="41"/>
      <c r="Z60" s="41"/>
    </row>
    <row r="61" spans="1:26" ht="21" customHeight="1" x14ac:dyDescent="0.35">
      <c r="A61" s="26">
        <v>2</v>
      </c>
      <c r="B61" s="26" t="s">
        <v>78</v>
      </c>
      <c r="C61" s="26" t="s">
        <v>81</v>
      </c>
      <c r="D61" s="26" t="s">
        <v>79</v>
      </c>
      <c r="E61" s="26">
        <v>0</v>
      </c>
      <c r="F61" s="26">
        <v>4</v>
      </c>
      <c r="G61" s="26">
        <v>4</v>
      </c>
      <c r="H61" s="26">
        <v>15</v>
      </c>
      <c r="I61" s="26">
        <v>6</v>
      </c>
      <c r="J61" s="26">
        <v>21</v>
      </c>
      <c r="K61" s="26">
        <v>15</v>
      </c>
      <c r="L61" s="26">
        <v>10</v>
      </c>
      <c r="M61" s="3"/>
      <c r="N61" s="26">
        <v>2</v>
      </c>
      <c r="O61" s="26" t="s">
        <v>78</v>
      </c>
      <c r="P61" s="26" t="s">
        <v>81</v>
      </c>
      <c r="Q61" s="26" t="s">
        <v>79</v>
      </c>
      <c r="R61" s="28">
        <v>0.24</v>
      </c>
      <c r="S61" s="28">
        <v>0.6</v>
      </c>
      <c r="T61" s="28">
        <v>0.2857142857142857</v>
      </c>
      <c r="U61" s="28">
        <v>0.4</v>
      </c>
      <c r="V61" s="28">
        <v>0.76</v>
      </c>
      <c r="W61" s="28">
        <v>1</v>
      </c>
      <c r="X61" s="43">
        <f t="shared" si="57"/>
        <v>0</v>
      </c>
      <c r="Y61" s="35"/>
      <c r="Z61" s="35"/>
    </row>
    <row r="62" spans="1:26" ht="21" customHeight="1" x14ac:dyDescent="0.35">
      <c r="A62" s="27">
        <v>3</v>
      </c>
      <c r="B62" s="44" t="s">
        <v>78</v>
      </c>
      <c r="C62" s="27" t="s">
        <v>82</v>
      </c>
      <c r="D62" s="27" t="s">
        <v>79</v>
      </c>
      <c r="E62" s="27">
        <v>0</v>
      </c>
      <c r="F62" s="27">
        <v>0</v>
      </c>
      <c r="G62" s="27">
        <v>0</v>
      </c>
      <c r="H62" s="27">
        <v>21</v>
      </c>
      <c r="I62" s="27">
        <v>4</v>
      </c>
      <c r="J62" s="27">
        <v>25</v>
      </c>
      <c r="K62" s="27">
        <v>21</v>
      </c>
      <c r="L62" s="27">
        <v>4</v>
      </c>
      <c r="M62" s="37"/>
      <c r="N62" s="27">
        <v>3</v>
      </c>
      <c r="O62" s="44" t="s">
        <v>78</v>
      </c>
      <c r="P62" s="27" t="s">
        <v>82</v>
      </c>
      <c r="Q62" s="27" t="s">
        <v>79</v>
      </c>
      <c r="R62" s="36">
        <v>0.16</v>
      </c>
      <c r="S62" s="36">
        <v>1</v>
      </c>
      <c r="T62" s="36">
        <v>0.16</v>
      </c>
      <c r="U62" s="36">
        <v>0.16</v>
      </c>
      <c r="V62" s="36">
        <v>0.84</v>
      </c>
      <c r="W62" s="36">
        <v>1</v>
      </c>
      <c r="X62" s="40">
        <f t="shared" si="57"/>
        <v>0</v>
      </c>
      <c r="Y62" s="41"/>
      <c r="Z62" s="41"/>
    </row>
    <row r="63" spans="1:26" ht="21" customHeight="1" x14ac:dyDescent="0.35">
      <c r="A63" s="26">
        <v>4</v>
      </c>
      <c r="B63" s="26" t="s">
        <v>78</v>
      </c>
      <c r="C63" s="26" t="s">
        <v>81</v>
      </c>
      <c r="D63" s="26" t="s">
        <v>83</v>
      </c>
      <c r="E63" s="26">
        <v>0</v>
      </c>
      <c r="F63" s="26">
        <v>10</v>
      </c>
      <c r="G63" s="26">
        <v>10</v>
      </c>
      <c r="H63" s="26">
        <v>9</v>
      </c>
      <c r="I63" s="26">
        <v>6</v>
      </c>
      <c r="J63" s="26">
        <v>15</v>
      </c>
      <c r="K63" s="26">
        <v>9</v>
      </c>
      <c r="L63" s="26">
        <v>16</v>
      </c>
      <c r="M63" s="3"/>
      <c r="N63" s="26">
        <v>4</v>
      </c>
      <c r="O63" s="26" t="s">
        <v>78</v>
      </c>
      <c r="P63" s="26" t="s">
        <v>81</v>
      </c>
      <c r="Q63" s="26" t="s">
        <v>83</v>
      </c>
      <c r="R63" s="28">
        <v>0.24</v>
      </c>
      <c r="S63" s="28">
        <v>0.375</v>
      </c>
      <c r="T63" s="28">
        <v>0.4</v>
      </c>
      <c r="U63" s="28">
        <v>0.64</v>
      </c>
      <c r="V63" s="28">
        <v>0.76</v>
      </c>
      <c r="W63" s="28">
        <v>1</v>
      </c>
      <c r="X63" s="43">
        <f t="shared" si="57"/>
        <v>0</v>
      </c>
      <c r="Y63" s="35"/>
      <c r="Z63" s="35"/>
    </row>
    <row r="64" spans="1:26" ht="21" customHeight="1" x14ac:dyDescent="0.35">
      <c r="A64" s="27">
        <v>5</v>
      </c>
      <c r="B64" s="27" t="s">
        <v>78</v>
      </c>
      <c r="C64" s="27" t="s">
        <v>82</v>
      </c>
      <c r="D64" s="27" t="s">
        <v>83</v>
      </c>
      <c r="E64" s="27">
        <v>0</v>
      </c>
      <c r="F64" s="27">
        <v>7</v>
      </c>
      <c r="G64" s="27">
        <v>7</v>
      </c>
      <c r="H64" s="27">
        <v>10</v>
      </c>
      <c r="I64" s="27">
        <v>8</v>
      </c>
      <c r="J64" s="27">
        <v>18</v>
      </c>
      <c r="K64" s="27">
        <v>10</v>
      </c>
      <c r="L64" s="27">
        <v>15</v>
      </c>
      <c r="M64" s="37"/>
      <c r="N64" s="27">
        <v>5</v>
      </c>
      <c r="O64" s="27" t="s">
        <v>78</v>
      </c>
      <c r="P64" s="27" t="s">
        <v>82</v>
      </c>
      <c r="Q64" s="27" t="s">
        <v>83</v>
      </c>
      <c r="R64" s="36">
        <v>0.32</v>
      </c>
      <c r="S64" s="36">
        <v>0.53333333333333333</v>
      </c>
      <c r="T64" s="36">
        <v>0.44444444444444442</v>
      </c>
      <c r="U64" s="36">
        <v>0.6</v>
      </c>
      <c r="V64" s="36">
        <v>0.68</v>
      </c>
      <c r="W64" s="36">
        <v>1</v>
      </c>
      <c r="X64" s="40">
        <f t="shared" si="57"/>
        <v>0</v>
      </c>
      <c r="Y64" s="41"/>
      <c r="Z64" s="41"/>
    </row>
    <row r="65" spans="1:26" ht="21" customHeight="1" x14ac:dyDescent="0.35">
      <c r="A65" s="26">
        <v>6</v>
      </c>
      <c r="B65" s="26" t="s">
        <v>82</v>
      </c>
      <c r="C65" s="26" t="s">
        <v>82</v>
      </c>
      <c r="D65" s="26" t="s">
        <v>79</v>
      </c>
      <c r="E65" s="26">
        <v>0</v>
      </c>
      <c r="F65" s="26">
        <v>2</v>
      </c>
      <c r="G65" s="26">
        <v>2</v>
      </c>
      <c r="H65" s="26">
        <v>2</v>
      </c>
      <c r="I65" s="26">
        <v>21</v>
      </c>
      <c r="J65" s="26">
        <v>23</v>
      </c>
      <c r="K65" s="26">
        <v>2</v>
      </c>
      <c r="L65" s="26">
        <v>23</v>
      </c>
      <c r="M65" s="3"/>
      <c r="N65" s="26">
        <v>6</v>
      </c>
      <c r="O65" s="26" t="s">
        <v>82</v>
      </c>
      <c r="P65" s="26" t="s">
        <v>82</v>
      </c>
      <c r="Q65" s="26" t="s">
        <v>79</v>
      </c>
      <c r="R65" s="28">
        <v>0.84</v>
      </c>
      <c r="S65" s="28">
        <v>0.91304347826086951</v>
      </c>
      <c r="T65" s="28">
        <v>0.91304347826086951</v>
      </c>
      <c r="U65" s="28">
        <v>0.92</v>
      </c>
      <c r="V65" s="28">
        <v>0.16</v>
      </c>
      <c r="W65" s="28">
        <v>1</v>
      </c>
      <c r="X65" s="43">
        <v>0</v>
      </c>
      <c r="Y65" s="35"/>
      <c r="Z65" s="35"/>
    </row>
    <row r="66" spans="1:26" ht="21" customHeight="1" x14ac:dyDescent="0.35">
      <c r="A66" s="27">
        <v>7</v>
      </c>
      <c r="B66" s="27" t="s">
        <v>82</v>
      </c>
      <c r="C66" s="27" t="s">
        <v>81</v>
      </c>
      <c r="D66" s="27" t="s">
        <v>79</v>
      </c>
      <c r="E66" s="27">
        <v>0</v>
      </c>
      <c r="F66" s="27">
        <v>5</v>
      </c>
      <c r="G66" s="27">
        <v>5</v>
      </c>
      <c r="H66" s="27">
        <v>11</v>
      </c>
      <c r="I66" s="27">
        <v>9</v>
      </c>
      <c r="J66" s="27">
        <v>20</v>
      </c>
      <c r="K66" s="27">
        <v>11</v>
      </c>
      <c r="L66" s="27">
        <v>14</v>
      </c>
      <c r="M66" s="37"/>
      <c r="N66" s="27">
        <v>7</v>
      </c>
      <c r="O66" s="27" t="s">
        <v>82</v>
      </c>
      <c r="P66" s="27" t="s">
        <v>81</v>
      </c>
      <c r="Q66" s="27" t="s">
        <v>79</v>
      </c>
      <c r="R66" s="36">
        <v>0.36</v>
      </c>
      <c r="S66" s="36">
        <v>0.6428571428571429</v>
      </c>
      <c r="T66" s="36">
        <v>0.45</v>
      </c>
      <c r="U66" s="36">
        <v>0.56000000000000005</v>
      </c>
      <c r="V66" s="36">
        <v>0.64</v>
      </c>
      <c r="W66" s="36">
        <v>1</v>
      </c>
      <c r="X66" s="40">
        <f t="shared" ref="X66:X67" si="58">E66/K66</f>
        <v>0</v>
      </c>
      <c r="Y66" s="41"/>
      <c r="Z66" s="41"/>
    </row>
    <row r="67" spans="1:26" ht="21" customHeight="1" x14ac:dyDescent="0.35">
      <c r="A67" s="26">
        <v>8</v>
      </c>
      <c r="B67" s="26" t="s">
        <v>82</v>
      </c>
      <c r="C67" s="26" t="s">
        <v>78</v>
      </c>
      <c r="D67" s="26" t="s">
        <v>79</v>
      </c>
      <c r="E67" s="26">
        <v>0</v>
      </c>
      <c r="F67" s="26">
        <v>3</v>
      </c>
      <c r="G67" s="26">
        <v>3</v>
      </c>
      <c r="H67" s="26">
        <v>16</v>
      </c>
      <c r="I67" s="26">
        <v>6</v>
      </c>
      <c r="J67" s="26">
        <v>22</v>
      </c>
      <c r="K67" s="26">
        <v>16</v>
      </c>
      <c r="L67" s="26">
        <v>9</v>
      </c>
      <c r="M67" s="3"/>
      <c r="N67" s="26">
        <v>8</v>
      </c>
      <c r="O67" s="26" t="s">
        <v>82</v>
      </c>
      <c r="P67" s="26" t="s">
        <v>78</v>
      </c>
      <c r="Q67" s="26" t="s">
        <v>79</v>
      </c>
      <c r="R67" s="28">
        <v>0.24</v>
      </c>
      <c r="S67" s="28">
        <v>0.66666666666666663</v>
      </c>
      <c r="T67" s="28">
        <v>0.27272727272727271</v>
      </c>
      <c r="U67" s="28">
        <v>0.36</v>
      </c>
      <c r="V67" s="28">
        <v>0.76</v>
      </c>
      <c r="W67" s="28">
        <v>1</v>
      </c>
      <c r="X67" s="43">
        <f t="shared" si="58"/>
        <v>0</v>
      </c>
      <c r="Y67" s="35"/>
      <c r="Z67" s="35"/>
    </row>
    <row r="68" spans="1:26" ht="21" customHeight="1" x14ac:dyDescent="0.35">
      <c r="A68" s="27">
        <v>9</v>
      </c>
      <c r="B68" s="27" t="s">
        <v>82</v>
      </c>
      <c r="C68" s="27" t="s">
        <v>81</v>
      </c>
      <c r="D68" s="27" t="s">
        <v>83</v>
      </c>
      <c r="E68" s="27">
        <v>0</v>
      </c>
      <c r="F68" s="27">
        <v>10</v>
      </c>
      <c r="G68" s="27">
        <v>10</v>
      </c>
      <c r="H68" s="27">
        <v>4</v>
      </c>
      <c r="I68" s="27">
        <v>11</v>
      </c>
      <c r="J68" s="27">
        <v>15</v>
      </c>
      <c r="K68" s="27">
        <v>4</v>
      </c>
      <c r="L68" s="27">
        <v>21</v>
      </c>
      <c r="M68" s="37"/>
      <c r="N68" s="27">
        <v>9</v>
      </c>
      <c r="O68" s="27" t="s">
        <v>82</v>
      </c>
      <c r="P68" s="27" t="s">
        <v>81</v>
      </c>
      <c r="Q68" s="27" t="s">
        <v>83</v>
      </c>
      <c r="R68" s="36">
        <v>0.44</v>
      </c>
      <c r="S68" s="36">
        <v>0.52380952380952384</v>
      </c>
      <c r="T68" s="36">
        <v>0.73333333333333328</v>
      </c>
      <c r="U68" s="36">
        <v>0.84</v>
      </c>
      <c r="V68" s="36">
        <v>0.56000000000000005</v>
      </c>
      <c r="W68" s="36">
        <v>1</v>
      </c>
      <c r="X68" s="40">
        <v>0</v>
      </c>
      <c r="Y68" s="41"/>
      <c r="Z68" s="41"/>
    </row>
    <row r="69" spans="1:26" ht="21" customHeight="1" x14ac:dyDescent="0.35">
      <c r="A69" s="26">
        <v>10</v>
      </c>
      <c r="B69" s="26" t="s">
        <v>82</v>
      </c>
      <c r="C69" s="26" t="s">
        <v>78</v>
      </c>
      <c r="D69" s="26" t="s">
        <v>83</v>
      </c>
      <c r="E69" s="26">
        <v>0</v>
      </c>
      <c r="F69" s="26">
        <v>7</v>
      </c>
      <c r="G69" s="26">
        <v>7</v>
      </c>
      <c r="H69" s="26">
        <v>6</v>
      </c>
      <c r="I69" s="26">
        <v>12</v>
      </c>
      <c r="J69" s="26">
        <v>18</v>
      </c>
      <c r="K69" s="26">
        <v>6</v>
      </c>
      <c r="L69" s="26">
        <v>19</v>
      </c>
      <c r="M69" s="3"/>
      <c r="N69" s="26">
        <v>10</v>
      </c>
      <c r="O69" s="26" t="s">
        <v>82</v>
      </c>
      <c r="P69" s="26" t="s">
        <v>78</v>
      </c>
      <c r="Q69" s="26" t="s">
        <v>83</v>
      </c>
      <c r="R69" s="28">
        <v>0.48</v>
      </c>
      <c r="S69" s="28">
        <v>0.63157894736842102</v>
      </c>
      <c r="T69" s="28">
        <v>0.66666666666666663</v>
      </c>
      <c r="U69" s="28">
        <v>0.76</v>
      </c>
      <c r="V69" s="28">
        <v>0.52</v>
      </c>
      <c r="W69" s="28">
        <v>1</v>
      </c>
      <c r="X69" s="43">
        <f>E69/K69</f>
        <v>0</v>
      </c>
      <c r="Y69" s="35"/>
      <c r="Z69" s="35"/>
    </row>
    <row r="70" spans="1:26" ht="21" customHeight="1" x14ac:dyDescent="0.35">
      <c r="A70" s="27">
        <v>11</v>
      </c>
      <c r="B70" s="27" t="s">
        <v>81</v>
      </c>
      <c r="C70" s="27" t="s">
        <v>81</v>
      </c>
      <c r="D70" s="27" t="s">
        <v>79</v>
      </c>
      <c r="E70" s="27">
        <v>0</v>
      </c>
      <c r="F70" s="27">
        <v>1</v>
      </c>
      <c r="G70" s="27">
        <v>1</v>
      </c>
      <c r="H70" s="27">
        <v>2</v>
      </c>
      <c r="I70" s="27">
        <v>22</v>
      </c>
      <c r="J70" s="27">
        <v>24</v>
      </c>
      <c r="K70" s="27">
        <v>2</v>
      </c>
      <c r="L70" s="27">
        <v>23</v>
      </c>
      <c r="M70" s="37"/>
      <c r="N70" s="27">
        <v>11</v>
      </c>
      <c r="O70" s="27" t="s">
        <v>81</v>
      </c>
      <c r="P70" s="27" t="s">
        <v>81</v>
      </c>
      <c r="Q70" s="27" t="s">
        <v>79</v>
      </c>
      <c r="R70" s="36">
        <v>0.88</v>
      </c>
      <c r="S70" s="36">
        <v>0.95652173913043481</v>
      </c>
      <c r="T70" s="36">
        <v>0.91666666666666663</v>
      </c>
      <c r="U70" s="36">
        <v>0.92</v>
      </c>
      <c r="V70" s="36">
        <v>0.12</v>
      </c>
      <c r="W70" s="36">
        <v>1</v>
      </c>
      <c r="X70" s="40">
        <v>0</v>
      </c>
      <c r="Y70" s="41"/>
      <c r="Z70" s="41"/>
    </row>
    <row r="71" spans="1:26" ht="21" customHeight="1" x14ac:dyDescent="0.35">
      <c r="A71" s="26">
        <v>12</v>
      </c>
      <c r="B71" s="26" t="s">
        <v>81</v>
      </c>
      <c r="C71" s="26" t="s">
        <v>82</v>
      </c>
      <c r="D71" s="26" t="s">
        <v>79</v>
      </c>
      <c r="E71" s="26">
        <v>0</v>
      </c>
      <c r="F71" s="26">
        <v>1</v>
      </c>
      <c r="G71" s="26">
        <v>1</v>
      </c>
      <c r="H71" s="26">
        <v>18</v>
      </c>
      <c r="I71" s="26">
        <v>6</v>
      </c>
      <c r="J71" s="26">
        <v>24</v>
      </c>
      <c r="K71" s="26">
        <v>18</v>
      </c>
      <c r="L71" s="26">
        <v>7</v>
      </c>
      <c r="M71" s="3"/>
      <c r="N71" s="26">
        <v>12</v>
      </c>
      <c r="O71" s="26" t="s">
        <v>81</v>
      </c>
      <c r="P71" s="26" t="s">
        <v>82</v>
      </c>
      <c r="Q71" s="26" t="s">
        <v>79</v>
      </c>
      <c r="R71" s="28">
        <v>0.24</v>
      </c>
      <c r="S71" s="28">
        <v>0.8571428571428571</v>
      </c>
      <c r="T71" s="28">
        <v>0.25</v>
      </c>
      <c r="U71" s="28">
        <v>0.28000000000000003</v>
      </c>
      <c r="V71" s="28">
        <v>0.76</v>
      </c>
      <c r="W71" s="28">
        <v>1</v>
      </c>
      <c r="X71" s="43">
        <f t="shared" ref="X71:X74" si="59">E71/K71</f>
        <v>0</v>
      </c>
      <c r="Y71" s="35"/>
      <c r="Z71" s="35"/>
    </row>
    <row r="72" spans="1:26" ht="21" customHeight="1" x14ac:dyDescent="0.35">
      <c r="A72" s="27">
        <v>13</v>
      </c>
      <c r="B72" s="27" t="s">
        <v>81</v>
      </c>
      <c r="C72" s="27" t="s">
        <v>78</v>
      </c>
      <c r="D72" s="27" t="s">
        <v>79</v>
      </c>
      <c r="E72" s="27">
        <v>0</v>
      </c>
      <c r="F72" s="27">
        <v>8</v>
      </c>
      <c r="G72" s="27">
        <v>8</v>
      </c>
      <c r="H72" s="27">
        <v>11</v>
      </c>
      <c r="I72" s="27">
        <v>6</v>
      </c>
      <c r="J72" s="27">
        <v>17</v>
      </c>
      <c r="K72" s="27">
        <v>11</v>
      </c>
      <c r="L72" s="27">
        <v>14</v>
      </c>
      <c r="M72" s="37"/>
      <c r="N72" s="27">
        <v>13</v>
      </c>
      <c r="O72" s="27" t="s">
        <v>81</v>
      </c>
      <c r="P72" s="27" t="s">
        <v>78</v>
      </c>
      <c r="Q72" s="27" t="s">
        <v>79</v>
      </c>
      <c r="R72" s="36">
        <v>0.24</v>
      </c>
      <c r="S72" s="36">
        <v>0.42857142857142855</v>
      </c>
      <c r="T72" s="36">
        <v>0.35294117647058826</v>
      </c>
      <c r="U72" s="36">
        <v>0.56000000000000005</v>
      </c>
      <c r="V72" s="36">
        <v>0.76</v>
      </c>
      <c r="W72" s="36">
        <v>1</v>
      </c>
      <c r="X72" s="40">
        <f t="shared" si="59"/>
        <v>0</v>
      </c>
      <c r="Y72" s="41"/>
      <c r="Z72" s="41"/>
    </row>
    <row r="73" spans="1:26" ht="21" customHeight="1" x14ac:dyDescent="0.35">
      <c r="A73" s="26">
        <v>14</v>
      </c>
      <c r="B73" s="26" t="s">
        <v>81</v>
      </c>
      <c r="C73" s="26" t="s">
        <v>82</v>
      </c>
      <c r="D73" s="26" t="s">
        <v>83</v>
      </c>
      <c r="E73" s="26">
        <v>0</v>
      </c>
      <c r="F73" s="26">
        <v>3</v>
      </c>
      <c r="G73" s="26">
        <v>3</v>
      </c>
      <c r="H73" s="26">
        <v>8</v>
      </c>
      <c r="I73" s="26">
        <v>14</v>
      </c>
      <c r="J73" s="26">
        <v>22</v>
      </c>
      <c r="K73" s="26">
        <v>8</v>
      </c>
      <c r="L73" s="26">
        <v>17</v>
      </c>
      <c r="M73" s="3"/>
      <c r="N73" s="26">
        <v>14</v>
      </c>
      <c r="O73" s="26" t="s">
        <v>81</v>
      </c>
      <c r="P73" s="26" t="s">
        <v>82</v>
      </c>
      <c r="Q73" s="26" t="s">
        <v>83</v>
      </c>
      <c r="R73" s="28">
        <v>0.56000000000000005</v>
      </c>
      <c r="S73" s="28">
        <v>0.82352941176470584</v>
      </c>
      <c r="T73" s="28">
        <v>0.63636363636363635</v>
      </c>
      <c r="U73" s="28">
        <v>0.68</v>
      </c>
      <c r="V73" s="28">
        <v>0.44</v>
      </c>
      <c r="W73" s="28">
        <v>1</v>
      </c>
      <c r="X73" s="43">
        <f t="shared" si="59"/>
        <v>0</v>
      </c>
      <c r="Y73" s="35"/>
      <c r="Z73" s="35"/>
    </row>
    <row r="74" spans="1:26" ht="21" customHeight="1" x14ac:dyDescent="0.35">
      <c r="A74" s="27">
        <v>15</v>
      </c>
      <c r="B74" s="27" t="s">
        <v>81</v>
      </c>
      <c r="C74" s="27" t="s">
        <v>78</v>
      </c>
      <c r="D74" s="27" t="s">
        <v>83</v>
      </c>
      <c r="E74" s="27">
        <v>0</v>
      </c>
      <c r="F74" s="27">
        <v>15</v>
      </c>
      <c r="G74" s="27">
        <v>15</v>
      </c>
      <c r="H74" s="27">
        <v>2</v>
      </c>
      <c r="I74" s="27">
        <v>8</v>
      </c>
      <c r="J74" s="27">
        <v>10</v>
      </c>
      <c r="K74" s="27">
        <v>2</v>
      </c>
      <c r="L74" s="27">
        <v>23</v>
      </c>
      <c r="M74" s="37"/>
      <c r="N74" s="27">
        <v>15</v>
      </c>
      <c r="O74" s="27" t="s">
        <v>81</v>
      </c>
      <c r="P74" s="27" t="s">
        <v>78</v>
      </c>
      <c r="Q74" s="27" t="s">
        <v>83</v>
      </c>
      <c r="R74" s="36">
        <v>0.32</v>
      </c>
      <c r="S74" s="36">
        <v>0.34782608695652173</v>
      </c>
      <c r="T74" s="36">
        <v>0.8</v>
      </c>
      <c r="U74" s="36">
        <v>0.92</v>
      </c>
      <c r="V74" s="36">
        <v>0.68</v>
      </c>
      <c r="W74" s="36">
        <v>1</v>
      </c>
      <c r="X74" s="40">
        <f t="shared" si="59"/>
        <v>0</v>
      </c>
      <c r="Y74" s="41"/>
      <c r="Z74" s="41"/>
    </row>
    <row r="75" spans="1:26" ht="21" customHeight="1" x14ac:dyDescent="0.35">
      <c r="A75" s="39"/>
      <c r="B75" s="39"/>
      <c r="C75" s="39"/>
      <c r="D75" s="39"/>
      <c r="E75" s="51"/>
      <c r="F75" s="51"/>
      <c r="G75" s="51"/>
      <c r="H75" s="51"/>
      <c r="I75" s="51"/>
      <c r="J75" s="51"/>
      <c r="K75" s="39"/>
      <c r="L75" s="39"/>
      <c r="M75" s="39"/>
      <c r="N75" s="68" t="s">
        <v>87</v>
      </c>
      <c r="O75" s="69"/>
      <c r="P75" s="70"/>
      <c r="Q75" s="26" t="s">
        <v>84</v>
      </c>
      <c r="R75" s="28">
        <v>0.79999999999999993</v>
      </c>
      <c r="S75" s="28">
        <v>0.84985507246376812</v>
      </c>
      <c r="T75" s="28">
        <v>0.94323671497584538</v>
      </c>
      <c r="U75" s="28">
        <v>0.94666666666666666</v>
      </c>
      <c r="V75" s="28">
        <v>0.19999999999999998</v>
      </c>
      <c r="W75" s="28">
        <v>0.66666666666666663</v>
      </c>
      <c r="X75" s="43" t="e">
        <f>AVERAGE(X60,X65,X70)</f>
        <v>#DIV/0!</v>
      </c>
      <c r="Y75" s="35"/>
      <c r="Z75" s="35"/>
    </row>
    <row r="76" spans="1:26" ht="21" customHeight="1" x14ac:dyDescent="0.35">
      <c r="A76" s="39"/>
      <c r="B76" s="39"/>
      <c r="C76" s="39"/>
      <c r="D76" s="39"/>
      <c r="E76" s="51"/>
      <c r="F76" s="51"/>
      <c r="G76" s="39"/>
      <c r="H76" s="39"/>
      <c r="I76" s="39"/>
      <c r="J76" s="51"/>
      <c r="K76" s="39"/>
      <c r="L76" s="39"/>
      <c r="M76" s="39"/>
      <c r="N76" s="71"/>
      <c r="O76" s="72"/>
      <c r="P76" s="73"/>
      <c r="Q76" s="27" t="s">
        <v>86</v>
      </c>
      <c r="R76" s="36">
        <v>0.10583005244258356</v>
      </c>
      <c r="S76" s="36">
        <v>0.14869649970094884</v>
      </c>
      <c r="T76" s="36">
        <v>4.9191816073469348E-2</v>
      </c>
      <c r="U76" s="36">
        <v>4.6188021535170036E-2</v>
      </c>
      <c r="V76" s="36">
        <v>0.10583005244258363</v>
      </c>
      <c r="W76" s="36">
        <v>0.57735026918962584</v>
      </c>
      <c r="X76" s="43" t="e">
        <f>STDEV(X60,X65,X70)</f>
        <v>#DIV/0!</v>
      </c>
      <c r="Y76" s="35"/>
      <c r="Z76" s="35"/>
    </row>
    <row r="77" spans="1:26" ht="21" customHeight="1" x14ac:dyDescent="0.35">
      <c r="A77" s="39"/>
      <c r="B77" s="39"/>
      <c r="C77" s="39"/>
      <c r="D77" s="39"/>
      <c r="E77" s="51"/>
      <c r="F77" s="51"/>
      <c r="G77" s="39"/>
      <c r="H77" s="39"/>
      <c r="I77" s="39"/>
      <c r="J77" s="51"/>
      <c r="K77" s="39"/>
      <c r="L77" s="39"/>
      <c r="M77" s="39"/>
      <c r="N77" s="68" t="s">
        <v>88</v>
      </c>
      <c r="O77" s="69"/>
      <c r="P77" s="70"/>
      <c r="Q77" s="26" t="s">
        <v>84</v>
      </c>
      <c r="R77" s="28">
        <v>0.39333333333333331</v>
      </c>
      <c r="S77" s="28">
        <v>0.53917955053875088</v>
      </c>
      <c r="T77" s="28">
        <v>0.6134680134680135</v>
      </c>
      <c r="U77" s="28">
        <v>0.7400000000000001</v>
      </c>
      <c r="V77" s="28">
        <v>0.60666666666666669</v>
      </c>
      <c r="W77" s="28">
        <v>1</v>
      </c>
      <c r="X77" s="43">
        <f>AVERAGE(X63,X64,X68,X69,X73,X74)</f>
        <v>0</v>
      </c>
      <c r="Y77" s="35"/>
      <c r="Z77" s="35"/>
    </row>
    <row r="78" spans="1:26" ht="21" customHeight="1" x14ac:dyDescent="0.35">
      <c r="A78" s="39"/>
      <c r="B78" s="39"/>
      <c r="C78" s="39"/>
      <c r="D78" s="39"/>
      <c r="E78" s="51"/>
      <c r="F78" s="51"/>
      <c r="G78" s="39"/>
      <c r="H78" s="39"/>
      <c r="I78" s="39"/>
      <c r="J78" s="51"/>
      <c r="K78" s="39"/>
      <c r="L78" s="39"/>
      <c r="M78" s="39"/>
      <c r="N78" s="71"/>
      <c r="O78" s="72"/>
      <c r="P78" s="73"/>
      <c r="Q78" s="27" t="s">
        <v>86</v>
      </c>
      <c r="R78" s="36">
        <v>0.11977757163453737</v>
      </c>
      <c r="S78" s="36">
        <v>0.17506226374121825</v>
      </c>
      <c r="T78" s="36">
        <v>0.15915636513527109</v>
      </c>
      <c r="U78" s="36">
        <v>0.12328828005937922</v>
      </c>
      <c r="V78" s="36">
        <v>0.11977757163453717</v>
      </c>
      <c r="W78" s="36">
        <v>0</v>
      </c>
      <c r="X78" s="43">
        <f>STDEV(X63,X64,X68,X69,X73,X74)</f>
        <v>0</v>
      </c>
      <c r="Y78" s="35"/>
      <c r="Z78" s="35"/>
    </row>
    <row r="79" spans="1:26" ht="21" customHeight="1" x14ac:dyDescent="0.3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68" t="s">
        <v>89</v>
      </c>
      <c r="O79" s="69"/>
      <c r="P79" s="70"/>
      <c r="Q79" s="26" t="s">
        <v>84</v>
      </c>
      <c r="R79" s="28">
        <v>0.24666666666666667</v>
      </c>
      <c r="S79" s="28">
        <v>0.69920634920634928</v>
      </c>
      <c r="T79" s="28">
        <v>0.29523045581869112</v>
      </c>
      <c r="U79" s="28">
        <v>0.38666666666666671</v>
      </c>
      <c r="V79" s="28">
        <v>0.7533333333333333</v>
      </c>
      <c r="W79" s="28">
        <v>1</v>
      </c>
      <c r="X79" s="43">
        <f>AVERAGE(X61,X62,X66,X67,X71,X72)</f>
        <v>0</v>
      </c>
      <c r="Y79" s="35"/>
      <c r="Z79" s="35"/>
    </row>
    <row r="80" spans="1:26" ht="21" customHeight="1" x14ac:dyDescent="0.3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71"/>
      <c r="O80" s="72"/>
      <c r="P80" s="73"/>
      <c r="Q80" s="27" t="s">
        <v>86</v>
      </c>
      <c r="R80" s="36">
        <v>6.4083279150388819E-2</v>
      </c>
      <c r="S80" s="36">
        <v>0.20136533211198085</v>
      </c>
      <c r="T80" s="36">
        <v>9.8197922728997425E-2</v>
      </c>
      <c r="U80" s="36">
        <v>0.15731073284002794</v>
      </c>
      <c r="V80" s="36">
        <v>6.4083279150388875E-2</v>
      </c>
      <c r="W80" s="36">
        <v>0</v>
      </c>
      <c r="X80" s="43">
        <f>STDEV(X61,X62,X66,X67,X71,X72)</f>
        <v>0</v>
      </c>
      <c r="Y80" s="35"/>
      <c r="Z80" s="35"/>
    </row>
    <row r="81" spans="1:24" ht="15.75" customHeight="1" x14ac:dyDescent="0.3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spans="1:24" ht="15.75" customHeight="1" x14ac:dyDescent="0.3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spans="1:24" ht="15.75" customHeight="1" x14ac:dyDescent="0.3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spans="1:24" ht="15.75" customHeight="1" x14ac:dyDescent="0.3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spans="1:24" ht="15.75" customHeight="1" x14ac:dyDescent="0.3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spans="1:24" ht="15.75" customHeight="1" x14ac:dyDescent="0.3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spans="1:24" ht="15.75" customHeight="1" x14ac:dyDescent="0.3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spans="1:24" ht="15.75" customHeight="1" x14ac:dyDescent="0.3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spans="1:24" ht="15.75" customHeight="1" x14ac:dyDescent="0.3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spans="1:24" ht="15.75" customHeight="1" x14ac:dyDescent="0.3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spans="1:24" ht="15.75" customHeight="1" x14ac:dyDescent="0.3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spans="1:24" ht="15.75" customHeight="1" x14ac:dyDescent="0.3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spans="1:24" ht="15.75" customHeight="1" x14ac:dyDescent="0.3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spans="1:24" ht="15.75" customHeight="1" x14ac:dyDescent="0.3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spans="1:24" ht="15.75" customHeight="1" x14ac:dyDescent="0.3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spans="1:24" ht="15.75" customHeight="1" x14ac:dyDescent="0.3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spans="1:24" ht="15.75" customHeight="1" x14ac:dyDescent="0.3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spans="1:24" ht="15.75" customHeight="1" x14ac:dyDescent="0.3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spans="1:24" ht="15.75" customHeight="1" x14ac:dyDescent="0.3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spans="1:24" ht="15.75" customHeight="1" x14ac:dyDescent="0.3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spans="1:24" ht="15.75" customHeight="1" x14ac:dyDescent="0.3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spans="1:24" ht="15.75" customHeight="1" x14ac:dyDescent="0.3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spans="1:24" ht="15.75" customHeight="1" x14ac:dyDescent="0.3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spans="1:24" ht="15.75" customHeight="1" x14ac:dyDescent="0.3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spans="1:24" ht="15.75" customHeight="1" x14ac:dyDescent="0.3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spans="1:24" ht="15.75" customHeight="1" x14ac:dyDescent="0.3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spans="1:24" ht="15.75" customHeight="1" x14ac:dyDescent="0.3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spans="1:24" ht="15.75" customHeight="1" x14ac:dyDescent="0.3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spans="1:24" ht="15.75" customHeight="1" x14ac:dyDescent="0.3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spans="1:24" ht="15.75" customHeight="1" x14ac:dyDescent="0.3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spans="1:24" ht="15.75" customHeight="1" x14ac:dyDescent="0.3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spans="1:24" ht="15.75" customHeight="1" x14ac:dyDescent="0.3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spans="1:24" ht="15.75" customHeight="1" x14ac:dyDescent="0.3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spans="1:24" ht="15.75" customHeight="1" x14ac:dyDescent="0.3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spans="1:24" ht="15.75" customHeight="1" x14ac:dyDescent="0.3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spans="1:24" ht="15.75" customHeight="1" x14ac:dyDescent="0.3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spans="1:24" ht="15.75" customHeight="1" x14ac:dyDescent="0.3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spans="1:24" ht="15.75" customHeight="1" x14ac:dyDescent="0.3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spans="1:24" ht="15.75" customHeight="1" x14ac:dyDescent="0.3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spans="1:24" ht="15.75" customHeight="1" x14ac:dyDescent="0.3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spans="1:24" ht="15.75" customHeight="1" x14ac:dyDescent="0.3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spans="1:24" ht="15.75" customHeight="1" x14ac:dyDescent="0.3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spans="1:24" ht="15.75" customHeight="1" x14ac:dyDescent="0.3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spans="1:24" ht="15.75" customHeight="1" x14ac:dyDescent="0.3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spans="1:24" ht="15.75" customHeight="1" x14ac:dyDescent="0.3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spans="1:24" ht="15.75" customHeight="1" x14ac:dyDescent="0.3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spans="1:24" ht="15.75" customHeight="1" x14ac:dyDescent="0.3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spans="1:24" ht="15.75" customHeight="1" x14ac:dyDescent="0.3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spans="1:24" ht="15.75" customHeight="1" x14ac:dyDescent="0.3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spans="1:24" ht="15.75" customHeight="1" x14ac:dyDescent="0.3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spans="1:24" ht="15.75" customHeight="1" x14ac:dyDescent="0.3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spans="1:24" ht="15.75" customHeight="1" x14ac:dyDescent="0.3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spans="1:24" ht="15.75" customHeight="1" x14ac:dyDescent="0.3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spans="1:24" ht="15.75" customHeight="1" x14ac:dyDescent="0.3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spans="1:24" ht="15.75" customHeight="1" x14ac:dyDescent="0.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spans="1:24" ht="15.75" customHeight="1" x14ac:dyDescent="0.3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spans="1:24" ht="15.75" customHeight="1" x14ac:dyDescent="0.3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spans="1:24" ht="15.75" customHeight="1" x14ac:dyDescent="0.3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spans="1:24" ht="15.75" customHeight="1" x14ac:dyDescent="0.3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spans="1:24" ht="15.75" customHeight="1" x14ac:dyDescent="0.3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spans="1:24" ht="15.75" customHeight="1" x14ac:dyDescent="0.3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spans="1:24" ht="15.75" customHeight="1" x14ac:dyDescent="0.3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spans="1:24" ht="15.75" customHeight="1" x14ac:dyDescent="0.3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spans="1:24" ht="15.75" customHeight="1" x14ac:dyDescent="0.3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spans="1:24" ht="15.75" customHeight="1" x14ac:dyDescent="0.3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spans="1:24" ht="15.75" customHeight="1" x14ac:dyDescent="0.3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spans="1:24" ht="15.75" customHeight="1" x14ac:dyDescent="0.3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spans="1:24" ht="15.75" customHeight="1" x14ac:dyDescent="0.3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spans="1:24" ht="15.75" customHeight="1" x14ac:dyDescent="0.3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spans="1:24" ht="15.75" customHeight="1" x14ac:dyDescent="0.3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spans="1:24" ht="15.75" customHeight="1" x14ac:dyDescent="0.3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spans="1:24" ht="15.75" customHeight="1" x14ac:dyDescent="0.3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spans="1:24" ht="15.75" customHeight="1" x14ac:dyDescent="0.3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spans="1:24" ht="15.75" customHeight="1" x14ac:dyDescent="0.3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spans="1:24" ht="15.75" customHeight="1" x14ac:dyDescent="0.3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spans="1:24" ht="15.75" customHeight="1" x14ac:dyDescent="0.3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spans="1:24" ht="15.75" customHeight="1" x14ac:dyDescent="0.3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spans="1:24" ht="15.75" customHeight="1" x14ac:dyDescent="0.3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spans="1:24" ht="15.75" customHeight="1" x14ac:dyDescent="0.3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spans="1:24" ht="15.75" customHeight="1" x14ac:dyDescent="0.3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spans="1:24" ht="15.75" customHeight="1" x14ac:dyDescent="0.3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spans="1:24" ht="15.75" customHeight="1" x14ac:dyDescent="0.3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spans="1:24" ht="15.75" customHeight="1" x14ac:dyDescent="0.3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spans="1:24" ht="15.75" customHeight="1" x14ac:dyDescent="0.3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spans="1:24" ht="15.75" customHeight="1" x14ac:dyDescent="0.3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spans="1:24" ht="15.75" customHeight="1" x14ac:dyDescent="0.3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spans="1:24" ht="15.75" customHeight="1" x14ac:dyDescent="0.3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spans="1:24" ht="15.75" customHeight="1" x14ac:dyDescent="0.3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spans="1:24" ht="15.75" customHeight="1" x14ac:dyDescent="0.3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spans="1:24" ht="15.75" customHeight="1" x14ac:dyDescent="0.3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spans="1:24" ht="15.75" customHeight="1" x14ac:dyDescent="0.3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spans="1:24" ht="15.75" customHeight="1" x14ac:dyDescent="0.3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spans="1:24" ht="15.75" customHeight="1" x14ac:dyDescent="0.3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spans="1:24" ht="15.75" customHeight="1" x14ac:dyDescent="0.3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spans="1:24" ht="15.75" customHeight="1" x14ac:dyDescent="0.3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spans="1:24" ht="15.75" customHeight="1" x14ac:dyDescent="0.3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spans="1:24" ht="15.75" customHeight="1" x14ac:dyDescent="0.3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spans="1:24" ht="15.75" customHeight="1" x14ac:dyDescent="0.3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spans="1:24" ht="15.75" customHeight="1" x14ac:dyDescent="0.3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spans="1:24" ht="15.75" customHeight="1" x14ac:dyDescent="0.3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spans="1:24" ht="15.75" customHeight="1" x14ac:dyDescent="0.3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spans="1:24" ht="15.75" customHeight="1" x14ac:dyDescent="0.3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spans="1:24" ht="15.75" customHeight="1" x14ac:dyDescent="0.3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spans="1:24" ht="15.75" customHeight="1" x14ac:dyDescent="0.3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spans="1:24" ht="15.75" customHeight="1" x14ac:dyDescent="0.3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spans="1:24" ht="15.75" customHeight="1" x14ac:dyDescent="0.3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spans="1:24" ht="15.75" customHeight="1" x14ac:dyDescent="0.3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spans="1:24" ht="15.75" customHeight="1" x14ac:dyDescent="0.3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spans="1:24" ht="15.75" customHeight="1" x14ac:dyDescent="0.3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spans="1:24" ht="15.75" customHeight="1" x14ac:dyDescent="0.3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spans="1:24" ht="15.75" customHeight="1" x14ac:dyDescent="0.3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spans="1:24" ht="15.75" customHeight="1" x14ac:dyDescent="0.3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spans="1:24" ht="15.75" customHeight="1" x14ac:dyDescent="0.3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spans="1:24" ht="15.75" customHeight="1" x14ac:dyDescent="0.3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spans="1:24" ht="15.75" customHeight="1" x14ac:dyDescent="0.3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spans="1:24" ht="15.75" customHeight="1" x14ac:dyDescent="0.3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spans="1:24" ht="15.75" customHeight="1" x14ac:dyDescent="0.3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spans="1:24" ht="15.75" customHeight="1" x14ac:dyDescent="0.3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spans="1:24" ht="15.75" customHeight="1" x14ac:dyDescent="0.3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spans="1:24" ht="15.75" customHeight="1" x14ac:dyDescent="0.3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spans="1:24" ht="15.75" customHeight="1" x14ac:dyDescent="0.3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spans="1:24" ht="15.75" customHeight="1" x14ac:dyDescent="0.3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spans="1:24" ht="15.75" customHeight="1" x14ac:dyDescent="0.3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spans="1:24" ht="15.75" customHeight="1" x14ac:dyDescent="0.3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spans="1:24" ht="15.75" customHeight="1" x14ac:dyDescent="0.3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spans="1:24" ht="15.75" customHeight="1" x14ac:dyDescent="0.3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spans="1:24" ht="15.75" customHeight="1" x14ac:dyDescent="0.3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spans="1:24" ht="15.75" customHeight="1" x14ac:dyDescent="0.3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spans="1:24" ht="15.75" customHeight="1" x14ac:dyDescent="0.3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spans="1:24" ht="15.75" customHeight="1" x14ac:dyDescent="0.3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spans="1:24" ht="15.75" customHeight="1" x14ac:dyDescent="0.3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spans="1:24" ht="15.75" customHeight="1" x14ac:dyDescent="0.3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spans="1:24" ht="15.75" customHeight="1" x14ac:dyDescent="0.3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spans="1:24" ht="15.75" customHeight="1" x14ac:dyDescent="0.3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spans="1:24" ht="15.75" customHeight="1" x14ac:dyDescent="0.3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spans="1:24" ht="15.75" customHeight="1" x14ac:dyDescent="0.3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spans="1:24" ht="15.75" customHeight="1" x14ac:dyDescent="0.3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spans="1:24" ht="15.75" customHeight="1" x14ac:dyDescent="0.3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spans="1:24" ht="15.75" customHeight="1" x14ac:dyDescent="0.3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spans="1:24" ht="15.75" customHeight="1" x14ac:dyDescent="0.3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spans="1:24" ht="15.75" customHeight="1" x14ac:dyDescent="0.3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spans="1:24" ht="15.75" customHeight="1" x14ac:dyDescent="0.3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spans="1:24" ht="15.75" customHeight="1" x14ac:dyDescent="0.3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spans="1:24" ht="15.75" customHeight="1" x14ac:dyDescent="0.3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spans="1:24" ht="15.75" customHeight="1" x14ac:dyDescent="0.3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spans="1:24" ht="15.75" customHeight="1" x14ac:dyDescent="0.3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spans="1:24" ht="15.75" customHeight="1" x14ac:dyDescent="0.3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 spans="1:24" ht="15.75" customHeight="1" x14ac:dyDescent="0.3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 spans="1:24" ht="15.75" customHeight="1" x14ac:dyDescent="0.3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 spans="1:24" ht="15.75" customHeight="1" x14ac:dyDescent="0.3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 spans="1:24" ht="15.75" customHeight="1" x14ac:dyDescent="0.3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 spans="1:24" ht="15.75" customHeight="1" x14ac:dyDescent="0.3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 spans="1:24" ht="15.75" customHeight="1" x14ac:dyDescent="0.3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 spans="1:24" ht="15.75" customHeight="1" x14ac:dyDescent="0.3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 spans="1:24" ht="15.75" customHeight="1" x14ac:dyDescent="0.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 spans="1:24" ht="15.75" customHeight="1" x14ac:dyDescent="0.3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 spans="1:24" ht="15.75" customHeight="1" x14ac:dyDescent="0.3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 spans="1:24" ht="15.75" customHeight="1" x14ac:dyDescent="0.3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 spans="1:24" ht="15.75" customHeight="1" x14ac:dyDescent="0.3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 spans="1:24" ht="15.75" customHeight="1" x14ac:dyDescent="0.3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 spans="1:24" ht="15.75" customHeight="1" x14ac:dyDescent="0.3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 spans="1:24" ht="15.75" customHeight="1" x14ac:dyDescent="0.3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 spans="1:24" ht="15.75" customHeight="1" x14ac:dyDescent="0.3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 spans="1:24" ht="15.75" customHeight="1" x14ac:dyDescent="0.3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 spans="1:24" ht="15.75" customHeight="1" x14ac:dyDescent="0.3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 spans="1:24" ht="15.75" customHeight="1" x14ac:dyDescent="0.3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 spans="1:24" ht="15.75" customHeight="1" x14ac:dyDescent="0.3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 spans="1:24" ht="15.75" customHeight="1" x14ac:dyDescent="0.3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 spans="1:24" ht="15.75" customHeight="1" x14ac:dyDescent="0.3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 spans="1:24" ht="15.75" customHeight="1" x14ac:dyDescent="0.3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 spans="1:24" ht="15.75" customHeight="1" x14ac:dyDescent="0.3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 spans="1:24" ht="15.75" customHeight="1" x14ac:dyDescent="0.3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 spans="1:24" ht="15.75" customHeight="1" x14ac:dyDescent="0.3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 spans="1:24" ht="15.75" customHeight="1" x14ac:dyDescent="0.3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 spans="1:24" ht="15.75" customHeight="1" x14ac:dyDescent="0.3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 spans="1:24" ht="15.75" customHeight="1" x14ac:dyDescent="0.3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 spans="1:24" ht="15.75" customHeight="1" x14ac:dyDescent="0.3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 spans="1:24" ht="15.75" customHeight="1" x14ac:dyDescent="0.3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 spans="1:24" ht="15.75" customHeight="1" x14ac:dyDescent="0.3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 spans="1:24" ht="15.75" customHeight="1" x14ac:dyDescent="0.3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 spans="1:24" ht="15.75" customHeight="1" x14ac:dyDescent="0.3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 spans="1:24" ht="15.75" customHeight="1" x14ac:dyDescent="0.3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 spans="1:24" ht="15.75" customHeight="1" x14ac:dyDescent="0.3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 spans="1:24" ht="15.75" customHeight="1" x14ac:dyDescent="0.3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 spans="1:24" ht="15.75" customHeight="1" x14ac:dyDescent="0.3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 spans="1:24" ht="15.75" customHeight="1" x14ac:dyDescent="0.3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 spans="1:24" ht="15.75" customHeight="1" x14ac:dyDescent="0.3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 spans="1:24" ht="15.75" customHeight="1" x14ac:dyDescent="0.3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 spans="1:24" ht="15.75" customHeight="1" x14ac:dyDescent="0.3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 spans="1:24" ht="15.75" customHeight="1" x14ac:dyDescent="0.3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 spans="1:24" ht="15.75" customHeight="1" x14ac:dyDescent="0.3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 spans="1:24" ht="15.75" customHeight="1" x14ac:dyDescent="0.3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 spans="1:24" ht="15.75" customHeight="1" x14ac:dyDescent="0.3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 spans="1:24" ht="15.75" customHeight="1" x14ac:dyDescent="0.3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 spans="1:24" ht="15.75" customHeight="1" x14ac:dyDescent="0.3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 spans="1:24" ht="15.75" customHeight="1" x14ac:dyDescent="0.3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 spans="1:24" ht="15.75" customHeight="1" x14ac:dyDescent="0.3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 spans="1:24" ht="15.75" customHeight="1" x14ac:dyDescent="0.3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 spans="1:24" ht="15.75" customHeight="1" x14ac:dyDescent="0.3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 spans="1:24" ht="15.75" customHeight="1" x14ac:dyDescent="0.3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 spans="1:24" ht="15.75" customHeight="1" x14ac:dyDescent="0.3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 spans="1:24" ht="15.75" customHeight="1" x14ac:dyDescent="0.3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 spans="1:24" ht="15.75" customHeight="1" x14ac:dyDescent="0.3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 spans="1:24" ht="15.75" customHeight="1" x14ac:dyDescent="0.3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 spans="1:24" ht="15.75" customHeight="1" x14ac:dyDescent="0.3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 spans="1:24" ht="15.75" customHeight="1" x14ac:dyDescent="0.3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 spans="1:24" ht="15.75" customHeight="1" x14ac:dyDescent="0.3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 spans="1:24" ht="15.75" customHeight="1" x14ac:dyDescent="0.3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 spans="1:24" ht="15.75" customHeight="1" x14ac:dyDescent="0.3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 spans="1:24" ht="15.75" customHeight="1" x14ac:dyDescent="0.3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 spans="1:24" ht="15.75" customHeight="1" x14ac:dyDescent="0.3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 spans="1:24" ht="15.75" customHeight="1" x14ac:dyDescent="0.3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 spans="1:24" ht="15.75" customHeight="1" x14ac:dyDescent="0.3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 spans="1:24" ht="15.75" customHeight="1" x14ac:dyDescent="0.3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 spans="1:24" ht="15.75" customHeight="1" x14ac:dyDescent="0.3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 spans="1:24" ht="15.75" customHeight="1" x14ac:dyDescent="0.3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 spans="1:24" ht="15.75" customHeight="1" x14ac:dyDescent="0.3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 spans="1:24" ht="15.75" customHeight="1" x14ac:dyDescent="0.3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spans="1:24" ht="15.75" customHeight="1" x14ac:dyDescent="0.3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 spans="1:24" ht="15.75" customHeight="1" x14ac:dyDescent="0.3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 spans="1:24" ht="15.75" customHeight="1" x14ac:dyDescent="0.3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 spans="1:24" ht="15.75" customHeight="1" x14ac:dyDescent="0.3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 spans="1:24" ht="15.75" customHeight="1" x14ac:dyDescent="0.3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 spans="1:24" ht="15.75" customHeight="1" x14ac:dyDescent="0.3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 spans="1:24" ht="15.75" customHeight="1" x14ac:dyDescent="0.3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 spans="1:24" ht="15.75" customHeight="1" x14ac:dyDescent="0.3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 spans="1:24" ht="15.75" customHeight="1" x14ac:dyDescent="0.3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 spans="1:24" ht="15.75" customHeight="1" x14ac:dyDescent="0.3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 spans="1:24" ht="15.75" customHeight="1" x14ac:dyDescent="0.3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 spans="1:24" ht="15.75" customHeight="1" x14ac:dyDescent="0.3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 spans="1:24" ht="15.75" customHeight="1" x14ac:dyDescent="0.3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 spans="1:24" ht="15.75" customHeight="1" x14ac:dyDescent="0.3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 spans="1:24" ht="15.75" customHeight="1" x14ac:dyDescent="0.3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 spans="1:24" ht="15.75" customHeight="1" x14ac:dyDescent="0.3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 spans="1:24" ht="15.75" customHeight="1" x14ac:dyDescent="0.3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 spans="1:24" ht="15.75" customHeight="1" x14ac:dyDescent="0.3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 spans="1:24" ht="15.75" customHeight="1" x14ac:dyDescent="0.3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 spans="1:24" ht="15.75" customHeight="1" x14ac:dyDescent="0.3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 spans="1:24" ht="15.75" customHeight="1" x14ac:dyDescent="0.3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 spans="1:24" ht="15.75" customHeight="1" x14ac:dyDescent="0.3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 spans="1:24" ht="15.75" customHeight="1" x14ac:dyDescent="0.3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 spans="1:24" ht="15.75" customHeight="1" x14ac:dyDescent="0.3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 spans="1:24" ht="15.75" customHeight="1" x14ac:dyDescent="0.3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 spans="1:24" ht="15.75" customHeight="1" x14ac:dyDescent="0.3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 spans="1:24" ht="15.75" customHeight="1" x14ac:dyDescent="0.3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 spans="1:24" ht="15.75" customHeight="1" x14ac:dyDescent="0.3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 spans="1:24" ht="15.75" customHeight="1" x14ac:dyDescent="0.3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 spans="1:24" ht="15.75" customHeight="1" x14ac:dyDescent="0.3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 spans="1:24" ht="15.75" customHeight="1" x14ac:dyDescent="0.3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 spans="1:24" ht="15.75" customHeight="1" x14ac:dyDescent="0.3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 spans="1:24" ht="15.75" customHeight="1" x14ac:dyDescent="0.3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 spans="1:24" ht="15.75" customHeight="1" x14ac:dyDescent="0.3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 spans="1:24" ht="15.75" customHeight="1" x14ac:dyDescent="0.3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 spans="1:24" ht="15.75" customHeight="1" x14ac:dyDescent="0.3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 spans="1:24" ht="15.75" customHeight="1" x14ac:dyDescent="0.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 spans="1:24" ht="15.75" customHeight="1" x14ac:dyDescent="0.3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 spans="1:24" ht="15.75" customHeight="1" x14ac:dyDescent="0.3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 spans="1:24" ht="15.75" customHeight="1" x14ac:dyDescent="0.3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 spans="1:24" ht="15.75" customHeight="1" x14ac:dyDescent="0.3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 spans="1:24" ht="15.75" customHeight="1" x14ac:dyDescent="0.3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 spans="1:24" ht="15.75" customHeight="1" x14ac:dyDescent="0.3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 spans="1:24" ht="15.75" customHeight="1" x14ac:dyDescent="0.3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 spans="1:24" ht="15.75" customHeight="1" x14ac:dyDescent="0.3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 spans="1:24" ht="15.75" customHeight="1" x14ac:dyDescent="0.3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 spans="1:24" ht="15.75" customHeight="1" x14ac:dyDescent="0.3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 spans="1:24" ht="15.75" customHeight="1" x14ac:dyDescent="0.3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 spans="1:24" ht="15.75" customHeight="1" x14ac:dyDescent="0.3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 spans="1:24" ht="15.75" customHeight="1" x14ac:dyDescent="0.3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 spans="1:24" ht="15.75" customHeight="1" x14ac:dyDescent="0.3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 spans="1:24" ht="15.75" customHeight="1" x14ac:dyDescent="0.3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 spans="1:24" ht="15.75" customHeight="1" x14ac:dyDescent="0.3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 spans="1:24" ht="15.75" customHeight="1" x14ac:dyDescent="0.3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 spans="1:24" ht="15.75" customHeight="1" x14ac:dyDescent="0.3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 spans="1:24" ht="15.75" customHeight="1" x14ac:dyDescent="0.3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 spans="1:24" ht="15.75" customHeight="1" x14ac:dyDescent="0.3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 spans="1:24" ht="15.75" customHeight="1" x14ac:dyDescent="0.3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 spans="1:24" ht="15.75" customHeight="1" x14ac:dyDescent="0.3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 spans="1:24" ht="15.75" customHeight="1" x14ac:dyDescent="0.3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 spans="1:24" ht="15.75" customHeight="1" x14ac:dyDescent="0.3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 spans="1:24" ht="15.75" customHeight="1" x14ac:dyDescent="0.3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 spans="1:24" ht="15.75" customHeight="1" x14ac:dyDescent="0.3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 spans="1:24" ht="15.75" customHeight="1" x14ac:dyDescent="0.3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 spans="1:24" ht="15.75" customHeight="1" x14ac:dyDescent="0.3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 spans="1:24" ht="15.75" customHeight="1" x14ac:dyDescent="0.3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 spans="1:24" ht="15.75" customHeight="1" x14ac:dyDescent="0.3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 spans="1:24" ht="15.75" customHeight="1" x14ac:dyDescent="0.3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 spans="1:24" ht="15.75" customHeight="1" x14ac:dyDescent="0.3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 spans="1:24" ht="15.75" customHeight="1" x14ac:dyDescent="0.3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 spans="1:24" ht="15.75" customHeight="1" x14ac:dyDescent="0.3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 spans="1:24" ht="15.75" customHeight="1" x14ac:dyDescent="0.3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 spans="1:24" ht="15.75" customHeight="1" x14ac:dyDescent="0.3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 spans="1:24" ht="15.75" customHeight="1" x14ac:dyDescent="0.3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 spans="1:24" ht="15.75" customHeight="1" x14ac:dyDescent="0.3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 spans="1:24" ht="15.75" customHeight="1" x14ac:dyDescent="0.3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 spans="1:24" ht="15.75" customHeight="1" x14ac:dyDescent="0.3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 spans="1:24" ht="15.75" customHeight="1" x14ac:dyDescent="0.3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 spans="1:24" ht="15.75" customHeight="1" x14ac:dyDescent="0.3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 spans="1:24" ht="15.75" customHeight="1" x14ac:dyDescent="0.3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 spans="1:24" ht="15.75" customHeight="1" x14ac:dyDescent="0.3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 spans="1:24" ht="15.75" customHeight="1" x14ac:dyDescent="0.3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 spans="1:24" ht="15.75" customHeight="1" x14ac:dyDescent="0.3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 spans="1:24" ht="15.75" customHeight="1" x14ac:dyDescent="0.3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 spans="1:24" ht="15.75" customHeight="1" x14ac:dyDescent="0.3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 spans="1:24" ht="15.75" customHeight="1" x14ac:dyDescent="0.3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 spans="1:24" ht="15.75" customHeight="1" x14ac:dyDescent="0.3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 spans="1:24" ht="15.75" customHeight="1" x14ac:dyDescent="0.3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 spans="1:24" ht="15.75" customHeight="1" x14ac:dyDescent="0.3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 spans="1:24" ht="15.75" customHeight="1" x14ac:dyDescent="0.3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 spans="1:24" ht="15.75" customHeight="1" x14ac:dyDescent="0.3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 spans="1:24" ht="15.75" customHeight="1" x14ac:dyDescent="0.3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 spans="1:24" ht="15.75" customHeight="1" x14ac:dyDescent="0.3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 spans="1:24" ht="15.75" customHeight="1" x14ac:dyDescent="0.3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 spans="1:24" ht="15.75" customHeight="1" x14ac:dyDescent="0.3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 spans="1:24" ht="15.75" customHeight="1" x14ac:dyDescent="0.3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 spans="1:24" ht="15.75" customHeight="1" x14ac:dyDescent="0.3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 spans="1:24" ht="15.75" customHeight="1" x14ac:dyDescent="0.3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 spans="1:24" ht="15.75" customHeight="1" x14ac:dyDescent="0.3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 spans="1:24" ht="15.75" customHeight="1" x14ac:dyDescent="0.3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 spans="1:24" ht="15.75" customHeight="1" x14ac:dyDescent="0.3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 spans="1:24" ht="15.75" customHeight="1" x14ac:dyDescent="0.3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 spans="1:24" ht="15.75" customHeight="1" x14ac:dyDescent="0.3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 spans="1:24" ht="15.75" customHeight="1" x14ac:dyDescent="0.3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 spans="1:24" ht="15.75" customHeight="1" x14ac:dyDescent="0.3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 spans="1:24" ht="15.75" customHeight="1" x14ac:dyDescent="0.3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 spans="1:24" ht="15.75" customHeight="1" x14ac:dyDescent="0.3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 spans="1:24" ht="15.75" customHeight="1" x14ac:dyDescent="0.3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 spans="1:24" ht="15.75" customHeight="1" x14ac:dyDescent="0.3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 spans="1:24" ht="15.75" customHeight="1" x14ac:dyDescent="0.3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 spans="1:24" ht="15.75" customHeight="1" x14ac:dyDescent="0.3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 spans="1:24" ht="15.75" customHeight="1" x14ac:dyDescent="0.3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 spans="1:24" ht="15.75" customHeight="1" x14ac:dyDescent="0.3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 spans="1:24" ht="15.75" customHeight="1" x14ac:dyDescent="0.3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 spans="1:24" ht="15.75" customHeight="1" x14ac:dyDescent="0.3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 spans="1:24" ht="15.75" customHeight="1" x14ac:dyDescent="0.3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 spans="1:24" ht="15.75" customHeight="1" x14ac:dyDescent="0.3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 spans="1:24" ht="15.75" customHeight="1" x14ac:dyDescent="0.3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 spans="1:24" ht="15.75" customHeight="1" x14ac:dyDescent="0.3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 spans="1:24" ht="15.75" customHeight="1" x14ac:dyDescent="0.3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 spans="1:24" ht="15.75" customHeight="1" x14ac:dyDescent="0.3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 spans="1:24" ht="15.75" customHeight="1" x14ac:dyDescent="0.3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 spans="1:24" ht="15.75" customHeight="1" x14ac:dyDescent="0.3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 spans="1:24" ht="15.75" customHeight="1" x14ac:dyDescent="0.3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 spans="1:24" ht="15.75" customHeight="1" x14ac:dyDescent="0.3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 spans="1:24" ht="15.75" customHeight="1" x14ac:dyDescent="0.3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 spans="1:24" ht="15.75" customHeight="1" x14ac:dyDescent="0.3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 spans="1:24" ht="15.75" customHeight="1" x14ac:dyDescent="0.3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 spans="1:24" ht="15.75" customHeight="1" x14ac:dyDescent="0.3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 spans="1:24" ht="15.75" customHeight="1" x14ac:dyDescent="0.3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 spans="1:24" ht="15.75" customHeight="1" x14ac:dyDescent="0.3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 spans="1:24" ht="15.75" customHeight="1" x14ac:dyDescent="0.3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 spans="1:24" ht="15.75" customHeight="1" x14ac:dyDescent="0.3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 spans="1:24" ht="15.75" customHeight="1" x14ac:dyDescent="0.3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 spans="1:24" ht="15.75" customHeight="1" x14ac:dyDescent="0.3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 spans="1:24" ht="15.75" customHeight="1" x14ac:dyDescent="0.3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 spans="1:24" ht="15.75" customHeight="1" x14ac:dyDescent="0.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 spans="1:24" ht="15.75" customHeight="1" x14ac:dyDescent="0.3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 spans="1:24" ht="15.75" customHeight="1" x14ac:dyDescent="0.3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 spans="1:24" ht="15.75" customHeight="1" x14ac:dyDescent="0.3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 spans="1:24" ht="15.75" customHeight="1" x14ac:dyDescent="0.3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 spans="1:24" ht="15.75" customHeight="1" x14ac:dyDescent="0.3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 spans="1:24" ht="15.75" customHeight="1" x14ac:dyDescent="0.3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 spans="1:24" ht="15.75" customHeight="1" x14ac:dyDescent="0.3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 spans="1:24" ht="15.75" customHeight="1" x14ac:dyDescent="0.3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 spans="1:24" ht="15.75" customHeight="1" x14ac:dyDescent="0.3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 spans="1:24" ht="15.75" customHeight="1" x14ac:dyDescent="0.3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 spans="1:24" ht="15.75" customHeight="1" x14ac:dyDescent="0.3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 spans="1:24" ht="15.75" customHeight="1" x14ac:dyDescent="0.3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 spans="1:24" ht="15.75" customHeight="1" x14ac:dyDescent="0.3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 spans="1:24" ht="15.75" customHeight="1" x14ac:dyDescent="0.3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 spans="1:24" ht="15.75" customHeight="1" x14ac:dyDescent="0.3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 spans="1:24" ht="15.75" customHeight="1" x14ac:dyDescent="0.3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 spans="1:24" ht="15.75" customHeight="1" x14ac:dyDescent="0.3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 spans="1:24" ht="15.75" customHeight="1" x14ac:dyDescent="0.3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 spans="1:24" ht="15.75" customHeight="1" x14ac:dyDescent="0.3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 spans="1:24" ht="15.75" customHeight="1" x14ac:dyDescent="0.3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 spans="1:24" ht="15.75" customHeight="1" x14ac:dyDescent="0.3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 spans="1:24" ht="15.75" customHeight="1" x14ac:dyDescent="0.3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 spans="1:24" ht="15.75" customHeight="1" x14ac:dyDescent="0.3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 spans="1:24" ht="15.75" customHeight="1" x14ac:dyDescent="0.3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 spans="1:24" ht="15.75" customHeight="1" x14ac:dyDescent="0.3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 spans="1:24" ht="15.75" customHeight="1" x14ac:dyDescent="0.3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 spans="1:24" ht="15.75" customHeight="1" x14ac:dyDescent="0.3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 spans="1:24" ht="15.75" customHeight="1" x14ac:dyDescent="0.3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 spans="1:24" ht="15.75" customHeight="1" x14ac:dyDescent="0.3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 spans="1:24" ht="15.75" customHeight="1" x14ac:dyDescent="0.3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 spans="1:24" ht="15.75" customHeight="1" x14ac:dyDescent="0.3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 spans="1:24" ht="15.75" customHeight="1" x14ac:dyDescent="0.3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 spans="1:24" ht="15.75" customHeight="1" x14ac:dyDescent="0.3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 spans="1:24" ht="15.75" customHeight="1" x14ac:dyDescent="0.3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 spans="1:24" ht="15.75" customHeight="1" x14ac:dyDescent="0.3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 spans="1:24" ht="15.75" customHeight="1" x14ac:dyDescent="0.3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 spans="1:24" ht="15.75" customHeight="1" x14ac:dyDescent="0.3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 spans="1:24" ht="15.75" customHeight="1" x14ac:dyDescent="0.3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 spans="1:24" ht="15.75" customHeight="1" x14ac:dyDescent="0.3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 spans="1:24" ht="15.75" customHeight="1" x14ac:dyDescent="0.3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 spans="1:24" ht="15.75" customHeight="1" x14ac:dyDescent="0.3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 spans="1:24" ht="15.75" customHeight="1" x14ac:dyDescent="0.3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 spans="1:24" ht="15.75" customHeight="1" x14ac:dyDescent="0.3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 spans="1:24" ht="15.75" customHeight="1" x14ac:dyDescent="0.3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 spans="1:24" ht="15.75" customHeight="1" x14ac:dyDescent="0.3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 spans="1:24" ht="15.75" customHeight="1" x14ac:dyDescent="0.3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 spans="1:24" ht="15.75" customHeight="1" x14ac:dyDescent="0.3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 spans="1:24" ht="15.75" customHeight="1" x14ac:dyDescent="0.3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 spans="1:24" ht="15.75" customHeight="1" x14ac:dyDescent="0.3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 spans="1:24" ht="15.75" customHeight="1" x14ac:dyDescent="0.3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 spans="1:24" ht="15.75" customHeight="1" x14ac:dyDescent="0.3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 spans="1:24" ht="15.75" customHeight="1" x14ac:dyDescent="0.3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 spans="1:24" ht="15.75" customHeight="1" x14ac:dyDescent="0.3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 spans="1:24" ht="15.75" customHeight="1" x14ac:dyDescent="0.3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 spans="1:24" ht="15.75" customHeight="1" x14ac:dyDescent="0.3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 spans="1:24" ht="15.75" customHeight="1" x14ac:dyDescent="0.3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 spans="1:24" ht="15.75" customHeight="1" x14ac:dyDescent="0.3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 spans="1:24" ht="15.75" customHeight="1" x14ac:dyDescent="0.3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 spans="1:24" ht="15.75" customHeight="1" x14ac:dyDescent="0.3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 spans="1:24" ht="15.75" customHeight="1" x14ac:dyDescent="0.3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 spans="1:24" ht="15.75" customHeight="1" x14ac:dyDescent="0.3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 spans="1:24" ht="15.75" customHeight="1" x14ac:dyDescent="0.3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 spans="1:24" ht="15.75" customHeight="1" x14ac:dyDescent="0.3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 spans="1:24" ht="15.75" customHeight="1" x14ac:dyDescent="0.3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 spans="1:24" ht="15.75" customHeight="1" x14ac:dyDescent="0.3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 spans="1:24" ht="15.75" customHeight="1" x14ac:dyDescent="0.3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 spans="1:24" ht="15.75" customHeight="1" x14ac:dyDescent="0.3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 spans="1:24" ht="15.75" customHeight="1" x14ac:dyDescent="0.3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 spans="1:24" ht="15.75" customHeight="1" x14ac:dyDescent="0.3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 spans="1:24" ht="15.75" customHeight="1" x14ac:dyDescent="0.3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 spans="1:24" ht="15.75" customHeight="1" x14ac:dyDescent="0.3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 spans="1:24" ht="15.75" customHeight="1" x14ac:dyDescent="0.3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 spans="1:24" ht="15.75" customHeight="1" x14ac:dyDescent="0.3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 spans="1:24" ht="15.75" customHeight="1" x14ac:dyDescent="0.3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 spans="1:24" ht="15.75" customHeight="1" x14ac:dyDescent="0.3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 spans="1:24" ht="15.75" customHeight="1" x14ac:dyDescent="0.3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 spans="1:24" ht="15.75" customHeight="1" x14ac:dyDescent="0.3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 spans="1:24" ht="15.75" customHeight="1" x14ac:dyDescent="0.3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 spans="1:24" ht="15.75" customHeight="1" x14ac:dyDescent="0.3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 spans="1:24" ht="15.75" customHeight="1" x14ac:dyDescent="0.3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 spans="1:24" ht="15.75" customHeight="1" x14ac:dyDescent="0.3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 spans="1:24" ht="15.75" customHeight="1" x14ac:dyDescent="0.3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 spans="1:24" ht="15.75" customHeight="1" x14ac:dyDescent="0.3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 spans="1:24" ht="15.75" customHeight="1" x14ac:dyDescent="0.3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 spans="1:24" ht="15.75" customHeight="1" x14ac:dyDescent="0.3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 spans="1:24" ht="15.75" customHeight="1" x14ac:dyDescent="0.3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 spans="1:24" ht="15.75" customHeight="1" x14ac:dyDescent="0.3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 spans="1:24" ht="15.75" customHeight="1" x14ac:dyDescent="0.3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 spans="1:24" ht="15.75" customHeight="1" x14ac:dyDescent="0.3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 spans="1:24" ht="15.75" customHeight="1" x14ac:dyDescent="0.3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 spans="1:24" ht="15.75" customHeight="1" x14ac:dyDescent="0.3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 spans="1:24" ht="15.75" customHeight="1" x14ac:dyDescent="0.3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 spans="1:24" ht="15.75" customHeight="1" x14ac:dyDescent="0.3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 spans="1:24" ht="15.75" customHeight="1" x14ac:dyDescent="0.3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 spans="1:24" ht="15.75" customHeight="1" x14ac:dyDescent="0.3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 spans="1:24" ht="15.75" customHeight="1" x14ac:dyDescent="0.3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 spans="1:24" ht="15.75" customHeight="1" x14ac:dyDescent="0.3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 spans="1:24" ht="15.75" customHeight="1" x14ac:dyDescent="0.3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 spans="1:24" ht="15.75" customHeight="1" x14ac:dyDescent="0.3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 spans="1:24" ht="15.75" customHeight="1" x14ac:dyDescent="0.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 spans="1:24" ht="15.75" customHeight="1" x14ac:dyDescent="0.3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 spans="1:24" ht="15.75" customHeight="1" x14ac:dyDescent="0.3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 spans="1:24" ht="15.75" customHeight="1" x14ac:dyDescent="0.3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 spans="1:24" ht="15.75" customHeight="1" x14ac:dyDescent="0.3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 spans="1:24" ht="15.75" customHeight="1" x14ac:dyDescent="0.3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 spans="1:24" ht="15.75" customHeight="1" x14ac:dyDescent="0.3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 spans="1:24" ht="15.75" customHeight="1" x14ac:dyDescent="0.3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 spans="1:24" ht="15.75" customHeight="1" x14ac:dyDescent="0.3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 spans="1:24" ht="15.75" customHeight="1" x14ac:dyDescent="0.3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 spans="1:24" ht="15.75" customHeight="1" x14ac:dyDescent="0.3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 spans="1:24" ht="15.75" customHeight="1" x14ac:dyDescent="0.3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 spans="1:24" ht="15.75" customHeight="1" x14ac:dyDescent="0.3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 spans="1:24" ht="15.75" customHeight="1" x14ac:dyDescent="0.3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 spans="1:24" ht="15.75" customHeight="1" x14ac:dyDescent="0.3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 spans="1:24" ht="15.75" customHeight="1" x14ac:dyDescent="0.3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 spans="1:24" ht="15.75" customHeight="1" x14ac:dyDescent="0.3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 spans="1:24" ht="15.75" customHeight="1" x14ac:dyDescent="0.3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 spans="1:24" ht="15.75" customHeight="1" x14ac:dyDescent="0.3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 spans="1:24" ht="15.75" customHeight="1" x14ac:dyDescent="0.3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 spans="1:24" ht="15.75" customHeight="1" x14ac:dyDescent="0.3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 spans="1:24" ht="15.75" customHeight="1" x14ac:dyDescent="0.3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 spans="1:24" ht="15.75" customHeight="1" x14ac:dyDescent="0.3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 spans="1:24" ht="15.75" customHeight="1" x14ac:dyDescent="0.3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 spans="1:24" ht="15.75" customHeight="1" x14ac:dyDescent="0.3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 spans="1:24" ht="15.75" customHeight="1" x14ac:dyDescent="0.3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 spans="1:24" ht="15.75" customHeight="1" x14ac:dyDescent="0.3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 spans="1:24" ht="15.75" customHeight="1" x14ac:dyDescent="0.3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 spans="1:24" ht="15.75" customHeight="1" x14ac:dyDescent="0.3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 spans="1:24" ht="15.75" customHeight="1" x14ac:dyDescent="0.3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 spans="1:24" ht="15.75" customHeight="1" x14ac:dyDescent="0.3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 spans="1:24" ht="15.75" customHeight="1" x14ac:dyDescent="0.3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 spans="1:24" ht="15.75" customHeight="1" x14ac:dyDescent="0.3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 spans="1:24" ht="15.75" customHeight="1" x14ac:dyDescent="0.3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 spans="1:24" ht="15.75" customHeight="1" x14ac:dyDescent="0.3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 spans="1:24" ht="15.75" customHeight="1" x14ac:dyDescent="0.3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 spans="1:24" ht="15.75" customHeight="1" x14ac:dyDescent="0.3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 spans="1:24" ht="15.75" customHeight="1" x14ac:dyDescent="0.3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 spans="1:24" ht="15.75" customHeight="1" x14ac:dyDescent="0.3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 spans="1:24" ht="15.75" customHeight="1" x14ac:dyDescent="0.3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 spans="1:24" ht="15.75" customHeight="1" x14ac:dyDescent="0.3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 spans="1:24" ht="15.75" customHeight="1" x14ac:dyDescent="0.3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 spans="1:24" ht="15.75" customHeight="1" x14ac:dyDescent="0.3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 spans="1:24" ht="15.75" customHeight="1" x14ac:dyDescent="0.3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 spans="1:24" ht="15.75" customHeight="1" x14ac:dyDescent="0.3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 spans="1:24" ht="15.75" customHeight="1" x14ac:dyDescent="0.3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 spans="1:24" ht="15.75" customHeight="1" x14ac:dyDescent="0.3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 spans="1:24" ht="15.75" customHeight="1" x14ac:dyDescent="0.3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 spans="1:24" ht="15.75" customHeight="1" x14ac:dyDescent="0.3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 spans="1:24" ht="15.75" customHeight="1" x14ac:dyDescent="0.3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 spans="1:24" ht="15.75" customHeight="1" x14ac:dyDescent="0.3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 spans="1:24" ht="15.75" customHeight="1" x14ac:dyDescent="0.3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 spans="1:24" ht="15.75" customHeight="1" x14ac:dyDescent="0.3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 spans="1:24" ht="15.75" customHeight="1" x14ac:dyDescent="0.3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 spans="1:24" ht="15.75" customHeight="1" x14ac:dyDescent="0.3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 spans="1:24" ht="15.75" customHeight="1" x14ac:dyDescent="0.3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 spans="1:24" ht="15.75" customHeight="1" x14ac:dyDescent="0.3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 spans="1:24" ht="15.75" customHeight="1" x14ac:dyDescent="0.3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 spans="1:24" ht="15.75" customHeight="1" x14ac:dyDescent="0.3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 spans="1:24" ht="15.75" customHeight="1" x14ac:dyDescent="0.3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 spans="1:24" ht="15.75" customHeight="1" x14ac:dyDescent="0.3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 spans="1:24" ht="15.75" customHeight="1" x14ac:dyDescent="0.3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 spans="1:24" ht="15.75" customHeight="1" x14ac:dyDescent="0.3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 spans="1:24" ht="15.75" customHeight="1" x14ac:dyDescent="0.3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 spans="1:24" ht="15.75" customHeight="1" x14ac:dyDescent="0.3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 spans="1:24" ht="15.75" customHeight="1" x14ac:dyDescent="0.3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 spans="1:24" ht="15.75" customHeight="1" x14ac:dyDescent="0.3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 spans="1:24" ht="15.75" customHeight="1" x14ac:dyDescent="0.3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 spans="1:24" ht="15.75" customHeight="1" x14ac:dyDescent="0.3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 spans="1:24" ht="15.75" customHeight="1" x14ac:dyDescent="0.3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 spans="1:24" ht="15.75" customHeight="1" x14ac:dyDescent="0.3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 spans="1:24" ht="15.75" customHeight="1" x14ac:dyDescent="0.3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 spans="1:24" ht="15.75" customHeight="1" x14ac:dyDescent="0.3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 spans="1:24" ht="15.75" customHeight="1" x14ac:dyDescent="0.3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 spans="1:24" ht="15.75" customHeight="1" x14ac:dyDescent="0.3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 spans="1:24" ht="15.75" customHeight="1" x14ac:dyDescent="0.3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 spans="1:24" ht="15.75" customHeight="1" x14ac:dyDescent="0.3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 spans="1:24" ht="15.75" customHeight="1" x14ac:dyDescent="0.3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 spans="1:24" ht="15.75" customHeight="1" x14ac:dyDescent="0.3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 spans="1:24" ht="15.75" customHeight="1" x14ac:dyDescent="0.3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 spans="1:24" ht="15.75" customHeight="1" x14ac:dyDescent="0.3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 spans="1:24" ht="15.75" customHeight="1" x14ac:dyDescent="0.3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 spans="1:24" ht="15.75" customHeight="1" x14ac:dyDescent="0.3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 spans="1:24" ht="15.75" customHeight="1" x14ac:dyDescent="0.3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 spans="1:24" ht="15.75" customHeight="1" x14ac:dyDescent="0.3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 spans="1:24" ht="15.75" customHeight="1" x14ac:dyDescent="0.3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 spans="1:24" ht="15.75" customHeight="1" x14ac:dyDescent="0.3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 spans="1:24" ht="15.75" customHeight="1" x14ac:dyDescent="0.3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 spans="1:24" ht="15.75" customHeight="1" x14ac:dyDescent="0.3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 spans="1:24" ht="15.75" customHeight="1" x14ac:dyDescent="0.3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 spans="1:24" ht="15.75" customHeight="1" x14ac:dyDescent="0.3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 spans="1:24" ht="15.75" customHeight="1" x14ac:dyDescent="0.3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 spans="1:24" ht="15.75" customHeight="1" x14ac:dyDescent="0.3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 spans="1:24" ht="15.75" customHeight="1" x14ac:dyDescent="0.3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 spans="1:24" ht="15.75" customHeight="1" x14ac:dyDescent="0.3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 spans="1:24" ht="15.75" customHeight="1" x14ac:dyDescent="0.3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 spans="1:24" ht="15.75" customHeight="1" x14ac:dyDescent="0.3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 spans="1:24" ht="15.75" customHeight="1" x14ac:dyDescent="0.3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 spans="1:24" ht="15.75" customHeight="1" x14ac:dyDescent="0.3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 spans="1:24" ht="15.75" customHeight="1" x14ac:dyDescent="0.3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 spans="1:24" ht="15.75" customHeight="1" x14ac:dyDescent="0.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 spans="1:24" ht="15.75" customHeight="1" x14ac:dyDescent="0.3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 spans="1:24" ht="15.75" customHeight="1" x14ac:dyDescent="0.3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 spans="1:24" ht="15.75" customHeight="1" x14ac:dyDescent="0.3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 spans="1:24" ht="15.75" customHeight="1" x14ac:dyDescent="0.3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 spans="1:24" ht="15.75" customHeight="1" x14ac:dyDescent="0.3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 spans="1:24" ht="15.75" customHeight="1" x14ac:dyDescent="0.3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 spans="1:24" ht="15.75" customHeight="1" x14ac:dyDescent="0.3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 spans="1:24" ht="15.75" customHeight="1" x14ac:dyDescent="0.3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 spans="1:24" ht="15.75" customHeight="1" x14ac:dyDescent="0.3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 spans="1:24" ht="15.75" customHeight="1" x14ac:dyDescent="0.3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 spans="1:24" ht="15.75" customHeight="1" x14ac:dyDescent="0.3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 spans="1:24" ht="15.75" customHeight="1" x14ac:dyDescent="0.3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 spans="1:24" ht="15.75" customHeight="1" x14ac:dyDescent="0.3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 spans="1:24" ht="15.75" customHeight="1" x14ac:dyDescent="0.3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 spans="1:24" ht="15.75" customHeight="1" x14ac:dyDescent="0.3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 spans="1:24" ht="15.75" customHeight="1" x14ac:dyDescent="0.3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 spans="1:24" ht="15.75" customHeight="1" x14ac:dyDescent="0.3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 spans="1:24" ht="15.75" customHeight="1" x14ac:dyDescent="0.3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 spans="1:24" ht="15.75" customHeight="1" x14ac:dyDescent="0.3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 spans="1:24" ht="15.75" customHeight="1" x14ac:dyDescent="0.3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 spans="1:24" ht="15.75" customHeight="1" x14ac:dyDescent="0.3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 spans="1:24" ht="15.75" customHeight="1" x14ac:dyDescent="0.3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 spans="1:24" ht="15.75" customHeight="1" x14ac:dyDescent="0.3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 spans="1:24" ht="15.75" customHeight="1" x14ac:dyDescent="0.3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 spans="1:24" ht="15.75" customHeight="1" x14ac:dyDescent="0.3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 spans="1:24" ht="15.75" customHeight="1" x14ac:dyDescent="0.3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 spans="1:24" ht="15.75" customHeight="1" x14ac:dyDescent="0.3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 spans="1:24" ht="15.75" customHeight="1" x14ac:dyDescent="0.3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 spans="1:24" ht="15.75" customHeight="1" x14ac:dyDescent="0.3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 spans="1:24" ht="15.75" customHeight="1" x14ac:dyDescent="0.3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 spans="1:24" ht="15.75" customHeight="1" x14ac:dyDescent="0.3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 spans="1:24" ht="15.75" customHeight="1" x14ac:dyDescent="0.3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 spans="1:24" ht="15.75" customHeight="1" x14ac:dyDescent="0.3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 spans="1:24" ht="15.75" customHeight="1" x14ac:dyDescent="0.3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 spans="1:24" ht="15.75" customHeight="1" x14ac:dyDescent="0.3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 spans="1:24" ht="15.75" customHeight="1" x14ac:dyDescent="0.3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 spans="1:24" ht="15.75" customHeight="1" x14ac:dyDescent="0.3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 spans="1:24" ht="15.75" customHeight="1" x14ac:dyDescent="0.3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 spans="1:24" ht="15.75" customHeight="1" x14ac:dyDescent="0.3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 spans="1:24" ht="15.75" customHeight="1" x14ac:dyDescent="0.3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 spans="1:24" ht="15.75" customHeight="1" x14ac:dyDescent="0.3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 spans="1:24" ht="15.75" customHeight="1" x14ac:dyDescent="0.3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 spans="1:24" ht="15.75" customHeight="1" x14ac:dyDescent="0.3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 spans="1:24" ht="15.75" customHeight="1" x14ac:dyDescent="0.3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 spans="1:24" ht="15.75" customHeight="1" x14ac:dyDescent="0.3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 spans="1:24" ht="15.75" customHeight="1" x14ac:dyDescent="0.3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 spans="1:24" ht="15.75" customHeight="1" x14ac:dyDescent="0.3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 spans="1:24" ht="15.75" customHeight="1" x14ac:dyDescent="0.3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 spans="1:24" ht="15.75" customHeight="1" x14ac:dyDescent="0.3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 spans="1:24" ht="15.75" customHeight="1" x14ac:dyDescent="0.3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 spans="1:24" ht="15.75" customHeight="1" x14ac:dyDescent="0.3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 spans="1:24" ht="15.75" customHeight="1" x14ac:dyDescent="0.3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 spans="1:24" ht="15.75" customHeight="1" x14ac:dyDescent="0.3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 spans="1:24" ht="15.75" customHeight="1" x14ac:dyDescent="0.3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 spans="1:24" ht="15.75" customHeight="1" x14ac:dyDescent="0.3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 spans="1:24" ht="15.75" customHeight="1" x14ac:dyDescent="0.3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 spans="1:24" ht="15.75" customHeight="1" x14ac:dyDescent="0.3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 spans="1:24" ht="15.75" customHeight="1" x14ac:dyDescent="0.3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 spans="1:24" ht="15.75" customHeight="1" x14ac:dyDescent="0.3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 spans="1:24" ht="15.75" customHeight="1" x14ac:dyDescent="0.3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 spans="1:24" ht="15.75" customHeight="1" x14ac:dyDescent="0.3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 spans="1:24" ht="15.75" customHeight="1" x14ac:dyDescent="0.3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 spans="1:24" ht="15.75" customHeight="1" x14ac:dyDescent="0.3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 spans="1:24" ht="15.75" customHeight="1" x14ac:dyDescent="0.3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 spans="1:24" ht="15.75" customHeight="1" x14ac:dyDescent="0.3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 spans="1:24" ht="15.75" customHeight="1" x14ac:dyDescent="0.3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 spans="1:24" ht="15.75" customHeight="1" x14ac:dyDescent="0.3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 spans="1:24" ht="15.75" customHeight="1" x14ac:dyDescent="0.3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 spans="1:24" ht="15.75" customHeight="1" x14ac:dyDescent="0.3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 spans="1:24" ht="15.75" customHeight="1" x14ac:dyDescent="0.3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 spans="1:24" ht="15.75" customHeight="1" x14ac:dyDescent="0.3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 spans="1:24" ht="15.75" customHeight="1" x14ac:dyDescent="0.3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 spans="1:24" ht="15.75" customHeight="1" x14ac:dyDescent="0.3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 spans="1:24" ht="15.75" customHeight="1" x14ac:dyDescent="0.3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 spans="1:24" ht="15.75" customHeight="1" x14ac:dyDescent="0.3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 spans="1:24" ht="15.75" customHeight="1" x14ac:dyDescent="0.3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 spans="1:24" ht="15.75" customHeight="1" x14ac:dyDescent="0.3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 spans="1:24" ht="15.75" customHeight="1" x14ac:dyDescent="0.3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 spans="1:24" ht="15.75" customHeight="1" x14ac:dyDescent="0.3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 spans="1:24" ht="15.75" customHeight="1" x14ac:dyDescent="0.3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 spans="1:24" ht="15.75" customHeight="1" x14ac:dyDescent="0.3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 spans="1:24" ht="15.75" customHeight="1" x14ac:dyDescent="0.3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 spans="1:24" ht="15.75" customHeight="1" x14ac:dyDescent="0.3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 spans="1:24" ht="15.75" customHeight="1" x14ac:dyDescent="0.3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 spans="1:24" ht="15.75" customHeight="1" x14ac:dyDescent="0.3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 spans="1:24" ht="15.75" customHeight="1" x14ac:dyDescent="0.3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 spans="1:24" ht="15.75" customHeight="1" x14ac:dyDescent="0.3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 spans="1:24" ht="15.75" customHeight="1" x14ac:dyDescent="0.3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 spans="1:24" ht="15.75" customHeight="1" x14ac:dyDescent="0.3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 spans="1:24" ht="15.75" customHeight="1" x14ac:dyDescent="0.3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 spans="1:24" ht="15.75" customHeight="1" x14ac:dyDescent="0.3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 spans="1:24" ht="15.75" customHeight="1" x14ac:dyDescent="0.3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 spans="1:24" ht="15.75" customHeight="1" x14ac:dyDescent="0.3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 spans="1:24" ht="15.75" customHeight="1" x14ac:dyDescent="0.3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 spans="1:24" ht="15.75" customHeight="1" x14ac:dyDescent="0.3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 spans="1:24" ht="15.75" customHeight="1" x14ac:dyDescent="0.3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 spans="1:24" ht="15.75" customHeight="1" x14ac:dyDescent="0.3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 spans="1:24" ht="15.75" customHeight="1" x14ac:dyDescent="0.3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 spans="1:24" ht="15.75" customHeight="1" x14ac:dyDescent="0.3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 spans="1:24" ht="15.75" customHeight="1" x14ac:dyDescent="0.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 spans="1:24" ht="15.75" customHeight="1" x14ac:dyDescent="0.3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 spans="1:24" ht="15.75" customHeight="1" x14ac:dyDescent="0.3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 spans="1:24" ht="15.75" customHeight="1" x14ac:dyDescent="0.3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 spans="1:24" ht="15.75" customHeight="1" x14ac:dyDescent="0.3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 spans="1:24" ht="15.75" customHeight="1" x14ac:dyDescent="0.3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 spans="1:24" ht="15.75" customHeight="1" x14ac:dyDescent="0.3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 spans="1:24" ht="15.75" customHeight="1" x14ac:dyDescent="0.3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 spans="1:24" ht="15.75" customHeight="1" x14ac:dyDescent="0.3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 spans="1:24" ht="15.75" customHeight="1" x14ac:dyDescent="0.3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 spans="1:24" ht="15.75" customHeight="1" x14ac:dyDescent="0.3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 spans="1:24" ht="15.75" customHeight="1" x14ac:dyDescent="0.3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 spans="1:24" ht="15.75" customHeight="1" x14ac:dyDescent="0.3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 spans="1:24" ht="15.75" customHeight="1" x14ac:dyDescent="0.3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 spans="1:24" ht="15.75" customHeight="1" x14ac:dyDescent="0.3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 spans="1:24" ht="15.75" customHeight="1" x14ac:dyDescent="0.3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 spans="1:24" ht="15.75" customHeight="1" x14ac:dyDescent="0.3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 spans="1:24" ht="15.75" customHeight="1" x14ac:dyDescent="0.3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 spans="1:24" ht="15.75" customHeight="1" x14ac:dyDescent="0.3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 spans="1:24" ht="15.75" customHeight="1" x14ac:dyDescent="0.3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 spans="1:24" ht="15.75" customHeight="1" x14ac:dyDescent="0.3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 spans="1:24" ht="15.75" customHeight="1" x14ac:dyDescent="0.3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 spans="1:24" ht="15.75" customHeight="1" x14ac:dyDescent="0.3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 spans="1:24" ht="15.75" customHeight="1" x14ac:dyDescent="0.3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 spans="1:24" ht="15.75" customHeight="1" x14ac:dyDescent="0.3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 spans="1:24" ht="15.75" customHeight="1" x14ac:dyDescent="0.3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 spans="1:24" ht="15.75" customHeight="1" x14ac:dyDescent="0.3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 spans="1:24" ht="15.75" customHeight="1" x14ac:dyDescent="0.3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 spans="1:24" ht="15.75" customHeight="1" x14ac:dyDescent="0.3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 spans="1:24" ht="15.75" customHeight="1" x14ac:dyDescent="0.3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 spans="1:24" ht="15.75" customHeight="1" x14ac:dyDescent="0.3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 spans="1:24" ht="15.75" customHeight="1" x14ac:dyDescent="0.3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 spans="1:24" ht="15.75" customHeight="1" x14ac:dyDescent="0.3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 spans="1:24" ht="15.75" customHeight="1" x14ac:dyDescent="0.3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 spans="1:24" ht="15.75" customHeight="1" x14ac:dyDescent="0.3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 spans="1:24" ht="15.75" customHeight="1" x14ac:dyDescent="0.3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 spans="1:24" ht="15.75" customHeight="1" x14ac:dyDescent="0.3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 spans="1:24" ht="15.75" customHeight="1" x14ac:dyDescent="0.3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 spans="1:24" ht="15.75" customHeight="1" x14ac:dyDescent="0.3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 spans="1:24" ht="15.75" customHeight="1" x14ac:dyDescent="0.3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 spans="1:24" ht="15.75" customHeight="1" x14ac:dyDescent="0.3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 spans="1:24" ht="15.75" customHeight="1" x14ac:dyDescent="0.3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 spans="1:24" ht="15.75" customHeight="1" x14ac:dyDescent="0.3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 spans="1:24" ht="15.75" customHeight="1" x14ac:dyDescent="0.3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 spans="1:24" ht="15.75" customHeight="1" x14ac:dyDescent="0.3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 spans="1:24" ht="15.75" customHeight="1" x14ac:dyDescent="0.3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 spans="1:24" ht="15.75" customHeight="1" x14ac:dyDescent="0.3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 spans="1:24" ht="15.75" customHeight="1" x14ac:dyDescent="0.3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 spans="1:24" ht="15.75" customHeight="1" x14ac:dyDescent="0.3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 spans="1:24" ht="15.75" customHeight="1" x14ac:dyDescent="0.3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 spans="1:24" ht="15.75" customHeight="1" x14ac:dyDescent="0.3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 spans="1:24" ht="15.75" customHeight="1" x14ac:dyDescent="0.3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 spans="1:24" ht="15.75" customHeight="1" x14ac:dyDescent="0.3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 spans="1:24" ht="15.75" customHeight="1" x14ac:dyDescent="0.3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 spans="1:24" ht="15.75" customHeight="1" x14ac:dyDescent="0.3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 spans="1:24" ht="15.75" customHeight="1" x14ac:dyDescent="0.3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 spans="1:24" ht="15.75" customHeight="1" x14ac:dyDescent="0.3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 spans="1:24" ht="15.75" customHeight="1" x14ac:dyDescent="0.3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 spans="1:24" ht="15.75" customHeight="1" x14ac:dyDescent="0.3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 spans="1:24" ht="15.75" customHeight="1" x14ac:dyDescent="0.3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 spans="1:24" ht="15.75" customHeight="1" x14ac:dyDescent="0.3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 spans="1:24" ht="15.75" customHeight="1" x14ac:dyDescent="0.3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 spans="1:24" ht="15.75" customHeight="1" x14ac:dyDescent="0.3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 spans="1:24" ht="15.75" customHeight="1" x14ac:dyDescent="0.3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 spans="1:24" ht="15.75" customHeight="1" x14ac:dyDescent="0.3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 spans="1:24" ht="15.75" customHeight="1" x14ac:dyDescent="0.3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 spans="1:24" ht="15.75" customHeight="1" x14ac:dyDescent="0.3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 spans="1:24" ht="15.75" customHeight="1" x14ac:dyDescent="0.3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 spans="1:24" ht="15.75" customHeight="1" x14ac:dyDescent="0.3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 spans="1:24" ht="15.75" customHeight="1" x14ac:dyDescent="0.3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 spans="1:24" ht="15.75" customHeight="1" x14ac:dyDescent="0.3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 spans="1:24" ht="15.75" customHeight="1" x14ac:dyDescent="0.3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 spans="1:24" ht="15.75" customHeight="1" x14ac:dyDescent="0.3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 spans="1:24" ht="15.75" customHeight="1" x14ac:dyDescent="0.3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 spans="1:24" ht="15.75" customHeight="1" x14ac:dyDescent="0.3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 spans="1:24" ht="15.75" customHeight="1" x14ac:dyDescent="0.3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 spans="1:24" ht="15.75" customHeight="1" x14ac:dyDescent="0.3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 spans="1:24" ht="15.75" customHeight="1" x14ac:dyDescent="0.3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 spans="1:24" ht="15.75" customHeight="1" x14ac:dyDescent="0.3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 spans="1:24" ht="15.75" customHeight="1" x14ac:dyDescent="0.3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 spans="1:24" ht="15.75" customHeight="1" x14ac:dyDescent="0.3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 spans="1:24" ht="15.75" customHeight="1" x14ac:dyDescent="0.3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 spans="1:24" ht="15.75" customHeight="1" x14ac:dyDescent="0.3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 spans="1:24" ht="15.75" customHeight="1" x14ac:dyDescent="0.3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 spans="1:24" ht="15.75" customHeight="1" x14ac:dyDescent="0.3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 spans="1:24" ht="15.75" customHeight="1" x14ac:dyDescent="0.3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 spans="1:24" ht="15.75" customHeight="1" x14ac:dyDescent="0.3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 spans="1:24" ht="15.75" customHeight="1" x14ac:dyDescent="0.3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 spans="1:24" ht="15.75" customHeight="1" x14ac:dyDescent="0.3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 spans="1:24" ht="15.75" customHeight="1" x14ac:dyDescent="0.3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 spans="1:24" ht="15.75" customHeight="1" x14ac:dyDescent="0.3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 spans="1:24" ht="15.75" customHeight="1" x14ac:dyDescent="0.3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 spans="1:24" ht="15.75" customHeight="1" x14ac:dyDescent="0.3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 spans="1:24" ht="15.75" customHeight="1" x14ac:dyDescent="0.3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 spans="1:24" ht="15.75" customHeight="1" x14ac:dyDescent="0.3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 spans="1:24" ht="15.75" customHeight="1" x14ac:dyDescent="0.3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 spans="1:24" ht="15.75" customHeight="1" x14ac:dyDescent="0.3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 spans="1:24" ht="15.75" customHeight="1" x14ac:dyDescent="0.3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 spans="1:24" ht="15.75" customHeight="1" x14ac:dyDescent="0.3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 spans="1:24" ht="15.75" customHeight="1" x14ac:dyDescent="0.3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 spans="1:24" ht="15.75" customHeight="1" x14ac:dyDescent="0.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 spans="1:24" ht="15.75" customHeight="1" x14ac:dyDescent="0.3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 spans="1:24" ht="15.75" customHeight="1" x14ac:dyDescent="0.3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 spans="1:24" ht="15.75" customHeight="1" x14ac:dyDescent="0.3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 spans="1:24" ht="15.75" customHeight="1" x14ac:dyDescent="0.3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 spans="1:24" ht="15.75" customHeight="1" x14ac:dyDescent="0.3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 spans="1:24" ht="15.75" customHeight="1" x14ac:dyDescent="0.3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 spans="1:24" ht="15.75" customHeight="1" x14ac:dyDescent="0.3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 spans="1:24" ht="15.75" customHeight="1" x14ac:dyDescent="0.3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 spans="1:24" ht="15.75" customHeight="1" x14ac:dyDescent="0.3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 spans="1:24" ht="15.75" customHeight="1" x14ac:dyDescent="0.3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 spans="1:24" ht="15.75" customHeight="1" x14ac:dyDescent="0.3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 spans="1:24" ht="15.75" customHeight="1" x14ac:dyDescent="0.3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 spans="1:24" ht="15.75" customHeight="1" x14ac:dyDescent="0.3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 spans="1:24" ht="15.75" customHeight="1" x14ac:dyDescent="0.3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 spans="1:24" ht="15.75" customHeight="1" x14ac:dyDescent="0.3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 spans="1:24" ht="15.75" customHeight="1" x14ac:dyDescent="0.3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 spans="1:24" ht="15.75" customHeight="1" x14ac:dyDescent="0.3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 spans="1:24" ht="15.75" customHeight="1" x14ac:dyDescent="0.3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 spans="1:24" ht="15.75" customHeight="1" x14ac:dyDescent="0.3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 spans="1:24" ht="15.75" customHeight="1" x14ac:dyDescent="0.3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 spans="1:24" ht="15.75" customHeight="1" x14ac:dyDescent="0.3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 spans="1:24" ht="15.75" customHeight="1" x14ac:dyDescent="0.3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 spans="1:24" ht="15.75" customHeight="1" x14ac:dyDescent="0.3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 spans="1:24" ht="15.75" customHeight="1" x14ac:dyDescent="0.3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 spans="1:24" ht="15.75" customHeight="1" x14ac:dyDescent="0.3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 spans="1:24" ht="15.75" customHeight="1" x14ac:dyDescent="0.3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 spans="1:24" ht="15.75" customHeight="1" x14ac:dyDescent="0.3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 spans="1:24" ht="15.75" customHeight="1" x14ac:dyDescent="0.3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 spans="1:24" ht="15.75" customHeight="1" x14ac:dyDescent="0.3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 spans="1:24" ht="15.75" customHeight="1" x14ac:dyDescent="0.3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 spans="1:24" ht="15.75" customHeight="1" x14ac:dyDescent="0.3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 spans="1:24" ht="15.75" customHeight="1" x14ac:dyDescent="0.3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 spans="1:24" ht="15.75" customHeight="1" x14ac:dyDescent="0.3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 spans="1:24" ht="15.75" customHeight="1" x14ac:dyDescent="0.3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 spans="1:24" ht="15.75" customHeight="1" x14ac:dyDescent="0.3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 spans="1:24" ht="15.75" customHeight="1" x14ac:dyDescent="0.3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 spans="1:24" ht="15.75" customHeight="1" x14ac:dyDescent="0.3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 spans="1:24" ht="15.75" customHeight="1" x14ac:dyDescent="0.3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 spans="1:24" ht="15.75" customHeight="1" x14ac:dyDescent="0.3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 spans="1:24" ht="15.75" customHeight="1" x14ac:dyDescent="0.3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 spans="1:24" ht="15.75" customHeight="1" x14ac:dyDescent="0.3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 spans="1:24" ht="15.75" customHeight="1" x14ac:dyDescent="0.3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 spans="1:24" ht="15.75" customHeight="1" x14ac:dyDescent="0.3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 spans="1:24" ht="15.75" customHeight="1" x14ac:dyDescent="0.3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 spans="1:24" ht="15.75" customHeight="1" x14ac:dyDescent="0.3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 spans="1:24" ht="15.75" customHeight="1" x14ac:dyDescent="0.3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 spans="1:24" ht="15.75" customHeight="1" x14ac:dyDescent="0.3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 spans="1:24" ht="15.75" customHeight="1" x14ac:dyDescent="0.3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 spans="1:24" ht="15.75" customHeight="1" x14ac:dyDescent="0.3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 spans="1:24" ht="15.75" customHeight="1" x14ac:dyDescent="0.3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 spans="1:24" ht="15.75" customHeight="1" x14ac:dyDescent="0.3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 spans="1:24" ht="15.75" customHeight="1" x14ac:dyDescent="0.3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 spans="1:24" ht="15.75" customHeight="1" x14ac:dyDescent="0.3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 spans="1:24" ht="15.75" customHeight="1" x14ac:dyDescent="0.3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 spans="1:24" ht="15.75" customHeight="1" x14ac:dyDescent="0.3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 spans="1:24" ht="15.75" customHeight="1" x14ac:dyDescent="0.3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 spans="1:24" ht="15.75" customHeight="1" x14ac:dyDescent="0.3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 spans="1:24" ht="15.75" customHeight="1" x14ac:dyDescent="0.3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 spans="1:24" ht="15.75" customHeight="1" x14ac:dyDescent="0.3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 spans="1:24" ht="15.75" customHeight="1" x14ac:dyDescent="0.3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 spans="1:24" ht="15.75" customHeight="1" x14ac:dyDescent="0.3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 spans="1:24" ht="15.75" customHeight="1" x14ac:dyDescent="0.3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 spans="1:24" ht="15.75" customHeight="1" x14ac:dyDescent="0.3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 spans="1:24" ht="15.75" customHeight="1" x14ac:dyDescent="0.3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 spans="1:24" ht="15.75" customHeight="1" x14ac:dyDescent="0.3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 spans="1:24" ht="15.75" customHeight="1" x14ac:dyDescent="0.3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 spans="1:24" ht="15.75" customHeight="1" x14ac:dyDescent="0.3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 spans="1:24" ht="15.75" customHeight="1" x14ac:dyDescent="0.3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 spans="1:24" ht="15.75" customHeight="1" x14ac:dyDescent="0.3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 spans="1:24" ht="15.75" customHeight="1" x14ac:dyDescent="0.3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 spans="1:24" ht="15.75" customHeight="1" x14ac:dyDescent="0.3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 spans="1:24" ht="15.75" customHeight="1" x14ac:dyDescent="0.3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 spans="1:24" ht="15.75" customHeight="1" x14ac:dyDescent="0.3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 spans="1:24" ht="15.75" customHeight="1" x14ac:dyDescent="0.3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 spans="1:24" ht="15.75" customHeight="1" x14ac:dyDescent="0.3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 spans="1:24" ht="15.75" customHeight="1" x14ac:dyDescent="0.3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 spans="1:24" ht="15.75" customHeight="1" x14ac:dyDescent="0.3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 spans="1:24" ht="15.75" customHeight="1" x14ac:dyDescent="0.3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 spans="1:24" ht="15.75" customHeight="1" x14ac:dyDescent="0.3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 spans="1:24" ht="15.75" customHeight="1" x14ac:dyDescent="0.3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 spans="1:24" ht="15.75" customHeight="1" x14ac:dyDescent="0.3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 spans="1:24" ht="15.75" customHeight="1" x14ac:dyDescent="0.3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 spans="1:24" ht="15.75" customHeight="1" x14ac:dyDescent="0.3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 spans="1:24" ht="15.75" customHeight="1" x14ac:dyDescent="0.3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 spans="1:24" ht="15.75" customHeight="1" x14ac:dyDescent="0.3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 spans="1:24" ht="15.75" customHeight="1" x14ac:dyDescent="0.3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 spans="1:24" ht="15.75" customHeight="1" x14ac:dyDescent="0.3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 spans="1:24" ht="15.75" customHeight="1" x14ac:dyDescent="0.3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 spans="1:24" ht="15.75" customHeight="1" x14ac:dyDescent="0.3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 spans="1:24" ht="15.75" customHeight="1" x14ac:dyDescent="0.3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 spans="1:24" ht="15.75" customHeight="1" x14ac:dyDescent="0.3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 spans="1:24" ht="15.75" customHeight="1" x14ac:dyDescent="0.3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 spans="1:24" ht="15.75" customHeight="1" x14ac:dyDescent="0.3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 spans="1:24" ht="15.75" customHeight="1" x14ac:dyDescent="0.3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 spans="1:24" ht="15.75" customHeight="1" x14ac:dyDescent="0.3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 spans="1:24" ht="15.75" customHeight="1" x14ac:dyDescent="0.3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 spans="1:24" ht="15.75" customHeight="1" x14ac:dyDescent="0.3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 spans="1:24" ht="15.75" customHeight="1" x14ac:dyDescent="0.3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 spans="1:24" ht="15.75" customHeight="1" x14ac:dyDescent="0.3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 spans="1:24" ht="15.75" customHeight="1" x14ac:dyDescent="0.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 spans="1:24" ht="15.75" customHeight="1" x14ac:dyDescent="0.3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 spans="1:24" ht="15.75" customHeight="1" x14ac:dyDescent="0.3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 spans="1:24" ht="15.75" customHeight="1" x14ac:dyDescent="0.3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 spans="1:24" ht="15.75" customHeight="1" x14ac:dyDescent="0.3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 spans="1:24" ht="15.75" customHeight="1" x14ac:dyDescent="0.3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 spans="1:24" ht="15.75" customHeight="1" x14ac:dyDescent="0.3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 spans="1:24" ht="15.75" customHeight="1" x14ac:dyDescent="0.3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 spans="1:24" ht="15.75" customHeight="1" x14ac:dyDescent="0.3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 spans="1:24" ht="15.75" customHeight="1" x14ac:dyDescent="0.3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 spans="1:24" ht="15.75" customHeight="1" x14ac:dyDescent="0.3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 spans="1:24" ht="15.75" customHeight="1" x14ac:dyDescent="0.3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 spans="1:24" ht="15.75" customHeight="1" x14ac:dyDescent="0.3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 spans="1:24" ht="15.75" customHeight="1" x14ac:dyDescent="0.3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 spans="1:24" ht="15.75" customHeight="1" x14ac:dyDescent="0.3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 spans="1:24" ht="15.75" customHeight="1" x14ac:dyDescent="0.3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 spans="1:24" ht="15.75" customHeight="1" x14ac:dyDescent="0.3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 spans="1:24" ht="15.75" customHeight="1" x14ac:dyDescent="0.3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 spans="1:24" ht="15.75" customHeight="1" x14ac:dyDescent="0.3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 spans="1:24" ht="15.75" customHeight="1" x14ac:dyDescent="0.3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 spans="1:24" ht="15.75" customHeight="1" x14ac:dyDescent="0.3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</row>
    <row r="956" spans="1:24" ht="15.75" customHeight="1" x14ac:dyDescent="0.3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</row>
    <row r="957" spans="1:24" ht="15.75" customHeight="1" x14ac:dyDescent="0.3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</row>
    <row r="958" spans="1:24" ht="15.75" customHeight="1" x14ac:dyDescent="0.3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</row>
    <row r="959" spans="1:24" ht="15.75" customHeight="1" x14ac:dyDescent="0.3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</row>
    <row r="960" spans="1:24" ht="15.75" customHeight="1" x14ac:dyDescent="0.3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</row>
    <row r="961" spans="1:24" ht="15.75" customHeight="1" x14ac:dyDescent="0.3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 spans="1:24" ht="15.75" customHeight="1" x14ac:dyDescent="0.3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</row>
    <row r="963" spans="1:24" ht="15.75" customHeight="1" x14ac:dyDescent="0.3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</row>
    <row r="964" spans="1:24" ht="15.75" customHeight="1" x14ac:dyDescent="0.3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</row>
    <row r="965" spans="1:24" ht="15.75" customHeight="1" x14ac:dyDescent="0.3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</row>
    <row r="966" spans="1:24" ht="15.75" customHeight="1" x14ac:dyDescent="0.3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</row>
    <row r="967" spans="1:24" ht="15.75" customHeight="1" x14ac:dyDescent="0.3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</row>
    <row r="968" spans="1:24" ht="15.75" customHeight="1" x14ac:dyDescent="0.3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</row>
    <row r="969" spans="1:24" ht="15.75" customHeight="1" x14ac:dyDescent="0.3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</row>
    <row r="970" spans="1:24" ht="15.75" customHeight="1" x14ac:dyDescent="0.3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 spans="1:24" ht="15.75" customHeight="1" x14ac:dyDescent="0.3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</row>
    <row r="972" spans="1:24" ht="15.75" customHeight="1" x14ac:dyDescent="0.3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</row>
    <row r="973" spans="1:24" ht="15.75" customHeight="1" x14ac:dyDescent="0.3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</row>
    <row r="974" spans="1:24" ht="15.75" customHeight="1" x14ac:dyDescent="0.3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</row>
    <row r="975" spans="1:24" ht="15.75" customHeight="1" x14ac:dyDescent="0.3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</row>
    <row r="976" spans="1:24" ht="15.75" customHeight="1" x14ac:dyDescent="0.3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 spans="1:24" ht="15.75" customHeight="1" x14ac:dyDescent="0.3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</row>
    <row r="978" spans="1:24" ht="15.75" customHeight="1" x14ac:dyDescent="0.3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</row>
    <row r="979" spans="1:24" ht="15.75" customHeight="1" x14ac:dyDescent="0.3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</row>
    <row r="980" spans="1:24" ht="15.75" customHeight="1" x14ac:dyDescent="0.3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 spans="1:24" ht="15.75" customHeight="1" x14ac:dyDescent="0.3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</row>
    <row r="982" spans="1:24" ht="15.75" customHeight="1" x14ac:dyDescent="0.3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</row>
    <row r="983" spans="1:24" ht="15.75" customHeight="1" x14ac:dyDescent="0.3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</row>
    <row r="984" spans="1:24" ht="15.75" customHeight="1" x14ac:dyDescent="0.35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</row>
    <row r="985" spans="1:24" ht="15.75" customHeight="1" x14ac:dyDescent="0.3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</row>
    <row r="986" spans="1:24" ht="15.75" customHeight="1" x14ac:dyDescent="0.35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 spans="1:24" ht="15.75" customHeight="1" x14ac:dyDescent="0.35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 spans="1:24" ht="15.75" customHeight="1" x14ac:dyDescent="0.35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 spans="1:24" ht="15.75" customHeight="1" x14ac:dyDescent="0.35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 spans="1:24" ht="15.75" customHeight="1" x14ac:dyDescent="0.35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 spans="1:24" ht="15.75" customHeight="1" x14ac:dyDescent="0.3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 spans="1:24" ht="15.75" customHeight="1" x14ac:dyDescent="0.35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 spans="1:24" ht="15.75" customHeight="1" x14ac:dyDescent="0.35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 spans="1:24" ht="15.75" customHeight="1" x14ac:dyDescent="0.35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 spans="1:24" ht="15.75" customHeight="1" x14ac:dyDescent="0.3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 spans="1:24" ht="15.75" customHeight="1" x14ac:dyDescent="0.35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 spans="1:24" ht="15.75" customHeight="1" x14ac:dyDescent="0.35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 spans="1:24" ht="15.75" customHeight="1" x14ac:dyDescent="0.35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  <row r="999" spans="1:24" ht="15.75" customHeight="1" x14ac:dyDescent="0.35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</row>
    <row r="1000" spans="1:24" ht="15.75" customHeight="1" x14ac:dyDescent="0.35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</row>
  </sheetData>
  <mergeCells count="13">
    <mergeCell ref="N79:P80"/>
    <mergeCell ref="A20:L20"/>
    <mergeCell ref="N20:W20"/>
    <mergeCell ref="N37:P38"/>
    <mergeCell ref="N39:P40"/>
    <mergeCell ref="N41:P42"/>
    <mergeCell ref="N47:Q47"/>
    <mergeCell ref="N48:Q48"/>
    <mergeCell ref="N49:Q49"/>
    <mergeCell ref="A58:L58"/>
    <mergeCell ref="N58:W58"/>
    <mergeCell ref="N75:P76"/>
    <mergeCell ref="N77:P78"/>
  </mergeCells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1.23046875" defaultRowHeight="15" customHeight="1" x14ac:dyDescent="0.35"/>
  <cols>
    <col min="1" max="1" width="5.765625" customWidth="1"/>
    <col min="2" max="6" width="13" customWidth="1"/>
    <col min="7" max="7" width="10.53515625" customWidth="1"/>
    <col min="8" max="8" width="11.69140625" customWidth="1"/>
    <col min="9" max="16" width="8.3046875" customWidth="1"/>
    <col min="17" max="17" width="10.53515625" customWidth="1"/>
    <col min="18" max="18" width="11.69140625" customWidth="1"/>
    <col min="19" max="19" width="10.69140625" customWidth="1"/>
    <col min="20" max="26" width="10.53515625" customWidth="1"/>
  </cols>
  <sheetData>
    <row r="1" spans="1:25" ht="15.75" customHeight="1" x14ac:dyDescent="0.35">
      <c r="A1" s="2" t="s">
        <v>2</v>
      </c>
    </row>
    <row r="2" spans="1:25" ht="15.75" customHeight="1" x14ac:dyDescent="0.35">
      <c r="O2" s="4"/>
    </row>
    <row r="3" spans="1:25" ht="15.75" customHeight="1" x14ac:dyDescent="0.35">
      <c r="A3" s="2" t="s">
        <v>4</v>
      </c>
    </row>
    <row r="4" spans="1:25" ht="15.75" customHeight="1" x14ac:dyDescent="0.35"/>
    <row r="5" spans="1:25" ht="15.75" customHeight="1" x14ac:dyDescent="0.35">
      <c r="A5" s="7" t="s">
        <v>5</v>
      </c>
      <c r="H5" s="77" t="s">
        <v>7</v>
      </c>
      <c r="I5" s="79" t="s">
        <v>3</v>
      </c>
      <c r="J5" s="80"/>
      <c r="K5" s="80"/>
      <c r="L5" s="80"/>
      <c r="M5" s="80"/>
      <c r="N5" s="80"/>
      <c r="O5" s="80"/>
      <c r="P5" s="81"/>
      <c r="Q5" s="10"/>
      <c r="R5" s="11"/>
      <c r="S5" s="5" t="s">
        <v>6</v>
      </c>
      <c r="T5" s="5"/>
      <c r="U5" s="5"/>
      <c r="V5" s="5"/>
      <c r="W5" s="5"/>
      <c r="X5" s="5"/>
      <c r="Y5" s="5"/>
    </row>
    <row r="6" spans="1:25" ht="15.75" customHeight="1" x14ac:dyDescent="0.35">
      <c r="E6" s="7">
        <v>4</v>
      </c>
      <c r="F6" s="7">
        <v>21</v>
      </c>
      <c r="G6" s="14" t="s">
        <v>16</v>
      </c>
      <c r="H6" s="78"/>
      <c r="I6" s="9" t="s">
        <v>19</v>
      </c>
      <c r="J6" s="9" t="s">
        <v>22</v>
      </c>
      <c r="K6" s="9" t="s">
        <v>24</v>
      </c>
      <c r="L6" s="9" t="s">
        <v>26</v>
      </c>
      <c r="M6" s="9" t="s">
        <v>28</v>
      </c>
      <c r="N6" s="9" t="s">
        <v>29</v>
      </c>
      <c r="O6" s="9" t="s">
        <v>30</v>
      </c>
      <c r="P6" s="9" t="s">
        <v>31</v>
      </c>
      <c r="Q6" s="15"/>
      <c r="R6" s="16"/>
      <c r="S6" s="9" t="s">
        <v>32</v>
      </c>
      <c r="T6" s="9" t="s">
        <v>33</v>
      </c>
      <c r="U6" s="9" t="s">
        <v>34</v>
      </c>
      <c r="V6" s="9" t="s">
        <v>35</v>
      </c>
      <c r="W6" s="9" t="s">
        <v>36</v>
      </c>
      <c r="X6" s="9" t="s">
        <v>37</v>
      </c>
      <c r="Y6" s="9" t="s">
        <v>38</v>
      </c>
    </row>
    <row r="7" spans="1:25" ht="15.75" customHeight="1" x14ac:dyDescent="0.35">
      <c r="A7" s="7" t="s">
        <v>40</v>
      </c>
      <c r="B7" s="7" t="s">
        <v>42</v>
      </c>
      <c r="C7" s="7" t="s">
        <v>43</v>
      </c>
      <c r="D7" s="7" t="s">
        <v>44</v>
      </c>
      <c r="E7" s="7" t="s">
        <v>45</v>
      </c>
      <c r="F7" s="7" t="s">
        <v>46</v>
      </c>
      <c r="H7" s="9" t="s">
        <v>47</v>
      </c>
      <c r="I7" s="9">
        <v>0</v>
      </c>
      <c r="J7" s="9">
        <v>6</v>
      </c>
      <c r="K7" s="9">
        <f t="shared" ref="K7:K11" si="0">J7+I7</f>
        <v>6</v>
      </c>
      <c r="L7" s="9">
        <v>0</v>
      </c>
      <c r="M7" s="9">
        <v>19</v>
      </c>
      <c r="N7" s="9">
        <f t="shared" ref="N7:N11" si="1">M7+L7</f>
        <v>19</v>
      </c>
      <c r="O7" s="9">
        <f t="shared" ref="O7:P7" si="2">I7+L7</f>
        <v>0</v>
      </c>
      <c r="P7" s="9">
        <f t="shared" si="2"/>
        <v>25</v>
      </c>
      <c r="Q7" s="5"/>
      <c r="R7" s="9" t="s">
        <v>47</v>
      </c>
      <c r="S7" s="20">
        <f t="shared" ref="S7:S11" si="3">(I7+M7)/25</f>
        <v>0.76</v>
      </c>
      <c r="T7" s="20">
        <f t="shared" ref="T7:T11" si="4">M7/P7</f>
        <v>0.76</v>
      </c>
      <c r="U7" s="20">
        <f t="shared" ref="U7:U11" si="5">M7/N7</f>
        <v>1</v>
      </c>
      <c r="V7" s="20">
        <f t="shared" ref="V7:V11" si="6">P7/25</f>
        <v>1</v>
      </c>
      <c r="W7" s="20">
        <f t="shared" ref="W7:W11" si="7">(J7+L7)/25</f>
        <v>0.24</v>
      </c>
      <c r="X7" s="20">
        <v>0</v>
      </c>
      <c r="Y7" s="20">
        <v>0</v>
      </c>
    </row>
    <row r="8" spans="1:25" ht="15.75" customHeight="1" x14ac:dyDescent="0.35">
      <c r="A8" s="7">
        <v>1</v>
      </c>
      <c r="B8" s="7" t="s">
        <v>50</v>
      </c>
      <c r="C8" s="7" t="s">
        <v>50</v>
      </c>
      <c r="D8" s="7" t="s">
        <v>51</v>
      </c>
      <c r="E8" s="7" t="s">
        <v>50</v>
      </c>
      <c r="F8" s="7" t="s">
        <v>50</v>
      </c>
      <c r="H8" s="9" t="s">
        <v>52</v>
      </c>
      <c r="I8" s="9">
        <v>0</v>
      </c>
      <c r="J8" s="9">
        <v>6</v>
      </c>
      <c r="K8" s="9">
        <f t="shared" si="0"/>
        <v>6</v>
      </c>
      <c r="L8" s="9">
        <v>0</v>
      </c>
      <c r="M8" s="9">
        <v>19</v>
      </c>
      <c r="N8" s="9">
        <f t="shared" si="1"/>
        <v>19</v>
      </c>
      <c r="O8" s="9">
        <f t="shared" ref="O8:P8" si="8">I8+L8</f>
        <v>0</v>
      </c>
      <c r="P8" s="9">
        <f t="shared" si="8"/>
        <v>25</v>
      </c>
      <c r="Q8" s="5"/>
      <c r="R8" s="9" t="s">
        <v>52</v>
      </c>
      <c r="S8" s="20">
        <f t="shared" si="3"/>
        <v>0.76</v>
      </c>
      <c r="T8" s="20">
        <f t="shared" si="4"/>
        <v>0.76</v>
      </c>
      <c r="U8" s="20">
        <f t="shared" si="5"/>
        <v>1</v>
      </c>
      <c r="V8" s="20">
        <f t="shared" si="6"/>
        <v>1</v>
      </c>
      <c r="W8" s="20">
        <f t="shared" si="7"/>
        <v>0.24</v>
      </c>
      <c r="X8" s="20">
        <v>0</v>
      </c>
      <c r="Y8" s="20">
        <v>0</v>
      </c>
    </row>
    <row r="9" spans="1:25" ht="15.75" customHeight="1" x14ac:dyDescent="0.35">
      <c r="A9" s="7">
        <v>2</v>
      </c>
      <c r="B9" s="7" t="s">
        <v>50</v>
      </c>
      <c r="C9" s="7" t="s">
        <v>50</v>
      </c>
      <c r="D9" s="7" t="s">
        <v>51</v>
      </c>
      <c r="E9" s="7" t="s">
        <v>50</v>
      </c>
      <c r="F9" s="7" t="s">
        <v>50</v>
      </c>
      <c r="H9" s="9" t="s">
        <v>54</v>
      </c>
      <c r="I9" s="9">
        <v>0</v>
      </c>
      <c r="J9" s="9">
        <v>5</v>
      </c>
      <c r="K9" s="9">
        <f t="shared" si="0"/>
        <v>5</v>
      </c>
      <c r="L9" s="9">
        <v>0</v>
      </c>
      <c r="M9" s="9">
        <v>20</v>
      </c>
      <c r="N9" s="9">
        <f t="shared" si="1"/>
        <v>20</v>
      </c>
      <c r="O9" s="9">
        <f t="shared" ref="O9:P9" si="9">I9+L9</f>
        <v>0</v>
      </c>
      <c r="P9" s="9">
        <f t="shared" si="9"/>
        <v>25</v>
      </c>
      <c r="Q9" s="5"/>
      <c r="R9" s="9" t="s">
        <v>54</v>
      </c>
      <c r="S9" s="20">
        <f t="shared" si="3"/>
        <v>0.8</v>
      </c>
      <c r="T9" s="20">
        <f t="shared" si="4"/>
        <v>0.8</v>
      </c>
      <c r="U9" s="20">
        <f t="shared" si="5"/>
        <v>1</v>
      </c>
      <c r="V9" s="20">
        <f t="shared" si="6"/>
        <v>1</v>
      </c>
      <c r="W9" s="20">
        <f t="shared" si="7"/>
        <v>0.2</v>
      </c>
      <c r="X9" s="20">
        <v>0</v>
      </c>
      <c r="Y9" s="20">
        <v>0</v>
      </c>
    </row>
    <row r="10" spans="1:25" ht="15.75" customHeight="1" x14ac:dyDescent="0.35">
      <c r="A10" s="7">
        <v>3</v>
      </c>
      <c r="B10" s="7" t="s">
        <v>50</v>
      </c>
      <c r="C10" s="7" t="s">
        <v>50</v>
      </c>
      <c r="D10" s="7" t="s">
        <v>50</v>
      </c>
      <c r="E10" s="7" t="s">
        <v>50</v>
      </c>
      <c r="F10" s="7" t="s">
        <v>50</v>
      </c>
      <c r="H10" s="9" t="s">
        <v>57</v>
      </c>
      <c r="I10" s="9">
        <v>0</v>
      </c>
      <c r="J10" s="9">
        <v>13</v>
      </c>
      <c r="K10" s="9">
        <f t="shared" si="0"/>
        <v>13</v>
      </c>
      <c r="L10" s="9">
        <v>0</v>
      </c>
      <c r="M10" s="9">
        <v>12</v>
      </c>
      <c r="N10" s="9">
        <f t="shared" si="1"/>
        <v>12</v>
      </c>
      <c r="O10" s="9">
        <f t="shared" ref="O10:P10" si="10">I10+L10</f>
        <v>0</v>
      </c>
      <c r="P10" s="9">
        <f t="shared" si="10"/>
        <v>25</v>
      </c>
      <c r="Q10" s="5"/>
      <c r="R10" s="9" t="s">
        <v>57</v>
      </c>
      <c r="S10" s="20">
        <f t="shared" si="3"/>
        <v>0.48</v>
      </c>
      <c r="T10" s="20">
        <f t="shared" si="4"/>
        <v>0.48</v>
      </c>
      <c r="U10" s="20">
        <f t="shared" si="5"/>
        <v>1</v>
      </c>
      <c r="V10" s="20">
        <f t="shared" si="6"/>
        <v>1</v>
      </c>
      <c r="W10" s="20">
        <f t="shared" si="7"/>
        <v>0.52</v>
      </c>
      <c r="X10" s="20">
        <v>0</v>
      </c>
      <c r="Y10" s="20">
        <v>0</v>
      </c>
    </row>
    <row r="11" spans="1:25" ht="15.75" customHeight="1" x14ac:dyDescent="0.35">
      <c r="A11" s="7">
        <v>4</v>
      </c>
      <c r="B11" s="7" t="s">
        <v>51</v>
      </c>
      <c r="C11" s="7" t="s">
        <v>51</v>
      </c>
      <c r="D11" s="7" t="s">
        <v>50</v>
      </c>
      <c r="E11" s="7" t="s">
        <v>50</v>
      </c>
      <c r="F11" s="7" t="s">
        <v>50</v>
      </c>
      <c r="H11" s="9" t="s">
        <v>59</v>
      </c>
      <c r="I11" s="9">
        <v>0</v>
      </c>
      <c r="J11" s="9">
        <v>7</v>
      </c>
      <c r="K11" s="9">
        <f t="shared" si="0"/>
        <v>7</v>
      </c>
      <c r="L11" s="9">
        <v>0</v>
      </c>
      <c r="M11" s="9">
        <v>18</v>
      </c>
      <c r="N11" s="9">
        <f t="shared" si="1"/>
        <v>18</v>
      </c>
      <c r="O11" s="9">
        <f t="shared" ref="O11:P11" si="11">I11+L11</f>
        <v>0</v>
      </c>
      <c r="P11" s="9">
        <f t="shared" si="11"/>
        <v>25</v>
      </c>
      <c r="Q11" s="5"/>
      <c r="R11" s="9" t="s">
        <v>59</v>
      </c>
      <c r="S11" s="20">
        <f t="shared" si="3"/>
        <v>0.72</v>
      </c>
      <c r="T11" s="20">
        <f t="shared" si="4"/>
        <v>0.72</v>
      </c>
      <c r="U11" s="20">
        <f t="shared" si="5"/>
        <v>1</v>
      </c>
      <c r="V11" s="20">
        <f t="shared" si="6"/>
        <v>1</v>
      </c>
      <c r="W11" s="20">
        <f t="shared" si="7"/>
        <v>0.28000000000000003</v>
      </c>
      <c r="X11" s="20">
        <v>0</v>
      </c>
      <c r="Y11" s="20">
        <v>0</v>
      </c>
    </row>
    <row r="12" spans="1:25" ht="15.75" customHeight="1" x14ac:dyDescent="0.35">
      <c r="A12" s="7">
        <v>5</v>
      </c>
      <c r="B12" s="7" t="s">
        <v>50</v>
      </c>
      <c r="C12" s="7" t="s">
        <v>51</v>
      </c>
      <c r="D12" s="7" t="s">
        <v>51</v>
      </c>
      <c r="E12" s="7" t="s">
        <v>50</v>
      </c>
      <c r="F12" s="7" t="s">
        <v>50</v>
      </c>
      <c r="M12" s="12"/>
      <c r="R12" s="9" t="s">
        <v>61</v>
      </c>
      <c r="S12" s="20">
        <f t="shared" ref="S12:Y12" si="12">AVERAGE(S7:S11)</f>
        <v>0.70400000000000007</v>
      </c>
      <c r="T12" s="20">
        <f t="shared" si="12"/>
        <v>0.70400000000000007</v>
      </c>
      <c r="U12" s="20">
        <f t="shared" si="12"/>
        <v>1</v>
      </c>
      <c r="V12" s="20">
        <f t="shared" si="12"/>
        <v>1</v>
      </c>
      <c r="W12" s="20">
        <f t="shared" si="12"/>
        <v>0.29599999999999999</v>
      </c>
      <c r="X12" s="20">
        <f t="shared" si="12"/>
        <v>0</v>
      </c>
      <c r="Y12" s="20">
        <f t="shared" si="12"/>
        <v>0</v>
      </c>
    </row>
    <row r="13" spans="1:25" ht="15.75" customHeight="1" x14ac:dyDescent="0.35">
      <c r="H13" s="9" t="s">
        <v>63</v>
      </c>
      <c r="I13" s="9">
        <v>0</v>
      </c>
      <c r="J13" s="9">
        <v>6</v>
      </c>
      <c r="K13" s="9">
        <f>J13+I13</f>
        <v>6</v>
      </c>
      <c r="L13" s="9">
        <v>0</v>
      </c>
      <c r="M13" s="9">
        <v>19</v>
      </c>
      <c r="N13" s="9">
        <f>M13+L13</f>
        <v>19</v>
      </c>
      <c r="O13" s="9">
        <f t="shared" ref="O13:P13" si="13">I13+L13</f>
        <v>0</v>
      </c>
      <c r="P13" s="9">
        <f t="shared" si="13"/>
        <v>25</v>
      </c>
      <c r="Q13" s="5"/>
      <c r="R13" s="9" t="s">
        <v>65</v>
      </c>
      <c r="S13" s="21">
        <f>(I13+M13)/25</f>
        <v>0.76</v>
      </c>
      <c r="T13" s="21">
        <f>M13/P13</f>
        <v>0.76</v>
      </c>
      <c r="U13" s="21">
        <f>M13/N13</f>
        <v>1</v>
      </c>
      <c r="V13" s="21">
        <f>P13/25</f>
        <v>1</v>
      </c>
      <c r="W13" s="21">
        <f>(J13+L13)/25</f>
        <v>0.24</v>
      </c>
      <c r="X13" s="21">
        <v>0</v>
      </c>
      <c r="Y13" s="21">
        <v>0</v>
      </c>
    </row>
    <row r="14" spans="1:25" ht="15.75" customHeight="1" x14ac:dyDescent="0.35">
      <c r="A14" s="7" t="s">
        <v>52</v>
      </c>
      <c r="H14" s="18"/>
      <c r="I14" s="18"/>
      <c r="J14" s="18"/>
      <c r="K14" s="18"/>
      <c r="L14" s="18"/>
      <c r="M14" s="18"/>
      <c r="N14" s="18"/>
      <c r="O14" s="18"/>
      <c r="P14" s="18"/>
      <c r="Q14" s="4"/>
      <c r="R14" s="9" t="s">
        <v>61</v>
      </c>
      <c r="S14" s="22">
        <f t="shared" ref="S14:Y14" si="14">AVERAGE(S7:S11)</f>
        <v>0.70400000000000007</v>
      </c>
      <c r="T14" s="22">
        <f t="shared" si="14"/>
        <v>0.70400000000000007</v>
      </c>
      <c r="U14" s="22">
        <f t="shared" si="14"/>
        <v>1</v>
      </c>
      <c r="V14" s="22">
        <f t="shared" si="14"/>
        <v>1</v>
      </c>
      <c r="W14" s="22">
        <f t="shared" si="14"/>
        <v>0.29599999999999999</v>
      </c>
      <c r="X14" s="22">
        <f t="shared" si="14"/>
        <v>0</v>
      </c>
      <c r="Y14" s="22">
        <f t="shared" si="14"/>
        <v>0</v>
      </c>
    </row>
    <row r="15" spans="1:25" ht="15.75" customHeight="1" x14ac:dyDescent="0.35">
      <c r="H15" s="18"/>
      <c r="I15" s="18"/>
      <c r="J15" s="18"/>
      <c r="K15" s="18"/>
      <c r="L15" s="18"/>
      <c r="M15" s="18"/>
      <c r="N15" s="18"/>
      <c r="O15" s="18"/>
      <c r="P15" s="18"/>
      <c r="Q15" s="4"/>
      <c r="R15" s="4"/>
      <c r="S15" s="23">
        <f t="shared" ref="S15:Y15" si="15">STDEV(S7:S11)</f>
        <v>0.12837445228704947</v>
      </c>
      <c r="T15" s="23">
        <f t="shared" si="15"/>
        <v>0.12837445228704947</v>
      </c>
      <c r="U15" s="23">
        <f t="shared" si="15"/>
        <v>0</v>
      </c>
      <c r="V15" s="23">
        <f t="shared" si="15"/>
        <v>0</v>
      </c>
      <c r="W15" s="23">
        <f t="shared" si="15"/>
        <v>0.12837445228704975</v>
      </c>
      <c r="X15" s="23">
        <f t="shared" si="15"/>
        <v>0</v>
      </c>
      <c r="Y15" s="23">
        <f t="shared" si="15"/>
        <v>0</v>
      </c>
    </row>
    <row r="16" spans="1:25" ht="18.75" customHeight="1" x14ac:dyDescent="0.35">
      <c r="A16" s="7" t="s">
        <v>40</v>
      </c>
      <c r="B16" s="7" t="s">
        <v>42</v>
      </c>
      <c r="C16" s="7" t="s">
        <v>43</v>
      </c>
      <c r="D16" s="7" t="s">
        <v>44</v>
      </c>
      <c r="E16" s="7" t="s">
        <v>45</v>
      </c>
      <c r="F16" s="7" t="s">
        <v>46</v>
      </c>
    </row>
    <row r="17" spans="1:26" ht="27" customHeight="1" x14ac:dyDescent="0.35">
      <c r="A17" s="7">
        <v>1</v>
      </c>
      <c r="B17" s="7" t="s">
        <v>50</v>
      </c>
      <c r="C17" s="7" t="s">
        <v>50</v>
      </c>
      <c r="D17" s="7" t="s">
        <v>51</v>
      </c>
      <c r="E17" s="7" t="s">
        <v>50</v>
      </c>
      <c r="F17" s="7" t="s">
        <v>50</v>
      </c>
      <c r="H17" s="77" t="s">
        <v>7</v>
      </c>
      <c r="I17" s="79" t="s">
        <v>3</v>
      </c>
      <c r="J17" s="80"/>
      <c r="K17" s="80"/>
      <c r="L17" s="80"/>
      <c r="M17" s="80"/>
      <c r="N17" s="80"/>
      <c r="O17" s="80"/>
      <c r="P17" s="81"/>
      <c r="Q17" s="87" t="s">
        <v>6</v>
      </c>
      <c r="R17" s="88"/>
      <c r="S17" s="88"/>
      <c r="T17" s="88"/>
      <c r="U17" s="88"/>
      <c r="V17" s="88"/>
      <c r="W17" s="88"/>
      <c r="X17" s="89"/>
      <c r="Y17" s="24"/>
    </row>
    <row r="18" spans="1:26" ht="18.75" customHeight="1" x14ac:dyDescent="0.35">
      <c r="A18" s="7">
        <v>2</v>
      </c>
      <c r="B18" s="7" t="s">
        <v>50</v>
      </c>
      <c r="C18" s="7" t="s">
        <v>51</v>
      </c>
      <c r="D18" s="7" t="s">
        <v>50</v>
      </c>
      <c r="E18" s="7" t="s">
        <v>51</v>
      </c>
      <c r="F18" s="7" t="s">
        <v>50</v>
      </c>
      <c r="H18" s="78"/>
      <c r="I18" s="9" t="s">
        <v>19</v>
      </c>
      <c r="J18" s="9" t="s">
        <v>22</v>
      </c>
      <c r="K18" s="9" t="s">
        <v>24</v>
      </c>
      <c r="L18" s="9" t="s">
        <v>26</v>
      </c>
      <c r="M18" s="9" t="s">
        <v>28</v>
      </c>
      <c r="N18" s="9" t="s">
        <v>29</v>
      </c>
      <c r="O18" s="9" t="s">
        <v>30</v>
      </c>
      <c r="P18" s="9" t="s">
        <v>31</v>
      </c>
      <c r="Q18" s="90" t="s">
        <v>71</v>
      </c>
      <c r="R18" s="81"/>
      <c r="S18" s="26" t="s">
        <v>32</v>
      </c>
      <c r="T18" s="26" t="s">
        <v>33</v>
      </c>
      <c r="U18" s="26" t="s">
        <v>34</v>
      </c>
      <c r="V18" s="26" t="s">
        <v>35</v>
      </c>
      <c r="W18" s="26" t="s">
        <v>36</v>
      </c>
      <c r="X18" s="26" t="s">
        <v>39</v>
      </c>
      <c r="Y18" s="4"/>
    </row>
    <row r="19" spans="1:26" ht="18.75" customHeight="1" x14ac:dyDescent="0.35">
      <c r="A19" s="7"/>
      <c r="B19" s="7"/>
      <c r="C19" s="7"/>
      <c r="D19" s="7"/>
      <c r="E19" s="7"/>
      <c r="F19" s="7"/>
      <c r="G19" s="4"/>
      <c r="H19" s="9" t="s">
        <v>63</v>
      </c>
      <c r="I19" s="9">
        <v>0</v>
      </c>
      <c r="J19" s="9">
        <v>6</v>
      </c>
      <c r="K19" s="9">
        <f t="shared" ref="K19:K24" si="16">J19+I19</f>
        <v>6</v>
      </c>
      <c r="L19" s="9">
        <v>0</v>
      </c>
      <c r="M19" s="9">
        <v>19</v>
      </c>
      <c r="N19" s="9">
        <f t="shared" ref="N19:N24" si="17">M19+L19</f>
        <v>19</v>
      </c>
      <c r="O19" s="9">
        <f t="shared" ref="O19:P19" si="18">I19+L19</f>
        <v>0</v>
      </c>
      <c r="P19" s="9">
        <f t="shared" si="18"/>
        <v>25</v>
      </c>
      <c r="Q19" s="27" t="s">
        <v>74</v>
      </c>
      <c r="R19" s="27" t="s">
        <v>63</v>
      </c>
      <c r="S19" s="28">
        <f t="shared" ref="S19:S24" si="19">(I19+M19)/25</f>
        <v>0.76</v>
      </c>
      <c r="T19" s="28">
        <f t="shared" ref="T19:T24" si="20">M19/P19</f>
        <v>0.76</v>
      </c>
      <c r="U19" s="28">
        <f t="shared" ref="U19:U24" si="21">M19/N19</f>
        <v>1</v>
      </c>
      <c r="V19" s="28">
        <f t="shared" ref="V19:V24" si="22">P19/25</f>
        <v>1</v>
      </c>
      <c r="W19" s="28">
        <f t="shared" ref="W19:W24" si="23">(J19+L19)/25</f>
        <v>0.24</v>
      </c>
      <c r="X19" s="28">
        <v>0</v>
      </c>
      <c r="Y19" s="30"/>
      <c r="Z19" s="4"/>
    </row>
    <row r="20" spans="1:26" ht="18.75" customHeight="1" x14ac:dyDescent="0.35">
      <c r="A20" s="7">
        <v>3</v>
      </c>
      <c r="B20" s="7" t="s">
        <v>50</v>
      </c>
      <c r="C20" s="7" t="s">
        <v>51</v>
      </c>
      <c r="D20" s="7" t="s">
        <v>50</v>
      </c>
      <c r="E20" s="7" t="s">
        <v>51</v>
      </c>
      <c r="F20" s="7" t="s">
        <v>50</v>
      </c>
      <c r="H20" s="9" t="s">
        <v>47</v>
      </c>
      <c r="I20" s="9">
        <v>0</v>
      </c>
      <c r="J20" s="9">
        <v>6</v>
      </c>
      <c r="K20" s="9">
        <f t="shared" si="16"/>
        <v>6</v>
      </c>
      <c r="L20" s="9">
        <v>0</v>
      </c>
      <c r="M20" s="9">
        <v>19</v>
      </c>
      <c r="N20" s="9">
        <f t="shared" si="17"/>
        <v>19</v>
      </c>
      <c r="O20" s="9">
        <f t="shared" ref="O20:P20" si="24">I20+L20</f>
        <v>0</v>
      </c>
      <c r="P20" s="9">
        <f t="shared" si="24"/>
        <v>25</v>
      </c>
      <c r="Q20" s="91" t="s">
        <v>80</v>
      </c>
      <c r="R20" s="26" t="s">
        <v>47</v>
      </c>
      <c r="S20" s="28">
        <f t="shared" si="19"/>
        <v>0.76</v>
      </c>
      <c r="T20" s="28">
        <f t="shared" si="20"/>
        <v>0.76</v>
      </c>
      <c r="U20" s="28">
        <f t="shared" si="21"/>
        <v>1</v>
      </c>
      <c r="V20" s="28">
        <f t="shared" si="22"/>
        <v>1</v>
      </c>
      <c r="W20" s="28">
        <f t="shared" si="23"/>
        <v>0.24</v>
      </c>
      <c r="X20" s="28">
        <v>0</v>
      </c>
      <c r="Y20" s="23"/>
    </row>
    <row r="21" spans="1:26" ht="18.75" customHeight="1" x14ac:dyDescent="0.35">
      <c r="A21" s="7">
        <v>4</v>
      </c>
      <c r="B21" s="7" t="s">
        <v>50</v>
      </c>
      <c r="C21" s="7" t="s">
        <v>50</v>
      </c>
      <c r="D21" s="7" t="s">
        <v>50</v>
      </c>
      <c r="E21" s="7" t="s">
        <v>50</v>
      </c>
      <c r="F21" s="7" t="s">
        <v>50</v>
      </c>
      <c r="H21" s="9" t="s">
        <v>52</v>
      </c>
      <c r="I21" s="9">
        <v>0</v>
      </c>
      <c r="J21" s="9">
        <v>6</v>
      </c>
      <c r="K21" s="9">
        <f t="shared" si="16"/>
        <v>6</v>
      </c>
      <c r="L21" s="9">
        <v>0</v>
      </c>
      <c r="M21" s="9">
        <v>19</v>
      </c>
      <c r="N21" s="9">
        <f t="shared" si="17"/>
        <v>19</v>
      </c>
      <c r="O21" s="9">
        <f t="shared" ref="O21:P21" si="25">I21+L21</f>
        <v>0</v>
      </c>
      <c r="P21" s="9">
        <f t="shared" si="25"/>
        <v>25</v>
      </c>
      <c r="Q21" s="83"/>
      <c r="R21" s="27" t="s">
        <v>52</v>
      </c>
      <c r="S21" s="36">
        <f t="shared" si="19"/>
        <v>0.76</v>
      </c>
      <c r="T21" s="36">
        <f t="shared" si="20"/>
        <v>0.76</v>
      </c>
      <c r="U21" s="36">
        <f t="shared" si="21"/>
        <v>1</v>
      </c>
      <c r="V21" s="36">
        <f t="shared" si="22"/>
        <v>1</v>
      </c>
      <c r="W21" s="36">
        <f t="shared" si="23"/>
        <v>0.24</v>
      </c>
      <c r="X21" s="36">
        <v>0</v>
      </c>
      <c r="Y21" s="23"/>
    </row>
    <row r="22" spans="1:26" ht="18.75" customHeight="1" x14ac:dyDescent="0.35">
      <c r="A22" s="7">
        <v>5</v>
      </c>
      <c r="B22" s="7" t="s">
        <v>50</v>
      </c>
      <c r="C22" s="7" t="s">
        <v>51</v>
      </c>
      <c r="D22" s="7" t="s">
        <v>50</v>
      </c>
      <c r="E22" s="7" t="s">
        <v>50</v>
      </c>
      <c r="F22" s="7" t="s">
        <v>50</v>
      </c>
      <c r="H22" s="9" t="s">
        <v>54</v>
      </c>
      <c r="I22" s="9">
        <v>0</v>
      </c>
      <c r="J22" s="9">
        <v>5</v>
      </c>
      <c r="K22" s="9">
        <f t="shared" si="16"/>
        <v>5</v>
      </c>
      <c r="L22" s="9">
        <v>0</v>
      </c>
      <c r="M22" s="9">
        <v>20</v>
      </c>
      <c r="N22" s="9">
        <f t="shared" si="17"/>
        <v>20</v>
      </c>
      <c r="O22" s="9">
        <f t="shared" ref="O22:P22" si="26">I22+L22</f>
        <v>0</v>
      </c>
      <c r="P22" s="9">
        <f t="shared" si="26"/>
        <v>25</v>
      </c>
      <c r="Q22" s="83"/>
      <c r="R22" s="26" t="s">
        <v>54</v>
      </c>
      <c r="S22" s="28">
        <f t="shared" si="19"/>
        <v>0.8</v>
      </c>
      <c r="T22" s="28">
        <f t="shared" si="20"/>
        <v>0.8</v>
      </c>
      <c r="U22" s="28">
        <f t="shared" si="21"/>
        <v>1</v>
      </c>
      <c r="V22" s="28">
        <f t="shared" si="22"/>
        <v>1</v>
      </c>
      <c r="W22" s="28">
        <f t="shared" si="23"/>
        <v>0.2</v>
      </c>
      <c r="X22" s="28">
        <v>0</v>
      </c>
      <c r="Y22" s="23"/>
    </row>
    <row r="23" spans="1:26" ht="18.75" customHeight="1" x14ac:dyDescent="0.35">
      <c r="H23" s="9" t="s">
        <v>57</v>
      </c>
      <c r="I23" s="9">
        <v>0</v>
      </c>
      <c r="J23" s="9">
        <v>13</v>
      </c>
      <c r="K23" s="9">
        <f t="shared" si="16"/>
        <v>13</v>
      </c>
      <c r="L23" s="9">
        <v>0</v>
      </c>
      <c r="M23" s="9">
        <v>12</v>
      </c>
      <c r="N23" s="9">
        <f t="shared" si="17"/>
        <v>12</v>
      </c>
      <c r="O23" s="9">
        <f t="shared" ref="O23:P23" si="27">I23+L23</f>
        <v>0</v>
      </c>
      <c r="P23" s="9">
        <f t="shared" si="27"/>
        <v>25</v>
      </c>
      <c r="Q23" s="83"/>
      <c r="R23" s="27" t="s">
        <v>57</v>
      </c>
      <c r="S23" s="36">
        <f t="shared" si="19"/>
        <v>0.48</v>
      </c>
      <c r="T23" s="36">
        <f t="shared" si="20"/>
        <v>0.48</v>
      </c>
      <c r="U23" s="36">
        <f t="shared" si="21"/>
        <v>1</v>
      </c>
      <c r="V23" s="36">
        <f t="shared" si="22"/>
        <v>1</v>
      </c>
      <c r="W23" s="36">
        <f t="shared" si="23"/>
        <v>0.52</v>
      </c>
      <c r="X23" s="36">
        <v>0</v>
      </c>
      <c r="Y23" s="23"/>
    </row>
    <row r="24" spans="1:26" ht="18.75" customHeight="1" x14ac:dyDescent="0.35">
      <c r="H24" s="9" t="s">
        <v>59</v>
      </c>
      <c r="I24" s="9">
        <v>0</v>
      </c>
      <c r="J24" s="9">
        <v>7</v>
      </c>
      <c r="K24" s="9">
        <f t="shared" si="16"/>
        <v>7</v>
      </c>
      <c r="L24" s="9">
        <v>0</v>
      </c>
      <c r="M24" s="9">
        <v>18</v>
      </c>
      <c r="N24" s="9">
        <f t="shared" si="17"/>
        <v>18</v>
      </c>
      <c r="O24" s="9">
        <f t="shared" ref="O24:P24" si="28">I24+L24</f>
        <v>0</v>
      </c>
      <c r="P24" s="9">
        <f t="shared" si="28"/>
        <v>25</v>
      </c>
      <c r="Q24" s="83"/>
      <c r="R24" s="26" t="s">
        <v>59</v>
      </c>
      <c r="S24" s="28">
        <f t="shared" si="19"/>
        <v>0.72</v>
      </c>
      <c r="T24" s="28">
        <f t="shared" si="20"/>
        <v>0.72</v>
      </c>
      <c r="U24" s="28">
        <f t="shared" si="21"/>
        <v>1</v>
      </c>
      <c r="V24" s="28">
        <f t="shared" si="22"/>
        <v>1</v>
      </c>
      <c r="W24" s="28">
        <f t="shared" si="23"/>
        <v>0.28000000000000003</v>
      </c>
      <c r="X24" s="28">
        <v>0</v>
      </c>
      <c r="Y24" s="23"/>
    </row>
    <row r="25" spans="1:26" ht="19.5" customHeight="1" x14ac:dyDescent="0.35">
      <c r="A25" s="38" t="s">
        <v>54</v>
      </c>
      <c r="B25" s="39"/>
      <c r="C25" s="39"/>
      <c r="D25" s="39"/>
      <c r="E25" s="39"/>
      <c r="F25" s="39"/>
      <c r="G25" s="39"/>
      <c r="H25" s="24"/>
      <c r="I25" s="24"/>
      <c r="J25" s="24"/>
      <c r="K25" s="24"/>
      <c r="L25" s="24"/>
      <c r="M25" s="24"/>
      <c r="N25" s="24"/>
      <c r="O25" s="24"/>
      <c r="P25" s="24"/>
      <c r="Q25" s="83"/>
      <c r="R25" s="27" t="s">
        <v>84</v>
      </c>
      <c r="S25" s="36">
        <f t="shared" ref="S25:W25" si="29">AVERAGE(S20:S24)</f>
        <v>0.70400000000000007</v>
      </c>
      <c r="T25" s="36">
        <f t="shared" si="29"/>
        <v>0.70400000000000007</v>
      </c>
      <c r="U25" s="36">
        <f t="shared" si="29"/>
        <v>1</v>
      </c>
      <c r="V25" s="36">
        <f t="shared" si="29"/>
        <v>1</v>
      </c>
      <c r="W25" s="36">
        <f t="shared" si="29"/>
        <v>0.29599999999999999</v>
      </c>
      <c r="X25" s="36">
        <v>0</v>
      </c>
      <c r="Y25" s="39"/>
      <c r="Z25" s="39"/>
    </row>
    <row r="26" spans="1:26" ht="19.5" customHeight="1" x14ac:dyDescent="0.35">
      <c r="A26" s="39"/>
      <c r="B26" s="39"/>
      <c r="C26" s="39"/>
      <c r="D26" s="39"/>
      <c r="E26" s="39"/>
      <c r="F26" s="39"/>
      <c r="G26" s="39"/>
      <c r="H26" s="42"/>
      <c r="I26" s="42"/>
      <c r="J26" s="42"/>
      <c r="K26" s="42"/>
      <c r="L26" s="42"/>
      <c r="M26" s="42"/>
      <c r="N26" s="42"/>
      <c r="O26" s="42"/>
      <c r="P26" s="42"/>
      <c r="Q26" s="78"/>
      <c r="R26" s="26" t="s">
        <v>86</v>
      </c>
      <c r="S26" s="28">
        <f t="shared" ref="S26:W26" si="30">STDEV(S20:S24)</f>
        <v>0.12837445228704947</v>
      </c>
      <c r="T26" s="28">
        <f t="shared" si="30"/>
        <v>0.12837445228704947</v>
      </c>
      <c r="U26" s="28">
        <f t="shared" si="30"/>
        <v>0</v>
      </c>
      <c r="V26" s="28">
        <f t="shared" si="30"/>
        <v>0</v>
      </c>
      <c r="W26" s="28">
        <f t="shared" si="30"/>
        <v>0.12837445228704975</v>
      </c>
      <c r="X26" s="28">
        <v>0</v>
      </c>
      <c r="Y26" s="39"/>
      <c r="Z26" s="39"/>
    </row>
    <row r="27" spans="1:26" ht="18.75" customHeight="1" x14ac:dyDescent="0.35">
      <c r="A27" s="38" t="s">
        <v>40</v>
      </c>
      <c r="B27" s="38" t="s">
        <v>42</v>
      </c>
      <c r="C27" s="38" t="s">
        <v>43</v>
      </c>
      <c r="D27" s="38" t="s">
        <v>44</v>
      </c>
      <c r="E27" s="38" t="s">
        <v>45</v>
      </c>
      <c r="F27" s="38" t="s">
        <v>46</v>
      </c>
      <c r="G27" s="39"/>
      <c r="H27" s="42"/>
      <c r="I27" s="42"/>
      <c r="J27" s="42"/>
      <c r="K27" s="42"/>
      <c r="L27" s="42"/>
      <c r="M27" s="42"/>
      <c r="N27" s="42"/>
      <c r="O27" s="42"/>
      <c r="P27" s="42"/>
      <c r="Q27" s="39"/>
      <c r="R27" s="42"/>
      <c r="S27" s="45"/>
      <c r="T27" s="45"/>
      <c r="U27" s="45"/>
      <c r="V27" s="45"/>
      <c r="W27" s="45"/>
      <c r="X27" s="45"/>
      <c r="Y27" s="39"/>
      <c r="Z27" s="39"/>
    </row>
    <row r="28" spans="1:26" ht="18.75" customHeight="1" x14ac:dyDescent="0.35">
      <c r="A28" s="38">
        <v>1</v>
      </c>
      <c r="B28" s="38" t="s">
        <v>50</v>
      </c>
      <c r="C28" s="38" t="s">
        <v>50</v>
      </c>
      <c r="D28" s="38" t="s">
        <v>50</v>
      </c>
      <c r="E28" s="38" t="s">
        <v>50</v>
      </c>
      <c r="F28" s="38" t="s">
        <v>50</v>
      </c>
      <c r="G28" s="39"/>
      <c r="H28" s="42"/>
      <c r="I28" s="42"/>
      <c r="J28" s="42"/>
      <c r="K28" s="42"/>
      <c r="L28" s="42"/>
      <c r="M28" s="42"/>
      <c r="N28" s="42"/>
      <c r="O28" s="42"/>
      <c r="P28" s="42"/>
      <c r="Q28" s="39"/>
      <c r="R28" s="42"/>
      <c r="S28" s="45"/>
      <c r="T28" s="45"/>
      <c r="U28" s="45"/>
      <c r="V28" s="45"/>
      <c r="W28" s="45"/>
      <c r="X28" s="45"/>
      <c r="Y28" s="39"/>
      <c r="Z28" s="39"/>
    </row>
    <row r="29" spans="1:26" ht="18.75" customHeight="1" x14ac:dyDescent="0.35">
      <c r="A29" s="38">
        <v>2</v>
      </c>
      <c r="B29" s="38" t="s">
        <v>50</v>
      </c>
      <c r="C29" s="38" t="s">
        <v>50</v>
      </c>
      <c r="D29" s="38" t="s">
        <v>50</v>
      </c>
      <c r="E29" s="38" t="s">
        <v>50</v>
      </c>
      <c r="F29" s="38" t="s">
        <v>50</v>
      </c>
      <c r="G29" s="39"/>
      <c r="H29" s="42"/>
      <c r="I29" s="42"/>
      <c r="J29" s="42"/>
      <c r="K29" s="42"/>
      <c r="L29" s="42"/>
      <c r="M29" s="42"/>
      <c r="N29" s="42"/>
      <c r="O29" s="42"/>
      <c r="P29" s="42"/>
      <c r="Q29" s="39"/>
      <c r="R29" s="42"/>
      <c r="S29" s="45"/>
      <c r="T29" s="45"/>
      <c r="U29" s="45"/>
      <c r="V29" s="45"/>
      <c r="W29" s="45"/>
      <c r="X29" s="45"/>
      <c r="Y29" s="39"/>
      <c r="Z29" s="39"/>
    </row>
    <row r="30" spans="1:26" ht="18.75" customHeight="1" x14ac:dyDescent="0.35">
      <c r="A30" s="38">
        <v>3</v>
      </c>
      <c r="B30" s="38" t="s">
        <v>51</v>
      </c>
      <c r="C30" s="38" t="s">
        <v>51</v>
      </c>
      <c r="D30" s="38" t="s">
        <v>50</v>
      </c>
      <c r="E30" s="38" t="s">
        <v>50</v>
      </c>
      <c r="F30" s="38" t="s">
        <v>50</v>
      </c>
      <c r="G30" s="39"/>
      <c r="H30" s="42"/>
      <c r="I30" s="42"/>
      <c r="J30" s="42"/>
      <c r="K30" s="42"/>
      <c r="L30" s="42"/>
      <c r="M30" s="42"/>
      <c r="N30" s="42"/>
      <c r="O30" s="42"/>
      <c r="P30" s="42"/>
      <c r="Q30" s="39"/>
      <c r="R30" s="42"/>
      <c r="S30" s="45"/>
      <c r="T30" s="45"/>
      <c r="U30" s="45"/>
      <c r="V30" s="45"/>
      <c r="W30" s="45"/>
      <c r="X30" s="45"/>
      <c r="Y30" s="39"/>
      <c r="Z30" s="39"/>
    </row>
    <row r="31" spans="1:26" ht="18.75" customHeight="1" x14ac:dyDescent="0.35">
      <c r="A31" s="38">
        <v>4</v>
      </c>
      <c r="B31" s="38" t="s">
        <v>51</v>
      </c>
      <c r="C31" s="38" t="s">
        <v>51</v>
      </c>
      <c r="D31" s="38" t="s">
        <v>50</v>
      </c>
      <c r="E31" s="38" t="s">
        <v>50</v>
      </c>
      <c r="F31" s="38" t="s">
        <v>51</v>
      </c>
      <c r="G31" s="39"/>
      <c r="H31" s="42"/>
      <c r="I31" s="42"/>
      <c r="J31" s="42"/>
      <c r="K31" s="42"/>
      <c r="L31" s="42"/>
      <c r="M31" s="42"/>
      <c r="N31" s="42"/>
      <c r="O31" s="42"/>
      <c r="P31" s="42"/>
      <c r="Q31" s="39"/>
      <c r="R31" s="42"/>
      <c r="S31" s="45"/>
      <c r="T31" s="45"/>
      <c r="U31" s="45"/>
      <c r="V31" s="45"/>
      <c r="W31" s="45"/>
      <c r="X31" s="45"/>
      <c r="Y31" s="39"/>
      <c r="Z31" s="39"/>
    </row>
    <row r="32" spans="1:26" ht="18.75" customHeight="1" x14ac:dyDescent="0.35">
      <c r="A32" s="38">
        <v>5</v>
      </c>
      <c r="B32" s="38" t="s">
        <v>50</v>
      </c>
      <c r="C32" s="38" t="s">
        <v>50</v>
      </c>
      <c r="D32" s="38" t="s">
        <v>50</v>
      </c>
      <c r="E32" s="38" t="s">
        <v>50</v>
      </c>
      <c r="F32" s="38" t="s">
        <v>50</v>
      </c>
      <c r="G32" s="39"/>
      <c r="H32" s="42"/>
      <c r="I32" s="42"/>
      <c r="J32" s="42"/>
      <c r="K32" s="42"/>
      <c r="L32" s="42"/>
      <c r="M32" s="42"/>
      <c r="N32" s="42"/>
      <c r="O32" s="42"/>
      <c r="P32" s="42"/>
      <c r="Q32" s="39"/>
      <c r="R32" s="42"/>
      <c r="S32" s="45"/>
      <c r="T32" s="45"/>
      <c r="U32" s="45"/>
      <c r="V32" s="45"/>
      <c r="W32" s="45"/>
      <c r="X32" s="45"/>
      <c r="Y32" s="39"/>
      <c r="Z32" s="39"/>
    </row>
    <row r="33" spans="1:24" ht="15.75" customHeight="1" x14ac:dyDescent="0.35"/>
    <row r="34" spans="1:24" ht="15.75" customHeight="1" x14ac:dyDescent="0.35"/>
    <row r="35" spans="1:24" ht="27" customHeight="1" x14ac:dyDescent="0.35">
      <c r="A35" s="7" t="s">
        <v>57</v>
      </c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</row>
    <row r="36" spans="1:24" ht="21.75" customHeight="1" x14ac:dyDescent="0.35"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</row>
    <row r="37" spans="1:24" ht="21.75" customHeight="1" x14ac:dyDescent="0.35">
      <c r="A37" s="7" t="s">
        <v>40</v>
      </c>
      <c r="B37" s="7" t="s">
        <v>42</v>
      </c>
      <c r="C37" s="7" t="s">
        <v>43</v>
      </c>
      <c r="D37" s="7" t="s">
        <v>44</v>
      </c>
      <c r="E37" s="7" t="s">
        <v>45</v>
      </c>
      <c r="F37" s="7" t="s">
        <v>46</v>
      </c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</row>
    <row r="38" spans="1:24" ht="21.75" customHeight="1" x14ac:dyDescent="0.35">
      <c r="A38" s="7">
        <v>1</v>
      </c>
      <c r="B38" s="7" t="s">
        <v>51</v>
      </c>
      <c r="C38" s="7" t="s">
        <v>50</v>
      </c>
      <c r="D38" s="7" t="s">
        <v>51</v>
      </c>
      <c r="E38" s="7" t="s">
        <v>51</v>
      </c>
      <c r="F38" s="7" t="s">
        <v>51</v>
      </c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</row>
    <row r="39" spans="1:24" ht="15.75" customHeight="1" x14ac:dyDescent="0.35">
      <c r="A39" s="7">
        <v>2</v>
      </c>
      <c r="B39" s="7" t="s">
        <v>50</v>
      </c>
      <c r="C39" s="7" t="s">
        <v>50</v>
      </c>
      <c r="D39" s="7" t="s">
        <v>51</v>
      </c>
      <c r="E39" s="7" t="s">
        <v>50</v>
      </c>
      <c r="F39" s="7" t="s">
        <v>51</v>
      </c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</row>
    <row r="40" spans="1:24" ht="15.75" customHeight="1" x14ac:dyDescent="0.35">
      <c r="A40" s="7">
        <v>3</v>
      </c>
      <c r="B40" s="7" t="s">
        <v>50</v>
      </c>
      <c r="C40" s="7" t="s">
        <v>51</v>
      </c>
      <c r="D40" s="7" t="s">
        <v>51</v>
      </c>
      <c r="E40" s="7" t="s">
        <v>50</v>
      </c>
      <c r="F40" s="7" t="s">
        <v>50</v>
      </c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</row>
    <row r="41" spans="1:24" ht="15.75" customHeight="1" x14ac:dyDescent="0.35">
      <c r="A41" s="7">
        <v>4</v>
      </c>
      <c r="B41" s="7" t="s">
        <v>50</v>
      </c>
      <c r="C41" s="7" t="s">
        <v>51</v>
      </c>
      <c r="D41" s="7" t="s">
        <v>50</v>
      </c>
      <c r="E41" s="7" t="s">
        <v>50</v>
      </c>
      <c r="F41" s="7" t="s">
        <v>50</v>
      </c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</row>
    <row r="42" spans="1:24" ht="15.75" customHeight="1" x14ac:dyDescent="0.35">
      <c r="A42" s="7">
        <v>5</v>
      </c>
      <c r="B42" s="7" t="s">
        <v>51</v>
      </c>
      <c r="C42" s="7" t="s">
        <v>50</v>
      </c>
      <c r="D42" s="7" t="s">
        <v>51</v>
      </c>
      <c r="E42" s="7" t="s">
        <v>51</v>
      </c>
      <c r="F42" s="7" t="s">
        <v>51</v>
      </c>
    </row>
    <row r="43" spans="1:24" ht="15.75" customHeight="1" x14ac:dyDescent="0.35"/>
    <row r="44" spans="1:24" ht="15.75" customHeight="1" x14ac:dyDescent="0.35">
      <c r="A44" s="47" t="s">
        <v>59</v>
      </c>
    </row>
    <row r="45" spans="1:24" ht="15.75" customHeight="1" x14ac:dyDescent="0.35"/>
    <row r="46" spans="1:24" ht="15.75" customHeight="1" x14ac:dyDescent="0.35">
      <c r="A46" s="7" t="s">
        <v>40</v>
      </c>
      <c r="B46" s="7" t="s">
        <v>42</v>
      </c>
      <c r="C46" s="7" t="s">
        <v>43</v>
      </c>
      <c r="D46" s="7" t="s">
        <v>44</v>
      </c>
      <c r="E46" s="7" t="s">
        <v>45</v>
      </c>
      <c r="F46" s="7" t="s">
        <v>46</v>
      </c>
    </row>
    <row r="47" spans="1:24" ht="15.75" customHeight="1" x14ac:dyDescent="0.35">
      <c r="A47" s="7">
        <v>1</v>
      </c>
      <c r="B47" s="7" t="s">
        <v>50</v>
      </c>
      <c r="C47" s="7" t="s">
        <v>50</v>
      </c>
      <c r="D47" s="7" t="s">
        <v>50</v>
      </c>
      <c r="E47" s="7" t="s">
        <v>50</v>
      </c>
      <c r="F47" s="7" t="s">
        <v>50</v>
      </c>
    </row>
    <row r="48" spans="1:24" ht="15.75" customHeight="1" x14ac:dyDescent="0.35">
      <c r="A48" s="7">
        <v>2</v>
      </c>
      <c r="B48" s="7" t="s">
        <v>50</v>
      </c>
      <c r="C48" s="7" t="s">
        <v>51</v>
      </c>
      <c r="D48" s="7" t="s">
        <v>50</v>
      </c>
      <c r="E48" s="7" t="s">
        <v>51</v>
      </c>
      <c r="F48" s="7" t="s">
        <v>50</v>
      </c>
    </row>
    <row r="49" spans="1:6" ht="15.75" customHeight="1" x14ac:dyDescent="0.35">
      <c r="A49" s="7">
        <v>3</v>
      </c>
      <c r="B49" s="7" t="s">
        <v>50</v>
      </c>
      <c r="C49" s="7" t="s">
        <v>51</v>
      </c>
      <c r="D49" s="7" t="s">
        <v>51</v>
      </c>
      <c r="E49" s="7" t="s">
        <v>50</v>
      </c>
      <c r="F49" s="7" t="s">
        <v>50</v>
      </c>
    </row>
    <row r="50" spans="1:6" ht="15.75" customHeight="1" x14ac:dyDescent="0.35">
      <c r="A50" s="7">
        <v>4</v>
      </c>
      <c r="B50" s="7" t="s">
        <v>50</v>
      </c>
      <c r="C50" s="7" t="s">
        <v>51</v>
      </c>
      <c r="D50" s="7" t="s">
        <v>50</v>
      </c>
      <c r="E50" s="7" t="s">
        <v>50</v>
      </c>
      <c r="F50" s="7" t="s">
        <v>50</v>
      </c>
    </row>
    <row r="51" spans="1:6" ht="15.75" customHeight="1" x14ac:dyDescent="0.35">
      <c r="A51" s="7">
        <v>5</v>
      </c>
      <c r="B51" s="7" t="s">
        <v>50</v>
      </c>
      <c r="C51" s="7" t="s">
        <v>50</v>
      </c>
      <c r="D51" s="7" t="s">
        <v>51</v>
      </c>
      <c r="E51" s="7" t="s">
        <v>51</v>
      </c>
      <c r="F51" s="7" t="s">
        <v>50</v>
      </c>
    </row>
    <row r="52" spans="1:6" ht="15.75" customHeight="1" x14ac:dyDescent="0.35"/>
    <row r="53" spans="1:6" ht="15.75" customHeight="1" x14ac:dyDescent="0.35"/>
    <row r="54" spans="1:6" ht="15.75" customHeight="1" x14ac:dyDescent="0.35"/>
    <row r="55" spans="1:6" ht="15.75" customHeight="1" x14ac:dyDescent="0.35"/>
    <row r="56" spans="1:6" ht="15.75" customHeight="1" x14ac:dyDescent="0.35"/>
    <row r="57" spans="1:6" ht="15.75" customHeight="1" x14ac:dyDescent="0.35"/>
    <row r="58" spans="1:6" ht="15.75" customHeight="1" x14ac:dyDescent="0.35"/>
    <row r="59" spans="1:6" ht="15.75" customHeight="1" x14ac:dyDescent="0.35"/>
    <row r="60" spans="1:6" ht="15.75" customHeight="1" x14ac:dyDescent="0.35"/>
    <row r="61" spans="1:6" ht="15.75" customHeight="1" x14ac:dyDescent="0.35"/>
    <row r="62" spans="1:6" ht="15.75" customHeight="1" x14ac:dyDescent="0.35"/>
    <row r="63" spans="1:6" ht="15.75" customHeight="1" x14ac:dyDescent="0.35"/>
    <row r="64" spans="1:6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7">
    <mergeCell ref="Q20:Q26"/>
    <mergeCell ref="H5:H6"/>
    <mergeCell ref="I5:P5"/>
    <mergeCell ref="H17:H18"/>
    <mergeCell ref="I17:P17"/>
    <mergeCell ref="Q17:X17"/>
    <mergeCell ref="Q18:R18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1.23046875" defaultRowHeight="15" customHeight="1" x14ac:dyDescent="0.35"/>
  <cols>
    <col min="1" max="1" width="5.765625" customWidth="1"/>
    <col min="2" max="6" width="13" customWidth="1"/>
    <col min="7" max="7" width="10.765625" customWidth="1"/>
    <col min="8" max="8" width="11.69140625" customWidth="1"/>
    <col min="9" max="16" width="8.3046875" customWidth="1"/>
    <col min="17" max="17" width="10.765625" customWidth="1"/>
    <col min="18" max="18" width="11.69140625" customWidth="1"/>
    <col min="19" max="19" width="10.69140625" customWidth="1"/>
    <col min="20" max="25" width="10.765625" customWidth="1"/>
    <col min="26" max="26" width="10.53515625" customWidth="1"/>
  </cols>
  <sheetData>
    <row r="1" spans="1:26" ht="18.75" customHeight="1" x14ac:dyDescent="0.35">
      <c r="A1" s="2" t="s">
        <v>105</v>
      </c>
      <c r="B1" s="4"/>
      <c r="C1" s="4"/>
      <c r="D1" s="4"/>
      <c r="E1" s="4"/>
      <c r="F1" s="4"/>
      <c r="G1" s="4"/>
      <c r="H1" s="77" t="s">
        <v>33</v>
      </c>
      <c r="I1" s="79" t="s">
        <v>3</v>
      </c>
      <c r="J1" s="80"/>
      <c r="K1" s="80"/>
      <c r="L1" s="80"/>
      <c r="M1" s="80"/>
      <c r="N1" s="80"/>
      <c r="O1" s="80"/>
      <c r="P1" s="81"/>
      <c r="Q1" s="10"/>
      <c r="R1" s="11"/>
      <c r="S1" s="5" t="s">
        <v>6</v>
      </c>
      <c r="T1" s="5"/>
      <c r="U1" s="5"/>
      <c r="V1" s="5"/>
      <c r="W1" s="5"/>
      <c r="X1" s="5"/>
      <c r="Y1" s="5"/>
      <c r="Z1" s="4"/>
    </row>
    <row r="2" spans="1:26" ht="18.75" customHeight="1" x14ac:dyDescent="0.35">
      <c r="A2" s="4"/>
      <c r="B2" s="4"/>
      <c r="C2" s="4"/>
      <c r="D2" s="4"/>
      <c r="E2" s="4"/>
      <c r="F2" s="4"/>
      <c r="G2" s="4"/>
      <c r="H2" s="78"/>
      <c r="I2" s="9" t="s">
        <v>19</v>
      </c>
      <c r="J2" s="9" t="s">
        <v>22</v>
      </c>
      <c r="K2" s="9" t="s">
        <v>24</v>
      </c>
      <c r="L2" s="9" t="s">
        <v>26</v>
      </c>
      <c r="M2" s="9" t="s">
        <v>28</v>
      </c>
      <c r="N2" s="9" t="s">
        <v>29</v>
      </c>
      <c r="O2" s="9" t="s">
        <v>30</v>
      </c>
      <c r="P2" s="9" t="s">
        <v>31</v>
      </c>
      <c r="Q2" s="15"/>
      <c r="R2" s="16"/>
      <c r="S2" s="9" t="s">
        <v>32</v>
      </c>
      <c r="T2" s="9" t="s">
        <v>33</v>
      </c>
      <c r="U2" s="9" t="s">
        <v>34</v>
      </c>
      <c r="V2" s="9" t="s">
        <v>35</v>
      </c>
      <c r="W2" s="9" t="s">
        <v>36</v>
      </c>
      <c r="X2" s="9" t="s">
        <v>37</v>
      </c>
      <c r="Y2" s="9" t="s">
        <v>38</v>
      </c>
      <c r="Z2" s="4"/>
    </row>
    <row r="3" spans="1:26" ht="18.75" customHeight="1" x14ac:dyDescent="0.35">
      <c r="A3" s="54" t="s">
        <v>106</v>
      </c>
      <c r="B3" s="54" t="s">
        <v>107</v>
      </c>
      <c r="C3" s="54" t="s">
        <v>108</v>
      </c>
      <c r="D3" s="54" t="s">
        <v>109</v>
      </c>
      <c r="E3" s="54" t="s">
        <v>110</v>
      </c>
      <c r="F3" s="54" t="s">
        <v>111</v>
      </c>
      <c r="G3" s="4"/>
      <c r="H3" s="3"/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9" t="s">
        <v>13</v>
      </c>
      <c r="O3" s="9" t="s">
        <v>14</v>
      </c>
      <c r="P3" s="9" t="s">
        <v>15</v>
      </c>
      <c r="Q3" s="15"/>
      <c r="R3" s="9" t="s">
        <v>37</v>
      </c>
      <c r="S3" s="9" t="s">
        <v>17</v>
      </c>
      <c r="T3" s="9" t="s">
        <v>18</v>
      </c>
      <c r="U3" s="9" t="s">
        <v>20</v>
      </c>
      <c r="V3" s="9" t="s">
        <v>21</v>
      </c>
      <c r="W3" s="9" t="s">
        <v>23</v>
      </c>
      <c r="X3" s="9" t="s">
        <v>25</v>
      </c>
      <c r="Y3" s="9" t="s">
        <v>27</v>
      </c>
      <c r="Z3" s="4"/>
    </row>
    <row r="4" spans="1:26" ht="18.75" customHeight="1" x14ac:dyDescent="0.35">
      <c r="A4" s="55">
        <v>1</v>
      </c>
      <c r="B4" s="55" t="s">
        <v>51</v>
      </c>
      <c r="C4" s="55" t="s">
        <v>51</v>
      </c>
      <c r="D4" s="55" t="s">
        <v>50</v>
      </c>
      <c r="E4" s="55" t="s">
        <v>50</v>
      </c>
      <c r="F4" s="55" t="s">
        <v>50</v>
      </c>
      <c r="G4" s="4"/>
      <c r="H4" s="9" t="s">
        <v>113</v>
      </c>
      <c r="I4" s="9">
        <v>7</v>
      </c>
      <c r="J4" s="9">
        <v>18</v>
      </c>
      <c r="K4" s="9">
        <f t="shared" ref="K4:K5" si="0">J4+I4</f>
        <v>25</v>
      </c>
      <c r="L4" s="9">
        <v>0</v>
      </c>
      <c r="M4" s="9">
        <v>0</v>
      </c>
      <c r="N4" s="9">
        <f>M4+L4</f>
        <v>0</v>
      </c>
      <c r="O4" s="9">
        <f t="shared" ref="O4:P4" si="1">I4+L4</f>
        <v>7</v>
      </c>
      <c r="P4" s="9">
        <f t="shared" si="1"/>
        <v>18</v>
      </c>
      <c r="Q4" s="4" t="s">
        <v>114</v>
      </c>
      <c r="R4" s="56">
        <f t="shared" ref="R4:R5" si="2">J4/K4</f>
        <v>0.72</v>
      </c>
      <c r="S4" s="20">
        <f t="shared" ref="S4:S5" si="3">(I4+M4)/25</f>
        <v>0.28000000000000003</v>
      </c>
      <c r="T4" s="20">
        <f t="shared" ref="T4:T5" si="4">M4/P4</f>
        <v>0</v>
      </c>
      <c r="U4" s="20">
        <v>0</v>
      </c>
      <c r="V4" s="20">
        <f t="shared" ref="V4:V5" si="5">P4/25</f>
        <v>0.72</v>
      </c>
      <c r="W4" s="20">
        <f t="shared" ref="W4:W5" si="6">(J4+L4)/25</f>
        <v>0.72</v>
      </c>
      <c r="X4" s="20">
        <f t="shared" ref="X4:X5" si="7">L4/O4</f>
        <v>0</v>
      </c>
      <c r="Y4" s="20">
        <f t="shared" ref="Y4:Y5" si="8">I4/O4</f>
        <v>1</v>
      </c>
      <c r="Z4" s="4"/>
    </row>
    <row r="5" spans="1:26" ht="18.75" customHeight="1" x14ac:dyDescent="0.35">
      <c r="A5" s="54">
        <v>2</v>
      </c>
      <c r="B5" s="54" t="s">
        <v>51</v>
      </c>
      <c r="C5" s="54" t="s">
        <v>50</v>
      </c>
      <c r="D5" s="54" t="s">
        <v>50</v>
      </c>
      <c r="E5" s="54" t="s">
        <v>50</v>
      </c>
      <c r="F5" s="54" t="s">
        <v>50</v>
      </c>
      <c r="G5" s="4"/>
      <c r="H5" s="9" t="s">
        <v>115</v>
      </c>
      <c r="I5" s="9">
        <v>9</v>
      </c>
      <c r="J5" s="9">
        <v>16</v>
      </c>
      <c r="K5" s="9">
        <f t="shared" si="0"/>
        <v>25</v>
      </c>
      <c r="L5" s="9">
        <v>10</v>
      </c>
      <c r="M5" s="9">
        <v>0</v>
      </c>
      <c r="N5" s="9">
        <v>0</v>
      </c>
      <c r="O5" s="9">
        <f t="shared" ref="O5:P5" si="9">I5+L5</f>
        <v>19</v>
      </c>
      <c r="P5" s="9">
        <f t="shared" si="9"/>
        <v>16</v>
      </c>
      <c r="Q5" s="4" t="s">
        <v>115</v>
      </c>
      <c r="R5" s="56">
        <f t="shared" si="2"/>
        <v>0.64</v>
      </c>
      <c r="S5" s="20">
        <f t="shared" si="3"/>
        <v>0.36</v>
      </c>
      <c r="T5" s="20">
        <f t="shared" si="4"/>
        <v>0</v>
      </c>
      <c r="U5" s="20">
        <v>0</v>
      </c>
      <c r="V5" s="20">
        <f t="shared" si="5"/>
        <v>0.64</v>
      </c>
      <c r="W5" s="20">
        <f t="shared" si="6"/>
        <v>1.04</v>
      </c>
      <c r="X5" s="20">
        <f t="shared" si="7"/>
        <v>0.52631578947368418</v>
      </c>
      <c r="Y5" s="20">
        <f t="shared" si="8"/>
        <v>0.47368421052631576</v>
      </c>
      <c r="Z5" s="4"/>
    </row>
    <row r="6" spans="1:26" ht="18.75" customHeight="1" x14ac:dyDescent="0.35">
      <c r="A6" s="55">
        <v>3</v>
      </c>
      <c r="B6" s="55" t="s">
        <v>50</v>
      </c>
      <c r="C6" s="55" t="s">
        <v>51</v>
      </c>
      <c r="D6" s="55" t="s">
        <v>50</v>
      </c>
      <c r="E6" s="55" t="s">
        <v>50</v>
      </c>
      <c r="F6" s="55" t="s">
        <v>50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57">
        <f t="shared" ref="S6:Y6" si="10">AVERAGE(S4:S5)</f>
        <v>0.32</v>
      </c>
      <c r="T6" s="57">
        <f t="shared" si="10"/>
        <v>0</v>
      </c>
      <c r="U6" s="57">
        <f t="shared" si="10"/>
        <v>0</v>
      </c>
      <c r="V6" s="57">
        <f t="shared" si="10"/>
        <v>0.67999999999999994</v>
      </c>
      <c r="W6" s="57">
        <f t="shared" si="10"/>
        <v>0.88</v>
      </c>
      <c r="X6" s="57">
        <f t="shared" si="10"/>
        <v>0.26315789473684209</v>
      </c>
      <c r="Y6" s="57">
        <f t="shared" si="10"/>
        <v>0.73684210526315785</v>
      </c>
      <c r="Z6" s="4"/>
    </row>
    <row r="7" spans="1:26" ht="18.75" customHeight="1" x14ac:dyDescent="0.35">
      <c r="A7" s="54">
        <v>4</v>
      </c>
      <c r="B7" s="54" t="s">
        <v>50</v>
      </c>
      <c r="C7" s="54" t="s">
        <v>51</v>
      </c>
      <c r="D7" s="54" t="s">
        <v>51</v>
      </c>
      <c r="E7" s="54" t="s">
        <v>50</v>
      </c>
      <c r="F7" s="54" t="s">
        <v>50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.75" customHeight="1" x14ac:dyDescent="0.35">
      <c r="A8" s="55">
        <v>5</v>
      </c>
      <c r="B8" s="55" t="s">
        <v>50</v>
      </c>
      <c r="C8" s="55" t="s">
        <v>50</v>
      </c>
      <c r="D8" s="55" t="s">
        <v>50</v>
      </c>
      <c r="E8" s="55" t="s">
        <v>51</v>
      </c>
      <c r="F8" s="55" t="s">
        <v>50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.75" customHeight="1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customHeight="1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.75" customHeight="1" x14ac:dyDescent="0.35">
      <c r="A12" s="58" t="s">
        <v>106</v>
      </c>
      <c r="B12" s="58" t="s">
        <v>116</v>
      </c>
      <c r="C12" s="58" t="s">
        <v>117</v>
      </c>
      <c r="D12" s="58" t="s">
        <v>118</v>
      </c>
      <c r="E12" s="58" t="s">
        <v>119</v>
      </c>
      <c r="F12" s="58" t="s">
        <v>120</v>
      </c>
      <c r="G12" s="4"/>
      <c r="H12" s="59"/>
      <c r="I12" s="60"/>
      <c r="J12" s="60"/>
      <c r="K12" s="61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customHeight="1" x14ac:dyDescent="0.35">
      <c r="A13" s="62">
        <v>1</v>
      </c>
      <c r="B13" s="62" t="s">
        <v>50</v>
      </c>
      <c r="C13" s="62" t="s">
        <v>50</v>
      </c>
      <c r="D13" s="62" t="s">
        <v>51</v>
      </c>
      <c r="E13" s="62" t="s">
        <v>121</v>
      </c>
      <c r="F13" s="62" t="s">
        <v>50</v>
      </c>
      <c r="G13" s="4"/>
      <c r="H13" s="92" t="s">
        <v>122</v>
      </c>
      <c r="I13" s="93" t="s">
        <v>123</v>
      </c>
      <c r="J13" s="93" t="s">
        <v>124</v>
      </c>
      <c r="K13" s="9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.75" customHeight="1" x14ac:dyDescent="0.35">
      <c r="A14" s="58">
        <v>2</v>
      </c>
      <c r="B14" s="58" t="s">
        <v>50</v>
      </c>
      <c r="C14" s="58" t="s">
        <v>50</v>
      </c>
      <c r="D14" s="58" t="s">
        <v>51</v>
      </c>
      <c r="E14" s="58" t="s">
        <v>121</v>
      </c>
      <c r="F14" s="58" t="s">
        <v>51</v>
      </c>
      <c r="G14" s="4"/>
      <c r="H14" s="78"/>
      <c r="I14" s="78"/>
      <c r="J14" s="78"/>
      <c r="K14" s="71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.75" customHeight="1" x14ac:dyDescent="0.35">
      <c r="A15" s="62">
        <v>3</v>
      </c>
      <c r="B15" s="62" t="s">
        <v>50</v>
      </c>
      <c r="C15" s="62" t="s">
        <v>50</v>
      </c>
      <c r="D15" s="62" t="s">
        <v>50</v>
      </c>
      <c r="E15" s="62" t="s">
        <v>121</v>
      </c>
      <c r="F15" s="62" t="s">
        <v>51</v>
      </c>
      <c r="G15" s="4"/>
      <c r="H15" s="93" t="s">
        <v>125</v>
      </c>
      <c r="I15" s="92" t="s">
        <v>126</v>
      </c>
      <c r="J15" s="92" t="s">
        <v>127</v>
      </c>
      <c r="K15" s="92">
        <v>9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8.75" customHeight="1" x14ac:dyDescent="0.35">
      <c r="A16" s="58">
        <v>4</v>
      </c>
      <c r="B16" s="58" t="s">
        <v>50</v>
      </c>
      <c r="C16" s="58" t="s">
        <v>50</v>
      </c>
      <c r="D16" s="58" t="s">
        <v>51</v>
      </c>
      <c r="E16" s="58" t="s">
        <v>51</v>
      </c>
      <c r="F16" s="58" t="s">
        <v>51</v>
      </c>
      <c r="G16" s="4"/>
      <c r="H16" s="78"/>
      <c r="I16" s="78"/>
      <c r="J16" s="78"/>
      <c r="K16" s="78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.75" customHeight="1" x14ac:dyDescent="0.35">
      <c r="A17" s="62">
        <v>5</v>
      </c>
      <c r="B17" s="62" t="s">
        <v>50</v>
      </c>
      <c r="C17" s="62" t="s">
        <v>50</v>
      </c>
      <c r="D17" s="62" t="s">
        <v>51</v>
      </c>
      <c r="E17" s="62" t="s">
        <v>121</v>
      </c>
      <c r="F17" s="62" t="s">
        <v>51</v>
      </c>
      <c r="G17" s="4"/>
      <c r="H17" s="93" t="s">
        <v>128</v>
      </c>
      <c r="I17" s="92" t="s">
        <v>129</v>
      </c>
      <c r="J17" s="92" t="s">
        <v>130</v>
      </c>
      <c r="K17" s="92">
        <v>16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.75" customHeight="1" x14ac:dyDescent="0.35">
      <c r="A18" s="4"/>
      <c r="B18" s="4"/>
      <c r="C18" s="4"/>
      <c r="D18" s="4"/>
      <c r="E18" s="4"/>
      <c r="F18" s="4"/>
      <c r="G18" s="4"/>
      <c r="H18" s="78"/>
      <c r="I18" s="78"/>
      <c r="J18" s="78"/>
      <c r="K18" s="78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customHeight="1" x14ac:dyDescent="0.35">
      <c r="A19" s="4"/>
      <c r="B19" s="4"/>
      <c r="C19" s="4"/>
      <c r="D19" s="4"/>
      <c r="E19" s="4"/>
      <c r="F19" s="4"/>
      <c r="G19" s="4"/>
      <c r="H19" s="42"/>
      <c r="I19" s="26">
        <v>25</v>
      </c>
      <c r="J19" s="26">
        <v>0</v>
      </c>
      <c r="K19" s="42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3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3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3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3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3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3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3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3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3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3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3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3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3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3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3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3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3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3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3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3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3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3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3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3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3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3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3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3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3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3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3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3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3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3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3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3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3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3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3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3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3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3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3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3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3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3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3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3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3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3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3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3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3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3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3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3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3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3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3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3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3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3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3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3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3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3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3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3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3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3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3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3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3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3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3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3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3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3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3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3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3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3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3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3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3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3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3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3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3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3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3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3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3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3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3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3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3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3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3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3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3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3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3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3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3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3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3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3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3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3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3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3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3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3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3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3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3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3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3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3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3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3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3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3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3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3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3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3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3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3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3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3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3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3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3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3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3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3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3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3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3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3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3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3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3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3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3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3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3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3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3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3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3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3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3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3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3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3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3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3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3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3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3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3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3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3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3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3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3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3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3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3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3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3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3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3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3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3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3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3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3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3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3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3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3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3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3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3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3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3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3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3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3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3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3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3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3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3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3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3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3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3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3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3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3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3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3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3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3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3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3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3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3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3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3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3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3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3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3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3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3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3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3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3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3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3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3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3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3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3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3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3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3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3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3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3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3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3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3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3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3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3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3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3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3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3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3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3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3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3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3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3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3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3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3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3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3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3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3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3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3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3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3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3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3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3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3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3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3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3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3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3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3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3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3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3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3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3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3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3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3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3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3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3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3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3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3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3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3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3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3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3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3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3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3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3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3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3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3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3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3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3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3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3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3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3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3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3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3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3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3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3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3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3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3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3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3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3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3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3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3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3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3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3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3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3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3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3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3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3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3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3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3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3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3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3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3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3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3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3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3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3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3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3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3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3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3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3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3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3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3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3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3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3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3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3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3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3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3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3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3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3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3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3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3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3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3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3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3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3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3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3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3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3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3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3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3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3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3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3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3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3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3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3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3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3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3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3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3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3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3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3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3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3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3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3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3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3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3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3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3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3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3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3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3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3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3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3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3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3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3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3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3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3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3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3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3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3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3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3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3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3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3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3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3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3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3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3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3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3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3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3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3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3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3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3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3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3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3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3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3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3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3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3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3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3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3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3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3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3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3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3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3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3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3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3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3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3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3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3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3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3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3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3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3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3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3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3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3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3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3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3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3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3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3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3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3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3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3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3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3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3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3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3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3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3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3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3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3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3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3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3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3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3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3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3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3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3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3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3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3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3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3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3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3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3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3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3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3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3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3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3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3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3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3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3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3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3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3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3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3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3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3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3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3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3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3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3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3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3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3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3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3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3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3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3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3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3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3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3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3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3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3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3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3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3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3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3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3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3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3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3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3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3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3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3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3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3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3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3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3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3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3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3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3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3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3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3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3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3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3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3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3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3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3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3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3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3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3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3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3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3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3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3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3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3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3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3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3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3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3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3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3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3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3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3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3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3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3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3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3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3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3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3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3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3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3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3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3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3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3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3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3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3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3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3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3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3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3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3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3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3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3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3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3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3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3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3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3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3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3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3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3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3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3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3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3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3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3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3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3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3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3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3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3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3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3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3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3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3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3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3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3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3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3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3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3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3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3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3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3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3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3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3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3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3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3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3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3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3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3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3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3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3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3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3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3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3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3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3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3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3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3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3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3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3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3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3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3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3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3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3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3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3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3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3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3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3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3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3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3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3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3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3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3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3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3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3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3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3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3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3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3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3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3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3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3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3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3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3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3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3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3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3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3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3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3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3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3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3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3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3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3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3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3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3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3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3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3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3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3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3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3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3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3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3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3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3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3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3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3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3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3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3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3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3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3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3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3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3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3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3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3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3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3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3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3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3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3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3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3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3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3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3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3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3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3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3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3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3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3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3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3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3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3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3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3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3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3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3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3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3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3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3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3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3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3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3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3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3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3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3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3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3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3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4">
    <mergeCell ref="K17:K18"/>
    <mergeCell ref="H1:H2"/>
    <mergeCell ref="I1:P1"/>
    <mergeCell ref="H13:H14"/>
    <mergeCell ref="I13:I14"/>
    <mergeCell ref="J13:J14"/>
    <mergeCell ref="K13:K14"/>
    <mergeCell ref="H15:H16"/>
    <mergeCell ref="K15:K16"/>
    <mergeCell ref="I15:I16"/>
    <mergeCell ref="J15:J16"/>
    <mergeCell ref="H17:H18"/>
    <mergeCell ref="I17:I18"/>
    <mergeCell ref="J17:J18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1.23046875" defaultRowHeight="15" customHeight="1" x14ac:dyDescent="0.35"/>
  <cols>
    <col min="1" max="1" width="5.765625" customWidth="1"/>
    <col min="2" max="6" width="13" customWidth="1"/>
    <col min="7" max="7" width="10.765625" customWidth="1"/>
    <col min="8" max="8" width="11.69140625" customWidth="1"/>
    <col min="9" max="16" width="8.3046875" customWidth="1"/>
    <col min="17" max="17" width="10.765625" customWidth="1"/>
    <col min="18" max="18" width="11.69140625" customWidth="1"/>
    <col min="19" max="19" width="10.69140625" customWidth="1"/>
    <col min="20" max="25" width="10.765625" customWidth="1"/>
    <col min="26" max="26" width="10.53515625" customWidth="1"/>
  </cols>
  <sheetData>
    <row r="1" spans="1:26" ht="27" customHeight="1" x14ac:dyDescent="0.35">
      <c r="A1" s="47" t="s">
        <v>143</v>
      </c>
      <c r="B1" s="4"/>
      <c r="C1" s="4"/>
      <c r="D1" s="4"/>
      <c r="E1" s="4"/>
      <c r="F1" s="4"/>
      <c r="G1" s="39"/>
      <c r="H1" s="95"/>
      <c r="I1" s="75"/>
      <c r="J1" s="75"/>
      <c r="K1" s="75"/>
      <c r="L1" s="75"/>
      <c r="M1" s="75"/>
      <c r="N1" s="75"/>
      <c r="O1" s="75"/>
      <c r="P1" s="75"/>
      <c r="Q1" s="39"/>
      <c r="R1" s="95"/>
      <c r="S1" s="75"/>
      <c r="T1" s="75"/>
      <c r="U1" s="75"/>
      <c r="V1" s="75"/>
      <c r="W1" s="75"/>
      <c r="X1" s="75"/>
      <c r="Y1" s="39"/>
      <c r="Z1" s="39"/>
    </row>
    <row r="2" spans="1:26" ht="19.5" customHeight="1" x14ac:dyDescent="0.35">
      <c r="A2" s="4"/>
      <c r="B2" s="4"/>
      <c r="C2" s="4"/>
      <c r="D2" s="4"/>
      <c r="E2" s="4"/>
      <c r="F2" s="4"/>
      <c r="G2" s="39"/>
      <c r="H2" s="42"/>
      <c r="I2" s="42"/>
      <c r="J2" s="42"/>
      <c r="K2" s="42"/>
      <c r="L2" s="42"/>
      <c r="M2" s="42"/>
      <c r="N2" s="42"/>
      <c r="O2" s="42"/>
      <c r="P2" s="42"/>
      <c r="Q2" s="39"/>
      <c r="R2" s="42"/>
      <c r="S2" s="42"/>
      <c r="T2" s="42"/>
      <c r="U2" s="42"/>
      <c r="V2" s="42"/>
      <c r="W2" s="42"/>
      <c r="X2" s="42"/>
      <c r="Y2" s="39"/>
      <c r="Z2" s="39"/>
    </row>
    <row r="3" spans="1:26" ht="18.75" customHeight="1" x14ac:dyDescent="0.35">
      <c r="A3" s="7" t="s">
        <v>40</v>
      </c>
      <c r="B3" s="7" t="s">
        <v>42</v>
      </c>
      <c r="C3" s="7" t="s">
        <v>43</v>
      </c>
      <c r="D3" s="7" t="s">
        <v>44</v>
      </c>
      <c r="E3" s="7" t="s">
        <v>45</v>
      </c>
      <c r="F3" s="7" t="s">
        <v>46</v>
      </c>
      <c r="G3" s="39"/>
      <c r="H3" s="42"/>
      <c r="I3" s="42"/>
      <c r="J3" s="42"/>
      <c r="K3" s="42"/>
      <c r="L3" s="42"/>
      <c r="M3" s="42"/>
      <c r="N3" s="42"/>
      <c r="O3" s="42"/>
      <c r="P3" s="42"/>
      <c r="Q3" s="39"/>
      <c r="R3" s="42"/>
      <c r="S3" s="45"/>
      <c r="T3" s="45"/>
      <c r="U3" s="45"/>
      <c r="V3" s="45"/>
      <c r="W3" s="45"/>
      <c r="X3" s="45"/>
      <c r="Y3" s="39"/>
      <c r="Z3" s="39"/>
    </row>
    <row r="4" spans="1:26" ht="18.75" customHeight="1" x14ac:dyDescent="0.35">
      <c r="A4" s="7">
        <v>1</v>
      </c>
      <c r="B4" s="7" t="s">
        <v>50</v>
      </c>
      <c r="C4" s="7" t="s">
        <v>51</v>
      </c>
      <c r="D4" s="7" t="s">
        <v>50</v>
      </c>
      <c r="E4" s="7" t="s">
        <v>50</v>
      </c>
      <c r="F4" s="7" t="s">
        <v>50</v>
      </c>
      <c r="G4" s="39"/>
      <c r="H4" s="42"/>
      <c r="I4" s="42"/>
      <c r="J4" s="42"/>
      <c r="K4" s="42"/>
      <c r="L4" s="42"/>
      <c r="M4" s="42"/>
      <c r="N4" s="42"/>
      <c r="O4" s="42"/>
      <c r="P4" s="42"/>
      <c r="Q4" s="39"/>
      <c r="R4" s="42"/>
      <c r="S4" s="45"/>
      <c r="T4" s="45"/>
      <c r="U4" s="45"/>
      <c r="V4" s="45"/>
      <c r="W4" s="45"/>
      <c r="X4" s="45"/>
      <c r="Y4" s="39"/>
      <c r="Z4" s="39"/>
    </row>
    <row r="5" spans="1:26" ht="18.75" customHeight="1" x14ac:dyDescent="0.35">
      <c r="A5" s="7">
        <v>2</v>
      </c>
      <c r="B5" s="7" t="s">
        <v>50</v>
      </c>
      <c r="C5" s="7" t="s">
        <v>50</v>
      </c>
      <c r="D5" s="7" t="s">
        <v>50</v>
      </c>
      <c r="E5" s="7" t="s">
        <v>50</v>
      </c>
      <c r="F5" s="7" t="s">
        <v>50</v>
      </c>
      <c r="G5" s="39"/>
      <c r="H5" s="42"/>
      <c r="I5" s="42"/>
      <c r="J5" s="42"/>
      <c r="K5" s="42"/>
      <c r="L5" s="42"/>
      <c r="M5" s="42"/>
      <c r="N5" s="42"/>
      <c r="O5" s="42"/>
      <c r="P5" s="42"/>
      <c r="Q5" s="39"/>
      <c r="R5" s="42"/>
      <c r="S5" s="45"/>
      <c r="T5" s="45"/>
      <c r="U5" s="45"/>
      <c r="V5" s="45"/>
      <c r="W5" s="45"/>
      <c r="X5" s="45"/>
      <c r="Y5" s="39"/>
      <c r="Z5" s="39"/>
    </row>
    <row r="6" spans="1:26" ht="18.75" customHeight="1" x14ac:dyDescent="0.35">
      <c r="A6" s="7">
        <v>3</v>
      </c>
      <c r="B6" s="7" t="s">
        <v>50</v>
      </c>
      <c r="C6" s="7" t="s">
        <v>50</v>
      </c>
      <c r="D6" s="7" t="s">
        <v>50</v>
      </c>
      <c r="E6" s="7" t="s">
        <v>51</v>
      </c>
      <c r="F6" s="7" t="s">
        <v>50</v>
      </c>
      <c r="G6" s="39"/>
      <c r="H6" s="42"/>
      <c r="I6" s="42"/>
      <c r="J6" s="42"/>
      <c r="K6" s="42"/>
      <c r="L6" s="42"/>
      <c r="M6" s="42"/>
      <c r="N6" s="42"/>
      <c r="O6" s="42"/>
      <c r="P6" s="42"/>
      <c r="Q6" s="39"/>
      <c r="R6" s="42"/>
      <c r="S6" s="45"/>
      <c r="T6" s="45"/>
      <c r="U6" s="45"/>
      <c r="V6" s="45"/>
      <c r="W6" s="45"/>
      <c r="X6" s="45"/>
      <c r="Y6" s="39"/>
      <c r="Z6" s="39"/>
    </row>
    <row r="7" spans="1:26" ht="18.75" customHeight="1" x14ac:dyDescent="0.35">
      <c r="A7" s="7">
        <v>4</v>
      </c>
      <c r="B7" s="7" t="s">
        <v>50</v>
      </c>
      <c r="C7" s="7" t="s">
        <v>50</v>
      </c>
      <c r="D7" s="7" t="s">
        <v>50</v>
      </c>
      <c r="E7" s="7" t="s">
        <v>50</v>
      </c>
      <c r="F7" s="7" t="s">
        <v>50</v>
      </c>
      <c r="G7" s="39"/>
      <c r="H7" s="42"/>
      <c r="I7" s="42"/>
      <c r="J7" s="42"/>
      <c r="K7" s="42"/>
      <c r="L7" s="42"/>
      <c r="M7" s="42"/>
      <c r="N7" s="42"/>
      <c r="O7" s="42"/>
      <c r="P7" s="42"/>
      <c r="Q7" s="39"/>
      <c r="R7" s="42"/>
      <c r="S7" s="45"/>
      <c r="T7" s="45"/>
      <c r="U7" s="45"/>
      <c r="V7" s="45"/>
      <c r="W7" s="45"/>
      <c r="X7" s="45"/>
      <c r="Y7" s="39"/>
      <c r="Z7" s="39"/>
    </row>
    <row r="8" spans="1:26" ht="18.75" customHeight="1" x14ac:dyDescent="0.35">
      <c r="A8" s="7">
        <v>5</v>
      </c>
      <c r="B8" s="7" t="s">
        <v>50</v>
      </c>
      <c r="C8" s="7" t="s">
        <v>50</v>
      </c>
      <c r="D8" s="7" t="s">
        <v>50</v>
      </c>
      <c r="E8" s="7" t="s">
        <v>50</v>
      </c>
      <c r="F8" s="7" t="s">
        <v>50</v>
      </c>
      <c r="G8" s="39"/>
      <c r="H8" s="42"/>
      <c r="I8" s="42"/>
      <c r="J8" s="42"/>
      <c r="K8" s="42"/>
      <c r="L8" s="42"/>
      <c r="M8" s="42"/>
      <c r="N8" s="42"/>
      <c r="O8" s="42"/>
      <c r="P8" s="42"/>
      <c r="Q8" s="39"/>
      <c r="R8" s="42"/>
      <c r="S8" s="45"/>
      <c r="T8" s="45"/>
      <c r="U8" s="45"/>
      <c r="V8" s="45"/>
      <c r="W8" s="45"/>
      <c r="X8" s="45"/>
      <c r="Y8" s="39"/>
      <c r="Z8" s="39"/>
    </row>
    <row r="9" spans="1:26" ht="15.75" customHeight="1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35">
      <c r="A10" s="7" t="s">
        <v>145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7" customHeight="1" x14ac:dyDescent="0.35">
      <c r="A11" s="4"/>
      <c r="B11" s="4"/>
      <c r="C11" s="4"/>
      <c r="D11" s="4"/>
      <c r="E11" s="4"/>
      <c r="F11" s="4"/>
      <c r="G11" s="4"/>
      <c r="H11" s="84" t="s">
        <v>3</v>
      </c>
      <c r="I11" s="80"/>
      <c r="J11" s="80"/>
      <c r="K11" s="80"/>
      <c r="L11" s="80"/>
      <c r="M11" s="80"/>
      <c r="N11" s="80"/>
      <c r="O11" s="80"/>
      <c r="P11" s="81"/>
      <c r="Q11" s="39"/>
      <c r="R11" s="84" t="s">
        <v>6</v>
      </c>
      <c r="S11" s="80"/>
      <c r="T11" s="80"/>
      <c r="U11" s="80"/>
      <c r="V11" s="80"/>
      <c r="W11" s="80"/>
      <c r="X11" s="81"/>
      <c r="Y11" s="4"/>
      <c r="Z11" s="4"/>
    </row>
    <row r="12" spans="1:26" ht="21.75" customHeight="1" x14ac:dyDescent="0.35">
      <c r="A12" s="7" t="s">
        <v>40</v>
      </c>
      <c r="B12" s="7" t="s">
        <v>42</v>
      </c>
      <c r="C12" s="7" t="s">
        <v>43</v>
      </c>
      <c r="D12" s="7" t="s">
        <v>44</v>
      </c>
      <c r="E12" s="7" t="s">
        <v>45</v>
      </c>
      <c r="F12" s="7" t="s">
        <v>46</v>
      </c>
      <c r="G12" s="4"/>
      <c r="H12" s="26" t="s">
        <v>76</v>
      </c>
      <c r="I12" s="26" t="s">
        <v>19</v>
      </c>
      <c r="J12" s="26" t="s">
        <v>22</v>
      </c>
      <c r="K12" s="26" t="s">
        <v>24</v>
      </c>
      <c r="L12" s="26" t="s">
        <v>26</v>
      </c>
      <c r="M12" s="26" t="s">
        <v>28</v>
      </c>
      <c r="N12" s="26" t="s">
        <v>29</v>
      </c>
      <c r="O12" s="26" t="s">
        <v>30</v>
      </c>
      <c r="P12" s="26" t="s">
        <v>31</v>
      </c>
      <c r="Q12" s="39"/>
      <c r="R12" s="26" t="s">
        <v>76</v>
      </c>
      <c r="S12" s="26" t="s">
        <v>32</v>
      </c>
      <c r="T12" s="26" t="s">
        <v>33</v>
      </c>
      <c r="U12" s="26" t="s">
        <v>34</v>
      </c>
      <c r="V12" s="26" t="s">
        <v>35</v>
      </c>
      <c r="W12" s="26" t="s">
        <v>36</v>
      </c>
      <c r="X12" s="26" t="s">
        <v>39</v>
      </c>
      <c r="Y12" s="4"/>
      <c r="Z12" s="4"/>
    </row>
    <row r="13" spans="1:26" ht="21.75" customHeight="1" x14ac:dyDescent="0.35">
      <c r="A13" s="7">
        <v>1</v>
      </c>
      <c r="B13" s="7" t="s">
        <v>50</v>
      </c>
      <c r="C13" s="7" t="s">
        <v>51</v>
      </c>
      <c r="D13" s="7" t="s">
        <v>51</v>
      </c>
      <c r="E13" s="7" t="s">
        <v>50</v>
      </c>
      <c r="F13" s="7" t="s">
        <v>50</v>
      </c>
      <c r="G13" s="4"/>
      <c r="H13" s="27" t="s">
        <v>147</v>
      </c>
      <c r="I13" s="27">
        <v>0</v>
      </c>
      <c r="J13" s="27">
        <v>2</v>
      </c>
      <c r="K13" s="64">
        <v>2</v>
      </c>
      <c r="L13" s="64">
        <v>0</v>
      </c>
      <c r="M13" s="64">
        <v>23</v>
      </c>
      <c r="N13" s="64">
        <v>23</v>
      </c>
      <c r="O13" s="64">
        <v>0</v>
      </c>
      <c r="P13" s="64">
        <v>25</v>
      </c>
      <c r="Q13" s="39"/>
      <c r="R13" s="27" t="s">
        <v>147</v>
      </c>
      <c r="S13" s="36">
        <f t="shared" ref="S13:S14" si="0">(I13+M13)/25</f>
        <v>0.92</v>
      </c>
      <c r="T13" s="36">
        <f t="shared" ref="T13:T14" si="1">M13/P13</f>
        <v>0.92</v>
      </c>
      <c r="U13" s="36">
        <f t="shared" ref="U13:U14" si="2">M13/N13</f>
        <v>1</v>
      </c>
      <c r="V13" s="36">
        <f t="shared" ref="V13:V14" si="3">P13/25</f>
        <v>1</v>
      </c>
      <c r="W13" s="36">
        <f t="shared" ref="W13:W14" si="4">(J13+L13)/25</f>
        <v>0.08</v>
      </c>
      <c r="X13" s="36">
        <v>0</v>
      </c>
      <c r="Y13" s="4"/>
      <c r="Z13" s="4"/>
    </row>
    <row r="14" spans="1:26" ht="21.75" customHeight="1" x14ac:dyDescent="0.35">
      <c r="A14" s="7">
        <v>2</v>
      </c>
      <c r="B14" s="7" t="s">
        <v>50</v>
      </c>
      <c r="C14" s="7" t="s">
        <v>50</v>
      </c>
      <c r="D14" s="7" t="s">
        <v>50</v>
      </c>
      <c r="E14" s="7" t="s">
        <v>50</v>
      </c>
      <c r="F14" s="7" t="s">
        <v>50</v>
      </c>
      <c r="G14" s="4"/>
      <c r="H14" s="26" t="s">
        <v>149</v>
      </c>
      <c r="I14" s="26">
        <v>0</v>
      </c>
      <c r="J14" s="25">
        <v>3</v>
      </c>
      <c r="K14" s="26">
        <v>3</v>
      </c>
      <c r="L14" s="26">
        <v>0</v>
      </c>
      <c r="M14" s="26">
        <v>22</v>
      </c>
      <c r="N14" s="26">
        <v>22</v>
      </c>
      <c r="O14" s="26">
        <v>0</v>
      </c>
      <c r="P14" s="26">
        <v>25</v>
      </c>
      <c r="Q14" s="39"/>
      <c r="R14" s="26" t="s">
        <v>149</v>
      </c>
      <c r="S14" s="28">
        <f t="shared" si="0"/>
        <v>0.88</v>
      </c>
      <c r="T14" s="28">
        <f t="shared" si="1"/>
        <v>0.88</v>
      </c>
      <c r="U14" s="28">
        <f t="shared" si="2"/>
        <v>1</v>
      </c>
      <c r="V14" s="28">
        <f t="shared" si="3"/>
        <v>1</v>
      </c>
      <c r="W14" s="28">
        <f t="shared" si="4"/>
        <v>0.12</v>
      </c>
      <c r="X14" s="28">
        <v>0</v>
      </c>
      <c r="Y14" s="4"/>
      <c r="Z14" s="4"/>
    </row>
    <row r="15" spans="1:26" ht="15.75" customHeight="1" x14ac:dyDescent="0.35">
      <c r="A15" s="7">
        <v>3</v>
      </c>
      <c r="B15" s="7" t="s">
        <v>50</v>
      </c>
      <c r="C15" s="7" t="s">
        <v>50</v>
      </c>
      <c r="D15" s="7" t="s">
        <v>50</v>
      </c>
      <c r="E15" s="7" t="s">
        <v>50</v>
      </c>
      <c r="F15" s="7" t="s">
        <v>50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35">
      <c r="A16" s="7">
        <v>4</v>
      </c>
      <c r="B16" s="7" t="s">
        <v>50</v>
      </c>
      <c r="C16" s="7" t="s">
        <v>50</v>
      </c>
      <c r="D16" s="7" t="s">
        <v>51</v>
      </c>
      <c r="E16" s="7" t="s">
        <v>50</v>
      </c>
      <c r="F16" s="7" t="s">
        <v>50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35">
      <c r="A17" s="7">
        <v>5</v>
      </c>
      <c r="B17" s="7" t="s">
        <v>50</v>
      </c>
      <c r="C17" s="7" t="s">
        <v>50</v>
      </c>
      <c r="D17" s="7" t="s">
        <v>50</v>
      </c>
      <c r="E17" s="7" t="s">
        <v>50</v>
      </c>
      <c r="F17" s="7" t="s">
        <v>50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35">
      <c r="A18" s="7"/>
      <c r="B18" s="7"/>
      <c r="C18" s="7"/>
      <c r="D18" s="7"/>
      <c r="E18" s="7"/>
      <c r="F18" s="7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35">
      <c r="L19" s="9" t="s">
        <v>32</v>
      </c>
      <c r="M19" s="9" t="s">
        <v>33</v>
      </c>
      <c r="N19" s="9" t="s">
        <v>34</v>
      </c>
      <c r="O19" s="9" t="s">
        <v>35</v>
      </c>
      <c r="P19" s="9" t="s">
        <v>36</v>
      </c>
      <c r="Q19" s="9" t="s">
        <v>37</v>
      </c>
      <c r="R19" s="9" t="s">
        <v>38</v>
      </c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35">
      <c r="A20" s="9" t="s">
        <v>150</v>
      </c>
      <c r="B20" s="9">
        <v>0</v>
      </c>
      <c r="C20" s="9">
        <v>2</v>
      </c>
      <c r="D20" s="9">
        <f t="shared" ref="D20:D21" si="5">C20+B20</f>
        <v>2</v>
      </c>
      <c r="E20" s="9">
        <v>0</v>
      </c>
      <c r="F20" s="9">
        <v>23</v>
      </c>
      <c r="G20" s="9">
        <f t="shared" ref="G20:G21" si="6">F20+E20</f>
        <v>23</v>
      </c>
      <c r="H20" s="9">
        <f t="shared" ref="H20:I20" si="7">B20+E20</f>
        <v>0</v>
      </c>
      <c r="I20" s="9">
        <f t="shared" si="7"/>
        <v>25</v>
      </c>
      <c r="J20" s="5"/>
      <c r="K20" s="5" t="s">
        <v>151</v>
      </c>
      <c r="L20" s="66">
        <f t="shared" ref="L20:L21" si="8">(B20+F20)/25</f>
        <v>0.92</v>
      </c>
      <c r="M20" s="66">
        <f t="shared" ref="M20:M21" si="9">F20/I20</f>
        <v>0.92</v>
      </c>
      <c r="N20" s="66">
        <f t="shared" ref="N20:N21" si="10">F20/G20</f>
        <v>1</v>
      </c>
      <c r="O20" s="66">
        <f t="shared" ref="O20:O21" si="11">I20/25</f>
        <v>1</v>
      </c>
      <c r="P20" s="66">
        <f t="shared" ref="P20:P21" si="12">(C20+E20)/25</f>
        <v>0.08</v>
      </c>
      <c r="Q20" s="66">
        <v>0</v>
      </c>
      <c r="R20" s="67" t="str">
        <f ca="1">AVERAGE(R20:R21)</f>
        <v>#REF!</v>
      </c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35">
      <c r="A21" s="9" t="s">
        <v>152</v>
      </c>
      <c r="B21" s="9">
        <v>0</v>
      </c>
      <c r="C21" s="9">
        <v>3</v>
      </c>
      <c r="D21" s="9">
        <f t="shared" si="5"/>
        <v>3</v>
      </c>
      <c r="E21" s="9">
        <v>0</v>
      </c>
      <c r="F21" s="9">
        <v>22</v>
      </c>
      <c r="G21" s="9">
        <f t="shared" si="6"/>
        <v>22</v>
      </c>
      <c r="H21" s="9">
        <f t="shared" ref="H21:I21" si="13">B21+E21</f>
        <v>0</v>
      </c>
      <c r="I21" s="9">
        <f t="shared" si="13"/>
        <v>25</v>
      </c>
      <c r="J21" s="5"/>
      <c r="K21" s="5" t="s">
        <v>153</v>
      </c>
      <c r="L21" s="66">
        <f t="shared" si="8"/>
        <v>0.88</v>
      </c>
      <c r="M21" s="66">
        <f t="shared" si="9"/>
        <v>0.88</v>
      </c>
      <c r="N21" s="66">
        <f t="shared" si="10"/>
        <v>1</v>
      </c>
      <c r="O21" s="66">
        <f t="shared" si="11"/>
        <v>1</v>
      </c>
      <c r="P21" s="66">
        <f t="shared" si="12"/>
        <v>0.12</v>
      </c>
      <c r="Q21" s="66">
        <v>0</v>
      </c>
      <c r="R21" s="66">
        <v>0</v>
      </c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35"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35">
      <c r="A23" s="7"/>
      <c r="B23" s="7"/>
      <c r="C23" s="7"/>
      <c r="D23" s="7"/>
      <c r="E23" s="7"/>
      <c r="F23" s="7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35">
      <c r="A24" s="7"/>
      <c r="B24" s="7"/>
      <c r="C24" s="7"/>
      <c r="D24" s="7"/>
      <c r="E24" s="7"/>
      <c r="F24" s="7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35">
      <c r="A25" s="7"/>
      <c r="B25" s="7"/>
      <c r="C25" s="7"/>
      <c r="D25" s="7"/>
      <c r="E25" s="7"/>
      <c r="F25" s="7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35">
      <c r="A26" s="7"/>
      <c r="B26" s="7"/>
      <c r="C26" s="7"/>
      <c r="D26" s="7"/>
      <c r="E26" s="7"/>
      <c r="F26" s="7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35">
      <c r="A27" s="7"/>
      <c r="B27" s="7"/>
      <c r="C27" s="7"/>
      <c r="D27" s="7"/>
      <c r="E27" s="7"/>
      <c r="F27" s="7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3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3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3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3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3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3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3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3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3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3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3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3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3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3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3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3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3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3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3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3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3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3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3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3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3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3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3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3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3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3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3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3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3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3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3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3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3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3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3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3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3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3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3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3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3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3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3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3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3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3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3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3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3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3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3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3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3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3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3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3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3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3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3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3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3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3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3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3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3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3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3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3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3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3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3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3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3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3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3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3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3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3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3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3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3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3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3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3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3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3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3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3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3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3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3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3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3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3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3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3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3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3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3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3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3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3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3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3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3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3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3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3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3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3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3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3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3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3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3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3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3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3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3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3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3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3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3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3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3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3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3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3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3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3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3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3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3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3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3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3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3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3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3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3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3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3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3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3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3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3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3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3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3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3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3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3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3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3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3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3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3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3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3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3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3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3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3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3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3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3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3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3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3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3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3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3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3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3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3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3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3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3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3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3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3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3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3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3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3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3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3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3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3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3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3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3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3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3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3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3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3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3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3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3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3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3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3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3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3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3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3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3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3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3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3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3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3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3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3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3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3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3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3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3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3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3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3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3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3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3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3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3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3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3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3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3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3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3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3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3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3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3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3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3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3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3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3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3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3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3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3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3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3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3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3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3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3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3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3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3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3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3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3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3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3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3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3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3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3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3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3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3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3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3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3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3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3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3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3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3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3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3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3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3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3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3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3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3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3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3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3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3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3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3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3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3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3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3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3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3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3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3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3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3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3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3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3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3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3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3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3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3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3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3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3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3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3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3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3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3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3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3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3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3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3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3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3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3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3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3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3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3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3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3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3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3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3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3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3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3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3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3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3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3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3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3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3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3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3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3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3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3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3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3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3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3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3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3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3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3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3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3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3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3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3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3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3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3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3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3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3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3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3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3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3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3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3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3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3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3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3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3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3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3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3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3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3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3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3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3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3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3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3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3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3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3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3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3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3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3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3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3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3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3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3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3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3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3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3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3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3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3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3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3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3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3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3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3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3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3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3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3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3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3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3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3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3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3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3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3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3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3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3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3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3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3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3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3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3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3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3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3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3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3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3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3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3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3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3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3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3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3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3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3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3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3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3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3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3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3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3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3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3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3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3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3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3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3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3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3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3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3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3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3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3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3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3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3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3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3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3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3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3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3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3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3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3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3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3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3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3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3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3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3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3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3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3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3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3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3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3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3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3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3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3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3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3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3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3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3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3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3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3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3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3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3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3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3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3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3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3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3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3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3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3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3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3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3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3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3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3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3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3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3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3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3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3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3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3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3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3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3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3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3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3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3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3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3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3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3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3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3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3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3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3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3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3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3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3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3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3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3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3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3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3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3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3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3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3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3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3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3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3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3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3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3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3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3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3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3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3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3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3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3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3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3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3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3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3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3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3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3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3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3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3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3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3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3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3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3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3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3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3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3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3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3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3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3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3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3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3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3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3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3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3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3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3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3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3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3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3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3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3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3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3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3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3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3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3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3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3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3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3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3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3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3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3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3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3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3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3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3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3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3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3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3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3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3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3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3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3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3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3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3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3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3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3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3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3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3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3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3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3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3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3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3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3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3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3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3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3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3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3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3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3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3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3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3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3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3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3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3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3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3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3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3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3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3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3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3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3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3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3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3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3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3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3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3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3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3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3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3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3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3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3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3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3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3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3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3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3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3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3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3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3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3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3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3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3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3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3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3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3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3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3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3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3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3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3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3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3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3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3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3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3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3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3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3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3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3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3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3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3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3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3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3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3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3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3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3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3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3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3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3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3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3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3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3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3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3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3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3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3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3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3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3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3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3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3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3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3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3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3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3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3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3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3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3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3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3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3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3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3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3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3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3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3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3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3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3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3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3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3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3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3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3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3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3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3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3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3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3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3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3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3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4">
    <mergeCell ref="H1:P1"/>
    <mergeCell ref="R1:X1"/>
    <mergeCell ref="H11:P11"/>
    <mergeCell ref="R11:X11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00"/>
  <sheetViews>
    <sheetView workbookViewId="0"/>
  </sheetViews>
  <sheetFormatPr defaultColWidth="11.23046875" defaultRowHeight="15" customHeight="1" x14ac:dyDescent="0.35"/>
  <cols>
    <col min="1" max="26" width="10.53515625" customWidth="1"/>
  </cols>
  <sheetData>
    <row r="1" spans="1:15" ht="15.75" customHeight="1" x14ac:dyDescent="0.35">
      <c r="A1" s="14" t="s">
        <v>131</v>
      </c>
      <c r="B1" s="14" t="s">
        <v>42</v>
      </c>
      <c r="C1" s="14" t="s">
        <v>43</v>
      </c>
      <c r="D1" s="14" t="s">
        <v>132</v>
      </c>
      <c r="E1" s="14" t="s">
        <v>133</v>
      </c>
      <c r="F1" s="14" t="s">
        <v>46</v>
      </c>
      <c r="H1" s="14" t="s">
        <v>134</v>
      </c>
      <c r="I1" s="14" t="s">
        <v>135</v>
      </c>
      <c r="J1" s="14" t="s">
        <v>136</v>
      </c>
      <c r="K1" s="14" t="s">
        <v>120</v>
      </c>
      <c r="L1" s="14" t="s">
        <v>137</v>
      </c>
      <c r="M1" s="14" t="s">
        <v>116</v>
      </c>
      <c r="N1" s="14" t="s">
        <v>117</v>
      </c>
      <c r="O1" s="14" t="s">
        <v>138</v>
      </c>
    </row>
    <row r="2" spans="1:15" ht="15.75" customHeight="1" x14ac:dyDescent="0.35">
      <c r="B2" s="14" t="s">
        <v>50</v>
      </c>
      <c r="C2" s="14" t="s">
        <v>50</v>
      </c>
      <c r="D2" s="14" t="s">
        <v>50</v>
      </c>
      <c r="E2" s="14" t="s">
        <v>50</v>
      </c>
      <c r="F2" s="14" t="s">
        <v>50</v>
      </c>
      <c r="H2" s="14" t="s">
        <v>139</v>
      </c>
      <c r="I2" s="14" t="s">
        <v>42</v>
      </c>
      <c r="J2" s="14" t="s">
        <v>51</v>
      </c>
      <c r="K2" s="14" t="s">
        <v>51</v>
      </c>
      <c r="L2" s="14" t="s">
        <v>50</v>
      </c>
      <c r="M2" s="14" t="s">
        <v>50</v>
      </c>
      <c r="N2" s="14" t="s">
        <v>50</v>
      </c>
      <c r="O2" s="14" t="s">
        <v>140</v>
      </c>
    </row>
    <row r="3" spans="1:15" ht="15.75" customHeight="1" x14ac:dyDescent="0.35">
      <c r="B3" s="14" t="s">
        <v>51</v>
      </c>
      <c r="C3" s="14" t="s">
        <v>51</v>
      </c>
      <c r="D3" s="14" t="s">
        <v>51</v>
      </c>
      <c r="E3" s="14" t="s">
        <v>51</v>
      </c>
      <c r="F3" s="14" t="s">
        <v>50</v>
      </c>
      <c r="H3" s="14" t="s">
        <v>139</v>
      </c>
      <c r="I3" s="14" t="s">
        <v>42</v>
      </c>
      <c r="J3" s="14" t="s">
        <v>51</v>
      </c>
      <c r="K3" s="14" t="s">
        <v>51</v>
      </c>
      <c r="L3" s="14" t="s">
        <v>51</v>
      </c>
      <c r="M3" s="14" t="s">
        <v>50</v>
      </c>
      <c r="N3" s="14" t="s">
        <v>50</v>
      </c>
      <c r="O3" s="14" t="s">
        <v>140</v>
      </c>
    </row>
    <row r="4" spans="1:15" ht="15.75" customHeight="1" x14ac:dyDescent="0.35">
      <c r="B4" s="14" t="s">
        <v>50</v>
      </c>
      <c r="C4" s="14" t="s">
        <v>51</v>
      </c>
      <c r="D4" s="14" t="s">
        <v>50</v>
      </c>
      <c r="E4" s="14" t="s">
        <v>50</v>
      </c>
      <c r="F4" s="14" t="s">
        <v>50</v>
      </c>
      <c r="H4" s="14" t="s">
        <v>139</v>
      </c>
      <c r="I4" s="14" t="s">
        <v>42</v>
      </c>
      <c r="J4" s="14" t="s">
        <v>51</v>
      </c>
      <c r="K4" s="14" t="s">
        <v>51</v>
      </c>
      <c r="L4" s="14" t="s">
        <v>51</v>
      </c>
      <c r="M4" s="14" t="s">
        <v>50</v>
      </c>
      <c r="N4" s="14" t="s">
        <v>50</v>
      </c>
      <c r="O4" s="14" t="s">
        <v>51</v>
      </c>
    </row>
    <row r="5" spans="1:15" ht="15.75" customHeight="1" x14ac:dyDescent="0.35">
      <c r="B5" s="14" t="s">
        <v>50</v>
      </c>
      <c r="C5" s="14" t="s">
        <v>50</v>
      </c>
      <c r="D5" s="14" t="s">
        <v>50</v>
      </c>
      <c r="E5" s="14" t="s">
        <v>50</v>
      </c>
      <c r="F5" s="14" t="s">
        <v>50</v>
      </c>
      <c r="H5" s="14" t="s">
        <v>51</v>
      </c>
      <c r="I5" s="14" t="s">
        <v>42</v>
      </c>
      <c r="J5" s="14" t="s">
        <v>51</v>
      </c>
      <c r="K5" s="14" t="s">
        <v>51</v>
      </c>
      <c r="L5" s="14" t="s">
        <v>51</v>
      </c>
      <c r="M5" s="14" t="s">
        <v>50</v>
      </c>
      <c r="N5" s="14" t="s">
        <v>50</v>
      </c>
      <c r="O5" s="14" t="s">
        <v>140</v>
      </c>
    </row>
    <row r="6" spans="1:15" ht="15.75" customHeight="1" x14ac:dyDescent="0.35">
      <c r="B6" s="14" t="s">
        <v>50</v>
      </c>
      <c r="C6" s="14" t="s">
        <v>51</v>
      </c>
      <c r="D6" s="14" t="s">
        <v>50</v>
      </c>
      <c r="E6" s="14" t="s">
        <v>50</v>
      </c>
      <c r="F6" s="14" t="s">
        <v>50</v>
      </c>
      <c r="H6" s="63" t="s">
        <v>139</v>
      </c>
      <c r="I6" s="14" t="s">
        <v>42</v>
      </c>
      <c r="J6" s="14" t="s">
        <v>51</v>
      </c>
      <c r="K6" s="14" t="s">
        <v>51</v>
      </c>
      <c r="L6" s="14" t="s">
        <v>50</v>
      </c>
      <c r="M6" s="14" t="s">
        <v>50</v>
      </c>
      <c r="N6" s="14" t="str">
        <f>+O2</f>
        <v>open file</v>
      </c>
      <c r="O6" s="14" t="s">
        <v>51</v>
      </c>
    </row>
    <row r="7" spans="1:15" ht="15.75" customHeight="1" x14ac:dyDescent="0.35">
      <c r="I7" s="14" t="s">
        <v>42</v>
      </c>
      <c r="J7" s="14" t="s">
        <v>51</v>
      </c>
    </row>
    <row r="8" spans="1:15" ht="15.75" customHeight="1" x14ac:dyDescent="0.35">
      <c r="J8" s="14" t="s">
        <v>51</v>
      </c>
    </row>
    <row r="9" spans="1:15" ht="15.75" customHeight="1" x14ac:dyDescent="0.35">
      <c r="J9" s="14" t="s">
        <v>51</v>
      </c>
    </row>
    <row r="10" spans="1:15" ht="15.75" customHeight="1" x14ac:dyDescent="0.35"/>
    <row r="11" spans="1:15" ht="15.75" customHeight="1" x14ac:dyDescent="0.35">
      <c r="A11" s="14" t="s">
        <v>141</v>
      </c>
    </row>
    <row r="12" spans="1:15" ht="15.75" customHeight="1" x14ac:dyDescent="0.35">
      <c r="A12" s="14" t="s">
        <v>142</v>
      </c>
    </row>
    <row r="13" spans="1:15" ht="15.75" customHeight="1" x14ac:dyDescent="0.35"/>
    <row r="14" spans="1:15" ht="15.75" customHeight="1" x14ac:dyDescent="0.35"/>
    <row r="15" spans="1:15" ht="15.75" customHeight="1" x14ac:dyDescent="0.35"/>
    <row r="16" spans="1:15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00"/>
  <sheetViews>
    <sheetView workbookViewId="0"/>
  </sheetViews>
  <sheetFormatPr defaultColWidth="11.23046875" defaultRowHeight="15" customHeight="1" x14ac:dyDescent="0.35"/>
  <cols>
    <col min="1" max="1" width="12.3046875" customWidth="1"/>
    <col min="2" max="26" width="10.53515625" customWidth="1"/>
  </cols>
  <sheetData>
    <row r="1" spans="1:4" ht="15.75" customHeight="1" x14ac:dyDescent="0.35">
      <c r="A1" s="9" t="s">
        <v>144</v>
      </c>
      <c r="B1" s="9" t="s">
        <v>73</v>
      </c>
      <c r="C1" s="9" t="s">
        <v>75</v>
      </c>
      <c r="D1" s="9" t="s">
        <v>76</v>
      </c>
    </row>
    <row r="2" spans="1:4" ht="15.75" customHeight="1" x14ac:dyDescent="0.35">
      <c r="A2" s="9">
        <v>1</v>
      </c>
      <c r="B2" s="9" t="s">
        <v>92</v>
      </c>
      <c r="C2" s="9" t="s">
        <v>92</v>
      </c>
      <c r="D2" s="9" t="s">
        <v>79</v>
      </c>
    </row>
    <row r="3" spans="1:4" ht="15.75" customHeight="1" x14ac:dyDescent="0.35">
      <c r="A3" s="9">
        <v>2</v>
      </c>
      <c r="B3" s="9" t="s">
        <v>92</v>
      </c>
      <c r="C3" s="9" t="s">
        <v>131</v>
      </c>
      <c r="D3" s="9" t="s">
        <v>79</v>
      </c>
    </row>
    <row r="4" spans="1:4" ht="15.75" customHeight="1" x14ac:dyDescent="0.35">
      <c r="A4" s="9">
        <v>3</v>
      </c>
      <c r="B4" s="9" t="s">
        <v>92</v>
      </c>
      <c r="C4" s="9" t="s">
        <v>94</v>
      </c>
      <c r="D4" s="9" t="s">
        <v>79</v>
      </c>
    </row>
    <row r="5" spans="1:4" ht="15.75" customHeight="1" x14ac:dyDescent="0.35">
      <c r="A5" s="9">
        <v>4</v>
      </c>
      <c r="B5" s="9" t="s">
        <v>92</v>
      </c>
      <c r="C5" s="9" t="s">
        <v>131</v>
      </c>
      <c r="D5" s="9" t="s">
        <v>146</v>
      </c>
    </row>
    <row r="6" spans="1:4" ht="15.75" customHeight="1" x14ac:dyDescent="0.35">
      <c r="A6" s="9">
        <v>5</v>
      </c>
      <c r="B6" s="9" t="s">
        <v>92</v>
      </c>
      <c r="C6" s="9" t="s">
        <v>94</v>
      </c>
      <c r="D6" s="9" t="s">
        <v>146</v>
      </c>
    </row>
    <row r="7" spans="1:4" ht="15.75" customHeight="1" x14ac:dyDescent="0.35">
      <c r="A7" s="9">
        <v>6</v>
      </c>
      <c r="B7" s="9" t="s">
        <v>94</v>
      </c>
      <c r="C7" s="9" t="s">
        <v>94</v>
      </c>
      <c r="D7" s="9" t="s">
        <v>79</v>
      </c>
    </row>
    <row r="8" spans="1:4" ht="15.75" customHeight="1" x14ac:dyDescent="0.35">
      <c r="A8" s="9">
        <v>7</v>
      </c>
      <c r="B8" s="9" t="s">
        <v>94</v>
      </c>
      <c r="C8" s="9" t="s">
        <v>131</v>
      </c>
      <c r="D8" s="9" t="s">
        <v>79</v>
      </c>
    </row>
    <row r="9" spans="1:4" ht="15.75" customHeight="1" x14ac:dyDescent="0.35">
      <c r="A9" s="9">
        <v>8</v>
      </c>
      <c r="B9" s="9" t="s">
        <v>94</v>
      </c>
      <c r="C9" s="9" t="s">
        <v>92</v>
      </c>
      <c r="D9" s="9" t="s">
        <v>79</v>
      </c>
    </row>
    <row r="10" spans="1:4" ht="15.75" customHeight="1" x14ac:dyDescent="0.35">
      <c r="A10" s="9">
        <v>9</v>
      </c>
      <c r="B10" s="9" t="s">
        <v>94</v>
      </c>
      <c r="C10" s="9" t="s">
        <v>92</v>
      </c>
      <c r="D10" s="9" t="s">
        <v>146</v>
      </c>
    </row>
    <row r="11" spans="1:4" ht="15.75" customHeight="1" x14ac:dyDescent="0.35">
      <c r="A11" s="9">
        <v>10</v>
      </c>
      <c r="B11" s="9" t="s">
        <v>94</v>
      </c>
      <c r="C11" s="9" t="s">
        <v>131</v>
      </c>
      <c r="D11" s="9" t="s">
        <v>146</v>
      </c>
    </row>
    <row r="12" spans="1:4" ht="15.75" customHeight="1" x14ac:dyDescent="0.35">
      <c r="A12" s="9">
        <v>11</v>
      </c>
      <c r="B12" s="9" t="s">
        <v>131</v>
      </c>
      <c r="C12" s="9" t="s">
        <v>131</v>
      </c>
      <c r="D12" s="9" t="s">
        <v>79</v>
      </c>
    </row>
    <row r="13" spans="1:4" ht="15.75" customHeight="1" x14ac:dyDescent="0.35">
      <c r="A13" s="9">
        <v>12</v>
      </c>
      <c r="B13" s="9" t="s">
        <v>131</v>
      </c>
      <c r="C13" s="9" t="s">
        <v>94</v>
      </c>
      <c r="D13" s="9" t="s">
        <v>79</v>
      </c>
    </row>
    <row r="14" spans="1:4" ht="15.75" customHeight="1" x14ac:dyDescent="0.35">
      <c r="A14" s="9">
        <v>13</v>
      </c>
      <c r="B14" s="9" t="s">
        <v>131</v>
      </c>
      <c r="C14" s="9" t="s">
        <v>92</v>
      </c>
      <c r="D14" s="9" t="s">
        <v>79</v>
      </c>
    </row>
    <row r="15" spans="1:4" ht="15.75" customHeight="1" x14ac:dyDescent="0.35">
      <c r="A15" s="9">
        <v>14</v>
      </c>
      <c r="B15" s="9" t="s">
        <v>131</v>
      </c>
      <c r="C15" s="9" t="s">
        <v>94</v>
      </c>
      <c r="D15" s="9" t="s">
        <v>146</v>
      </c>
    </row>
    <row r="16" spans="1:4" ht="15.75" customHeight="1" x14ac:dyDescent="0.35">
      <c r="A16" s="9">
        <v>15</v>
      </c>
      <c r="B16" s="9" t="s">
        <v>131</v>
      </c>
      <c r="C16" s="9" t="s">
        <v>92</v>
      </c>
      <c r="D16" s="9" t="s">
        <v>146</v>
      </c>
    </row>
    <row r="17" spans="1:4" ht="15.75" customHeight="1" x14ac:dyDescent="0.35"/>
    <row r="18" spans="1:4" ht="15.75" customHeight="1" x14ac:dyDescent="0.35">
      <c r="A18" s="65" t="s">
        <v>148</v>
      </c>
      <c r="B18" s="65" t="s">
        <v>73</v>
      </c>
      <c r="C18" s="65" t="s">
        <v>75</v>
      </c>
      <c r="D18" s="65" t="s">
        <v>76</v>
      </c>
    </row>
    <row r="19" spans="1:4" ht="15.75" customHeight="1" x14ac:dyDescent="0.35">
      <c r="A19" s="65">
        <v>1</v>
      </c>
      <c r="B19" s="65" t="s">
        <v>92</v>
      </c>
      <c r="C19" s="65" t="s">
        <v>92</v>
      </c>
      <c r="D19" s="65" t="s">
        <v>79</v>
      </c>
    </row>
    <row r="20" spans="1:4" ht="15.75" customHeight="1" x14ac:dyDescent="0.35">
      <c r="A20" s="65">
        <v>2</v>
      </c>
      <c r="B20" s="65" t="s">
        <v>92</v>
      </c>
      <c r="C20" s="65" t="s">
        <v>96</v>
      </c>
      <c r="D20" s="65" t="s">
        <v>79</v>
      </c>
    </row>
    <row r="21" spans="1:4" ht="15.75" customHeight="1" x14ac:dyDescent="0.35">
      <c r="A21" s="65">
        <v>3</v>
      </c>
      <c r="B21" s="65" t="s">
        <v>92</v>
      </c>
      <c r="C21" s="65" t="s">
        <v>94</v>
      </c>
      <c r="D21" s="65" t="s">
        <v>79</v>
      </c>
    </row>
    <row r="22" spans="1:4" ht="15.75" customHeight="1" x14ac:dyDescent="0.35">
      <c r="A22" s="65">
        <v>4</v>
      </c>
      <c r="B22" s="65" t="s">
        <v>92</v>
      </c>
      <c r="C22" s="65" t="s">
        <v>96</v>
      </c>
      <c r="D22" s="65" t="s">
        <v>146</v>
      </c>
    </row>
    <row r="23" spans="1:4" ht="15.75" customHeight="1" x14ac:dyDescent="0.35">
      <c r="A23" s="65">
        <v>5</v>
      </c>
      <c r="B23" s="65" t="s">
        <v>92</v>
      </c>
      <c r="C23" s="65" t="s">
        <v>94</v>
      </c>
      <c r="D23" s="65" t="s">
        <v>146</v>
      </c>
    </row>
    <row r="24" spans="1:4" ht="15.75" customHeight="1" x14ac:dyDescent="0.35">
      <c r="A24" s="65">
        <v>6</v>
      </c>
      <c r="B24" s="65" t="s">
        <v>94</v>
      </c>
      <c r="C24" s="65" t="s">
        <v>94</v>
      </c>
      <c r="D24" s="65" t="s">
        <v>79</v>
      </c>
    </row>
    <row r="25" spans="1:4" ht="15.75" customHeight="1" x14ac:dyDescent="0.35">
      <c r="A25" s="65">
        <v>7</v>
      </c>
      <c r="B25" s="65" t="s">
        <v>94</v>
      </c>
      <c r="C25" s="65" t="s">
        <v>96</v>
      </c>
      <c r="D25" s="65" t="s">
        <v>79</v>
      </c>
    </row>
    <row r="26" spans="1:4" ht="15.75" customHeight="1" x14ac:dyDescent="0.35">
      <c r="A26" s="65">
        <v>8</v>
      </c>
      <c r="B26" s="65" t="s">
        <v>94</v>
      </c>
      <c r="C26" s="65" t="s">
        <v>92</v>
      </c>
      <c r="D26" s="65" t="s">
        <v>79</v>
      </c>
    </row>
    <row r="27" spans="1:4" ht="15.75" customHeight="1" x14ac:dyDescent="0.35">
      <c r="A27" s="65">
        <v>9</v>
      </c>
      <c r="B27" s="65" t="s">
        <v>94</v>
      </c>
      <c r="C27" s="65" t="s">
        <v>96</v>
      </c>
      <c r="D27" s="65" t="s">
        <v>146</v>
      </c>
    </row>
    <row r="28" spans="1:4" ht="15.75" customHeight="1" x14ac:dyDescent="0.35">
      <c r="A28" s="65">
        <v>10</v>
      </c>
      <c r="B28" s="65" t="s">
        <v>94</v>
      </c>
      <c r="C28" s="65" t="s">
        <v>92</v>
      </c>
      <c r="D28" s="65" t="s">
        <v>146</v>
      </c>
    </row>
    <row r="29" spans="1:4" ht="15.75" customHeight="1" x14ac:dyDescent="0.35">
      <c r="A29" s="65">
        <v>11</v>
      </c>
      <c r="B29" s="65" t="s">
        <v>96</v>
      </c>
      <c r="C29" s="65" t="s">
        <v>96</v>
      </c>
      <c r="D29" s="65" t="s">
        <v>79</v>
      </c>
    </row>
    <row r="30" spans="1:4" ht="15.75" customHeight="1" x14ac:dyDescent="0.35">
      <c r="A30" s="65">
        <v>12</v>
      </c>
      <c r="B30" s="65" t="s">
        <v>96</v>
      </c>
      <c r="C30" s="65" t="s">
        <v>94</v>
      </c>
      <c r="D30" s="65" t="s">
        <v>79</v>
      </c>
    </row>
    <row r="31" spans="1:4" ht="15.75" customHeight="1" x14ac:dyDescent="0.35">
      <c r="A31" s="65">
        <v>13</v>
      </c>
      <c r="B31" s="65" t="s">
        <v>96</v>
      </c>
      <c r="C31" s="65" t="s">
        <v>92</v>
      </c>
      <c r="D31" s="65" t="s">
        <v>79</v>
      </c>
    </row>
    <row r="32" spans="1:4" ht="15.75" customHeight="1" x14ac:dyDescent="0.35">
      <c r="A32" s="65">
        <v>14</v>
      </c>
      <c r="B32" s="65" t="s">
        <v>96</v>
      </c>
      <c r="C32" s="65" t="s">
        <v>94</v>
      </c>
      <c r="D32" s="65" t="s">
        <v>146</v>
      </c>
    </row>
    <row r="33" spans="1:4" ht="15.75" customHeight="1" x14ac:dyDescent="0.35">
      <c r="A33" s="65">
        <v>15</v>
      </c>
      <c r="B33" s="65" t="s">
        <v>96</v>
      </c>
      <c r="C33" s="65" t="s">
        <v>92</v>
      </c>
      <c r="D33" s="65" t="s">
        <v>146</v>
      </c>
    </row>
    <row r="34" spans="1:4" ht="15.75" customHeight="1" x14ac:dyDescent="0.35"/>
    <row r="35" spans="1:4" ht="15.75" customHeight="1" x14ac:dyDescent="0.35"/>
    <row r="36" spans="1:4" ht="15.75" customHeight="1" x14ac:dyDescent="0.35"/>
    <row r="37" spans="1:4" ht="15.75" customHeight="1" x14ac:dyDescent="0.35"/>
    <row r="38" spans="1:4" ht="15.75" customHeight="1" x14ac:dyDescent="0.35"/>
    <row r="39" spans="1:4" ht="15.75" customHeight="1" x14ac:dyDescent="0.35"/>
    <row r="40" spans="1:4" ht="15.75" customHeight="1" x14ac:dyDescent="0.35"/>
    <row r="41" spans="1:4" ht="15.75" customHeight="1" x14ac:dyDescent="0.35"/>
    <row r="42" spans="1:4" ht="15.75" customHeight="1" x14ac:dyDescent="0.35"/>
    <row r="43" spans="1:4" ht="15.75" customHeight="1" x14ac:dyDescent="0.35"/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Analysis Ex1</vt:lpstr>
      <vt:lpstr>Analysis Ex2</vt:lpstr>
      <vt:lpstr>Analysis Ex3</vt:lpstr>
      <vt:lpstr>Analysis Ex4</vt:lpstr>
      <vt:lpstr>Analysis Ex 5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Athiya Anindya</cp:lastModifiedBy>
  <dcterms:created xsi:type="dcterms:W3CDTF">2019-12-01T15:34:59Z</dcterms:created>
  <dcterms:modified xsi:type="dcterms:W3CDTF">2024-01-09T11:56:56Z</dcterms:modified>
</cp:coreProperties>
</file>