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Diego Villaseñor\Downloads\"/>
    </mc:Choice>
  </mc:AlternateContent>
  <xr:revisionPtr revIDLastSave="0" documentId="13_ncr:1_{E4F5A3A0-5A37-45D5-AC57-195E2DFA6FB1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91" i="1"/>
  <c r="E91" i="1"/>
  <c r="F88" i="1"/>
  <c r="F89" i="1" s="1"/>
  <c r="F90" i="1" s="1"/>
  <c r="E88" i="1"/>
  <c r="E89" i="1" s="1"/>
  <c r="E90" i="1" s="1"/>
  <c r="G71" i="1"/>
  <c r="E72" i="1" s="1"/>
  <c r="E73" i="1" s="1"/>
  <c r="E74" i="1" s="1"/>
  <c r="E71" i="1"/>
  <c r="E57" i="1"/>
  <c r="H47" i="1" s="1"/>
  <c r="E56" i="1"/>
  <c r="E55" i="1"/>
  <c r="E54" i="1"/>
  <c r="E53" i="1"/>
  <c r="E52" i="1"/>
  <c r="F12" i="1"/>
  <c r="F11" i="1"/>
  <c r="F10" i="1"/>
  <c r="F8" i="1"/>
  <c r="E59" i="1" l="1"/>
  <c r="E58" i="1"/>
</calcChain>
</file>

<file path=xl/sharedStrings.xml><?xml version="1.0" encoding="utf-8"?>
<sst xmlns="http://schemas.openxmlformats.org/spreadsheetml/2006/main" count="87" uniqueCount="80">
  <si>
    <t>Ejercicio 5</t>
  </si>
  <si>
    <t>Inciso</t>
  </si>
  <si>
    <t>Respuestas</t>
  </si>
  <si>
    <t>Razón</t>
  </si>
  <si>
    <r>
      <rPr>
        <b/>
        <sz val="10"/>
        <color rgb="FF0000FF"/>
        <rFont val="Arial"/>
      </rPr>
      <t xml:space="preserve">a) </t>
    </r>
    <r>
      <rPr>
        <sz val="10"/>
        <color theme="1"/>
        <rFont val="Arial"/>
      </rPr>
      <t xml:space="preserve">Media </t>
    </r>
  </si>
  <si>
    <t>La media es igual a la sumatoria de los valores de observación entre la cantidad de observaciones.</t>
  </si>
  <si>
    <r>
      <rPr>
        <b/>
        <sz val="10"/>
        <color rgb="FF0000FF"/>
        <rFont val="Arial"/>
      </rPr>
      <t>b)</t>
    </r>
    <r>
      <rPr>
        <sz val="10"/>
        <color theme="1"/>
        <rFont val="Arial"/>
      </rPr>
      <t xml:space="preserve"> Mediana </t>
    </r>
  </si>
  <si>
    <t>Existen dos valores al medio después de haberlos ordenado de menor a mayor: 160 y 162. Para la mediana, cuando la cantidad de observaciones es un número par, el resultado es el promedio (o la media) de los dos valores.</t>
  </si>
  <si>
    <r>
      <rPr>
        <b/>
        <sz val="10"/>
        <color rgb="FF0000FF"/>
        <rFont val="Arial"/>
      </rPr>
      <t xml:space="preserve">c) </t>
    </r>
    <r>
      <rPr>
        <sz val="10"/>
        <color theme="1"/>
        <rFont val="Arial"/>
      </rPr>
      <t xml:space="preserve">Moda </t>
    </r>
  </si>
  <si>
    <t>Es el único valor que se repite.</t>
  </si>
  <si>
    <r>
      <rPr>
        <b/>
        <sz val="10"/>
        <color rgb="FF0000FF"/>
        <rFont val="Arial"/>
      </rPr>
      <t xml:space="preserve">d) </t>
    </r>
    <r>
      <rPr>
        <sz val="10"/>
        <color theme="1"/>
        <rFont val="Arial"/>
      </rPr>
      <t xml:space="preserve">Cuartil 1° </t>
    </r>
  </si>
  <si>
    <t>Puesto que es la mediana de los números que hay entre el límite inferior y el Cuartil 2.</t>
  </si>
  <si>
    <t>Ciudad</t>
  </si>
  <si>
    <t>Monto $</t>
  </si>
  <si>
    <r>
      <rPr>
        <b/>
        <sz val="10"/>
        <color rgb="FF0000FF"/>
        <rFont val="Arial"/>
      </rPr>
      <t xml:space="preserve">e) </t>
    </r>
    <r>
      <rPr>
        <sz val="10"/>
        <color theme="1"/>
        <rFont val="Arial"/>
      </rPr>
      <t xml:space="preserve">Cuartil 3° </t>
    </r>
  </si>
  <si>
    <t>Pues es la mediana de los valores que hay entre el Cuartil 2 y el límite superior.</t>
  </si>
  <si>
    <t>Denver</t>
  </si>
  <si>
    <t>Dallas</t>
  </si>
  <si>
    <t>Minneapolis</t>
  </si>
  <si>
    <t>Cleveland</t>
  </si>
  <si>
    <t>Pittsburgh</t>
  </si>
  <si>
    <t>Phoenix</t>
  </si>
  <si>
    <t>Detroid</t>
  </si>
  <si>
    <t>New York</t>
  </si>
  <si>
    <t>Orlando</t>
  </si>
  <si>
    <t>Los Ángeles</t>
  </si>
  <si>
    <t>Seattle</t>
  </si>
  <si>
    <t>Atlanta</t>
  </si>
  <si>
    <t>Chicago</t>
  </si>
  <si>
    <t>New Orleans</t>
  </si>
  <si>
    <t>San Francisco</t>
  </si>
  <si>
    <t>Houston</t>
  </si>
  <si>
    <t>Boston</t>
  </si>
  <si>
    <t>Miami</t>
  </si>
  <si>
    <t>Washington DC</t>
  </si>
  <si>
    <t>St. Louis</t>
  </si>
  <si>
    <t>Ejercicio 6</t>
  </si>
  <si>
    <t>Donativo Poblacional:</t>
  </si>
  <si>
    <t>Donativo Muestral:</t>
  </si>
  <si>
    <t>Universidad</t>
  </si>
  <si>
    <t>Donativo</t>
  </si>
  <si>
    <t>Texas A&amp;M</t>
  </si>
  <si>
    <r>
      <rPr>
        <b/>
        <sz val="10"/>
        <color rgb="FF0000FF"/>
        <rFont val="Arial"/>
      </rPr>
      <t xml:space="preserve">a) </t>
    </r>
    <r>
      <rPr>
        <sz val="10"/>
        <color rgb="FF000000"/>
        <rFont val="Arial"/>
      </rPr>
      <t>Media</t>
    </r>
  </si>
  <si>
    <t>Columbia</t>
  </si>
  <si>
    <r>
      <rPr>
        <b/>
        <sz val="10"/>
        <color rgb="FF0000FF"/>
        <rFont val="Arial"/>
      </rPr>
      <t xml:space="preserve">b) </t>
    </r>
    <r>
      <rPr>
        <sz val="10"/>
        <color rgb="FF000000"/>
        <rFont val="Arial"/>
      </rPr>
      <t>Mediana</t>
    </r>
  </si>
  <si>
    <t>Northwestern</t>
  </si>
  <si>
    <r>
      <rPr>
        <b/>
        <sz val="10"/>
        <color rgb="FF0000FF"/>
        <rFont val="Arial"/>
      </rPr>
      <t xml:space="preserve">c) </t>
    </r>
    <r>
      <rPr>
        <sz val="10"/>
        <color rgb="FF000000"/>
        <rFont val="Arial"/>
      </rPr>
      <t>Moda</t>
    </r>
  </si>
  <si>
    <t>Michigan</t>
  </si>
  <si>
    <r>
      <rPr>
        <b/>
        <sz val="10"/>
        <color rgb="FF0000FF"/>
        <rFont val="Arial"/>
      </rPr>
      <t xml:space="preserve">d1) </t>
    </r>
    <r>
      <rPr>
        <sz val="10"/>
        <color rgb="FF000000"/>
        <rFont val="Arial"/>
      </rPr>
      <t>Cuartil</t>
    </r>
    <r>
      <rPr>
        <sz val="10"/>
        <color rgb="FF0000FF"/>
        <rFont val="Arial"/>
      </rPr>
      <t xml:space="preserve"> </t>
    </r>
    <r>
      <rPr>
        <sz val="10"/>
        <color rgb="FF000000"/>
        <rFont val="Arial"/>
      </rPr>
      <t>1°</t>
    </r>
  </si>
  <si>
    <t>MIT</t>
  </si>
  <si>
    <r>
      <rPr>
        <b/>
        <sz val="10"/>
        <color rgb="FF0000FF"/>
        <rFont val="Arial"/>
      </rPr>
      <t xml:space="preserve">d2) </t>
    </r>
    <r>
      <rPr>
        <sz val="10"/>
        <color rgb="FF000000"/>
        <rFont val="Arial"/>
      </rPr>
      <t>Cuartil</t>
    </r>
    <r>
      <rPr>
        <sz val="10"/>
        <color rgb="FF0000FF"/>
        <rFont val="Arial"/>
      </rPr>
      <t xml:space="preserve"> </t>
    </r>
    <r>
      <rPr>
        <sz val="10"/>
        <color rgb="FF000000"/>
        <rFont val="Arial"/>
      </rPr>
      <t>3°</t>
    </r>
  </si>
  <si>
    <t>Texas</t>
  </si>
  <si>
    <r>
      <rPr>
        <b/>
        <sz val="10"/>
        <color rgb="FF0000FF"/>
        <rFont val="Arial"/>
      </rPr>
      <t xml:space="preserve">e1) </t>
    </r>
    <r>
      <rPr>
        <sz val="10"/>
        <color rgb="FF000000"/>
        <rFont val="Arial"/>
      </rPr>
      <t>Donat. total</t>
    </r>
  </si>
  <si>
    <t>Princeton</t>
  </si>
  <si>
    <r>
      <rPr>
        <b/>
        <sz val="10"/>
        <color rgb="FF0000FF"/>
        <rFont val="Arial"/>
      </rPr>
      <t xml:space="preserve">e2) </t>
    </r>
    <r>
      <rPr>
        <b/>
        <sz val="10"/>
        <color rgb="FF000000"/>
        <rFont val="Arial"/>
      </rPr>
      <t>%</t>
    </r>
  </si>
  <si>
    <t>Stanford</t>
  </si>
  <si>
    <r>
      <rPr>
        <b/>
        <sz val="10"/>
        <color rgb="FF0000FF"/>
        <rFont val="Arial"/>
      </rPr>
      <t xml:space="preserve">f1) </t>
    </r>
    <r>
      <rPr>
        <sz val="10"/>
        <color rgb="FF000000"/>
        <rFont val="Arial"/>
      </rPr>
      <t>Reducción $</t>
    </r>
  </si>
  <si>
    <t>Yale</t>
  </si>
  <si>
    <r>
      <rPr>
        <b/>
        <sz val="10"/>
        <color rgb="FF0000FF"/>
        <rFont val="Arial"/>
      </rPr>
      <t>f2)</t>
    </r>
    <r>
      <rPr>
        <b/>
        <sz val="10"/>
        <color rgb="FF000000"/>
        <rFont val="Arial"/>
      </rPr>
      <t xml:space="preserve"> </t>
    </r>
    <r>
      <rPr>
        <sz val="10"/>
        <color rgb="FF000000"/>
        <rFont val="Arial"/>
      </rPr>
      <t>Pasos</t>
    </r>
  </si>
  <si>
    <t>Una reducción del 23% en los recursos destinados a las instalaciones (¿?)</t>
  </si>
  <si>
    <t>Harvard</t>
  </si>
  <si>
    <t>Ejercicio 16</t>
  </si>
  <si>
    <t>Partidos</t>
  </si>
  <si>
    <t>Puntuaciones</t>
  </si>
  <si>
    <t>Media Muestral:</t>
  </si>
  <si>
    <r>
      <rPr>
        <b/>
        <sz val="10"/>
        <color rgb="FF0000FF"/>
        <rFont val="Arial"/>
      </rPr>
      <t xml:space="preserve">a) </t>
    </r>
    <r>
      <rPr>
        <b/>
        <sz val="10"/>
        <color rgb="FF000000"/>
        <rFont val="Arial"/>
      </rPr>
      <t>Rango</t>
    </r>
  </si>
  <si>
    <r>
      <rPr>
        <b/>
        <sz val="10"/>
        <color rgb="FF0000FF"/>
        <rFont val="Arial"/>
      </rPr>
      <t xml:space="preserve">b) </t>
    </r>
    <r>
      <rPr>
        <b/>
        <sz val="10"/>
        <color rgb="FF000000"/>
        <rFont val="Arial"/>
      </rPr>
      <t>Varianza</t>
    </r>
  </si>
  <si>
    <r>
      <rPr>
        <b/>
        <sz val="10"/>
        <color rgb="FF0000FF"/>
        <rFont val="Arial"/>
      </rPr>
      <t xml:space="preserve">c) </t>
    </r>
    <r>
      <rPr>
        <b/>
        <sz val="10"/>
        <color rgb="FF000000"/>
        <rFont val="Arial"/>
      </rPr>
      <t>Desv. Estánd.</t>
    </r>
  </si>
  <si>
    <r>
      <rPr>
        <b/>
        <sz val="10"/>
        <color rgb="FF0000FF"/>
        <rFont val="Arial"/>
      </rPr>
      <t xml:space="preserve">d) </t>
    </r>
    <r>
      <rPr>
        <b/>
        <sz val="10"/>
        <color rgb="FF000000"/>
        <rFont val="Arial"/>
      </rPr>
      <t>Coef. Var.</t>
    </r>
  </si>
  <si>
    <t>Ejercicio 20</t>
  </si>
  <si>
    <t>Dawson Supply</t>
  </si>
  <si>
    <t>Clark Distrib.</t>
  </si>
  <si>
    <t>Media:</t>
  </si>
  <si>
    <t>Varianza:</t>
  </si>
  <si>
    <t>Desv. Est.</t>
  </si>
  <si>
    <t>Rango:</t>
  </si>
  <si>
    <t>Respuesta:</t>
  </si>
  <si>
    <t>Dawson Supply tiene menor varianza en sus tiempos, y menos desviación, lo que significa que generalmente cumple dentro de los días esperados, y su rango en mucho menor, lo que lo hace más confiable.</t>
  </si>
  <si>
    <t>Ejercicio 29</t>
  </si>
  <si>
    <t>Desv. 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</si>
</sst>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0"/>
      <color rgb="FF0000FF"/>
      <name val="Arial"/>
      <scheme val="minor"/>
    </font>
    <font>
      <sz val="10"/>
      <color theme="1"/>
      <name val="Arial"/>
      <scheme val="minor"/>
    </font>
    <font>
      <b/>
      <sz val="10"/>
      <color rgb="FFFF0000"/>
      <name val="Arial"/>
      <scheme val="minor"/>
    </font>
    <font>
      <b/>
      <sz val="10"/>
      <color theme="1"/>
      <name val="Arial"/>
      <scheme val="minor"/>
    </font>
    <font>
      <sz val="10"/>
      <color rgb="FFFFFFFF"/>
      <name val="Arial"/>
      <scheme val="minor"/>
    </font>
    <font>
      <sz val="10"/>
      <color rgb="FF666666"/>
      <name val="Arial"/>
      <scheme val="minor"/>
    </font>
    <font>
      <sz val="10"/>
      <color rgb="FF000000"/>
      <name val="Arial"/>
      <scheme val="minor"/>
    </font>
    <font>
      <b/>
      <sz val="10"/>
      <color rgb="FF9900FF"/>
      <name val="Arial"/>
      <scheme val="minor"/>
    </font>
    <font>
      <sz val="10"/>
      <color rgb="FF999999"/>
      <name val="Arial"/>
      <scheme val="minor"/>
    </font>
    <font>
      <b/>
      <sz val="10"/>
      <color rgb="FF000000"/>
      <name val="Arial"/>
      <scheme val="minor"/>
    </font>
    <font>
      <b/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FF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980000"/>
        <bgColor rgb="FF980000"/>
      </patternFill>
    </fill>
    <fill>
      <patternFill patternType="solid">
        <fgColor rgb="FF9900FF"/>
        <bgColor rgb="FF9900FF"/>
      </patternFill>
    </fill>
    <fill>
      <patternFill patternType="solid">
        <fgColor rgb="FF000000"/>
        <bgColor rgb="FF000000"/>
      </patternFill>
    </fill>
  </fills>
  <borders count="14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1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0" borderId="0" xfId="0" applyFont="1"/>
    <xf numFmtId="0" fontId="6" fillId="4" borderId="5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7" fillId="2" borderId="0" xfId="0" applyFont="1" applyFill="1"/>
    <xf numFmtId="4" fontId="2" fillId="0" borderId="0" xfId="0" applyNumberFormat="1" applyFont="1"/>
    <xf numFmtId="0" fontId="4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4" fontId="2" fillId="0" borderId="1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4" fontId="8" fillId="5" borderId="4" xfId="0" applyNumberFormat="1" applyFont="1" applyFill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4" fontId="9" fillId="4" borderId="4" xfId="0" applyNumberFormat="1" applyFont="1" applyFill="1" applyBorder="1" applyAlignment="1">
      <alignment horizontal="center"/>
    </xf>
    <xf numFmtId="4" fontId="5" fillId="7" borderId="4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4" fontId="2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1" xfId="0" applyFont="1" applyBorder="1"/>
    <xf numFmtId="0" fontId="2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Clark Distrib. frente a Dawson Supply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'Hoja 1'!$A$87</c:f>
              <c:strCache>
                <c:ptCount val="1"/>
                <c:pt idx="0">
                  <c:v>Dawson Supply</c:v>
                </c:pt>
              </c:strCache>
            </c:strRef>
          </c:tx>
          <c:spPr>
            <a:ln cmpd="sng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1'!$A$88:$A$97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0-451E-8CBD-DEE3235C22F1}"/>
            </c:ext>
          </c:extLst>
        </c:ser>
        <c:ser>
          <c:idx val="1"/>
          <c:order val="1"/>
          <c:tx>
            <c:strRef>
              <c:f>'Hoja 1'!$B$87</c:f>
              <c:strCache>
                <c:ptCount val="1"/>
                <c:pt idx="0">
                  <c:v>Clark Distrib.</c:v>
                </c:pt>
              </c:strCache>
            </c:strRef>
          </c:tx>
          <c:spPr>
            <a:ln cmpd="sng">
              <a:solidFill>
                <a:srgbClr val="DC3912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1'!$B$88:$B$97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0-451E-8CBD-DEE3235C2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109381"/>
        <c:axId val="860467805"/>
      </c:radarChart>
      <c:catAx>
        <c:axId val="1345109381"/>
        <c:scaling>
          <c:orientation val="minMax"/>
        </c:scaling>
        <c:delete val="0"/>
        <c:axPos val="b"/>
        <c:majorTickMark val="cross"/>
        <c:minorTickMark val="cross"/>
        <c:tickLblPos val="nextTo"/>
        <c:crossAx val="860467805"/>
        <c:crosses val="autoZero"/>
        <c:auto val="1"/>
        <c:lblAlgn val="ctr"/>
        <c:lblOffset val="100"/>
        <c:noMultiLvlLbl val="1"/>
      </c:catAx>
      <c:valAx>
        <c:axId val="860467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451093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Dawson Supply y Clark Distrib.</a:t>
            </a:r>
          </a:p>
        </c:rich>
      </c:tx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'Hoja 1'!$E$87</c:f>
              <c:strCache>
                <c:ptCount val="1"/>
                <c:pt idx="0">
                  <c:v>Dawson Supply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'Hoja 1'!$D$88:$D$91</c:f>
              <c:strCache>
                <c:ptCount val="4"/>
                <c:pt idx="0">
                  <c:v>Media:</c:v>
                </c:pt>
                <c:pt idx="1">
                  <c:v>Varianza:</c:v>
                </c:pt>
                <c:pt idx="2">
                  <c:v>Desv. Est.</c:v>
                </c:pt>
                <c:pt idx="3">
                  <c:v>Rango:</c:v>
                </c:pt>
              </c:strCache>
            </c:strRef>
          </c:cat>
          <c:val>
            <c:numRef>
              <c:f>'Hoja 1'!$E$88:$E$91</c:f>
              <c:numCache>
                <c:formatCode>General</c:formatCode>
                <c:ptCount val="4"/>
                <c:pt idx="0">
                  <c:v>10.3</c:v>
                </c:pt>
                <c:pt idx="1">
                  <c:v>0.41</c:v>
                </c:pt>
                <c:pt idx="2">
                  <c:v>0.6403124237432849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0-47D3-8986-B8F1A0E6F533}"/>
            </c:ext>
          </c:extLst>
        </c:ser>
        <c:ser>
          <c:idx val="1"/>
          <c:order val="1"/>
          <c:tx>
            <c:strRef>
              <c:f>'Hoja 1'!$F$87</c:f>
              <c:strCache>
                <c:ptCount val="1"/>
                <c:pt idx="0">
                  <c:v>Clark Distrib.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'Hoja 1'!$D$88:$D$91</c:f>
              <c:strCache>
                <c:ptCount val="4"/>
                <c:pt idx="0">
                  <c:v>Media:</c:v>
                </c:pt>
                <c:pt idx="1">
                  <c:v>Varianza:</c:v>
                </c:pt>
                <c:pt idx="2">
                  <c:v>Desv. Est.</c:v>
                </c:pt>
                <c:pt idx="3">
                  <c:v>Rango:</c:v>
                </c:pt>
              </c:strCache>
            </c:strRef>
          </c:cat>
          <c:val>
            <c:numRef>
              <c:f>'Hoja 1'!$F$88:$F$91</c:f>
              <c:numCache>
                <c:formatCode>General</c:formatCode>
                <c:ptCount val="4"/>
                <c:pt idx="0">
                  <c:v>10.3</c:v>
                </c:pt>
                <c:pt idx="1">
                  <c:v>5.01</c:v>
                </c:pt>
                <c:pt idx="2">
                  <c:v>2.2383029285599392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0-47D3-8986-B8F1A0E6F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71735"/>
        <c:axId val="718447871"/>
      </c:areaChart>
      <c:catAx>
        <c:axId val="547171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718447871"/>
        <c:crosses val="autoZero"/>
        <c:auto val="1"/>
        <c:lblAlgn val="ctr"/>
        <c:lblOffset val="100"/>
        <c:noMultiLvlLbl val="1"/>
      </c:catAx>
      <c:valAx>
        <c:axId val="718447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54717173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Monto $ frente a Ciudad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'Hoja 1'!$B$12</c:f>
              <c:strCache>
                <c:ptCount val="1"/>
                <c:pt idx="0">
                  <c:v>Monto $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'Hoja 1'!$A$13:$A$32</c:f>
              <c:strCache>
                <c:ptCount val="20"/>
                <c:pt idx="0">
                  <c:v>Denver</c:v>
                </c:pt>
                <c:pt idx="1">
                  <c:v>Dallas</c:v>
                </c:pt>
                <c:pt idx="2">
                  <c:v>Minneapolis</c:v>
                </c:pt>
                <c:pt idx="3">
                  <c:v>Cleveland</c:v>
                </c:pt>
                <c:pt idx="4">
                  <c:v>Pittsburgh</c:v>
                </c:pt>
                <c:pt idx="5">
                  <c:v>Phoenix</c:v>
                </c:pt>
                <c:pt idx="6">
                  <c:v>Detroid</c:v>
                </c:pt>
                <c:pt idx="7">
                  <c:v>New York</c:v>
                </c:pt>
                <c:pt idx="8">
                  <c:v>Orlando</c:v>
                </c:pt>
                <c:pt idx="9">
                  <c:v>Los Ángeles</c:v>
                </c:pt>
                <c:pt idx="10">
                  <c:v>Seattle</c:v>
                </c:pt>
                <c:pt idx="11">
                  <c:v>Atlanta</c:v>
                </c:pt>
                <c:pt idx="12">
                  <c:v>Chicago</c:v>
                </c:pt>
                <c:pt idx="13">
                  <c:v>New Orleans</c:v>
                </c:pt>
                <c:pt idx="14">
                  <c:v>San Francisco</c:v>
                </c:pt>
                <c:pt idx="15">
                  <c:v>Houston</c:v>
                </c:pt>
                <c:pt idx="16">
                  <c:v>Boston</c:v>
                </c:pt>
                <c:pt idx="17">
                  <c:v>Miami</c:v>
                </c:pt>
                <c:pt idx="18">
                  <c:v>Washington DC</c:v>
                </c:pt>
                <c:pt idx="19">
                  <c:v>St. Louis</c:v>
                </c:pt>
              </c:strCache>
            </c:strRef>
          </c:cat>
          <c:val>
            <c:numRef>
              <c:f>'Hoja 1'!$B$13:$B$32</c:f>
              <c:numCache>
                <c:formatCode>General</c:formatCode>
                <c:ptCount val="20"/>
                <c:pt idx="0">
                  <c:v>120</c:v>
                </c:pt>
                <c:pt idx="1">
                  <c:v>123</c:v>
                </c:pt>
                <c:pt idx="2">
                  <c:v>125</c:v>
                </c:pt>
                <c:pt idx="3">
                  <c:v>126</c:v>
                </c:pt>
                <c:pt idx="4">
                  <c:v>134</c:v>
                </c:pt>
                <c:pt idx="5">
                  <c:v>139</c:v>
                </c:pt>
                <c:pt idx="6">
                  <c:v>144</c:v>
                </c:pt>
                <c:pt idx="7">
                  <c:v>145</c:v>
                </c:pt>
                <c:pt idx="8">
                  <c:v>146</c:v>
                </c:pt>
                <c:pt idx="9">
                  <c:v>160</c:v>
                </c:pt>
                <c:pt idx="10">
                  <c:v>162</c:v>
                </c:pt>
                <c:pt idx="11">
                  <c:v>163</c:v>
                </c:pt>
                <c:pt idx="12">
                  <c:v>166</c:v>
                </c:pt>
                <c:pt idx="13">
                  <c:v>167</c:v>
                </c:pt>
                <c:pt idx="14">
                  <c:v>167</c:v>
                </c:pt>
                <c:pt idx="15">
                  <c:v>173</c:v>
                </c:pt>
                <c:pt idx="16">
                  <c:v>177</c:v>
                </c:pt>
                <c:pt idx="17">
                  <c:v>192</c:v>
                </c:pt>
                <c:pt idx="18">
                  <c:v>207</c:v>
                </c:pt>
                <c:pt idx="19">
                  <c:v>245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72D-4AB0-855B-8FF1FEC4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796338"/>
        <c:axId val="924371399"/>
      </c:barChart>
      <c:catAx>
        <c:axId val="10357963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Ciudad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924371399"/>
        <c:crosses val="autoZero"/>
        <c:auto val="1"/>
        <c:lblAlgn val="ctr"/>
        <c:lblOffset val="100"/>
        <c:noMultiLvlLbl val="1"/>
      </c:catAx>
      <c:valAx>
        <c:axId val="9243713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Monto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03579633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Donativo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'Hoja 1'!$B$51</c:f>
              <c:strCache>
                <c:ptCount val="1"/>
                <c:pt idx="0">
                  <c:v>Donativo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16C0-470D-BBCA-D94CC31C4B04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16C0-470D-BBCA-D94CC31C4B04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16C0-470D-BBCA-D94CC31C4B04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16C0-470D-BBCA-D94CC31C4B04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16C0-470D-BBCA-D94CC31C4B04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16C0-470D-BBCA-D94CC31C4B04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16C0-470D-BBCA-D94CC31C4B04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16C0-470D-BBCA-D94CC31C4B04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16C0-470D-BBCA-D94CC31C4B04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16C0-470D-BBCA-D94CC31C4B04}"/>
              </c:ext>
            </c:extLst>
          </c:dPt>
          <c:cat>
            <c:strRef>
              <c:f>'Hoja 1'!$A$52:$A$61</c:f>
              <c:strCache>
                <c:ptCount val="10"/>
                <c:pt idx="0">
                  <c:v>Texas A&amp;M</c:v>
                </c:pt>
                <c:pt idx="1">
                  <c:v>Columbia</c:v>
                </c:pt>
                <c:pt idx="2">
                  <c:v>Northwestern</c:v>
                </c:pt>
                <c:pt idx="3">
                  <c:v>Michigan</c:v>
                </c:pt>
                <c:pt idx="4">
                  <c:v>MIT</c:v>
                </c:pt>
                <c:pt idx="5">
                  <c:v>Texas</c:v>
                </c:pt>
                <c:pt idx="6">
                  <c:v>Princeton</c:v>
                </c:pt>
                <c:pt idx="7">
                  <c:v>Stanford</c:v>
                </c:pt>
                <c:pt idx="8">
                  <c:v>Yale</c:v>
                </c:pt>
                <c:pt idx="9">
                  <c:v>Harvard</c:v>
                </c:pt>
              </c:strCache>
            </c:strRef>
          </c:cat>
          <c:val>
            <c:numRef>
              <c:f>'Hoja 1'!$B$52:$B$61</c:f>
              <c:numCache>
                <c:formatCode>General</c:formatCode>
                <c:ptCount val="10"/>
                <c:pt idx="0" formatCode="#,##0.00">
                  <c:v>6.7</c:v>
                </c:pt>
                <c:pt idx="1">
                  <c:v>7.2</c:v>
                </c:pt>
                <c:pt idx="2" formatCode="#,##0.00">
                  <c:v>7.2</c:v>
                </c:pt>
                <c:pt idx="3" formatCode="#,##0.00">
                  <c:v>7.6</c:v>
                </c:pt>
                <c:pt idx="4">
                  <c:v>10.1</c:v>
                </c:pt>
                <c:pt idx="5" formatCode="#,##0.00">
                  <c:v>16.100000000000001</c:v>
                </c:pt>
                <c:pt idx="6" formatCode="#,##0.00">
                  <c:v>16.399999999999999</c:v>
                </c:pt>
                <c:pt idx="7" formatCode="#,##0.00">
                  <c:v>17.2</c:v>
                </c:pt>
                <c:pt idx="8" formatCode="#,##0.00">
                  <c:v>22.9</c:v>
                </c:pt>
                <c:pt idx="9" formatCode="#,##0.00">
                  <c:v>36.6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6C0-470D-BBCA-D94CC31C4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Puntuaciones frente a Partidos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1'!$B$70</c:f>
              <c:strCache>
                <c:ptCount val="1"/>
                <c:pt idx="0">
                  <c:v>Puntuaciones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1'!$A$71:$A$76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'Hoja 1'!$B$71:$B$76</c:f>
              <c:numCache>
                <c:formatCode>General</c:formatCode>
                <c:ptCount val="6"/>
                <c:pt idx="0">
                  <c:v>168</c:v>
                </c:pt>
                <c:pt idx="1">
                  <c:v>170</c:v>
                </c:pt>
                <c:pt idx="2">
                  <c:v>174</c:v>
                </c:pt>
                <c:pt idx="3">
                  <c:v>182</c:v>
                </c:pt>
                <c:pt idx="4">
                  <c:v>184</c:v>
                </c:pt>
                <c:pt idx="5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A-4D6B-8609-9603408FB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86180"/>
        <c:axId val="370308220"/>
      </c:scatterChart>
      <c:valAx>
        <c:axId val="6097861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Partidos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70308220"/>
        <c:crosses val="autoZero"/>
        <c:crossBetween val="midCat"/>
      </c:valAx>
      <c:valAx>
        <c:axId val="370308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Puntuaciones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60978618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8.png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12" Type="http://schemas.openxmlformats.org/officeDocument/2006/relationships/image" Target="../media/image7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image" Target="../media/image6.png"/><Relationship Id="rId5" Type="http://schemas.openxmlformats.org/officeDocument/2006/relationships/chart" Target="../charts/chart5.xml"/><Relationship Id="rId10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92</xdr:row>
      <xdr:rowOff>19050</xdr:rowOff>
    </xdr:from>
    <xdr:ext cx="3124200" cy="19716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847725</xdr:colOff>
      <xdr:row>92</xdr:row>
      <xdr:rowOff>28575</xdr:rowOff>
    </xdr:from>
    <xdr:ext cx="3343275" cy="19526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47625</xdr:colOff>
      <xdr:row>12</xdr:row>
      <xdr:rowOff>19051</xdr:rowOff>
    </xdr:from>
    <xdr:ext cx="5543550" cy="331470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714375</xdr:colOff>
      <xdr:row>48</xdr:row>
      <xdr:rowOff>0</xdr:rowOff>
    </xdr:from>
    <xdr:ext cx="2781300" cy="172402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171451</xdr:colOff>
      <xdr:row>62</xdr:row>
      <xdr:rowOff>28575</xdr:rowOff>
    </xdr:from>
    <xdr:ext cx="4391024" cy="2609849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0</xdr:colOff>
      <xdr:row>0</xdr:row>
      <xdr:rowOff>180975</xdr:rowOff>
    </xdr:from>
    <xdr:ext cx="7086600" cy="1000125"/>
    <xdr:pic>
      <xdr:nvPicPr>
        <xdr:cNvPr id="7" name="image7.png" title="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180975</xdr:rowOff>
    </xdr:from>
    <xdr:ext cx="3819525" cy="895350"/>
    <xdr:pic>
      <xdr:nvPicPr>
        <xdr:cNvPr id="8" name="image2.png" title="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171450</xdr:rowOff>
    </xdr:from>
    <xdr:ext cx="5343525" cy="1000125"/>
    <xdr:pic>
      <xdr:nvPicPr>
        <xdr:cNvPr id="9" name="image3.png" title="Imagen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</xdr:row>
      <xdr:rowOff>171450</xdr:rowOff>
    </xdr:from>
    <xdr:ext cx="3819525" cy="742950"/>
    <xdr:pic>
      <xdr:nvPicPr>
        <xdr:cNvPr id="10" name="image1.png" title="Imagen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</xdr:row>
      <xdr:rowOff>114300</xdr:rowOff>
    </xdr:from>
    <xdr:ext cx="4953000" cy="1304925"/>
    <xdr:pic>
      <xdr:nvPicPr>
        <xdr:cNvPr id="11" name="image8.png" title="Imagen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62</xdr:row>
      <xdr:rowOff>180975</xdr:rowOff>
    </xdr:from>
    <xdr:ext cx="6343650" cy="1000125"/>
    <xdr:pic>
      <xdr:nvPicPr>
        <xdr:cNvPr id="12" name="image4.png" title="Imagen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77</xdr:row>
      <xdr:rowOff>180975</xdr:rowOff>
    </xdr:from>
    <xdr:ext cx="6076950" cy="1409700"/>
    <xdr:pic>
      <xdr:nvPicPr>
        <xdr:cNvPr id="13" name="image6.png" title="Imagen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106</xdr:row>
      <xdr:rowOff>171450</xdr:rowOff>
    </xdr:from>
    <xdr:ext cx="6229350" cy="1838325"/>
    <xdr:pic>
      <xdr:nvPicPr>
        <xdr:cNvPr id="14" name="image5.png" title="Imagen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20"/>
  <sheetViews>
    <sheetView tabSelected="1" workbookViewId="0">
      <selection activeCell="F9" sqref="F9"/>
    </sheetView>
  </sheetViews>
  <sheetFormatPr defaultColWidth="12.5703125" defaultRowHeight="15.75" customHeight="1" x14ac:dyDescent="0.2"/>
  <cols>
    <col min="4" max="4" width="19.7109375" customWidth="1"/>
    <col min="5" max="5" width="16.85546875" customWidth="1"/>
    <col min="6" max="6" width="14.42578125" customWidth="1"/>
    <col min="7" max="7" width="17.42578125" customWidth="1"/>
    <col min="8" max="8" width="14" customWidth="1"/>
  </cols>
  <sheetData>
    <row r="1" spans="1:21" ht="12.75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7" spans="1:21" ht="12.75" x14ac:dyDescent="0.2">
      <c r="E7" s="3" t="s">
        <v>1</v>
      </c>
      <c r="F7" s="4" t="s">
        <v>2</v>
      </c>
      <c r="G7" s="5" t="s">
        <v>3</v>
      </c>
    </row>
    <row r="8" spans="1:21" ht="12.75" x14ac:dyDescent="0.2">
      <c r="E8" s="6" t="s">
        <v>4</v>
      </c>
      <c r="F8" s="7">
        <f>SUM(B13:B32)/COUNT(B13:B32)</f>
        <v>159.05000000000001</v>
      </c>
      <c r="G8" s="8" t="s">
        <v>5</v>
      </c>
    </row>
    <row r="9" spans="1:21" ht="12.75" x14ac:dyDescent="0.2">
      <c r="E9" s="6" t="s">
        <v>6</v>
      </c>
      <c r="F9" s="9">
        <f>(B22+B23)/2</f>
        <v>161</v>
      </c>
      <c r="G9" s="8" t="s">
        <v>7</v>
      </c>
    </row>
    <row r="10" spans="1:21" ht="12.75" x14ac:dyDescent="0.2">
      <c r="E10" s="6" t="s">
        <v>8</v>
      </c>
      <c r="F10" s="10">
        <f>MODE(B13:B32)</f>
        <v>167</v>
      </c>
      <c r="G10" s="8" t="s">
        <v>9</v>
      </c>
    </row>
    <row r="11" spans="1:21" ht="18" customHeight="1" x14ac:dyDescent="0.2">
      <c r="E11" s="6" t="s">
        <v>10</v>
      </c>
      <c r="F11" s="11">
        <f>B17</f>
        <v>134</v>
      </c>
      <c r="G11" s="8" t="s">
        <v>11</v>
      </c>
    </row>
    <row r="12" spans="1:21" ht="12.75" x14ac:dyDescent="0.2">
      <c r="A12" s="12" t="s">
        <v>12</v>
      </c>
      <c r="B12" s="13" t="s">
        <v>13</v>
      </c>
      <c r="E12" s="14" t="s">
        <v>14</v>
      </c>
      <c r="F12" s="15">
        <f>B28</f>
        <v>173</v>
      </c>
      <c r="G12" s="8" t="s">
        <v>15</v>
      </c>
    </row>
    <row r="13" spans="1:21" ht="12.75" x14ac:dyDescent="0.2">
      <c r="A13" s="16" t="s">
        <v>16</v>
      </c>
      <c r="B13" s="17">
        <v>120</v>
      </c>
    </row>
    <row r="14" spans="1:21" ht="12.75" x14ac:dyDescent="0.2">
      <c r="A14" s="16" t="s">
        <v>17</v>
      </c>
      <c r="B14" s="17">
        <v>123</v>
      </c>
    </row>
    <row r="15" spans="1:21" ht="12.75" x14ac:dyDescent="0.2">
      <c r="A15" s="16" t="s">
        <v>18</v>
      </c>
      <c r="B15" s="17">
        <v>125</v>
      </c>
    </row>
    <row r="16" spans="1:21" ht="12.75" x14ac:dyDescent="0.2">
      <c r="A16" s="16" t="s">
        <v>19</v>
      </c>
      <c r="B16" s="17">
        <v>126</v>
      </c>
    </row>
    <row r="17" spans="1:2" ht="12.75" x14ac:dyDescent="0.2">
      <c r="A17" s="16" t="s">
        <v>20</v>
      </c>
      <c r="B17" s="18">
        <v>134</v>
      </c>
    </row>
    <row r="18" spans="1:2" ht="12.75" x14ac:dyDescent="0.2">
      <c r="A18" s="16" t="s">
        <v>21</v>
      </c>
      <c r="B18" s="17">
        <v>139</v>
      </c>
    </row>
    <row r="19" spans="1:2" ht="12.75" x14ac:dyDescent="0.2">
      <c r="A19" s="16" t="s">
        <v>22</v>
      </c>
      <c r="B19" s="6">
        <v>144</v>
      </c>
    </row>
    <row r="20" spans="1:2" ht="12.75" x14ac:dyDescent="0.2">
      <c r="A20" s="16" t="s">
        <v>23</v>
      </c>
      <c r="B20" s="6">
        <v>145</v>
      </c>
    </row>
    <row r="21" spans="1:2" ht="12.75" x14ac:dyDescent="0.2">
      <c r="A21" s="16" t="s">
        <v>24</v>
      </c>
      <c r="B21" s="6">
        <v>146</v>
      </c>
    </row>
    <row r="22" spans="1:2" ht="12.75" x14ac:dyDescent="0.2">
      <c r="A22" s="16" t="s">
        <v>25</v>
      </c>
      <c r="B22" s="19">
        <v>160</v>
      </c>
    </row>
    <row r="23" spans="1:2" ht="12.75" x14ac:dyDescent="0.2">
      <c r="A23" s="16" t="s">
        <v>26</v>
      </c>
      <c r="B23" s="19">
        <v>162</v>
      </c>
    </row>
    <row r="24" spans="1:2" ht="12.75" x14ac:dyDescent="0.2">
      <c r="A24" s="16" t="s">
        <v>27</v>
      </c>
      <c r="B24" s="6">
        <v>163</v>
      </c>
    </row>
    <row r="25" spans="1:2" ht="12.75" x14ac:dyDescent="0.2">
      <c r="A25" s="16" t="s">
        <v>28</v>
      </c>
      <c r="B25" s="6">
        <v>166</v>
      </c>
    </row>
    <row r="26" spans="1:2" ht="12.75" x14ac:dyDescent="0.2">
      <c r="A26" s="16" t="s">
        <v>29</v>
      </c>
      <c r="B26" s="20">
        <v>167</v>
      </c>
    </row>
    <row r="27" spans="1:2" ht="12.75" x14ac:dyDescent="0.2">
      <c r="A27" s="16" t="s">
        <v>30</v>
      </c>
      <c r="B27" s="20">
        <v>167</v>
      </c>
    </row>
    <row r="28" spans="1:2" ht="12.75" x14ac:dyDescent="0.2">
      <c r="A28" s="16" t="s">
        <v>31</v>
      </c>
      <c r="B28" s="21">
        <v>173</v>
      </c>
    </row>
    <row r="29" spans="1:2" ht="12.75" x14ac:dyDescent="0.2">
      <c r="A29" s="16" t="s">
        <v>32</v>
      </c>
      <c r="B29" s="6">
        <v>177</v>
      </c>
    </row>
    <row r="30" spans="1:2" ht="12.75" x14ac:dyDescent="0.2">
      <c r="A30" s="16" t="s">
        <v>33</v>
      </c>
      <c r="B30" s="6">
        <v>192</v>
      </c>
    </row>
    <row r="31" spans="1:2" ht="12.75" x14ac:dyDescent="0.2">
      <c r="A31" s="16" t="s">
        <v>34</v>
      </c>
      <c r="B31" s="6">
        <v>207</v>
      </c>
    </row>
    <row r="32" spans="1:2" ht="12.75" x14ac:dyDescent="0.2">
      <c r="A32" s="22" t="s">
        <v>35</v>
      </c>
      <c r="B32" s="14">
        <v>245</v>
      </c>
    </row>
    <row r="33" spans="1:21" ht="12.75" x14ac:dyDescent="0.2">
      <c r="A33" s="8"/>
      <c r="B33" s="23"/>
    </row>
    <row r="34" spans="1:21" ht="12.75" x14ac:dyDescent="0.2">
      <c r="A34" s="1" t="s">
        <v>36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46" spans="1:21" ht="18" customHeight="1" x14ac:dyDescent="0.2">
      <c r="G46" s="8" t="s">
        <v>37</v>
      </c>
      <c r="H46" s="8">
        <v>413</v>
      </c>
    </row>
    <row r="47" spans="1:21" ht="12.75" x14ac:dyDescent="0.2">
      <c r="G47" s="8" t="s">
        <v>38</v>
      </c>
      <c r="H47" s="24">
        <f>E57</f>
        <v>148</v>
      </c>
    </row>
    <row r="51" spans="1:21" ht="12.75" x14ac:dyDescent="0.2">
      <c r="A51" s="25" t="s">
        <v>39</v>
      </c>
      <c r="B51" s="25" t="s">
        <v>40</v>
      </c>
      <c r="D51" s="26" t="s">
        <v>1</v>
      </c>
      <c r="E51" s="27" t="s">
        <v>2</v>
      </c>
    </row>
    <row r="52" spans="1:21" ht="12.75" x14ac:dyDescent="0.2">
      <c r="A52" s="6" t="s">
        <v>41</v>
      </c>
      <c r="B52" s="28">
        <v>6.7</v>
      </c>
      <c r="D52" s="29" t="s">
        <v>42</v>
      </c>
      <c r="E52" s="30">
        <f>SUM(B52:B61)/COUNT(B52:B61)</f>
        <v>14.8</v>
      </c>
    </row>
    <row r="53" spans="1:21" ht="12.75" x14ac:dyDescent="0.2">
      <c r="A53" s="6" t="s">
        <v>43</v>
      </c>
      <c r="B53" s="31">
        <v>7.2</v>
      </c>
      <c r="D53" s="29" t="s">
        <v>44</v>
      </c>
      <c r="E53" s="32">
        <f>SUM(B56:B57)/COUNT(B56:B57)</f>
        <v>13.100000000000001</v>
      </c>
    </row>
    <row r="54" spans="1:21" ht="12.75" x14ac:dyDescent="0.2">
      <c r="A54" s="6" t="s">
        <v>45</v>
      </c>
      <c r="B54" s="33">
        <v>7.2</v>
      </c>
      <c r="D54" s="29" t="s">
        <v>46</v>
      </c>
      <c r="E54" s="20">
        <f>MODE(B52:B61)</f>
        <v>7.2</v>
      </c>
    </row>
    <row r="55" spans="1:21" ht="12.75" x14ac:dyDescent="0.2">
      <c r="A55" s="6" t="s">
        <v>47</v>
      </c>
      <c r="B55" s="34">
        <v>7.6</v>
      </c>
      <c r="D55" s="29" t="s">
        <v>48</v>
      </c>
      <c r="E55" s="18">
        <f>SUM(B53:B54)/COUNT(B53:B54)</f>
        <v>7.2</v>
      </c>
    </row>
    <row r="56" spans="1:21" ht="12.75" x14ac:dyDescent="0.2">
      <c r="A56" s="6" t="s">
        <v>49</v>
      </c>
      <c r="B56" s="32">
        <v>10.1</v>
      </c>
      <c r="D56" s="29" t="s">
        <v>50</v>
      </c>
      <c r="E56" s="21">
        <f>SUM(B59:B60)/COUNT(B59:B60)</f>
        <v>20.049999999999997</v>
      </c>
    </row>
    <row r="57" spans="1:21" ht="12.75" x14ac:dyDescent="0.2">
      <c r="A57" s="6" t="s">
        <v>51</v>
      </c>
      <c r="B57" s="35">
        <v>16.100000000000001</v>
      </c>
      <c r="D57" s="29" t="s">
        <v>52</v>
      </c>
      <c r="E57" s="34">
        <f>SUM(B52:B61)</f>
        <v>148</v>
      </c>
    </row>
    <row r="58" spans="1:21" ht="12.75" x14ac:dyDescent="0.2">
      <c r="A58" s="6" t="s">
        <v>53</v>
      </c>
      <c r="B58" s="34">
        <v>16.399999999999999</v>
      </c>
      <c r="D58" s="29" t="s">
        <v>54</v>
      </c>
      <c r="E58" s="6" t="str">
        <f>(H47*100)/413&amp;"%"</f>
        <v>35.8353510895884%</v>
      </c>
    </row>
    <row r="59" spans="1:21" ht="12.75" x14ac:dyDescent="0.2">
      <c r="A59" s="6" t="s">
        <v>55</v>
      </c>
      <c r="B59" s="36">
        <v>17.2</v>
      </c>
      <c r="D59" s="29" t="s">
        <v>56</v>
      </c>
      <c r="E59" s="6">
        <f>23*H47/100</f>
        <v>34.04</v>
      </c>
    </row>
    <row r="60" spans="1:21" ht="12.75" x14ac:dyDescent="0.2">
      <c r="A60" s="6" t="s">
        <v>57</v>
      </c>
      <c r="B60" s="36">
        <v>22.9</v>
      </c>
      <c r="D60" s="37" t="s">
        <v>58</v>
      </c>
      <c r="E60" s="38" t="s">
        <v>59</v>
      </c>
    </row>
    <row r="61" spans="1:21" ht="12.75" x14ac:dyDescent="0.2">
      <c r="A61" s="14" t="s">
        <v>60</v>
      </c>
      <c r="B61" s="39">
        <v>36.6</v>
      </c>
      <c r="D61" s="40"/>
      <c r="E61" s="14"/>
    </row>
    <row r="62" spans="1:21" ht="12.75" x14ac:dyDescent="0.2">
      <c r="A62" s="41"/>
      <c r="B62" s="42"/>
      <c r="D62" s="43"/>
      <c r="E62" s="42"/>
    </row>
    <row r="63" spans="1:21" ht="12.75" x14ac:dyDescent="0.2">
      <c r="A63" s="44" t="s">
        <v>61</v>
      </c>
      <c r="B63" s="45"/>
      <c r="C63" s="2"/>
      <c r="D63" s="44"/>
      <c r="E63" s="4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2.75" x14ac:dyDescent="0.2">
      <c r="A64" s="41"/>
      <c r="B64" s="42"/>
      <c r="D64" s="43"/>
      <c r="E64" s="42"/>
    </row>
    <row r="70" spans="1:21" ht="12.75" x14ac:dyDescent="0.2">
      <c r="A70" s="25" t="s">
        <v>62</v>
      </c>
      <c r="B70" s="13" t="s">
        <v>63</v>
      </c>
      <c r="D70" s="26" t="s">
        <v>1</v>
      </c>
      <c r="E70" s="4" t="s">
        <v>2</v>
      </c>
      <c r="G70" s="25" t="s">
        <v>64</v>
      </c>
    </row>
    <row r="71" spans="1:21" ht="12.75" x14ac:dyDescent="0.2">
      <c r="A71" s="6">
        <v>1</v>
      </c>
      <c r="B71" s="46">
        <v>168</v>
      </c>
      <c r="D71" s="47" t="s">
        <v>65</v>
      </c>
      <c r="E71" s="48">
        <f>B76-B71</f>
        <v>22</v>
      </c>
      <c r="G71" s="49">
        <f>SUM(B71:B76)/COUNT(B71:B76)</f>
        <v>178</v>
      </c>
    </row>
    <row r="72" spans="1:21" ht="12.75" x14ac:dyDescent="0.2">
      <c r="A72" s="6">
        <v>2</v>
      </c>
      <c r="B72" s="46">
        <v>170</v>
      </c>
      <c r="D72" s="29" t="s">
        <v>66</v>
      </c>
      <c r="E72" s="46">
        <f>((B71-G71)^2+(B72-G71)^2+(B73-G71)^2+(B74-G71)^2+(B75-G71)^2+(B76-G71)^2)/COUNT(B71:B76)-1</f>
        <v>61.666666666666664</v>
      </c>
    </row>
    <row r="73" spans="1:21" ht="12.75" x14ac:dyDescent="0.2">
      <c r="A73" s="6">
        <v>3</v>
      </c>
      <c r="B73" s="46">
        <v>174</v>
      </c>
      <c r="D73" s="29" t="s">
        <v>67</v>
      </c>
      <c r="E73" s="46">
        <f>SQRT(E72)</f>
        <v>7.8528126595931642</v>
      </c>
    </row>
    <row r="74" spans="1:21" ht="12.75" x14ac:dyDescent="0.2">
      <c r="A74" s="6">
        <v>4</v>
      </c>
      <c r="B74" s="46">
        <v>182</v>
      </c>
      <c r="D74" s="40" t="s">
        <v>68</v>
      </c>
      <c r="E74" s="50" t="str">
        <f>(E73/G71)*100&amp;"%"</f>
        <v>4.41169250538942%</v>
      </c>
    </row>
    <row r="75" spans="1:21" ht="12.75" x14ac:dyDescent="0.2">
      <c r="A75" s="6">
        <v>5</v>
      </c>
      <c r="B75" s="46">
        <v>184</v>
      </c>
    </row>
    <row r="76" spans="1:21" ht="12.75" x14ac:dyDescent="0.2">
      <c r="A76" s="14">
        <v>6</v>
      </c>
      <c r="B76" s="50">
        <v>190</v>
      </c>
    </row>
    <row r="78" spans="1:21" ht="12.75" x14ac:dyDescent="0.2">
      <c r="A78" s="44" t="s">
        <v>69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87" spans="1:6" ht="12.75" x14ac:dyDescent="0.2">
      <c r="A87" s="25" t="s">
        <v>70</v>
      </c>
      <c r="B87" s="25" t="s">
        <v>71</v>
      </c>
      <c r="D87" s="5"/>
      <c r="E87" s="51" t="s">
        <v>70</v>
      </c>
      <c r="F87" s="52" t="s">
        <v>71</v>
      </c>
    </row>
    <row r="88" spans="1:6" ht="12.75" x14ac:dyDescent="0.2">
      <c r="A88" s="53">
        <v>9</v>
      </c>
      <c r="B88" s="53">
        <v>7</v>
      </c>
      <c r="D88" s="54" t="s">
        <v>72</v>
      </c>
      <c r="E88" s="16">
        <f t="shared" ref="E88:F88" si="0">SUM(A88:A97)/COUNT(A88:A97)</f>
        <v>10.3</v>
      </c>
      <c r="F88" s="6">
        <f t="shared" si="0"/>
        <v>10.3</v>
      </c>
    </row>
    <row r="89" spans="1:6" ht="12.75" x14ac:dyDescent="0.2">
      <c r="A89" s="6">
        <v>10</v>
      </c>
      <c r="B89" s="6">
        <v>7</v>
      </c>
      <c r="D89" s="55" t="s">
        <v>73</v>
      </c>
      <c r="E89" s="16">
        <f>((A88-E88)^2+(A89-E88)^2+(A90-E88)^2+(A91-E88)^2+(A92-E88)^2+(A93-E88)^2+(A94-E88)^2+(A95-E88)^2+(A96-E88)^2+(A97-E88)^2)/COUNT(A88:A97)</f>
        <v>0.41</v>
      </c>
      <c r="F89" s="6">
        <f>((B88-F88)^2+(B89-F88)^2+(B90-F88)^2+(B91-F88)^2+(B92-F88)^2+(B93-F88)^2+(B94-F88)^2+(B95-F88)^2+(B96-F88)^2+(B97-F88)^2)/COUNT(B88:B97)-1</f>
        <v>5.01</v>
      </c>
    </row>
    <row r="90" spans="1:6" ht="12.75" x14ac:dyDescent="0.2">
      <c r="A90" s="6">
        <v>10</v>
      </c>
      <c r="B90" s="6">
        <v>8</v>
      </c>
      <c r="D90" s="55" t="s">
        <v>74</v>
      </c>
      <c r="E90" s="16">
        <f t="shared" ref="E90:F90" si="1">SQRT(E89)</f>
        <v>0.6403124237432849</v>
      </c>
      <c r="F90" s="6">
        <f t="shared" si="1"/>
        <v>2.2383029285599392</v>
      </c>
    </row>
    <row r="91" spans="1:6" ht="12.75" x14ac:dyDescent="0.2">
      <c r="A91" s="6">
        <v>10</v>
      </c>
      <c r="B91" s="6">
        <v>10</v>
      </c>
      <c r="D91" s="56" t="s">
        <v>75</v>
      </c>
      <c r="E91" s="22">
        <f t="shared" ref="E91:F91" si="2">A97-A88</f>
        <v>2</v>
      </c>
      <c r="F91" s="14">
        <f t="shared" si="2"/>
        <v>8</v>
      </c>
    </row>
    <row r="92" spans="1:6" ht="12.75" x14ac:dyDescent="0.2">
      <c r="A92" s="6">
        <v>10</v>
      </c>
      <c r="B92" s="6">
        <v>10</v>
      </c>
    </row>
    <row r="93" spans="1:6" ht="12.75" x14ac:dyDescent="0.2">
      <c r="A93" s="6">
        <v>10</v>
      </c>
      <c r="B93" s="6">
        <v>10</v>
      </c>
    </row>
    <row r="94" spans="1:6" ht="12.75" x14ac:dyDescent="0.2">
      <c r="A94" s="6">
        <v>11</v>
      </c>
      <c r="B94" s="6">
        <v>11</v>
      </c>
    </row>
    <row r="95" spans="1:6" ht="12.75" x14ac:dyDescent="0.2">
      <c r="A95" s="6">
        <v>11</v>
      </c>
      <c r="B95" s="6">
        <v>12</v>
      </c>
    </row>
    <row r="96" spans="1:6" ht="12.75" x14ac:dyDescent="0.2">
      <c r="A96" s="6">
        <v>11</v>
      </c>
      <c r="B96" s="6">
        <v>13</v>
      </c>
    </row>
    <row r="97" spans="1:21" ht="12.75" x14ac:dyDescent="0.2">
      <c r="A97" s="14">
        <v>11</v>
      </c>
      <c r="B97" s="14">
        <v>15</v>
      </c>
    </row>
    <row r="105" spans="1:21" ht="12.75" x14ac:dyDescent="0.2">
      <c r="A105" s="57" t="s">
        <v>76</v>
      </c>
      <c r="B105" s="8" t="s">
        <v>77</v>
      </c>
    </row>
    <row r="107" spans="1:21" ht="12.75" x14ac:dyDescent="0.2">
      <c r="A107" s="44" t="s">
        <v>78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19" spans="1:2" ht="12.75" x14ac:dyDescent="0.2">
      <c r="A119" s="51" t="s">
        <v>72</v>
      </c>
      <c r="B119" s="58">
        <v>6.9</v>
      </c>
    </row>
    <row r="120" spans="1:2" ht="12.75" x14ac:dyDescent="0.2">
      <c r="A120" s="51" t="s">
        <v>79</v>
      </c>
      <c r="B120" s="58">
        <v>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Villaseñor</cp:lastModifiedBy>
  <dcterms:modified xsi:type="dcterms:W3CDTF">2023-02-19T09:30:56Z</dcterms:modified>
</cp:coreProperties>
</file>