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80" windowHeight="8360" activeTab="2"/>
  </bookViews>
  <sheets>
    <sheet name="总表" sheetId="1" r:id="rId1"/>
    <sheet name="利润表" sheetId="2" r:id="rId2"/>
    <sheet name="资产表" sheetId="3" r:id="rId3"/>
    <sheet name="负债表" sheetId="4" r:id="rId4"/>
    <sheet name="现金流量表"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<sst xmlns="http://schemas.openxmlformats.org/spreadsheetml/2006/main" count="408" uniqueCount="191">
  <si>
    <t>名称</t>
  </si>
  <si>
    <t>年份</t>
  </si>
  <si>
    <t>成立时间</t>
  </si>
  <si>
    <t>上市时间</t>
  </si>
  <si>
    <t>投入资本回报率
(息税前利润/&lt;总资产-无息流动负债-多余现金&gt;)</t>
  </si>
  <si>
    <t>投入资本回报率
(息税前利润/&lt;营运资本+长期资产+长期负债&gt;)</t>
  </si>
  <si>
    <t>投入资本回报率
(息税前利润/&lt;股东权益+长期债务-多余现金&gt;)</t>
  </si>
  <si>
    <t>投入资本回报率
(息税前利润/经营性资产)</t>
  </si>
  <si>
    <t>净资产收益率</t>
  </si>
  <si>
    <t>资产收益率</t>
  </si>
  <si>
    <t>经营资产占总资产的比例</t>
  </si>
  <si>
    <t>自由现金流量占销售收入的比例</t>
  </si>
  <si>
    <t>毛利润率</t>
  </si>
  <si>
    <t>销售费用和管理费用占毛利润的比重</t>
  </si>
  <si>
    <t>研发支出占毛利润的比例</t>
  </si>
  <si>
    <t>财务费用占营业利润的比例</t>
  </si>
  <si>
    <t>息税前利润率</t>
  </si>
  <si>
    <t>净利润率</t>
  </si>
  <si>
    <t>资产周转率</t>
  </si>
  <si>
    <t>财务杠杆</t>
  </si>
  <si>
    <t>权益负债率</t>
  </si>
  <si>
    <t>已获利息倍数
(息税前利润/利息费用)</t>
  </si>
  <si>
    <t>流动比率</t>
  </si>
  <si>
    <t>速动比率</t>
  </si>
  <si>
    <t>负债率</t>
  </si>
  <si>
    <t>有息债务的负债率</t>
  </si>
  <si>
    <t>扣除非经常收益的经营利润同比增长率</t>
  </si>
  <si>
    <t>净利润同比增长率</t>
  </si>
  <si>
    <t>营业收入同比增长率</t>
  </si>
  <si>
    <t>经营性现金流量净额同比增长率</t>
  </si>
  <si>
    <t>自由现金流量的同比增长率</t>
  </si>
  <si>
    <t>总股份数同比增长率</t>
  </si>
  <si>
    <t>总资产同比增长</t>
  </si>
  <si>
    <t>零增长模型
(公司价值=自由现金流量/折现率)</t>
  </si>
  <si>
    <t>固定增长模型
(公司价值=下一年自由现金流量/(折现率-平均经济增长率))</t>
  </si>
  <si>
    <t>两阶段增长模型
(公司价值=高速增长阶段的自由现金流的折现和加上低速增长阶段的自由现金流和)</t>
  </si>
  <si>
    <t>三阶段增长模型
公司价值=高速增长阶段的自由现金流的折现和加上过渡阶段的自由现金流和加上低速增长阶段的自由现金流和)</t>
  </si>
  <si>
    <t>扣除非经常性收益的每股经营收益</t>
  </si>
  <si>
    <t>每股收益</t>
  </si>
  <si>
    <t>每股自由现金流量</t>
  </si>
  <si>
    <t>每股账面价值</t>
  </si>
  <si>
    <t>每股清算价值</t>
  </si>
  <si>
    <t>自由现金流量
(净利润+非现金性支出-资本性支出)</t>
  </si>
  <si>
    <t>自由现金流量
(经营现金流量净额-资本性支出)</t>
  </si>
  <si>
    <t>总股份数目</t>
  </si>
  <si>
    <t>流通股份数目</t>
  </si>
  <si>
    <t>发现</t>
  </si>
  <si>
    <t>答案</t>
  </si>
  <si>
    <t>净利润增长的原因</t>
  </si>
  <si>
    <t>股份数增长的原因</t>
  </si>
  <si>
    <t>产品结构
(占营业收入的比重)</t>
  </si>
  <si>
    <t>市场重心</t>
  </si>
  <si>
    <t>发展演变历史</t>
  </si>
  <si>
    <t>产业格局
(产业结构及其各个市场发展情况&lt;构成、集中度、复合增长率、占有率&gt;)</t>
  </si>
  <si>
    <t>主要参与者
(都有谁？基本情况？都在干做什么？)</t>
  </si>
  <si>
    <t>分众传媒</t>
  </si>
  <si>
    <t>2005年在纳斯达克上市，
2015年回到A股上市</t>
  </si>
  <si>
    <t>三人行</t>
  </si>
  <si>
    <t>智度股份</t>
  </si>
  <si>
    <t>易点天下</t>
  </si>
  <si>
    <t>新华都</t>
  </si>
  <si>
    <t>浙文互联</t>
  </si>
  <si>
    <t>电广传媒</t>
  </si>
  <si>
    <t>省广集团</t>
  </si>
  <si>
    <t>兆讯传媒</t>
  </si>
  <si>
    <t>蓝色光标</t>
  </si>
  <si>
    <t>天下秀</t>
  </si>
  <si>
    <t>华媒控股</t>
  </si>
  <si>
    <t>引力传媒</t>
  </si>
  <si>
    <t>因赛集团</t>
  </si>
  <si>
    <t>电声股份</t>
  </si>
  <si>
    <t>元隆雅图</t>
  </si>
  <si>
    <t>天龙集团</t>
  </si>
  <si>
    <t>国脉文化</t>
  </si>
  <si>
    <t>国旅联合</t>
  </si>
  <si>
    <t>福石控股</t>
  </si>
  <si>
    <t>天地在线</t>
  </si>
  <si>
    <t>龙韵股份</t>
  </si>
  <si>
    <t>*ST九有</t>
  </si>
  <si>
    <t>宣亚国际</t>
  </si>
  <si>
    <t>佳云科技</t>
  </si>
  <si>
    <t>思美传媒</t>
  </si>
  <si>
    <t>旗天科技</t>
  </si>
  <si>
    <t>华扬联众</t>
  </si>
  <si>
    <t>遥望科技</t>
  </si>
  <si>
    <t>天娱数科</t>
  </si>
  <si>
    <t>紫天科技</t>
  </si>
  <si>
    <t>净利润</t>
  </si>
  <si>
    <t>利润总额</t>
  </si>
  <si>
    <t>营业利润</t>
  </si>
  <si>
    <t>营业总收入</t>
  </si>
  <si>
    <t>营业总成本</t>
  </si>
  <si>
    <t>营业成本</t>
  </si>
  <si>
    <t>销售费用</t>
  </si>
  <si>
    <t>管理费用</t>
  </si>
  <si>
    <t>研发费用</t>
  </si>
  <si>
    <t>财务费用</t>
  </si>
  <si>
    <t>税金及附加</t>
  </si>
  <si>
    <t>其他收益</t>
  </si>
  <si>
    <t>投资收益</t>
  </si>
  <si>
    <t>汇兑收益</t>
  </si>
  <si>
    <t>公允价值变动收益</t>
  </si>
  <si>
    <t>信用减值损失</t>
  </si>
  <si>
    <t>资产减值损失</t>
  </si>
  <si>
    <t>资产处置收益</t>
  </si>
  <si>
    <t>营业外收入</t>
  </si>
  <si>
    <t>营业外支出</t>
  </si>
  <si>
    <t>所得税费用</t>
  </si>
  <si>
    <t>贷款及应付款项的利息支出</t>
  </si>
  <si>
    <t>租赁负债的利息支出</t>
  </si>
  <si>
    <t>--</t>
  </si>
  <si>
    <t>总资产</t>
  </si>
  <si>
    <t>货币资金同比增长率</t>
  </si>
  <si>
    <t>应收账款</t>
  </si>
  <si>
    <t>预付款项</t>
  </si>
  <si>
    <t>存货</t>
  </si>
  <si>
    <t>其他应收款</t>
  </si>
  <si>
    <t>固定资产同比增长率</t>
  </si>
  <si>
    <t>在建固定资产同比增长率</t>
  </si>
  <si>
    <t>流动资产</t>
  </si>
  <si>
    <t>非流动资产</t>
  </si>
  <si>
    <t>经营性资产</t>
  </si>
  <si>
    <t>非经营性资产</t>
  </si>
  <si>
    <t>货币资金</t>
  </si>
  <si>
    <t>拆出资金</t>
  </si>
  <si>
    <t>交易性金融资产</t>
  </si>
  <si>
    <t>衍生金融资产</t>
  </si>
  <si>
    <t>以公允价值计量且其变动计入当期损益的金融资产</t>
  </si>
  <si>
    <t>一年内到期的非流动资产</t>
  </si>
  <si>
    <t>其他流动资产</t>
  </si>
  <si>
    <t>可供出售金融资产</t>
  </si>
  <si>
    <t>持有至到期投资</t>
  </si>
  <si>
    <t>长期股权投资</t>
  </si>
  <si>
    <t>其他权益工具投资</t>
  </si>
  <si>
    <t>其他非流动金融资产</t>
  </si>
  <si>
    <t>投资性房地产</t>
  </si>
  <si>
    <t>递延所得税资产</t>
  </si>
  <si>
    <t>其他非流动资产</t>
  </si>
  <si>
    <t>应收票据</t>
  </si>
  <si>
    <t>应收款项融资</t>
  </si>
  <si>
    <t xml:space="preserve">应收利息 </t>
  </si>
  <si>
    <t xml:space="preserve">其他应收款 </t>
  </si>
  <si>
    <t>合同资产</t>
  </si>
  <si>
    <t>固定资产</t>
  </si>
  <si>
    <t>在建工程</t>
  </si>
  <si>
    <t>工程物资</t>
  </si>
  <si>
    <t>使用权资产</t>
  </si>
  <si>
    <t>无形资产</t>
  </si>
  <si>
    <t>商誉</t>
  </si>
  <si>
    <t>长期待摊费用</t>
  </si>
  <si>
    <t>股东权益合计</t>
  </si>
  <si>
    <t>归属于母公司股东权益</t>
  </si>
  <si>
    <t>负债</t>
  </si>
  <si>
    <t>有息债务</t>
  </si>
  <si>
    <t>股本</t>
  </si>
  <si>
    <t>其他权益工具</t>
  </si>
  <si>
    <t>资本公积</t>
  </si>
  <si>
    <t>库存股</t>
  </si>
  <si>
    <t>其他综合收益</t>
  </si>
  <si>
    <t>专项储备</t>
  </si>
  <si>
    <t>盈余公积</t>
  </si>
  <si>
    <t>一般风险准备</t>
  </si>
  <si>
    <t>未分配利润</t>
  </si>
  <si>
    <t>少数股东权益</t>
  </si>
  <si>
    <t>短期债务</t>
  </si>
  <si>
    <t>长期债务</t>
  </si>
  <si>
    <t>短期借款</t>
  </si>
  <si>
    <t>吸收存款及同业存放</t>
  </si>
  <si>
    <t>以公允价值计量且变动计入当期损益的金融负债</t>
  </si>
  <si>
    <t>交易性金融负债</t>
  </si>
  <si>
    <t>衍生金融负债</t>
  </si>
  <si>
    <t>应付票据</t>
  </si>
  <si>
    <t>应付账款</t>
  </si>
  <si>
    <t>预收款项</t>
  </si>
  <si>
    <t xml:space="preserve">合同负债 </t>
  </si>
  <si>
    <t>应付职工薪酬</t>
  </si>
  <si>
    <t>应交税费</t>
  </si>
  <si>
    <t>应付利息</t>
  </si>
  <si>
    <t>其他应付款</t>
  </si>
  <si>
    <t>一年内到期的非流动负债</t>
  </si>
  <si>
    <t>其他流动负债</t>
  </si>
  <si>
    <t>保险合同准备金</t>
  </si>
  <si>
    <t>长期借款</t>
  </si>
  <si>
    <t>应付债券</t>
  </si>
  <si>
    <t>租赁负债</t>
  </si>
  <si>
    <t>长期应付款合计</t>
  </si>
  <si>
    <t>递延收益</t>
  </si>
  <si>
    <t>递延所得税负债</t>
  </si>
  <si>
    <t>其他非流动负债</t>
  </si>
  <si>
    <t>经营性现金流量净额</t>
  </si>
  <si>
    <t>购建固定资产、无形资产和其他长期资产支付的现金</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</si>
</sst>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 \¥* #,##0.00_ ;_ \¥* \-#,##0.00_ ;_ \¥* &quot;-&quot;??_ ;_ @_ "/>
    <numFmt numFmtId="177" formatCode="#,##0.00_ "/>
    <numFmt numFmtId="178" formatCode="0.00_);[Red]\(0.00\)"/>
  </numFmts>
  <fonts count="21">
    <font>
      <sz val="11"/>
      <color theme="1"/>
      <name val="宋体"/>
      <charset val="134"/>
      <scheme val="minor"/>
    </font>
    <font>
      <sz val="9"/>
      <color rgb="FF152122"/>
      <name val="Arial"/>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5">
    <fill>
      <patternFill patternType="none"/>
    </fill>
    <fill>
      <patternFill patternType="gray125"/>
    </fill>
    <fill>
      <patternFill patternType="solid">
        <fgColor rgb="FF92D050"/>
        <bgColor indexed="64"/>
      </patternFill>
    </fill>
    <fill>
      <patternFill patternType="solid">
        <fgColor rgb="FFC00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4" borderId="8"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9" applyNumberFormat="0" applyFill="0" applyAlignment="0" applyProtection="0">
      <alignment vertical="center"/>
    </xf>
    <xf numFmtId="0" fontId="8" fillId="0" borderId="9" applyNumberFormat="0" applyFill="0" applyAlignment="0" applyProtection="0">
      <alignment vertical="center"/>
    </xf>
    <xf numFmtId="0" fontId="9" fillId="0" borderId="10" applyNumberFormat="0" applyFill="0" applyAlignment="0" applyProtection="0">
      <alignment vertical="center"/>
    </xf>
    <xf numFmtId="0" fontId="9" fillId="0" borderId="0" applyNumberFormat="0" applyFill="0" applyBorder="0" applyAlignment="0" applyProtection="0">
      <alignment vertical="center"/>
    </xf>
    <xf numFmtId="0" fontId="10" fillId="5" borderId="11" applyNumberFormat="0" applyAlignment="0" applyProtection="0">
      <alignment vertical="center"/>
    </xf>
    <xf numFmtId="0" fontId="11" fillId="6" borderId="12" applyNumberFormat="0" applyAlignment="0" applyProtection="0">
      <alignment vertical="center"/>
    </xf>
    <xf numFmtId="0" fontId="12" fillId="6" borderId="11" applyNumberFormat="0" applyAlignment="0" applyProtection="0">
      <alignment vertical="center"/>
    </xf>
    <xf numFmtId="0" fontId="13" fillId="7" borderId="13" applyNumberFormat="0" applyAlignment="0" applyProtection="0">
      <alignment vertical="center"/>
    </xf>
    <xf numFmtId="0" fontId="14" fillId="0" borderId="14" applyNumberFormat="0" applyFill="0" applyAlignment="0" applyProtection="0">
      <alignment vertical="center"/>
    </xf>
    <xf numFmtId="0" fontId="15" fillId="0" borderId="15" applyNumberFormat="0" applyFill="0" applyAlignment="0" applyProtection="0">
      <alignment vertical="center"/>
    </xf>
    <xf numFmtId="0" fontId="16" fillId="8" borderId="0" applyNumberFormat="0" applyBorder="0" applyAlignment="0" applyProtection="0">
      <alignment vertical="center"/>
    </xf>
    <xf numFmtId="0" fontId="17" fillId="9" borderId="0" applyNumberFormat="0" applyBorder="0" applyAlignment="0" applyProtection="0">
      <alignment vertical="center"/>
    </xf>
    <xf numFmtId="0" fontId="18" fillId="10" borderId="0" applyNumberFormat="0" applyBorder="0" applyAlignment="0" applyProtection="0">
      <alignment vertical="center"/>
    </xf>
    <xf numFmtId="0" fontId="19"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20" fillId="32" borderId="0" applyNumberFormat="0" applyBorder="0" applyAlignment="0" applyProtection="0">
      <alignment vertical="center"/>
    </xf>
    <xf numFmtId="0" fontId="20" fillId="33" borderId="0" applyNumberFormat="0" applyBorder="0" applyAlignment="0" applyProtection="0">
      <alignment vertical="center"/>
    </xf>
    <xf numFmtId="0" fontId="19" fillId="34" borderId="0" applyNumberFormat="0" applyBorder="0" applyAlignment="0" applyProtection="0">
      <alignment vertical="center"/>
    </xf>
  </cellStyleXfs>
  <cellXfs count="58">
    <xf numFmtId="0" fontId="0" fillId="0" borderId="0" xfId="0">
      <alignment vertical="center"/>
    </xf>
    <xf numFmtId="0" fontId="0" fillId="0" borderId="0" xfId="0" applyFill="1" applyAlignment="1">
      <alignment vertical="center"/>
    </xf>
    <xf numFmtId="44" fontId="0" fillId="0" borderId="0" xfId="0" applyNumberFormat="1">
      <alignment vertical="center"/>
    </xf>
    <xf numFmtId="0" fontId="0" fillId="0" borderId="1" xfId="0" applyFill="1" applyBorder="1" applyAlignment="1">
      <alignment horizontal="center" vertical="center"/>
    </xf>
    <xf numFmtId="44" fontId="0" fillId="0" borderId="1" xfId="0" applyNumberFormat="1" applyBorder="1" applyAlignment="1">
      <alignment horizontal="center" vertical="center"/>
    </xf>
    <xf numFmtId="44" fontId="0" fillId="0" borderId="2" xfId="0" applyNumberFormat="1" applyBorder="1" applyAlignment="1">
      <alignment horizontal="center" vertical="center" wrapText="1"/>
    </xf>
    <xf numFmtId="0" fontId="0" fillId="0" borderId="2" xfId="0" applyFill="1" applyBorder="1" applyAlignment="1">
      <alignment horizontal="center" vertical="center"/>
    </xf>
    <xf numFmtId="44" fontId="0" fillId="0" borderId="2" xfId="0" applyNumberFormat="1" applyBorder="1" applyAlignment="1">
      <alignment horizontal="center" vertical="center"/>
    </xf>
    <xf numFmtId="44" fontId="0" fillId="0" borderId="3" xfId="0" applyNumberFormat="1" applyBorder="1" applyAlignment="1">
      <alignment horizontal="center" vertical="center"/>
    </xf>
    <xf numFmtId="44" fontId="1" fillId="0" borderId="1" xfId="0" applyNumberFormat="1" applyFont="1" applyBorder="1" applyAlignment="1">
      <alignment horizontal="right" vertical="center" wrapText="1"/>
    </xf>
    <xf numFmtId="44" fontId="1" fillId="0" borderId="1" xfId="0" applyNumberFormat="1" applyFont="1" applyFill="1" applyBorder="1" applyAlignment="1">
      <alignment horizontal="right" vertical="center" wrapText="1"/>
    </xf>
    <xf numFmtId="44" fontId="0" fillId="0" borderId="1" xfId="0" applyNumberFormat="1" applyBorder="1">
      <alignment vertical="center"/>
    </xf>
    <xf numFmtId="0" fontId="0" fillId="0" borderId="4" xfId="0" applyFill="1" applyBorder="1" applyAlignment="1">
      <alignment horizontal="center" vertical="center"/>
    </xf>
    <xf numFmtId="0" fontId="0" fillId="0" borderId="5" xfId="0" applyFill="1" applyBorder="1" applyAlignment="1">
      <alignment horizontal="center" vertical="center"/>
    </xf>
    <xf numFmtId="44" fontId="0" fillId="0" borderId="1" xfId="0" applyNumberFormat="1" applyFont="1" applyFill="1" applyBorder="1" applyAlignment="1">
      <alignment horizontal="center" vertical="center"/>
    </xf>
    <xf numFmtId="0" fontId="0" fillId="0" borderId="6" xfId="0" applyFill="1" applyBorder="1" applyAlignment="1">
      <alignment horizontal="center" vertical="center"/>
    </xf>
    <xf numFmtId="0" fontId="0" fillId="0" borderId="6" xfId="0" applyBorder="1">
      <alignment vertical="center"/>
    </xf>
    <xf numFmtId="44" fontId="1" fillId="0" borderId="1" xfId="0" applyNumberFormat="1" applyFont="1" applyBorder="1" applyAlignment="1">
      <alignment horizontal="center" vertical="center" wrapText="1"/>
    </xf>
    <xf numFmtId="44" fontId="0" fillId="0" borderId="1" xfId="0" applyNumberFormat="1" applyFill="1" applyBorder="1" applyAlignment="1">
      <alignment horizontal="center" vertical="center"/>
    </xf>
    <xf numFmtId="0" fontId="0" fillId="0" borderId="1" xfId="0" applyBorder="1">
      <alignment vertical="center"/>
    </xf>
    <xf numFmtId="4" fontId="0" fillId="0" borderId="1" xfId="0" applyNumberFormat="1" applyFill="1" applyBorder="1" applyAlignment="1">
      <alignment horizontal="center" vertical="center"/>
    </xf>
    <xf numFmtId="44" fontId="0" fillId="2" borderId="1" xfId="0" applyNumberFormat="1" applyFill="1" applyBorder="1" applyAlignment="1">
      <alignment horizontal="center" vertical="center"/>
    </xf>
    <xf numFmtId="44" fontId="0" fillId="0" borderId="1" xfId="0" applyNumberFormat="1" applyFill="1" applyBorder="1" applyAlignment="1">
      <alignment vertical="center"/>
    </xf>
    <xf numFmtId="44" fontId="0" fillId="0" borderId="0" xfId="0" applyNumberFormat="1" applyAlignment="1">
      <alignment horizontal="center" vertical="center"/>
    </xf>
    <xf numFmtId="10" fontId="0" fillId="0" borderId="1" xfId="3" applyNumberFormat="1" applyFill="1" applyBorder="1" applyAlignment="1">
      <alignment horizontal="center" vertical="center"/>
    </xf>
    <xf numFmtId="44" fontId="0" fillId="0" borderId="1" xfId="3" applyNumberFormat="1" applyFill="1" applyBorder="1" applyAlignment="1">
      <alignment horizontal="center" vertical="center"/>
    </xf>
    <xf numFmtId="44" fontId="0" fillId="0" borderId="7" xfId="0" applyNumberFormat="1" applyFill="1" applyBorder="1" applyAlignment="1">
      <alignment horizontal="center" vertical="center"/>
    </xf>
    <xf numFmtId="44" fontId="0" fillId="0" borderId="6" xfId="0" applyNumberFormat="1" applyFill="1" applyBorder="1" applyAlignment="1">
      <alignment horizontal="center" vertical="center"/>
    </xf>
    <xf numFmtId="4" fontId="0" fillId="0" borderId="0" xfId="0" applyNumberFormat="1">
      <alignment vertical="center"/>
    </xf>
    <xf numFmtId="44" fontId="0" fillId="0" borderId="4" xfId="0" applyNumberFormat="1" applyBorder="1">
      <alignment vertical="center"/>
    </xf>
    <xf numFmtId="176" fontId="1" fillId="0" borderId="1" xfId="0" applyNumberFormat="1" applyFont="1" applyBorder="1" applyAlignment="1">
      <alignment horizontal="center" vertical="center" wrapText="1"/>
    </xf>
    <xf numFmtId="10" fontId="0" fillId="0" borderId="0" xfId="3" applyNumberFormat="1" applyAlignment="1">
      <alignment horizontal="center" vertical="center"/>
    </xf>
    <xf numFmtId="10" fontId="0" fillId="0" borderId="0" xfId="3" applyNumberFormat="1" applyFill="1" applyAlignment="1">
      <alignment horizontal="center" vertical="center"/>
    </xf>
    <xf numFmtId="0" fontId="0" fillId="0" borderId="0" xfId="0" applyAlignment="1">
      <alignment horizontal="center" vertical="center"/>
    </xf>
    <xf numFmtId="177" fontId="0" fillId="0" borderId="0" xfId="0" applyNumberFormat="1">
      <alignment vertical="center"/>
    </xf>
    <xf numFmtId="0" fontId="0" fillId="0" borderId="2" xfId="0" applyFill="1" applyBorder="1" applyAlignment="1">
      <alignment horizontal="center" vertical="center" wrapText="1"/>
    </xf>
    <xf numFmtId="0" fontId="0" fillId="0" borderId="3" xfId="0" applyFill="1" applyBorder="1" applyAlignment="1">
      <alignment horizontal="center" vertical="center"/>
    </xf>
    <xf numFmtId="0" fontId="0" fillId="3" borderId="1" xfId="0" applyFill="1" applyBorder="1" applyAlignment="1">
      <alignment horizontal="center" vertical="center"/>
    </xf>
    <xf numFmtId="0" fontId="0" fillId="0" borderId="1" xfId="0" applyFill="1" applyBorder="1">
      <alignment vertical="center"/>
    </xf>
    <xf numFmtId="10" fontId="0" fillId="0" borderId="2" xfId="3" applyNumberFormat="1" applyFill="1" applyBorder="1" applyAlignment="1">
      <alignment horizontal="center" vertical="center" wrapText="1"/>
    </xf>
    <xf numFmtId="10" fontId="0" fillId="0" borderId="1" xfId="3" applyNumberFormat="1" applyFill="1" applyBorder="1" applyAlignment="1">
      <alignment horizontal="center" vertical="center" wrapText="1"/>
    </xf>
    <xf numFmtId="10" fontId="0" fillId="0" borderId="4" xfId="3" applyNumberFormat="1" applyFill="1" applyBorder="1" applyAlignment="1">
      <alignment horizontal="center" vertical="center"/>
    </xf>
    <xf numFmtId="0" fontId="0" fillId="0" borderId="2" xfId="0" applyFill="1" applyBorder="1" applyAlignment="1">
      <alignment horizontal="center" vertical="center"/>
    </xf>
    <xf numFmtId="0" fontId="0" fillId="0" borderId="4" xfId="0" applyFill="1" applyBorder="1" applyAlignment="1">
      <alignment horizontal="center" vertical="center"/>
    </xf>
    <xf numFmtId="178" fontId="0" fillId="0" borderId="1" xfId="0" applyNumberFormat="1" applyFill="1" applyBorder="1" applyAlignment="1">
      <alignment horizontal="center" vertical="center"/>
    </xf>
    <xf numFmtId="178" fontId="0" fillId="0" borderId="1" xfId="0" applyNumberFormat="1" applyFill="1" applyBorder="1" applyAlignment="1">
      <alignment horizontal="center" vertical="center" wrapText="1"/>
    </xf>
    <xf numFmtId="178" fontId="0" fillId="0" borderId="1" xfId="3" applyNumberFormat="1" applyFill="1" applyBorder="1" applyAlignment="1">
      <alignment vertical="center"/>
    </xf>
    <xf numFmtId="178" fontId="1" fillId="0" borderId="1" xfId="0" applyNumberFormat="1" applyFont="1" applyFill="1" applyBorder="1" applyAlignment="1">
      <alignment horizontal="right" vertical="center" wrapText="1"/>
    </xf>
    <xf numFmtId="178" fontId="0" fillId="0" borderId="2" xfId="0" applyNumberFormat="1" applyFill="1" applyBorder="1" applyAlignment="1">
      <alignment horizontal="center" vertical="center"/>
    </xf>
    <xf numFmtId="178" fontId="0" fillId="0" borderId="4" xfId="0" applyNumberFormat="1" applyFill="1" applyBorder="1" applyAlignment="1">
      <alignment horizontal="center" vertical="center"/>
    </xf>
    <xf numFmtId="178" fontId="1" fillId="0" borderId="1" xfId="0" applyNumberFormat="1" applyFont="1" applyFill="1" applyBorder="1" applyAlignment="1">
      <alignment horizontal="center" vertical="center" wrapText="1"/>
    </xf>
    <xf numFmtId="0" fontId="0" fillId="0" borderId="1" xfId="0" applyFill="1" applyBorder="1" applyAlignment="1">
      <alignment horizontal="center" vertical="center" wrapText="1"/>
    </xf>
    <xf numFmtId="44" fontId="0" fillId="0" borderId="1" xfId="0" applyNumberFormat="1" applyFill="1" applyBorder="1" applyAlignment="1">
      <alignment horizontal="center" vertical="center" wrapText="1"/>
    </xf>
    <xf numFmtId="44" fontId="0" fillId="0" borderId="1" xfId="0" applyNumberFormat="1" applyFill="1" applyBorder="1">
      <alignment vertical="center"/>
    </xf>
    <xf numFmtId="177" fontId="0" fillId="0" borderId="1" xfId="0" applyNumberFormat="1" applyFont="1" applyFill="1" applyBorder="1" applyAlignment="1">
      <alignment horizontal="center" vertical="center"/>
    </xf>
    <xf numFmtId="177" fontId="1" fillId="0" borderId="1" xfId="0" applyNumberFormat="1" applyFont="1" applyFill="1" applyBorder="1" applyAlignment="1">
      <alignment horizontal="right" vertical="center" wrapText="1"/>
    </xf>
    <xf numFmtId="177" fontId="0" fillId="0" borderId="1" xfId="0" applyNumberFormat="1" applyFill="1" applyBorder="1">
      <alignment vertical="center"/>
    </xf>
    <xf numFmtId="177" fontId="0" fillId="0" borderId="0" xfId="0" applyNumberFormat="1" applyFill="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C436"/>
  <sheetViews>
    <sheetView workbookViewId="0">
      <pane xSplit="2" ySplit="2" topLeftCell="P3" activePane="bottomRight" state="frozen"/>
      <selection/>
      <selection pane="topRight"/>
      <selection pane="bottomLeft"/>
      <selection pane="bottomRight" activeCell="AM7" sqref="AM7"/>
    </sheetView>
  </sheetViews>
  <sheetFormatPr defaultColWidth="9.23076923076923" defaultRowHeight="16.8"/>
  <cols>
    <col min="1" max="2" width="9.23076923076923" style="1"/>
    <col min="5" max="5" width="16.1826923076923" customWidth="1"/>
    <col min="6" max="6" width="13.1346153846154" customWidth="1"/>
    <col min="7" max="8" width="17.2980769230769" style="31" customWidth="1"/>
    <col min="9" max="9" width="15.1538461538462" style="31" customWidth="1"/>
    <col min="10" max="10" width="12.7692307692308" style="31" customWidth="1"/>
    <col min="11" max="11" width="27.3076923076923" style="31" customWidth="1"/>
    <col min="12" max="12" width="34.5384615384615" customWidth="1"/>
    <col min="13" max="13" width="12.9230769230769" style="32"/>
    <col min="14" max="14" width="39.3846153846154" style="32" customWidth="1"/>
    <col min="15" max="15" width="27.3076923076923" style="32" customWidth="1"/>
    <col min="16" max="16" width="29.6923076923077" style="32" customWidth="1"/>
    <col min="17" max="17" width="12.9230769230769" style="32"/>
    <col min="18" max="18" width="12.9230769230769" style="31"/>
    <col min="19" max="19" width="12.7692307692308" style="31" customWidth="1"/>
    <col min="20" max="20" width="12.9230769230769"/>
    <col min="21" max="21" width="12.7692307692308" customWidth="1"/>
    <col min="25" max="25" width="10.7692307692308" style="31" customWidth="1"/>
    <col min="26" max="27" width="20" customWidth="1"/>
    <col min="28" max="28" width="20" style="31" customWidth="1"/>
    <col min="29" max="29" width="22.4615384615385" style="31" customWidth="1"/>
    <col min="30" max="30" width="34.5384615384615" customWidth="1"/>
    <col min="31" max="31" width="29.6923076923077" style="31" customWidth="1"/>
    <col min="32" max="32" width="22.4615384615385" customWidth="1"/>
    <col min="33" max="33" width="17.6153846153846" customWidth="1"/>
    <col min="34" max="37" width="15.7692307692308" customWidth="1"/>
    <col min="38" max="38" width="37" customWidth="1"/>
    <col min="39" max="39" width="15.7692307692308" style="33" customWidth="1"/>
    <col min="40" max="40" width="20" customWidth="1"/>
    <col min="41" max="43" width="15.7692307692308" customWidth="1"/>
    <col min="44" max="44" width="19.2307692307692" style="2" customWidth="1"/>
    <col min="45" max="45" width="17.8461538461538" style="34" customWidth="1"/>
    <col min="46" max="46" width="17.9230769230769" style="34" customWidth="1"/>
    <col min="53" max="53" width="15.1538461538462" customWidth="1"/>
    <col min="54" max="54" width="8.84615384615385" customWidth="1"/>
  </cols>
  <sheetData>
    <row r="1" spans="1:55">
      <c r="A1" s="3" t="s">
        <v>0</v>
      </c>
      <c r="B1" s="3" t="s">
        <v>1</v>
      </c>
      <c r="C1" s="3" t="s">
        <v>2</v>
      </c>
      <c r="D1" s="3" t="s">
        <v>3</v>
      </c>
      <c r="E1" s="39" t="s">
        <v>4</v>
      </c>
      <c r="F1" s="40" t="s">
        <v>5</v>
      </c>
      <c r="G1" s="40" t="s">
        <v>6</v>
      </c>
      <c r="H1" s="40" t="s">
        <v>7</v>
      </c>
      <c r="I1" s="24" t="s">
        <v>8</v>
      </c>
      <c r="J1" s="3" t="s">
        <v>9</v>
      </c>
      <c r="K1" s="42" t="s">
        <v>10</v>
      </c>
      <c r="L1" s="3" t="s">
        <v>11</v>
      </c>
      <c r="M1" s="6" t="s">
        <v>12</v>
      </c>
      <c r="N1" s="6" t="s">
        <v>13</v>
      </c>
      <c r="O1" s="6" t="s">
        <v>14</v>
      </c>
      <c r="P1" s="6" t="s">
        <v>15</v>
      </c>
      <c r="Q1" s="6" t="s">
        <v>16</v>
      </c>
      <c r="R1" s="24" t="s">
        <v>17</v>
      </c>
      <c r="S1" s="24" t="s">
        <v>18</v>
      </c>
      <c r="T1" s="44" t="s">
        <v>19</v>
      </c>
      <c r="U1" s="44" t="s">
        <v>20</v>
      </c>
      <c r="V1" s="45" t="s">
        <v>21</v>
      </c>
      <c r="W1" s="45" t="s">
        <v>22</v>
      </c>
      <c r="X1" s="45" t="s">
        <v>23</v>
      </c>
      <c r="Y1" s="24" t="s">
        <v>24</v>
      </c>
      <c r="Z1" s="3" t="s">
        <v>25</v>
      </c>
      <c r="AA1" s="6" t="s">
        <v>26</v>
      </c>
      <c r="AB1" s="24" t="s">
        <v>27</v>
      </c>
      <c r="AC1" s="24" t="s">
        <v>28</v>
      </c>
      <c r="AD1" s="3" t="s">
        <v>29</v>
      </c>
      <c r="AE1" s="24" t="s">
        <v>30</v>
      </c>
      <c r="AF1" s="3" t="s">
        <v>31</v>
      </c>
      <c r="AG1" s="24" t="s">
        <v>32</v>
      </c>
      <c r="AH1" s="35" t="s">
        <v>33</v>
      </c>
      <c r="AI1" s="35" t="s">
        <v>34</v>
      </c>
      <c r="AJ1" s="35" t="s">
        <v>35</v>
      </c>
      <c r="AK1" s="35" t="s">
        <v>36</v>
      </c>
      <c r="AL1" s="48" t="s">
        <v>37</v>
      </c>
      <c r="AM1" s="6" t="s">
        <v>38</v>
      </c>
      <c r="AN1" s="6" t="s">
        <v>39</v>
      </c>
      <c r="AO1" s="6" t="s">
        <v>40</v>
      </c>
      <c r="AP1" s="6" t="s">
        <v>41</v>
      </c>
      <c r="AQ1" s="51" t="s">
        <v>42</v>
      </c>
      <c r="AR1" s="52" t="s">
        <v>43</v>
      </c>
      <c r="AS1" s="54" t="s">
        <v>44</v>
      </c>
      <c r="AT1" s="54" t="s">
        <v>45</v>
      </c>
      <c r="AU1" s="3" t="s">
        <v>46</v>
      </c>
      <c r="AV1" s="3" t="s">
        <v>47</v>
      </c>
      <c r="AW1" s="3" t="s">
        <v>48</v>
      </c>
      <c r="AX1" s="3" t="s">
        <v>49</v>
      </c>
      <c r="AY1" s="51" t="s">
        <v>50</v>
      </c>
      <c r="AZ1" s="51" t="s">
        <v>51</v>
      </c>
      <c r="BA1" s="3" t="s">
        <v>52</v>
      </c>
      <c r="BB1" s="51" t="s">
        <v>53</v>
      </c>
      <c r="BC1" s="51" t="s">
        <v>54</v>
      </c>
    </row>
    <row r="2" ht="46" customHeight="1" spans="1:55">
      <c r="A2" s="3"/>
      <c r="B2" s="3"/>
      <c r="C2" s="3"/>
      <c r="D2" s="3"/>
      <c r="E2" s="41"/>
      <c r="F2" s="40"/>
      <c r="G2" s="40"/>
      <c r="H2" s="40"/>
      <c r="I2" s="24"/>
      <c r="J2" s="3"/>
      <c r="K2" s="43"/>
      <c r="L2" s="3"/>
      <c r="M2" s="12"/>
      <c r="N2" s="12"/>
      <c r="O2" s="12"/>
      <c r="P2" s="12"/>
      <c r="Q2" s="12"/>
      <c r="R2" s="24"/>
      <c r="S2" s="24"/>
      <c r="T2" s="44"/>
      <c r="U2" s="44"/>
      <c r="V2" s="44"/>
      <c r="W2" s="45"/>
      <c r="X2" s="45"/>
      <c r="Y2" s="24"/>
      <c r="Z2" s="3"/>
      <c r="AA2" s="12"/>
      <c r="AB2" s="24"/>
      <c r="AC2" s="24"/>
      <c r="AD2" s="3"/>
      <c r="AE2" s="24"/>
      <c r="AF2" s="3"/>
      <c r="AG2" s="24"/>
      <c r="AH2" s="12"/>
      <c r="AI2" s="12"/>
      <c r="AJ2" s="12"/>
      <c r="AK2" s="12"/>
      <c r="AL2" s="49"/>
      <c r="AM2" s="12"/>
      <c r="AN2" s="12"/>
      <c r="AO2" s="12"/>
      <c r="AP2" s="12"/>
      <c r="AQ2" s="3"/>
      <c r="AR2" s="18"/>
      <c r="AS2" s="54"/>
      <c r="AT2" s="54"/>
      <c r="AU2" s="3"/>
      <c r="AV2" s="3"/>
      <c r="AW2" s="3"/>
      <c r="AX2" s="3"/>
      <c r="AY2" s="3"/>
      <c r="AZ2" s="51"/>
      <c r="BA2" s="3"/>
      <c r="BB2" s="3"/>
      <c r="BC2" s="3"/>
    </row>
    <row r="3" spans="1:55">
      <c r="A3" s="3" t="s">
        <v>55</v>
      </c>
      <c r="B3" s="3">
        <v>2023</v>
      </c>
      <c r="C3" s="6">
        <v>2003</v>
      </c>
      <c r="D3" s="35" t="s">
        <v>56</v>
      </c>
      <c r="E3" s="38"/>
      <c r="F3" s="38"/>
      <c r="G3" s="24">
        <f ca="1">(利润表!J4-SUM(利润表!K4:利润表!N4))/(负债表!C4+负债表!F4-SUM(资产表!Q4:资产表!AG4))</f>
        <v>-0.624782046813097</v>
      </c>
      <c r="H3" s="24">
        <f ca="1">(利润表!F3-SUM(利润表!H3:利润表!K3))/SUM(资产表!AE3:资产表!AR3)</f>
        <v>0.808629658646898</v>
      </c>
      <c r="I3" s="24">
        <f>利润表!C3/负债表!C3</f>
        <v>0.267561808217618</v>
      </c>
      <c r="J3" s="24">
        <f>利润表!C3/资产表!C3</f>
        <v>0.198148612952694</v>
      </c>
      <c r="K3" s="24">
        <f ca="1">SUM(资产表!AD3:资产表!AR3)/资产表!C3</f>
        <v>0.258200728743725</v>
      </c>
      <c r="L3" s="38"/>
      <c r="M3" s="24">
        <f>(利润表!F3-利润表!H3)/利润表!F3</f>
        <v>0.654793622282217</v>
      </c>
      <c r="N3" s="24"/>
      <c r="O3" s="24"/>
      <c r="P3" s="24"/>
      <c r="Q3" s="24">
        <f ca="1">(利润表!F3-SUM(利润表!H3:利润表!K3))/利润表!F3</f>
        <v>0.42728698199671</v>
      </c>
      <c r="R3" s="24">
        <f>利润表!C3/利润表!F3</f>
        <v>0.405511867197417</v>
      </c>
      <c r="S3" s="24">
        <f>利润表!F3/资产表!C3</f>
        <v>0.488638259398285</v>
      </c>
      <c r="T3" s="44">
        <f>资产表!C3/负债表!C3</f>
        <v>1.35030876184582</v>
      </c>
      <c r="U3" s="38"/>
      <c r="V3" s="38"/>
      <c r="W3" s="38"/>
      <c r="X3" s="38"/>
      <c r="Y3" s="24">
        <f>负债表!E3/资产表!C3</f>
        <v>0.259428637171071</v>
      </c>
      <c r="Z3" s="38"/>
      <c r="AA3" s="38"/>
      <c r="AB3" s="24">
        <f>(利润表!C3-利润表!C4)/利润表!C4</f>
        <v>0.730173465104624</v>
      </c>
      <c r="AC3" s="24">
        <f>(利润表!F3-利润表!F4)/利润表!F4</f>
        <v>0.263000161389892</v>
      </c>
      <c r="AD3" s="38"/>
      <c r="AE3" s="24">
        <f>(AR3-AR4)/AR4</f>
        <v>0.121278313443492</v>
      </c>
      <c r="AF3" s="38"/>
      <c r="AG3" s="24">
        <f>(资产表!C3-资产表!C4)/资产表!C4</f>
        <v>-0.0347778314297086</v>
      </c>
      <c r="AH3" s="46">
        <f>$AR$3/0.04*(负债表!$C$3/资产表!$C$3)/$AS$3</f>
        <v>9.49249030060557</v>
      </c>
      <c r="AI3" s="46">
        <f>$AR$3*1.02/(0.04-0.02)*(负债表!$D$3/资产表!$C$3)/$AS$3</f>
        <v>18.9915593950889</v>
      </c>
      <c r="AJ3" s="47"/>
      <c r="AK3" s="47"/>
      <c r="AL3" s="47"/>
      <c r="AM3" s="50">
        <f>利润表!C3/AS3</f>
        <v>0.334235906584914</v>
      </c>
      <c r="AN3" s="50">
        <f>AR3/AS3</f>
        <v>0.512711712985765</v>
      </c>
      <c r="AO3" s="50">
        <f>负债表!C3/AS3</f>
        <v>1.24919138800657</v>
      </c>
      <c r="AP3" s="47"/>
      <c r="AQ3" s="47"/>
      <c r="AR3" s="10">
        <f>现金流量表!C3-现金流量表!D3</f>
        <v>7404684960.8</v>
      </c>
      <c r="AS3" s="55">
        <v>14442199726</v>
      </c>
      <c r="AT3" s="56">
        <v>14442199726</v>
      </c>
      <c r="AU3" s="38"/>
      <c r="AV3" s="38"/>
      <c r="AW3" s="38"/>
      <c r="AX3" s="38"/>
      <c r="AY3" s="38"/>
      <c r="AZ3" s="38"/>
      <c r="BA3" s="38"/>
      <c r="BB3" s="38"/>
      <c r="BC3" s="38"/>
    </row>
    <row r="4" spans="1:55">
      <c r="A4" s="3"/>
      <c r="B4" s="3">
        <v>2022</v>
      </c>
      <c r="C4" s="36"/>
      <c r="D4" s="36"/>
      <c r="E4" s="38"/>
      <c r="F4" s="38"/>
      <c r="G4" s="24">
        <f ca="1">(利润表!J5-SUM(利润表!K5:利润表!N5))/(负债表!C5+负债表!F5-SUM(资产表!Q5:资产表!AG5))</f>
        <v>0.241067883421283</v>
      </c>
      <c r="H4" s="24">
        <f ca="1">(利润表!F4-SUM(利润表!H4:利润表!K4))/SUM(资产表!AE4:资产表!AR4)</f>
        <v>0.574386418248795</v>
      </c>
      <c r="I4" s="24">
        <f>利润表!C4/负债表!C4</f>
        <v>0.161306063113804</v>
      </c>
      <c r="J4" s="24">
        <f>利润表!C4/资产表!C4</f>
        <v>0.110542346042644</v>
      </c>
      <c r="K4" s="24">
        <f ca="1">SUM(资产表!AD4:资产表!AR4)/资产表!C4</f>
        <v>0.218704662193504</v>
      </c>
      <c r="L4" s="38"/>
      <c r="M4" s="24">
        <f>(利润表!F4-利润表!H4)/利润表!F4</f>
        <v>0.597093013562641</v>
      </c>
      <c r="N4" s="24"/>
      <c r="O4" s="24"/>
      <c r="P4" s="24"/>
      <c r="Q4" s="24">
        <f ca="1">(利润表!F4-SUM(利润表!H4:利润表!K4))/利润表!F4</f>
        <v>0.336396023225285</v>
      </c>
      <c r="R4" s="24">
        <f>利润表!C4/利润表!F4</f>
        <v>0.296017459546973</v>
      </c>
      <c r="S4" s="24">
        <f>利润表!F4/资产表!C4</f>
        <v>0.373431844904751</v>
      </c>
      <c r="T4" s="44">
        <f>资产表!C4/负债表!C4</f>
        <v>1.45922416963702</v>
      </c>
      <c r="U4" s="38"/>
      <c r="V4" s="38"/>
      <c r="W4" s="38"/>
      <c r="X4" s="38"/>
      <c r="Y4" s="24">
        <f>负债表!E4/资产表!C4</f>
        <v>0.314704333434423</v>
      </c>
      <c r="Z4" s="38"/>
      <c r="AA4" s="38"/>
      <c r="AB4" s="24">
        <f>(利润表!C4-利润表!C5)/利润表!C5</f>
        <v>-0.539851916653771</v>
      </c>
      <c r="AC4" s="24">
        <f>(利润表!F4-利润表!F5)/利润表!F5</f>
        <v>-0.364741812535394</v>
      </c>
      <c r="AD4" s="38"/>
      <c r="AE4" s="24">
        <f t="shared" ref="AE4:AE11" si="0">(AR4-AR5)/AR5</f>
        <v>-0.292991813930097</v>
      </c>
      <c r="AF4" s="38"/>
      <c r="AG4" s="24">
        <f>(资产表!C4-资产表!C5)/资产表!C5</f>
        <v>-0.0123846587764437</v>
      </c>
      <c r="AH4" s="46">
        <f>$AR$4/0.04*(负债表!$C$3/资产表!$C$3)/$AS$3</f>
        <v>8.46577534479708</v>
      </c>
      <c r="AI4" s="46">
        <f>$AR$4*1.02/(0.04-0.02)*(负债表!$D$3/资产表!$C$3)/$AS$3</f>
        <v>16.9374179161327</v>
      </c>
      <c r="AJ4" s="47"/>
      <c r="AK4" s="47"/>
      <c r="AL4" s="47"/>
      <c r="AM4" s="50">
        <f>利润表!C4/AS4</f>
        <v>0.193180576009298</v>
      </c>
      <c r="AN4" s="50">
        <f t="shared" ref="AN4:AN11" si="1">AR4/AS4</f>
        <v>0.457256424955911</v>
      </c>
      <c r="AO4" s="50">
        <f>负债表!C4/AS4</f>
        <v>1.197602695647</v>
      </c>
      <c r="AP4" s="47"/>
      <c r="AQ4" s="47"/>
      <c r="AR4" s="10">
        <f>现金流量表!C4-现金流量表!D4</f>
        <v>6603788615.21</v>
      </c>
      <c r="AS4" s="55">
        <v>14442199726</v>
      </c>
      <c r="AT4" s="57">
        <v>14442199726</v>
      </c>
      <c r="AU4" s="38"/>
      <c r="AV4" s="38"/>
      <c r="AW4" s="38"/>
      <c r="AX4" s="38"/>
      <c r="AY4" s="38"/>
      <c r="AZ4" s="38"/>
      <c r="BA4" s="38"/>
      <c r="BB4" s="38"/>
      <c r="BC4" s="38"/>
    </row>
    <row r="5" spans="1:55">
      <c r="A5" s="3"/>
      <c r="B5" s="3">
        <v>2021</v>
      </c>
      <c r="C5" s="36"/>
      <c r="D5" s="36"/>
      <c r="E5" s="38"/>
      <c r="F5" s="38"/>
      <c r="G5" s="24">
        <f ca="1">(利润表!J6-SUM(利润表!K6:利润表!N6))/(负债表!C6+负债表!F6-SUM(资产表!Q6:资产表!AG6))</f>
        <v>0.294630196993705</v>
      </c>
      <c r="H5" s="24">
        <f ca="1">(利润表!F5-SUM(利润表!H5:利润表!K5))/SUM(资产表!AE5:资产表!AR5)</f>
        <v>0.902761590632947</v>
      </c>
      <c r="I5" s="24">
        <f>利润表!C5/负债表!C5</f>
        <v>0.324532823147018</v>
      </c>
      <c r="J5" s="24">
        <f>利润表!C5/资产表!C5</f>
        <v>0.237256919582587</v>
      </c>
      <c r="K5" s="24">
        <f ca="1">SUM(资产表!AD5:资产表!AR5)/资产表!C5</f>
        <v>0.293424786214995</v>
      </c>
      <c r="L5" s="38"/>
      <c r="M5" s="24">
        <f>(利润表!F5-利润表!H5)/利润表!F5</f>
        <v>0.675333997685655</v>
      </c>
      <c r="N5" s="24"/>
      <c r="O5" s="24"/>
      <c r="P5" s="24"/>
      <c r="Q5" s="24">
        <f ca="1">(利润表!F5-SUM(利润表!H5:利润表!K5))/利润表!F5</f>
        <v>0.456269000575569</v>
      </c>
      <c r="R5" s="24">
        <f>利润表!C5/利润表!F5</f>
        <v>0.408667386903348</v>
      </c>
      <c r="S5" s="24">
        <f>利润表!F5/资产表!C5</f>
        <v>0.580562401566679</v>
      </c>
      <c r="T5" s="44">
        <f>资产表!C5/负债表!C5</f>
        <v>1.36785398595741</v>
      </c>
      <c r="U5" s="38"/>
      <c r="V5" s="38"/>
      <c r="W5" s="38"/>
      <c r="X5" s="38"/>
      <c r="Y5" s="24">
        <f>负债表!E5/资产表!C5</f>
        <v>0.268927816663073</v>
      </c>
      <c r="Z5" s="38"/>
      <c r="AA5" s="38"/>
      <c r="AB5" s="24">
        <f>(利润表!C5-利润表!C6)/利润表!C6</f>
        <v>0.51433844396719</v>
      </c>
      <c r="AC5" s="24">
        <f>(利润表!F5-利润表!F6)/利润表!F6</f>
        <v>0.226443983543073</v>
      </c>
      <c r="AD5" s="38"/>
      <c r="AE5" s="24">
        <f t="shared" si="0"/>
        <v>0.80936842949454</v>
      </c>
      <c r="AF5" s="38"/>
      <c r="AG5" s="24">
        <f>(资产表!C5-资产表!C6)/资产表!C6</f>
        <v>0.180590631392362</v>
      </c>
      <c r="AH5" s="46">
        <f>$AR$5/0.04*(负债表!$C$3/资产表!$C$3)/$AS$3</f>
        <v>11.9740839096311</v>
      </c>
      <c r="AI5" s="46">
        <f>$AR$5*1.02/(0.04-0.02)*(负债表!$D$3/资产表!$C$3)/$AS$3</f>
        <v>23.9564664877276</v>
      </c>
      <c r="AJ5" s="47"/>
      <c r="AK5" s="47"/>
      <c r="AL5" s="47"/>
      <c r="AM5" s="50">
        <f>利润表!C5/AS5</f>
        <v>0.419822624500519</v>
      </c>
      <c r="AN5" s="50">
        <f t="shared" si="1"/>
        <v>0.646748416730074</v>
      </c>
      <c r="AO5" s="50">
        <f>负债表!C5/AS5</f>
        <v>1.29362146000971</v>
      </c>
      <c r="AP5" s="47"/>
      <c r="AQ5" s="47"/>
      <c r="AR5" s="10">
        <f>现金流量表!C5-现金流量表!D5</f>
        <v>9340469806.89</v>
      </c>
      <c r="AS5" s="55">
        <v>14442199726</v>
      </c>
      <c r="AT5" s="56">
        <v>14442199726</v>
      </c>
      <c r="AU5" s="38"/>
      <c r="AV5" s="38"/>
      <c r="AW5" s="38"/>
      <c r="AX5" s="38"/>
      <c r="AY5" s="38"/>
      <c r="AZ5" s="38"/>
      <c r="BA5" s="38"/>
      <c r="BB5" s="38"/>
      <c r="BC5" s="38"/>
    </row>
    <row r="6" spans="1:55">
      <c r="A6" s="3"/>
      <c r="B6" s="3">
        <v>2020</v>
      </c>
      <c r="C6" s="36"/>
      <c r="D6" s="36"/>
      <c r="E6" s="38"/>
      <c r="F6" s="38"/>
      <c r="G6" s="24">
        <f ca="1">(利润表!J7-SUM(利润表!K7:利润表!N7))/(负债表!C7+负债表!F7-SUM(资产表!Q7:资产表!AG7))</f>
        <v>0.399855324906741</v>
      </c>
      <c r="H6" s="24">
        <f ca="1">(利润表!F6-SUM(利润表!H6:利润表!K6))/SUM(资产表!AE6:资产表!AR6)</f>
        <v>0.778761682988693</v>
      </c>
      <c r="I6" s="24">
        <f>利润表!C6/负债表!C6</f>
        <v>0.231805141959704</v>
      </c>
      <c r="J6" s="24">
        <f>利润表!C6/资产表!C6</f>
        <v>0.18496743420078</v>
      </c>
      <c r="K6" s="24">
        <f ca="1">SUM(资产表!AD6:资产表!AR6)/资产表!C6</f>
        <v>0.279585507325692</v>
      </c>
      <c r="L6" s="38"/>
      <c r="M6" s="24">
        <f>(利润表!F6-利润表!H6)/利润表!F6</f>
        <v>0.63239562488787</v>
      </c>
      <c r="N6" s="24"/>
      <c r="O6" s="24"/>
      <c r="P6" s="24"/>
      <c r="Q6" s="24">
        <f ca="1">(利润表!F6-SUM(利润表!H6:利润表!K6))/利润表!F6</f>
        <v>0.389599784870424</v>
      </c>
      <c r="R6" s="24">
        <f>利润表!C6/利润表!F6</f>
        <v>0.330974664174041</v>
      </c>
      <c r="S6" s="24">
        <f>利润表!F6/资产表!C6</f>
        <v>0.558856777337845</v>
      </c>
      <c r="T6" s="44">
        <f>资产表!C6/负债表!C6</f>
        <v>1.2532213735964</v>
      </c>
      <c r="U6" s="38"/>
      <c r="V6" s="38"/>
      <c r="W6" s="38"/>
      <c r="X6" s="38"/>
      <c r="Y6" s="24">
        <f>负债表!E6/资产表!C6</f>
        <v>0.202056379608119</v>
      </c>
      <c r="Z6" s="38"/>
      <c r="AA6" s="38"/>
      <c r="AB6" s="24">
        <f>(利润表!C6-利润表!C7)/利润表!C7</f>
        <v>1.13506392386312</v>
      </c>
      <c r="AC6" s="24">
        <f>(利润表!F6-利润表!F7)/利润表!F7</f>
        <v>-0.00320057386427977</v>
      </c>
      <c r="AD6" s="38"/>
      <c r="AE6" s="24">
        <f t="shared" si="0"/>
        <v>0.672139509119711</v>
      </c>
      <c r="AF6" s="38"/>
      <c r="AG6" s="24">
        <f>(资产表!C6-资产表!C7)/资产表!C7</f>
        <v>0.158349295757589</v>
      </c>
      <c r="AH6" s="46">
        <f>$AR$6/0.04*(负债表!$C$3/资产表!$C$3)/$AS$3</f>
        <v>6.61782515624865</v>
      </c>
      <c r="AI6" s="46">
        <f>$AR$6*1.02/(0.04-0.02)*(负债表!$D$3/资产表!$C$3)/$AS$3</f>
        <v>13.2402368125877</v>
      </c>
      <c r="AJ6" s="47"/>
      <c r="AK6" s="47"/>
      <c r="AL6" s="47"/>
      <c r="AM6" s="50">
        <f>利润表!C6/AS6</f>
        <v>0.272780233719824</v>
      </c>
      <c r="AN6" s="50">
        <f t="shared" si="1"/>
        <v>0.351704861558525</v>
      </c>
      <c r="AO6" s="50">
        <f>负债表!C6/AS6</f>
        <v>1.17676524089894</v>
      </c>
      <c r="AP6" s="47"/>
      <c r="AQ6" s="47"/>
      <c r="AR6" s="10">
        <f>现金流量表!C6-现金流量表!D6</f>
        <v>5162281851.85</v>
      </c>
      <c r="AS6" s="55">
        <v>14677880280</v>
      </c>
      <c r="AT6" s="56">
        <v>14677880280</v>
      </c>
      <c r="AU6" s="38"/>
      <c r="AV6" s="38"/>
      <c r="AW6" s="38"/>
      <c r="AX6" s="38"/>
      <c r="AY6" s="38"/>
      <c r="AZ6" s="38"/>
      <c r="BA6" s="38"/>
      <c r="BB6" s="38"/>
      <c r="BC6" s="38"/>
    </row>
    <row r="7" spans="1:55">
      <c r="A7" s="3"/>
      <c r="B7" s="37">
        <v>2019</v>
      </c>
      <c r="C7" s="36"/>
      <c r="D7" s="36"/>
      <c r="E7" s="38"/>
      <c r="F7" s="38"/>
      <c r="G7" s="24">
        <f ca="1">(利润表!J8-SUM(利润表!K8:利润表!N8))/(负债表!C8+负债表!F8-SUM(资产表!Q8:资产表!AG8))</f>
        <v>0.157909221686528</v>
      </c>
      <c r="H7" s="24">
        <f ca="1">(利润表!F7-SUM(利润表!H7:利润表!K7))/SUM(资产表!AE7:资产表!AR7)</f>
        <v>0.354521244450837</v>
      </c>
      <c r="I7" s="24">
        <f>利润表!C7/负债表!C7</f>
        <v>0.133887592616037</v>
      </c>
      <c r="J7" s="24">
        <f>利润表!C7/资产表!C7</f>
        <v>0.100351513952281</v>
      </c>
      <c r="K7" s="24">
        <f ca="1">SUM(资产表!AD7:资产表!AR7)/资产表!C7</f>
        <v>0.378272765565871</v>
      </c>
      <c r="L7" s="38"/>
      <c r="M7" s="24">
        <f>(利润表!F7-利润表!H7)/利润表!F7</f>
        <v>0.452073781135592</v>
      </c>
      <c r="N7" s="24"/>
      <c r="O7" s="24"/>
      <c r="P7" s="24"/>
      <c r="Q7" s="24">
        <f ca="1">(利润表!F7-SUM(利润表!H7:利润表!K7))/利润表!F7</f>
        <v>0.206497623539356</v>
      </c>
      <c r="R7" s="24">
        <f>利润表!C7/利润表!F7</f>
        <v>0.154522471962904</v>
      </c>
      <c r="S7" s="24">
        <f>利润表!F7/资产表!C7</f>
        <v>0.649429902832336</v>
      </c>
      <c r="T7" s="44">
        <f>资产表!C7/负债表!C7</f>
        <v>1.334186075954</v>
      </c>
      <c r="U7" s="38"/>
      <c r="V7" s="38"/>
      <c r="W7" s="38"/>
      <c r="X7" s="38"/>
      <c r="Y7" s="24">
        <f>负债表!E7/资产表!C7</f>
        <v>0.250479361145367</v>
      </c>
      <c r="Z7" s="38"/>
      <c r="AA7" s="38"/>
      <c r="AB7" s="24">
        <f>(利润表!C7-利润表!C8)/利润表!C8</f>
        <v>-0.677952117691799</v>
      </c>
      <c r="AC7" s="24">
        <f>(利润表!F7-利润表!F8)/利润表!F8</f>
        <v>-0.165987887653113</v>
      </c>
      <c r="AD7" s="38"/>
      <c r="AE7" s="24">
        <f t="shared" si="0"/>
        <v>0.488531660522352</v>
      </c>
      <c r="AF7" s="38"/>
      <c r="AG7" s="24">
        <f>(资产表!C7-资产表!C8)/资产表!C8</f>
        <v>-0.0175817343600011</v>
      </c>
      <c r="AH7" s="46">
        <f>$AR$7/0.04*(负债表!$C$3/资产表!$C$3)/$AS$3</f>
        <v>3.95769917531137</v>
      </c>
      <c r="AI7" s="46">
        <f>$AR$7*1.02/(0.04-0.02)*(负债表!$D$3/资产表!$C$3)/$AS$3</f>
        <v>7.91814124382358</v>
      </c>
      <c r="AJ7" s="47"/>
      <c r="AK7" s="47"/>
      <c r="AL7" s="47"/>
      <c r="AM7" s="50">
        <f>利润表!C7/AS7</f>
        <v>0.127762092118658</v>
      </c>
      <c r="AN7" s="50">
        <f t="shared" si="1"/>
        <v>0.210332247782171</v>
      </c>
      <c r="AO7" s="50">
        <f>负债表!C7/AS7</f>
        <v>0.9542489309301</v>
      </c>
      <c r="AP7" s="47"/>
      <c r="AQ7" s="47"/>
      <c r="AR7" s="10">
        <f>现金流量表!C7-现金流量表!D7</f>
        <v>3087231551.97</v>
      </c>
      <c r="AS7" s="55">
        <v>14677880280</v>
      </c>
      <c r="AT7" s="55">
        <v>14677880280</v>
      </c>
      <c r="AU7" s="38"/>
      <c r="AV7" s="38"/>
      <c r="AW7" s="38"/>
      <c r="AX7" s="38"/>
      <c r="AY7" s="38"/>
      <c r="AZ7" s="38"/>
      <c r="BA7" s="38"/>
      <c r="BB7" s="38"/>
      <c r="BC7" s="38"/>
    </row>
    <row r="8" spans="1:55">
      <c r="A8" s="3"/>
      <c r="B8" s="3">
        <v>2018</v>
      </c>
      <c r="C8" s="36"/>
      <c r="D8" s="36"/>
      <c r="E8" s="38"/>
      <c r="F8" s="38"/>
      <c r="G8" s="24">
        <f ca="1">(利润表!J9-SUM(利润表!K9:利润表!N9))/(负债表!C9+负债表!F9-SUM(资产表!Q9:资产表!AG9))</f>
        <v>-1.41661393000165</v>
      </c>
      <c r="H8" s="24">
        <f ca="1">(利润表!F8-SUM(利润表!H8:利润表!K8))/SUM(资产表!AE8:资产表!AR8)</f>
        <v>0.801828444736159</v>
      </c>
      <c r="I8" s="24">
        <f>利润表!C8/负债表!C8</f>
        <v>0.404429855037014</v>
      </c>
      <c r="J8" s="24">
        <f>利润表!C8/资产表!C8</f>
        <v>0.306125783485202</v>
      </c>
      <c r="K8" s="24">
        <f ca="1">SUM(资产表!AD8:资产表!AR8)/资产表!C8</f>
        <v>0.447170822975846</v>
      </c>
      <c r="L8" s="38"/>
      <c r="M8" s="24">
        <f>(利润表!F8-利润表!H8)/利润表!F8</f>
        <v>0.662126609768549</v>
      </c>
      <c r="N8" s="24"/>
      <c r="O8" s="24"/>
      <c r="P8" s="24"/>
      <c r="Q8" s="24">
        <f ca="1">(利润表!F8-SUM(利润表!H8:利润表!K8))/利润表!F8</f>
        <v>0.457873869235356</v>
      </c>
      <c r="R8" s="24">
        <f>利润表!C8/利润表!F8</f>
        <v>0.400169106293056</v>
      </c>
      <c r="S8" s="24">
        <f>利润表!F8/资产表!C8</f>
        <v>0.764991046712678</v>
      </c>
      <c r="T8" s="44">
        <f>资产表!C8/负债表!C8</f>
        <v>1.32112313583205</v>
      </c>
      <c r="U8" s="38"/>
      <c r="V8" s="38"/>
      <c r="W8" s="38"/>
      <c r="X8" s="38"/>
      <c r="Y8" s="24">
        <f>负债表!E8/资产表!C8</f>
        <v>0.243068285705108</v>
      </c>
      <c r="Z8" s="38"/>
      <c r="AA8" s="38"/>
      <c r="AB8" s="24">
        <f>(利润表!C8-利润表!C9)/利润表!C9</f>
        <v>-0.0302649280929567</v>
      </c>
      <c r="AC8" s="24">
        <f>(利润表!F8-利润表!F9)/利润表!F9</f>
        <v>0.211239082071894</v>
      </c>
      <c r="AD8" s="38"/>
      <c r="AE8" s="24">
        <f>(AR8-AR9)/AR9</f>
        <v>-0.467237322580052</v>
      </c>
      <c r="AF8" s="38"/>
      <c r="AG8" s="24">
        <f>(资产表!C8-资产表!C9)/资产表!C9</f>
        <v>0.222886277680313</v>
      </c>
      <c r="AH8" s="46">
        <f>$AR$8/0.04*(负债表!$C$3/资产表!$C$3)/$AS$3</f>
        <v>2.65879408565791</v>
      </c>
      <c r="AI8" s="46">
        <f>$AR$8*1.02/(0.04-0.02)*(负债表!$D$3/资产表!$C$3)/$AS$3</f>
        <v>5.31943085513208</v>
      </c>
      <c r="AJ8" s="47"/>
      <c r="AK8" s="47"/>
      <c r="AL8" s="47"/>
      <c r="AM8" s="50">
        <f>利润表!C8/AS8</f>
        <v>0.39671769055879</v>
      </c>
      <c r="AN8" s="50">
        <f t="shared" si="1"/>
        <v>0.141301830092322</v>
      </c>
      <c r="AO8" s="50">
        <f>负债表!C8/AS8</f>
        <v>0.980930773576251</v>
      </c>
      <c r="AP8" s="47"/>
      <c r="AQ8" s="47"/>
      <c r="AR8" s="10">
        <f>现金流量表!C8-现金流量表!D8</f>
        <v>2074011345.44</v>
      </c>
      <c r="AS8" s="55">
        <v>14677880280</v>
      </c>
      <c r="AT8" s="55">
        <v>6964888862</v>
      </c>
      <c r="AU8" s="38"/>
      <c r="AV8" s="38"/>
      <c r="AW8" s="38"/>
      <c r="AX8" s="38"/>
      <c r="AY8" s="38"/>
      <c r="AZ8" s="38"/>
      <c r="BA8" s="38"/>
      <c r="BB8" s="38"/>
      <c r="BC8" s="38"/>
    </row>
    <row r="9" spans="1:55">
      <c r="A9" s="3"/>
      <c r="B9" s="3">
        <v>2017</v>
      </c>
      <c r="C9" s="36"/>
      <c r="D9" s="36"/>
      <c r="E9" s="38"/>
      <c r="F9" s="38"/>
      <c r="G9" s="24">
        <f ca="1">(利润表!J10-SUM(利润表!K10:利润表!N10))/(负债表!C10+负债表!F10-SUM(资产表!Q10:资产表!AG10))</f>
        <v>0.358289504749118</v>
      </c>
      <c r="H9" s="24">
        <f ca="1">(利润表!F9-SUM(利润表!H9:利润表!K9))/SUM(资产表!AE9:资产表!AR9)</f>
        <v>1.31669507484618</v>
      </c>
      <c r="I9" s="24">
        <f>利润表!C9/负债表!C9</f>
        <v>0.568741594974107</v>
      </c>
      <c r="J9" s="24">
        <f>利润表!C9/资产表!C9</f>
        <v>0.386040508086391</v>
      </c>
      <c r="K9" s="24">
        <f ca="1">SUM(资产表!AD9:资产表!AR9)/资产表!C9</f>
        <v>0.310425439241468</v>
      </c>
      <c r="L9" s="38"/>
      <c r="M9" s="24">
        <f>(利润表!F9-利润表!H9)/利润表!F9</f>
        <v>0.727247141988206</v>
      </c>
      <c r="N9" s="24"/>
      <c r="O9" s="24"/>
      <c r="P9" s="24"/>
      <c r="Q9" s="24">
        <f ca="1">(利润表!F9-SUM(利润表!H9:利润表!K9))/利润表!F9</f>
        <v>0.517192598291459</v>
      </c>
      <c r="R9" s="24">
        <f>利润表!C9/利润表!F9</f>
        <v>0.499827710703232</v>
      </c>
      <c r="S9" s="24">
        <f>利润表!F9/资产表!C9</f>
        <v>0.772347150467612</v>
      </c>
      <c r="T9" s="44">
        <f>资产表!C9/负债表!C9</f>
        <v>1.47326921154821</v>
      </c>
      <c r="U9" s="38"/>
      <c r="V9" s="38"/>
      <c r="W9" s="38"/>
      <c r="X9" s="38"/>
      <c r="Y9" s="24">
        <f>负债表!E9/资产表!C9</f>
        <v>0.321237427510526</v>
      </c>
      <c r="Z9" s="38"/>
      <c r="AA9" s="38"/>
      <c r="AB9" s="24">
        <f>(利润表!C9-利润表!C10)/利润表!C10</f>
        <v>0.349004981178271</v>
      </c>
      <c r="AC9" s="24">
        <f>(利润表!F9-利润表!F10)/利润表!F10</f>
        <v>0.17628465877981</v>
      </c>
      <c r="AD9" s="38"/>
      <c r="AE9" s="24">
        <f t="shared" si="0"/>
        <v>-0.172605625624057</v>
      </c>
      <c r="AF9" s="38"/>
      <c r="AG9" s="24">
        <f>(资产表!C9-资产表!C10)/资产表!C10</f>
        <v>0.282424447193576</v>
      </c>
      <c r="AH9" s="46"/>
      <c r="AI9" s="46"/>
      <c r="AJ9" s="47"/>
      <c r="AK9" s="47"/>
      <c r="AL9" s="47"/>
      <c r="AM9" s="50">
        <f>利润表!C9/AS9</f>
        <v>0.490918852439093</v>
      </c>
      <c r="AN9" s="50">
        <f t="shared" si="1"/>
        <v>0.318269659826657</v>
      </c>
      <c r="AO9" s="50">
        <f>负债表!C9/AS9</f>
        <v>0.863166782203513</v>
      </c>
      <c r="AP9" s="47"/>
      <c r="AQ9" s="47"/>
      <c r="AR9" s="10">
        <f>现金流量表!C9-现金流量表!D9</f>
        <v>3892936636.41</v>
      </c>
      <c r="AS9" s="55">
        <v>12231566900</v>
      </c>
      <c r="AT9" s="55">
        <v>5803817233</v>
      </c>
      <c r="AU9" s="38"/>
      <c r="AV9" s="38"/>
      <c r="AW9" s="38"/>
      <c r="AX9" s="38"/>
      <c r="AY9" s="38"/>
      <c r="AZ9" s="38"/>
      <c r="BA9" s="38"/>
      <c r="BB9" s="38"/>
      <c r="BC9" s="38"/>
    </row>
    <row r="10" spans="1:55">
      <c r="A10" s="3"/>
      <c r="B10" s="3">
        <v>2016</v>
      </c>
      <c r="C10" s="36"/>
      <c r="D10" s="36"/>
      <c r="E10" s="38"/>
      <c r="F10" s="38"/>
      <c r="G10" s="24">
        <f ca="1">(利润表!J11-SUM(利润表!K11:利润表!N11))/(负债表!C11+负债表!F11-SUM(资产表!Q11:资产表!AG11))</f>
        <v>0.0921280435869624</v>
      </c>
      <c r="H10" s="24">
        <f ca="1">(利润表!F10-SUM(利润表!H10:利润表!K10))/SUM(资产表!AE10:资产表!AR10)</f>
        <v>1.28817062048626</v>
      </c>
      <c r="I10" s="24">
        <f>利润表!C10/负债表!C10</f>
        <v>0.54592069595826</v>
      </c>
      <c r="J10" s="24">
        <f>利润表!C10/资产表!C10</f>
        <v>0.36698736630654</v>
      </c>
      <c r="K10" s="24">
        <f ca="1">SUM(资产表!AD10:资产表!AR10)/资产表!C10</f>
        <v>0.312763936777458</v>
      </c>
      <c r="L10" s="38"/>
      <c r="M10" s="24">
        <f>(利润表!F10-利润表!H10)/利润表!F10</f>
        <v>0.704389794347001</v>
      </c>
      <c r="N10" s="24"/>
      <c r="O10" s="24"/>
      <c r="P10" s="24"/>
      <c r="Q10" s="24">
        <f ca="1">(利润表!F10-SUM(利润表!H10:利润表!K10))/利润表!F10</f>
        <v>0.468066365632821</v>
      </c>
      <c r="R10" s="24">
        <f>利润表!C10/利润表!F10</f>
        <v>0.435832095756768</v>
      </c>
      <c r="S10" s="24">
        <f>利润表!F10/资产表!C10</f>
        <v>0.842038413140071</v>
      </c>
      <c r="T10" s="44">
        <f>资产表!C10/负债表!C10</f>
        <v>1.4875735408893</v>
      </c>
      <c r="U10" s="38"/>
      <c r="V10" s="38"/>
      <c r="W10" s="38"/>
      <c r="X10" s="38"/>
      <c r="Y10" s="24">
        <f>负债表!E10/资产表!C10</f>
        <v>0.327764327266685</v>
      </c>
      <c r="Z10" s="38"/>
      <c r="AA10" s="38"/>
      <c r="AB10" s="24">
        <f>(利润表!C10-利润表!C11)/利润表!C11</f>
        <v>0.313374208329961</v>
      </c>
      <c r="AC10" s="24">
        <f>(利润表!F10-利润表!F11)/利润表!F11</f>
        <v>0.183800519865785</v>
      </c>
      <c r="AD10" s="38"/>
      <c r="AE10" s="24">
        <f t="shared" si="0"/>
        <v>0.854110956742479</v>
      </c>
      <c r="AF10" s="38"/>
      <c r="AG10" s="24">
        <f>(资产表!C10-资产表!C11)/资产表!C11</f>
        <v>-0.0298046800745381</v>
      </c>
      <c r="AH10" s="47"/>
      <c r="AI10" s="47"/>
      <c r="AJ10" s="47"/>
      <c r="AK10" s="47"/>
      <c r="AL10" s="47"/>
      <c r="AM10" s="50">
        <f>利润表!C10/AS10</f>
        <v>0.509476542343402</v>
      </c>
      <c r="AN10" s="50">
        <f t="shared" si="1"/>
        <v>0.538531004750176</v>
      </c>
      <c r="AO10" s="50">
        <f>负债表!C10/AS10</f>
        <v>0.933242769719716</v>
      </c>
      <c r="AP10" s="47"/>
      <c r="AQ10" s="47"/>
      <c r="AR10" s="10">
        <f>现金流量表!C10-现金流量表!D10</f>
        <v>4705055723.09</v>
      </c>
      <c r="AS10" s="55">
        <v>8736833500</v>
      </c>
      <c r="AT10" s="55">
        <v>3543275042</v>
      </c>
      <c r="AU10" s="38"/>
      <c r="AV10" s="38"/>
      <c r="AW10" s="38"/>
      <c r="AX10" s="38"/>
      <c r="AY10" s="38"/>
      <c r="AZ10" s="38"/>
      <c r="BA10" s="38"/>
      <c r="BB10" s="38"/>
      <c r="BC10" s="38"/>
    </row>
    <row r="11" spans="1:55">
      <c r="A11" s="3"/>
      <c r="B11" s="3">
        <v>2015</v>
      </c>
      <c r="C11" s="36"/>
      <c r="D11" s="36"/>
      <c r="E11" s="38"/>
      <c r="F11" s="38"/>
      <c r="G11" s="24" t="e">
        <f ca="1">(利润表!J12-SUM(利润表!K12:利润表!N12))/(负债表!C12+负债表!F12-SUM(资产表!Q12:资产表!AG12))</f>
        <v>#DIV/0!</v>
      </c>
      <c r="H11" s="24" t="e">
        <f ca="1">(利润表!F11-SUM(利润表!H11:利润表!K11))/SUM(资产表!AE11:资产表!AR11)</f>
        <v>#DIV/0!</v>
      </c>
      <c r="I11" s="24">
        <f>利润表!C11/负债表!C11</f>
        <v>0.715603590020659</v>
      </c>
      <c r="J11" s="24">
        <f>利润表!C11/资产表!C11</f>
        <v>0.271095185975303</v>
      </c>
      <c r="K11" s="24">
        <f ca="1">SUM(资产表!AD11:资产表!AR11)/资产表!C11</f>
        <v>0</v>
      </c>
      <c r="L11" s="38"/>
      <c r="M11" s="24">
        <f>(利润表!F11-利润表!H11)/利润表!F11</f>
        <v>0.705617008905503</v>
      </c>
      <c r="N11" s="24"/>
      <c r="O11" s="24"/>
      <c r="P11" s="24"/>
      <c r="Q11" s="24">
        <f ca="1">(利润表!F11-SUM(利润表!H11:利润表!K11))/利润表!F11</f>
        <v>0.454596599326728</v>
      </c>
      <c r="R11" s="24">
        <f>利润表!C11/利润表!F11</f>
        <v>0.392834165814102</v>
      </c>
      <c r="S11" s="24">
        <f>利润表!F11/资产表!C11</f>
        <v>0.690100835332106</v>
      </c>
      <c r="T11" s="44">
        <f>资产表!C11/负债表!C11</f>
        <v>2.63967649387124</v>
      </c>
      <c r="U11" s="38"/>
      <c r="V11" s="38"/>
      <c r="W11" s="38"/>
      <c r="X11" s="38"/>
      <c r="Y11" s="24">
        <f>负债表!E11/资产表!C11</f>
        <v>0.621165698780974</v>
      </c>
      <c r="Z11" s="38"/>
      <c r="AA11" s="38"/>
      <c r="AB11" s="24" t="e">
        <f>(利润表!C11-利润表!C12)/利润表!C12</f>
        <v>#DIV/0!</v>
      </c>
      <c r="AC11" s="24" t="e">
        <f>(利润表!F11-利润表!F12)/利润表!F12</f>
        <v>#DIV/0!</v>
      </c>
      <c r="AD11" s="38"/>
      <c r="AE11" s="24" t="e">
        <f t="shared" si="0"/>
        <v>#DIV/0!</v>
      </c>
      <c r="AF11" s="38"/>
      <c r="AG11" s="24" t="e">
        <f>(资产表!C11-资产表!C12)/资产表!C12</f>
        <v>#DIV/0!</v>
      </c>
      <c r="AH11" s="47"/>
      <c r="AI11" s="47"/>
      <c r="AJ11" s="47"/>
      <c r="AK11" s="47"/>
      <c r="AL11" s="47"/>
      <c r="AM11" s="50">
        <f>利润表!C11/AS11</f>
        <v>0.823428417777013</v>
      </c>
      <c r="AN11" s="50">
        <f t="shared" si="1"/>
        <v>0.616545501571917</v>
      </c>
      <c r="AO11" s="50">
        <f>负债表!C11/AS11</f>
        <v>1.15067675632153</v>
      </c>
      <c r="AP11" s="47"/>
      <c r="AQ11" s="47"/>
      <c r="AR11" s="10">
        <f>现金流量表!C11-现金流量表!D11</f>
        <v>2537634388.05</v>
      </c>
      <c r="AS11" s="55">
        <v>4115891498</v>
      </c>
      <c r="AT11" s="55">
        <v>204893582</v>
      </c>
      <c r="AU11" s="38"/>
      <c r="AV11" s="38"/>
      <c r="AW11" s="38"/>
      <c r="AX11" s="38"/>
      <c r="AY11" s="38"/>
      <c r="AZ11" s="38"/>
      <c r="BA11" s="38"/>
      <c r="BB11" s="38"/>
      <c r="BC11" s="38"/>
    </row>
    <row r="12" spans="1:55">
      <c r="A12" s="3"/>
      <c r="B12" s="3">
        <v>2014</v>
      </c>
      <c r="C12" s="36"/>
      <c r="D12" s="36"/>
      <c r="E12" s="38"/>
      <c r="F12" s="38"/>
      <c r="G12" s="24"/>
      <c r="H12" s="24" t="e">
        <f ca="1">(利润表!F12-SUM(利润表!H12:利润表!K12))/SUM(资产表!AE12:资产表!AR12)</f>
        <v>#DIV/0!</v>
      </c>
      <c r="I12" s="24"/>
      <c r="J12" s="24"/>
      <c r="K12" s="24"/>
      <c r="L12" s="38"/>
      <c r="M12" s="24"/>
      <c r="N12" s="24"/>
      <c r="O12" s="24"/>
      <c r="P12" s="24"/>
      <c r="Q12" s="24"/>
      <c r="R12" s="24"/>
      <c r="S12" s="24"/>
      <c r="T12" s="44"/>
      <c r="U12" s="38"/>
      <c r="V12" s="38"/>
      <c r="W12" s="38"/>
      <c r="X12" s="38"/>
      <c r="Y12" s="24"/>
      <c r="Z12" s="38"/>
      <c r="AA12" s="38"/>
      <c r="AB12" s="24"/>
      <c r="AC12" s="24"/>
      <c r="AD12" s="38"/>
      <c r="AE12" s="24"/>
      <c r="AF12" s="38"/>
      <c r="AG12" s="24"/>
      <c r="AH12" s="47"/>
      <c r="AI12" s="47"/>
      <c r="AJ12" s="47"/>
      <c r="AK12" s="47"/>
      <c r="AL12" s="47"/>
      <c r="AM12" s="50"/>
      <c r="AN12" s="47"/>
      <c r="AO12" s="47"/>
      <c r="AP12" s="47"/>
      <c r="AQ12" s="47"/>
      <c r="AR12" s="10"/>
      <c r="AS12" s="55"/>
      <c r="AT12" s="55"/>
      <c r="AU12" s="38"/>
      <c r="AV12" s="38"/>
      <c r="AW12" s="38"/>
      <c r="AX12" s="38"/>
      <c r="AY12" s="38"/>
      <c r="AZ12" s="38"/>
      <c r="BA12" s="38"/>
      <c r="BB12" s="38"/>
      <c r="BC12" s="38"/>
    </row>
    <row r="13" spans="1:55">
      <c r="A13" s="3"/>
      <c r="B13" s="3">
        <v>2013</v>
      </c>
      <c r="C13" s="36"/>
      <c r="D13" s="36"/>
      <c r="E13" s="38"/>
      <c r="F13" s="38"/>
      <c r="G13" s="24"/>
      <c r="H13" s="24"/>
      <c r="I13" s="24"/>
      <c r="J13" s="24"/>
      <c r="K13" s="24"/>
      <c r="L13" s="38"/>
      <c r="M13" s="24"/>
      <c r="N13" s="24"/>
      <c r="O13" s="24"/>
      <c r="P13" s="24"/>
      <c r="Q13" s="24"/>
      <c r="R13" s="24"/>
      <c r="S13" s="24"/>
      <c r="T13" s="44"/>
      <c r="U13" s="38"/>
      <c r="V13" s="38"/>
      <c r="W13" s="38"/>
      <c r="X13" s="38"/>
      <c r="Y13" s="24"/>
      <c r="Z13" s="38"/>
      <c r="AA13" s="38"/>
      <c r="AB13" s="24"/>
      <c r="AC13" s="24"/>
      <c r="AD13" s="38"/>
      <c r="AE13" s="24"/>
      <c r="AF13" s="38"/>
      <c r="AG13" s="24"/>
      <c r="AH13" s="47"/>
      <c r="AI13" s="47"/>
      <c r="AJ13" s="47"/>
      <c r="AK13" s="47"/>
      <c r="AL13" s="47"/>
      <c r="AM13" s="50"/>
      <c r="AN13" s="47"/>
      <c r="AO13" s="47"/>
      <c r="AP13" s="47"/>
      <c r="AQ13" s="47"/>
      <c r="AR13" s="10"/>
      <c r="AS13" s="55"/>
      <c r="AT13" s="55"/>
      <c r="AU13" s="38"/>
      <c r="AV13" s="38"/>
      <c r="AW13" s="38"/>
      <c r="AX13" s="38"/>
      <c r="AY13" s="38"/>
      <c r="AZ13" s="38"/>
      <c r="BA13" s="38"/>
      <c r="BB13" s="38"/>
      <c r="BC13" s="38"/>
    </row>
    <row r="14" spans="1:55">
      <c r="A14" s="3"/>
      <c r="B14" s="3">
        <v>2012</v>
      </c>
      <c r="C14" s="36"/>
      <c r="D14" s="36"/>
      <c r="E14" s="38"/>
      <c r="F14" s="38"/>
      <c r="G14" s="24"/>
      <c r="H14" s="24"/>
      <c r="I14" s="24"/>
      <c r="J14" s="24"/>
      <c r="K14" s="24"/>
      <c r="L14" s="38"/>
      <c r="M14" s="24"/>
      <c r="N14" s="24"/>
      <c r="O14" s="24"/>
      <c r="P14" s="24"/>
      <c r="Q14" s="24"/>
      <c r="R14" s="24"/>
      <c r="S14" s="24"/>
      <c r="T14" s="44"/>
      <c r="U14" s="38"/>
      <c r="V14" s="38"/>
      <c r="W14" s="38"/>
      <c r="X14" s="38"/>
      <c r="Y14" s="24"/>
      <c r="Z14" s="38"/>
      <c r="AA14" s="38"/>
      <c r="AB14" s="24"/>
      <c r="AC14" s="24"/>
      <c r="AD14" s="38"/>
      <c r="AE14" s="24"/>
      <c r="AF14" s="38"/>
      <c r="AG14" s="24"/>
      <c r="AH14" s="47"/>
      <c r="AI14" s="47"/>
      <c r="AJ14" s="47"/>
      <c r="AK14" s="47"/>
      <c r="AL14" s="47"/>
      <c r="AM14" s="50"/>
      <c r="AN14" s="47"/>
      <c r="AO14" s="47"/>
      <c r="AP14" s="47"/>
      <c r="AQ14" s="47"/>
      <c r="AR14" s="10"/>
      <c r="AS14" s="55"/>
      <c r="AT14" s="55"/>
      <c r="AU14" s="38"/>
      <c r="AV14" s="38"/>
      <c r="AW14" s="38"/>
      <c r="AX14" s="38"/>
      <c r="AY14" s="38"/>
      <c r="AZ14" s="38"/>
      <c r="BA14" s="38"/>
      <c r="BB14" s="38"/>
      <c r="BC14" s="38"/>
    </row>
    <row r="15" spans="1:55">
      <c r="A15" s="3"/>
      <c r="B15" s="3">
        <v>2011</v>
      </c>
      <c r="C15" s="36"/>
      <c r="D15" s="36"/>
      <c r="E15" s="38"/>
      <c r="F15" s="38"/>
      <c r="G15" s="24"/>
      <c r="H15" s="24"/>
      <c r="I15" s="24"/>
      <c r="J15" s="24"/>
      <c r="K15" s="24"/>
      <c r="L15" s="38"/>
      <c r="M15" s="24"/>
      <c r="N15" s="24"/>
      <c r="O15" s="24"/>
      <c r="P15" s="24"/>
      <c r="Q15" s="24"/>
      <c r="R15" s="24"/>
      <c r="S15" s="24"/>
      <c r="T15" s="44"/>
      <c r="U15" s="38"/>
      <c r="V15" s="38"/>
      <c r="W15" s="38"/>
      <c r="X15" s="38"/>
      <c r="Y15" s="24"/>
      <c r="Z15" s="38"/>
      <c r="AA15" s="38"/>
      <c r="AB15" s="24"/>
      <c r="AC15" s="24"/>
      <c r="AD15" s="38"/>
      <c r="AE15" s="24"/>
      <c r="AF15" s="38"/>
      <c r="AG15" s="24"/>
      <c r="AH15" s="38"/>
      <c r="AI15" s="38"/>
      <c r="AJ15" s="38"/>
      <c r="AK15" s="38"/>
      <c r="AL15" s="38"/>
      <c r="AM15" s="3"/>
      <c r="AN15" s="38"/>
      <c r="AO15" s="38"/>
      <c r="AP15" s="38"/>
      <c r="AQ15" s="38"/>
      <c r="AR15" s="53"/>
      <c r="AS15" s="56"/>
      <c r="AT15" s="56"/>
      <c r="AU15" s="38"/>
      <c r="AV15" s="38"/>
      <c r="AW15" s="38"/>
      <c r="AX15" s="38"/>
      <c r="AY15" s="38"/>
      <c r="AZ15" s="38"/>
      <c r="BA15" s="38"/>
      <c r="BB15" s="38"/>
      <c r="BC15" s="38"/>
    </row>
    <row r="16" spans="1:55">
      <c r="A16" s="3"/>
      <c r="B16" s="3">
        <v>2010</v>
      </c>
      <c r="C16" s="12"/>
      <c r="D16" s="12"/>
      <c r="E16" s="38"/>
      <c r="F16" s="38"/>
      <c r="G16" s="24"/>
      <c r="H16" s="24"/>
      <c r="I16" s="24"/>
      <c r="J16" s="24"/>
      <c r="K16" s="24"/>
      <c r="L16" s="38"/>
      <c r="M16" s="24"/>
      <c r="N16" s="24"/>
      <c r="O16" s="24"/>
      <c r="P16" s="24"/>
      <c r="Q16" s="24"/>
      <c r="R16" s="24"/>
      <c r="S16" s="24"/>
      <c r="T16" s="44"/>
      <c r="U16" s="38"/>
      <c r="V16" s="38"/>
      <c r="W16" s="38"/>
      <c r="X16" s="38"/>
      <c r="Y16" s="24"/>
      <c r="Z16" s="38"/>
      <c r="AA16" s="38"/>
      <c r="AB16" s="24"/>
      <c r="AC16" s="24"/>
      <c r="AD16" s="38"/>
      <c r="AE16" s="24">
        <f>AVERAGE(AE3:AE10)</f>
        <v>0.251574263398546</v>
      </c>
      <c r="AF16" s="38"/>
      <c r="AG16" s="24">
        <f>AVERAGE(AG3:AG10)</f>
        <v>0.0937127184228936</v>
      </c>
      <c r="AH16" s="38"/>
      <c r="AI16" s="38"/>
      <c r="AJ16" s="38"/>
      <c r="AK16" s="38"/>
      <c r="AL16" s="38"/>
      <c r="AM16" s="3"/>
      <c r="AN16" s="38"/>
      <c r="AO16" s="38"/>
      <c r="AP16" s="38"/>
      <c r="AQ16" s="38"/>
      <c r="AR16" s="53"/>
      <c r="AS16" s="56"/>
      <c r="AT16" s="56"/>
      <c r="AU16" s="38"/>
      <c r="AV16" s="38"/>
      <c r="AW16" s="38"/>
      <c r="AX16" s="38"/>
      <c r="AY16" s="38"/>
      <c r="AZ16" s="38"/>
      <c r="BA16" s="38"/>
      <c r="BB16" s="38"/>
      <c r="BC16" s="38"/>
    </row>
    <row r="17" spans="1:55">
      <c r="A17" s="3" t="s">
        <v>57</v>
      </c>
      <c r="B17" s="3">
        <v>2023</v>
      </c>
      <c r="C17" s="38"/>
      <c r="D17" s="38"/>
      <c r="E17" s="38"/>
      <c r="F17" s="38"/>
      <c r="G17" s="24"/>
      <c r="H17" s="24"/>
      <c r="I17" s="24">
        <f>利润表!C17/负债表!C17</f>
        <v>0.180618397658698</v>
      </c>
      <c r="J17" s="24">
        <f>利润表!C17/资产表!C17</f>
        <v>0.107663371329301</v>
      </c>
      <c r="K17" s="24"/>
      <c r="L17" s="38"/>
      <c r="M17" s="24"/>
      <c r="N17" s="24"/>
      <c r="O17" s="24"/>
      <c r="P17" s="24"/>
      <c r="Q17" s="24"/>
      <c r="R17" s="24">
        <f>利润表!C17/利润表!F17</f>
        <v>0.0999299510399693</v>
      </c>
      <c r="S17" s="24">
        <f>利润表!F17/资产表!C17</f>
        <v>1.07738841267157</v>
      </c>
      <c r="T17" s="44">
        <f>资产表!C17/负债表!C17</f>
        <v>1.67762160360237</v>
      </c>
      <c r="U17" s="38"/>
      <c r="V17" s="38"/>
      <c r="W17" s="38"/>
      <c r="X17" s="38"/>
      <c r="Y17" s="24">
        <f>负债表!E17/资产表!C17</f>
        <v>0.403918024271568</v>
      </c>
      <c r="Z17" s="38"/>
      <c r="AA17" s="38"/>
      <c r="AB17" s="24">
        <f>(利润表!C17-利润表!C18)/利润表!C18</f>
        <v>-0.2836027515389</v>
      </c>
      <c r="AC17" s="24">
        <f>(利润表!F17-利润表!F18)/利润表!F18</f>
        <v>-0.0653542183534946</v>
      </c>
      <c r="AD17" s="38"/>
      <c r="AE17" s="24"/>
      <c r="AF17" s="38"/>
      <c r="AG17" s="24">
        <f>(资产表!C17-资产表!C18)/资产表!C18</f>
        <v>-0.0760169992406489</v>
      </c>
      <c r="AH17" s="38"/>
      <c r="AI17" s="38"/>
      <c r="AJ17" s="38"/>
      <c r="AK17" s="38"/>
      <c r="AL17" s="38"/>
      <c r="AM17" s="3"/>
      <c r="AN17" s="38"/>
      <c r="AO17" s="38"/>
      <c r="AP17" s="38"/>
      <c r="AQ17" s="38"/>
      <c r="AR17" s="53"/>
      <c r="AS17" s="56"/>
      <c r="AT17" s="56"/>
      <c r="AU17" s="38"/>
      <c r="AV17" s="38"/>
      <c r="AW17" s="38"/>
      <c r="AX17" s="38"/>
      <c r="AY17" s="38"/>
      <c r="AZ17" s="38"/>
      <c r="BA17" s="38"/>
      <c r="BB17" s="38"/>
      <c r="BC17" s="38"/>
    </row>
    <row r="18" spans="1:55">
      <c r="A18" s="3"/>
      <c r="B18" s="3">
        <v>2022</v>
      </c>
      <c r="C18" s="38"/>
      <c r="D18" s="38"/>
      <c r="E18" s="38"/>
      <c r="F18" s="38"/>
      <c r="G18" s="24"/>
      <c r="H18" s="24"/>
      <c r="I18" s="24">
        <f>利润表!C18/负债表!C18</f>
        <v>0.283751065670832</v>
      </c>
      <c r="J18" s="24">
        <f>利润表!C18/资产表!C18</f>
        <v>0.138860283350344</v>
      </c>
      <c r="K18" s="24"/>
      <c r="L18" s="38"/>
      <c r="M18" s="24"/>
      <c r="N18" s="24"/>
      <c r="O18" s="24"/>
      <c r="P18" s="24"/>
      <c r="Q18" s="24"/>
      <c r="R18" s="24">
        <f>利润表!C18/利润表!F18</f>
        <v>0.130373347190097</v>
      </c>
      <c r="S18" s="24">
        <f>利润表!F18/资产表!C18</f>
        <v>1.06509717164715</v>
      </c>
      <c r="T18" s="44">
        <f>资产表!C18/负债表!C18</f>
        <v>2.04342853712122</v>
      </c>
      <c r="U18" s="38"/>
      <c r="V18" s="38"/>
      <c r="W18" s="38"/>
      <c r="X18" s="38"/>
      <c r="Y18" s="24">
        <f>负债表!E18/资产表!C18</f>
        <v>0.510626389994143</v>
      </c>
      <c r="Z18" s="38"/>
      <c r="AA18" s="38"/>
      <c r="AB18" s="24">
        <f>(利润表!C18-利润表!C19)/利润表!C19</f>
        <v>0.459461672711445</v>
      </c>
      <c r="AC18" s="24">
        <f>(利润表!F18-利润表!F19)/利润表!F19</f>
        <v>0.58304230260667</v>
      </c>
      <c r="AD18" s="38"/>
      <c r="AE18" s="24"/>
      <c r="AF18" s="38"/>
      <c r="AG18" s="24">
        <f>(资产表!C18-资产表!C19)/资产表!C19</f>
        <v>0.65362188178526</v>
      </c>
      <c r="AH18" s="38"/>
      <c r="AI18" s="38"/>
      <c r="AJ18" s="38"/>
      <c r="AK18" s="38"/>
      <c r="AL18" s="38"/>
      <c r="AM18" s="3"/>
      <c r="AN18" s="38"/>
      <c r="AO18" s="38"/>
      <c r="AP18" s="38"/>
      <c r="AQ18" s="38"/>
      <c r="AR18" s="53"/>
      <c r="AS18" s="56"/>
      <c r="AT18" s="56"/>
      <c r="AU18" s="38"/>
      <c r="AV18" s="38"/>
      <c r="AW18" s="38"/>
      <c r="AX18" s="38"/>
      <c r="AY18" s="38"/>
      <c r="AZ18" s="38"/>
      <c r="BA18" s="38"/>
      <c r="BB18" s="38"/>
      <c r="BC18" s="38"/>
    </row>
    <row r="19" spans="1:55">
      <c r="A19" s="3"/>
      <c r="B19" s="3">
        <v>2021</v>
      </c>
      <c r="C19" s="38"/>
      <c r="D19" s="38"/>
      <c r="E19" s="38"/>
      <c r="F19" s="38"/>
      <c r="G19" s="24"/>
      <c r="H19" s="24"/>
      <c r="I19" s="24">
        <f>利润表!C19/负债表!C19</f>
        <v>0.251586808985827</v>
      </c>
      <c r="J19" s="24">
        <f>利润表!C19/资产表!C19</f>
        <v>0.15733363016819</v>
      </c>
      <c r="K19" s="24"/>
      <c r="L19" s="38"/>
      <c r="M19" s="24"/>
      <c r="N19" s="24"/>
      <c r="O19" s="24"/>
      <c r="P19" s="24"/>
      <c r="Q19" s="24"/>
      <c r="R19" s="24">
        <f>利润表!C19/利润表!F19</f>
        <v>0.141412774033947</v>
      </c>
      <c r="S19" s="24">
        <f>利润表!F19/资产表!C19</f>
        <v>1.11258428556406</v>
      </c>
      <c r="T19" s="44">
        <f>资产表!C19/负债表!C19</f>
        <v>1.59906568428428</v>
      </c>
      <c r="U19" s="38"/>
      <c r="V19" s="38"/>
      <c r="W19" s="38"/>
      <c r="X19" s="38"/>
      <c r="Y19" s="24">
        <f>负债表!E19/资产表!C19</f>
        <v>0.374634819677476</v>
      </c>
      <c r="Z19" s="38"/>
      <c r="AA19" s="38"/>
      <c r="AB19" s="24">
        <f>(利润表!C19-利润表!C20)/利润表!C20</f>
        <v>0.391802525900104</v>
      </c>
      <c r="AC19" s="24">
        <f>(利润表!F19-利润表!F20)/利润表!F20</f>
        <v>0.271825973544521</v>
      </c>
      <c r="AD19" s="38"/>
      <c r="AE19" s="24"/>
      <c r="AF19" s="38"/>
      <c r="AG19" s="24">
        <f>(资产表!C19-资产表!C20)/资产表!C20</f>
        <v>0.319358035898641</v>
      </c>
      <c r="AH19" s="38"/>
      <c r="AI19" s="38"/>
      <c r="AJ19" s="38"/>
      <c r="AK19" s="38"/>
      <c r="AL19" s="38"/>
      <c r="AM19" s="3"/>
      <c r="AN19" s="38"/>
      <c r="AO19" s="38"/>
      <c r="AP19" s="38"/>
      <c r="AQ19" s="38"/>
      <c r="AR19" s="53"/>
      <c r="AS19" s="56"/>
      <c r="AT19" s="56"/>
      <c r="AU19" s="38"/>
      <c r="AV19" s="38"/>
      <c r="AW19" s="38"/>
      <c r="AX19" s="38"/>
      <c r="AY19" s="38"/>
      <c r="AZ19" s="38"/>
      <c r="BA19" s="38"/>
      <c r="BB19" s="38"/>
      <c r="BC19" s="38"/>
    </row>
    <row r="20" spans="1:55">
      <c r="A20" s="3"/>
      <c r="B20" s="3">
        <v>2020</v>
      </c>
      <c r="C20" s="38"/>
      <c r="D20" s="38"/>
      <c r="E20" s="38"/>
      <c r="F20" s="38"/>
      <c r="G20" s="24"/>
      <c r="H20" s="24"/>
      <c r="I20" s="24">
        <f>利润表!C20/负债表!C20</f>
        <v>0.21469801472812</v>
      </c>
      <c r="J20" s="24">
        <f>利润表!C20/资产表!C20</f>
        <v>0.149144282623903</v>
      </c>
      <c r="K20" s="24"/>
      <c r="L20" s="38"/>
      <c r="M20" s="24"/>
      <c r="N20" s="24"/>
      <c r="O20" s="24"/>
      <c r="P20" s="24"/>
      <c r="Q20" s="24"/>
      <c r="R20" s="24">
        <f>利润表!C20/利润表!F20</f>
        <v>0.129222670357666</v>
      </c>
      <c r="S20" s="24">
        <f>利润表!F20/资产表!C20</f>
        <v>1.15416499450984</v>
      </c>
      <c r="T20" s="44">
        <f>资产表!C20/负债表!C20</f>
        <v>1.43953231696802</v>
      </c>
      <c r="U20" s="38"/>
      <c r="V20" s="38"/>
      <c r="W20" s="38"/>
      <c r="X20" s="38"/>
      <c r="Y20" s="24">
        <f>负债表!E20/资产表!C20</f>
        <v>0.30532994069475</v>
      </c>
      <c r="Z20" s="38"/>
      <c r="AA20" s="38"/>
      <c r="AB20" s="24">
        <f>(利润表!C20-利润表!C21)/利润表!C21</f>
        <v>0.8738707991288</v>
      </c>
      <c r="AC20" s="24">
        <f>(利润表!F20-利润表!F21)/利润表!F21</f>
        <v>0.721038479377989</v>
      </c>
      <c r="AD20" s="38"/>
      <c r="AE20" s="24"/>
      <c r="AF20" s="38"/>
      <c r="AG20" s="24">
        <f>(资产表!C20-资产表!C21)/资产表!C21</f>
        <v>1.86355039289544</v>
      </c>
      <c r="AH20" s="38"/>
      <c r="AI20" s="38"/>
      <c r="AJ20" s="38"/>
      <c r="AK20" s="38"/>
      <c r="AL20" s="38"/>
      <c r="AM20" s="3"/>
      <c r="AN20" s="38"/>
      <c r="AO20" s="38"/>
      <c r="AP20" s="38"/>
      <c r="AQ20" s="38"/>
      <c r="AR20" s="53"/>
      <c r="AS20" s="56"/>
      <c r="AT20" s="56"/>
      <c r="AU20" s="38"/>
      <c r="AV20" s="38"/>
      <c r="AW20" s="38"/>
      <c r="AX20" s="38"/>
      <c r="AY20" s="38"/>
      <c r="AZ20" s="38"/>
      <c r="BA20" s="38"/>
      <c r="BB20" s="38"/>
      <c r="BC20" s="38"/>
    </row>
    <row r="21" spans="1:55">
      <c r="A21" s="3"/>
      <c r="B21" s="3">
        <v>2019</v>
      </c>
      <c r="C21" s="38"/>
      <c r="D21" s="38"/>
      <c r="E21" s="38"/>
      <c r="F21" s="38"/>
      <c r="G21" s="24"/>
      <c r="H21" s="24"/>
      <c r="I21" s="24">
        <f>利润表!C21/负债表!C21</f>
        <v>0.514413512381244</v>
      </c>
      <c r="J21" s="24">
        <f>利润表!C21/资产表!C21</f>
        <v>0.227914416140293</v>
      </c>
      <c r="K21" s="24"/>
      <c r="L21" s="38"/>
      <c r="M21" s="24"/>
      <c r="N21" s="24"/>
      <c r="O21" s="24"/>
      <c r="P21" s="24"/>
      <c r="Q21" s="24"/>
      <c r="R21" s="24">
        <f>利润表!C21/利润表!F21</f>
        <v>0.118683309541361</v>
      </c>
      <c r="S21" s="24">
        <f>利润表!F21/资产表!C21</f>
        <v>1.92035777415581</v>
      </c>
      <c r="T21" s="44">
        <f>资产表!C21/负债表!C21</f>
        <v>2.25704683842639</v>
      </c>
      <c r="U21" s="38"/>
      <c r="V21" s="38"/>
      <c r="W21" s="38"/>
      <c r="X21" s="38"/>
      <c r="Y21" s="24">
        <f>负债表!E21/资产表!C21</f>
        <v>0.556943177706848</v>
      </c>
      <c r="Z21" s="38"/>
      <c r="AA21" s="38"/>
      <c r="AB21" s="24">
        <f>(利润表!C21-利润表!C22)/利润表!C22</f>
        <v>0.561091634701642</v>
      </c>
      <c r="AC21" s="24">
        <f>(利润表!F21-利润表!F22)/利润表!F22</f>
        <v>0.483773997292584</v>
      </c>
      <c r="AD21" s="38"/>
      <c r="AE21" s="24"/>
      <c r="AF21" s="38"/>
      <c r="AG21" s="24">
        <f>(资产表!C21-资产表!C22)/资产表!C22</f>
        <v>0.295739968371157</v>
      </c>
      <c r="AH21" s="38"/>
      <c r="AI21" s="38"/>
      <c r="AJ21" s="38"/>
      <c r="AK21" s="38"/>
      <c r="AL21" s="38"/>
      <c r="AM21" s="3"/>
      <c r="AN21" s="38"/>
      <c r="AO21" s="38"/>
      <c r="AP21" s="38"/>
      <c r="AQ21" s="38"/>
      <c r="AR21" s="53"/>
      <c r="AS21" s="56"/>
      <c r="AT21" s="56"/>
      <c r="AU21" s="38"/>
      <c r="AV21" s="38"/>
      <c r="AW21" s="38"/>
      <c r="AX21" s="38"/>
      <c r="AY21" s="38"/>
      <c r="AZ21" s="38"/>
      <c r="BA21" s="38"/>
      <c r="BB21" s="38"/>
      <c r="BC21" s="38"/>
    </row>
    <row r="22" spans="1:55">
      <c r="A22" s="3"/>
      <c r="B22" s="3">
        <v>2018</v>
      </c>
      <c r="C22" s="38"/>
      <c r="D22" s="38"/>
      <c r="E22" s="38"/>
      <c r="F22" s="38"/>
      <c r="G22" s="24"/>
      <c r="H22" s="24"/>
      <c r="I22" s="24" t="e">
        <f>利润表!C22/负债表!C22</f>
        <v>#VALUE!</v>
      </c>
      <c r="J22" s="24">
        <f>利润表!C22/资产表!C22</f>
        <v>0.189173916377686</v>
      </c>
      <c r="K22" s="24"/>
      <c r="L22" s="38"/>
      <c r="M22" s="24"/>
      <c r="N22" s="24"/>
      <c r="O22" s="24"/>
      <c r="P22" s="24"/>
      <c r="Q22" s="24"/>
      <c r="R22" s="24">
        <f>利润表!C22/利润表!F22</f>
        <v>0.112805170878873</v>
      </c>
      <c r="S22" s="24">
        <f>利润表!F22/资产表!C22</f>
        <v>1.67699685133065</v>
      </c>
      <c r="T22" s="44" t="e">
        <f>资产表!C22/负债表!C22</f>
        <v>#VALUE!</v>
      </c>
      <c r="U22" s="38"/>
      <c r="V22" s="38"/>
      <c r="W22" s="38"/>
      <c r="X22" s="38"/>
      <c r="Y22" s="24" t="e">
        <f>负债表!E22/资产表!C22</f>
        <v>#VALUE!</v>
      </c>
      <c r="Z22" s="38"/>
      <c r="AA22" s="38"/>
      <c r="AB22" s="24">
        <f>(利润表!C22-利润表!C23)/利润表!C23</f>
        <v>0.268690170057818</v>
      </c>
      <c r="AC22" s="24">
        <f>(利润表!F22-利润表!F23)/利润表!F23</f>
        <v>0.449740739610369</v>
      </c>
      <c r="AD22" s="38"/>
      <c r="AE22" s="24"/>
      <c r="AF22" s="38"/>
      <c r="AG22" s="24">
        <f>(资产表!C22-资产表!C23)/资产表!C23</f>
        <v>0.256055711862227</v>
      </c>
      <c r="AH22" s="38"/>
      <c r="AI22" s="38"/>
      <c r="AJ22" s="38"/>
      <c r="AK22" s="38"/>
      <c r="AL22" s="38"/>
      <c r="AM22" s="3"/>
      <c r="AN22" s="38"/>
      <c r="AO22" s="38"/>
      <c r="AP22" s="38"/>
      <c r="AQ22" s="38"/>
      <c r="AR22" s="53"/>
      <c r="AS22" s="56"/>
      <c r="AT22" s="56"/>
      <c r="AU22" s="38"/>
      <c r="AV22" s="38"/>
      <c r="AW22" s="38"/>
      <c r="AX22" s="38"/>
      <c r="AY22" s="38"/>
      <c r="AZ22" s="38"/>
      <c r="BA22" s="38"/>
      <c r="BB22" s="38"/>
      <c r="BC22" s="38"/>
    </row>
    <row r="23" spans="1:55">
      <c r="A23" s="3"/>
      <c r="B23" s="3">
        <v>2017</v>
      </c>
      <c r="C23" s="38"/>
      <c r="D23" s="38"/>
      <c r="E23" s="38"/>
      <c r="F23" s="38"/>
      <c r="G23" s="24"/>
      <c r="H23" s="24"/>
      <c r="I23" s="24" t="e">
        <f>利润表!C23/负债表!C23</f>
        <v>#VALUE!</v>
      </c>
      <c r="J23" s="24">
        <f>利润表!C23/资产表!C23</f>
        <v>0.187289997045308</v>
      </c>
      <c r="K23" s="24"/>
      <c r="L23" s="38"/>
      <c r="M23" s="24"/>
      <c r="N23" s="24"/>
      <c r="O23" s="24"/>
      <c r="P23" s="24"/>
      <c r="Q23" s="24"/>
      <c r="R23" s="24">
        <f>利润表!C23/利润表!F23</f>
        <v>0.128903222962907</v>
      </c>
      <c r="S23" s="24">
        <f>利润表!F23/资产表!C23</f>
        <v>1.45295045958007</v>
      </c>
      <c r="T23" s="44" t="e">
        <f>资产表!C23/负债表!C23</f>
        <v>#VALUE!</v>
      </c>
      <c r="U23" s="38"/>
      <c r="V23" s="38"/>
      <c r="W23" s="38"/>
      <c r="X23" s="38"/>
      <c r="Y23" s="24" t="e">
        <f>负债表!E23/资产表!C23</f>
        <v>#VALUE!</v>
      </c>
      <c r="Z23" s="38"/>
      <c r="AA23" s="38"/>
      <c r="AB23" s="24">
        <f>(利润表!C23-利润表!C24)/利润表!C24</f>
        <v>0.34746034524469</v>
      </c>
      <c r="AC23" s="24">
        <f>(利润表!F23-利润表!F24)/利润表!F24</f>
        <v>1.05610817096889</v>
      </c>
      <c r="AD23" s="38"/>
      <c r="AE23" s="24"/>
      <c r="AF23" s="38"/>
      <c r="AG23" s="24">
        <f>(资产表!C23-资产表!C24)/资产表!C24</f>
        <v>0.720958331534737</v>
      </c>
      <c r="AH23" s="38"/>
      <c r="AI23" s="38"/>
      <c r="AJ23" s="38"/>
      <c r="AK23" s="38"/>
      <c r="AL23" s="38"/>
      <c r="AM23" s="3"/>
      <c r="AN23" s="38"/>
      <c r="AO23" s="38"/>
      <c r="AP23" s="38"/>
      <c r="AQ23" s="38"/>
      <c r="AR23" s="53"/>
      <c r="AS23" s="56"/>
      <c r="AT23" s="56"/>
      <c r="AU23" s="38"/>
      <c r="AV23" s="38"/>
      <c r="AW23" s="38"/>
      <c r="AX23" s="38"/>
      <c r="AY23" s="38"/>
      <c r="AZ23" s="38"/>
      <c r="BA23" s="38"/>
      <c r="BB23" s="38"/>
      <c r="BC23" s="38"/>
    </row>
    <row r="24" spans="1:55">
      <c r="A24" s="3"/>
      <c r="B24" s="3">
        <v>2016</v>
      </c>
      <c r="C24" s="38"/>
      <c r="D24" s="38"/>
      <c r="E24" s="38"/>
      <c r="F24" s="38"/>
      <c r="G24" s="24"/>
      <c r="H24" s="24"/>
      <c r="I24" s="24" t="e">
        <f>利润表!C24/负债表!C24</f>
        <v>#VALUE!</v>
      </c>
      <c r="J24" s="24">
        <f>利润表!C24/资产表!C24</f>
        <v>0.239204279343529</v>
      </c>
      <c r="K24" s="24"/>
      <c r="L24" s="38"/>
      <c r="M24" s="24"/>
      <c r="N24" s="24"/>
      <c r="O24" s="24"/>
      <c r="P24" s="24"/>
      <c r="Q24" s="24"/>
      <c r="R24" s="24">
        <f>利润表!C24/利润表!F24</f>
        <v>0.19669519101887</v>
      </c>
      <c r="S24" s="24">
        <f>利润表!F24/资产表!C24</f>
        <v>1.21611656138853</v>
      </c>
      <c r="T24" s="44" t="e">
        <f>资产表!C24/负债表!C24</f>
        <v>#VALUE!</v>
      </c>
      <c r="U24" s="38"/>
      <c r="V24" s="38"/>
      <c r="W24" s="38"/>
      <c r="X24" s="38"/>
      <c r="Y24" s="24" t="e">
        <f>负债表!E24/资产表!C24</f>
        <v>#VALUE!</v>
      </c>
      <c r="Z24" s="38"/>
      <c r="AA24" s="38"/>
      <c r="AB24" s="24">
        <f>(利润表!C24-利润表!C25)/利润表!C25</f>
        <v>1.96360805527124</v>
      </c>
      <c r="AC24" s="24">
        <f>(利润表!F24-利润表!F25)/利润表!F25</f>
        <v>2.22331411360654</v>
      </c>
      <c r="AD24" s="38"/>
      <c r="AE24" s="24"/>
      <c r="AF24" s="38"/>
      <c r="AG24" s="24">
        <f>(资产表!C24-资产表!C25)/资产表!C25</f>
        <v>1.00796214092331</v>
      </c>
      <c r="AH24" s="38"/>
      <c r="AI24" s="38"/>
      <c r="AJ24" s="38"/>
      <c r="AK24" s="38"/>
      <c r="AL24" s="38"/>
      <c r="AM24" s="3"/>
      <c r="AN24" s="38"/>
      <c r="AO24" s="38"/>
      <c r="AP24" s="38"/>
      <c r="AQ24" s="38"/>
      <c r="AR24" s="53"/>
      <c r="AS24" s="56"/>
      <c r="AT24" s="56"/>
      <c r="AU24" s="38"/>
      <c r="AV24" s="38"/>
      <c r="AW24" s="38"/>
      <c r="AX24" s="38"/>
      <c r="AY24" s="38"/>
      <c r="AZ24" s="38"/>
      <c r="BA24" s="38"/>
      <c r="BB24" s="38"/>
      <c r="BC24" s="38"/>
    </row>
    <row r="25" spans="1:55">
      <c r="A25" s="3"/>
      <c r="B25" s="3">
        <v>2015</v>
      </c>
      <c r="C25" s="38"/>
      <c r="D25" s="38"/>
      <c r="E25" s="38"/>
      <c r="F25" s="38"/>
      <c r="G25" s="24"/>
      <c r="H25" s="24"/>
      <c r="I25" s="24" t="e">
        <f>利润表!C25/负债表!C25</f>
        <v>#VALUE!</v>
      </c>
      <c r="J25" s="24">
        <f>利润表!C25/资产表!C25</f>
        <v>0.162070397944268</v>
      </c>
      <c r="K25" s="24"/>
      <c r="L25" s="38"/>
      <c r="M25" s="24"/>
      <c r="N25" s="24"/>
      <c r="O25" s="24"/>
      <c r="P25" s="24"/>
      <c r="Q25" s="24"/>
      <c r="R25" s="24">
        <f>利润表!C25/利润表!F25</f>
        <v>0.213931928063825</v>
      </c>
      <c r="S25" s="24">
        <f>利润表!F25/资产表!C25</f>
        <v>0.757579288940526</v>
      </c>
      <c r="T25" s="44" t="e">
        <f>资产表!C25/负债表!C25</f>
        <v>#VALUE!</v>
      </c>
      <c r="U25" s="38"/>
      <c r="V25" s="38"/>
      <c r="W25" s="38"/>
      <c r="X25" s="38"/>
      <c r="Y25" s="24" t="e">
        <f>负债表!E25/资产表!C25</f>
        <v>#VALUE!</v>
      </c>
      <c r="Z25" s="38"/>
      <c r="AA25" s="38"/>
      <c r="AB25" s="24">
        <f>(利润表!C25-利润表!C26)/利润表!C26</f>
        <v>0.944419848794751</v>
      </c>
      <c r="AC25" s="24">
        <f>(利润表!F25-利润表!F26)/利润表!F26</f>
        <v>0.234550852304699</v>
      </c>
      <c r="AD25" s="38"/>
      <c r="AE25" s="24"/>
      <c r="AF25" s="38"/>
      <c r="AG25" s="24">
        <f>(资产表!C25-资产表!C26)/资产表!C26</f>
        <v>0.872164224610842</v>
      </c>
      <c r="AH25" s="38"/>
      <c r="AI25" s="38"/>
      <c r="AJ25" s="38"/>
      <c r="AK25" s="38"/>
      <c r="AL25" s="38"/>
      <c r="AM25" s="3"/>
      <c r="AN25" s="38"/>
      <c r="AO25" s="38"/>
      <c r="AP25" s="38"/>
      <c r="AQ25" s="38"/>
      <c r="AR25" s="53"/>
      <c r="AS25" s="56"/>
      <c r="AT25" s="56"/>
      <c r="AU25" s="38"/>
      <c r="AV25" s="38"/>
      <c r="AW25" s="38"/>
      <c r="AX25" s="38"/>
      <c r="AY25" s="38"/>
      <c r="AZ25" s="38"/>
      <c r="BA25" s="38"/>
      <c r="BB25" s="38"/>
      <c r="BC25" s="38"/>
    </row>
    <row r="26" spans="1:55">
      <c r="A26" s="3"/>
      <c r="B26" s="3">
        <v>2014</v>
      </c>
      <c r="C26" s="38"/>
      <c r="D26" s="38"/>
      <c r="E26" s="38"/>
      <c r="F26" s="38"/>
      <c r="G26" s="24"/>
      <c r="H26" s="24"/>
      <c r="I26" s="24" t="e">
        <f>利润表!C26/负债表!C26</f>
        <v>#VALUE!</v>
      </c>
      <c r="J26" s="24">
        <f>利润表!C26/资产表!C26</f>
        <v>0.156047780055207</v>
      </c>
      <c r="K26" s="24"/>
      <c r="L26" s="38"/>
      <c r="M26" s="24"/>
      <c r="N26" s="24"/>
      <c r="O26" s="24"/>
      <c r="P26" s="24"/>
      <c r="Q26" s="24"/>
      <c r="R26" s="24">
        <f>利润表!C26/利润表!F26</f>
        <v>0.135829637971496</v>
      </c>
      <c r="S26" s="24">
        <f>利润表!F26/资产表!C26</f>
        <v>1.14884926725604</v>
      </c>
      <c r="T26" s="44" t="e">
        <f>资产表!C26/负债表!C26</f>
        <v>#VALUE!</v>
      </c>
      <c r="U26" s="38"/>
      <c r="V26" s="38"/>
      <c r="W26" s="38"/>
      <c r="X26" s="38"/>
      <c r="Y26" s="24" t="e">
        <f>负债表!E26/资产表!C26</f>
        <v>#VALUE!</v>
      </c>
      <c r="Z26" s="38"/>
      <c r="AA26" s="38"/>
      <c r="AB26" s="24">
        <f>(利润表!C26-利润表!C27)/利润表!C27</f>
        <v>1.1349941658747</v>
      </c>
      <c r="AC26" s="24">
        <f>(利润表!F26-利润表!F27)/利润表!F27</f>
        <v>-0.0504525577851873</v>
      </c>
      <c r="AD26" s="38"/>
      <c r="AE26" s="24"/>
      <c r="AF26" s="38"/>
      <c r="AG26" s="24">
        <f>(资产表!C26-资产表!C27)/资产表!C27</f>
        <v>-0.000814488973575511</v>
      </c>
      <c r="AH26" s="38"/>
      <c r="AI26" s="38"/>
      <c r="AJ26" s="38"/>
      <c r="AK26" s="38"/>
      <c r="AL26" s="38"/>
      <c r="AM26" s="3"/>
      <c r="AN26" s="38"/>
      <c r="AO26" s="38"/>
      <c r="AP26" s="38"/>
      <c r="AQ26" s="38"/>
      <c r="AR26" s="53"/>
      <c r="AS26" s="56"/>
      <c r="AT26" s="56"/>
      <c r="AU26" s="38"/>
      <c r="AV26" s="38"/>
      <c r="AW26" s="38"/>
      <c r="AX26" s="38"/>
      <c r="AY26" s="38"/>
      <c r="AZ26" s="38"/>
      <c r="BA26" s="38"/>
      <c r="BB26" s="38"/>
      <c r="BC26" s="38"/>
    </row>
    <row r="27" spans="1:55">
      <c r="A27" s="3"/>
      <c r="B27" s="3">
        <v>2013</v>
      </c>
      <c r="C27" s="38"/>
      <c r="D27" s="38"/>
      <c r="E27" s="38"/>
      <c r="F27" s="38"/>
      <c r="G27" s="24"/>
      <c r="H27" s="24"/>
      <c r="I27" s="24" t="e">
        <f>利润表!C27/负债表!C27</f>
        <v>#VALUE!</v>
      </c>
      <c r="J27" s="24">
        <f>利润表!C27/资产表!C27</f>
        <v>0.0730309634336264</v>
      </c>
      <c r="K27" s="24"/>
      <c r="L27" s="38"/>
      <c r="M27" s="24"/>
      <c r="N27" s="24"/>
      <c r="O27" s="24"/>
      <c r="P27" s="24"/>
      <c r="Q27" s="24"/>
      <c r="R27" s="24">
        <f>利润表!C27/利润表!F27</f>
        <v>0.0604107905184635</v>
      </c>
      <c r="S27" s="24">
        <f>利润表!F27/资产表!C27</f>
        <v>1.20890593893662</v>
      </c>
      <c r="T27" s="44" t="e">
        <f>资产表!C27/负债表!C27</f>
        <v>#VALUE!</v>
      </c>
      <c r="U27" s="38"/>
      <c r="V27" s="38"/>
      <c r="W27" s="38"/>
      <c r="X27" s="38"/>
      <c r="Y27" s="24" t="e">
        <f>负债表!E27/资产表!C27</f>
        <v>#VALUE!</v>
      </c>
      <c r="Z27" s="38"/>
      <c r="AA27" s="38"/>
      <c r="AB27" s="24">
        <f>(利润表!C27-利润表!C28)/利润表!C28</f>
        <v>0.246597884263929</v>
      </c>
      <c r="AC27" s="24">
        <f>(利润表!F27-利润表!F28)/利润表!F28</f>
        <v>0.412626106478066</v>
      </c>
      <c r="AD27" s="38"/>
      <c r="AE27" s="24"/>
      <c r="AF27" s="38"/>
      <c r="AG27" s="24">
        <f>(资产表!C27-资产表!C28)/资产表!C28</f>
        <v>0.595879020579927</v>
      </c>
      <c r="AH27" s="38"/>
      <c r="AI27" s="38"/>
      <c r="AJ27" s="38"/>
      <c r="AK27" s="38"/>
      <c r="AL27" s="38"/>
      <c r="AM27" s="3"/>
      <c r="AN27" s="38"/>
      <c r="AO27" s="38"/>
      <c r="AP27" s="38"/>
      <c r="AQ27" s="38"/>
      <c r="AR27" s="53"/>
      <c r="AS27" s="56"/>
      <c r="AT27" s="56"/>
      <c r="AU27" s="38"/>
      <c r="AV27" s="38"/>
      <c r="AW27" s="38"/>
      <c r="AX27" s="38"/>
      <c r="AY27" s="38"/>
      <c r="AZ27" s="38"/>
      <c r="BA27" s="38"/>
      <c r="BB27" s="38"/>
      <c r="BC27" s="38"/>
    </row>
    <row r="28" spans="1:55">
      <c r="A28" s="3"/>
      <c r="B28" s="3">
        <v>2012</v>
      </c>
      <c r="C28" s="38"/>
      <c r="D28" s="38"/>
      <c r="E28" s="38"/>
      <c r="F28" s="38"/>
      <c r="G28" s="24"/>
      <c r="H28" s="24"/>
      <c r="I28" s="24" t="e">
        <f>利润表!C28/负债表!C28</f>
        <v>#VALUE!</v>
      </c>
      <c r="J28" s="24">
        <f>利润表!C28/资产表!C28</f>
        <v>0.0934933260096794</v>
      </c>
      <c r="K28" s="24"/>
      <c r="L28" s="38"/>
      <c r="M28" s="24"/>
      <c r="N28" s="24"/>
      <c r="O28" s="24"/>
      <c r="P28" s="24"/>
      <c r="Q28" s="24"/>
      <c r="R28" s="24">
        <f>利润表!C28/利润表!F28</f>
        <v>0.0684566056758135</v>
      </c>
      <c r="S28" s="24">
        <f>利润表!F28/资产表!C28</f>
        <v>1.36573125539456</v>
      </c>
      <c r="T28" s="44" t="e">
        <f>资产表!C28/负债表!C28</f>
        <v>#VALUE!</v>
      </c>
      <c r="U28" s="38"/>
      <c r="V28" s="38"/>
      <c r="W28" s="38"/>
      <c r="X28" s="38"/>
      <c r="Y28" s="24" t="e">
        <f>负债表!E28/资产表!C28</f>
        <v>#VALUE!</v>
      </c>
      <c r="Z28" s="38"/>
      <c r="AA28" s="38"/>
      <c r="AB28" s="24" t="e">
        <f>(利润表!C28-利润表!C29)/利润表!C29</f>
        <v>#DIV/0!</v>
      </c>
      <c r="AC28" s="24" t="e">
        <f>(利润表!F28-利润表!F29)/利润表!F29</f>
        <v>#DIV/0!</v>
      </c>
      <c r="AD28" s="38"/>
      <c r="AE28" s="24"/>
      <c r="AF28" s="38"/>
      <c r="AG28" s="24" t="e">
        <f>(资产表!C28-资产表!C29)/资产表!C29</f>
        <v>#DIV/0!</v>
      </c>
      <c r="AH28" s="38"/>
      <c r="AI28" s="38"/>
      <c r="AJ28" s="38"/>
      <c r="AK28" s="38"/>
      <c r="AL28" s="38"/>
      <c r="AM28" s="3"/>
      <c r="AN28" s="38"/>
      <c r="AO28" s="38"/>
      <c r="AP28" s="38"/>
      <c r="AQ28" s="38"/>
      <c r="AR28" s="53"/>
      <c r="AS28" s="56"/>
      <c r="AT28" s="56"/>
      <c r="AU28" s="38"/>
      <c r="AV28" s="38"/>
      <c r="AW28" s="38"/>
      <c r="AX28" s="38"/>
      <c r="AY28" s="38"/>
      <c r="AZ28" s="38"/>
      <c r="BA28" s="38"/>
      <c r="BB28" s="38"/>
      <c r="BC28" s="38"/>
    </row>
    <row r="29" spans="1:55">
      <c r="A29" s="3"/>
      <c r="B29" s="3">
        <v>2011</v>
      </c>
      <c r="C29" s="38"/>
      <c r="D29" s="38"/>
      <c r="E29" s="38"/>
      <c r="F29" s="38"/>
      <c r="G29" s="24"/>
      <c r="H29" s="24"/>
      <c r="I29" s="24" t="e">
        <f>利润表!C29/负债表!C29</f>
        <v>#DIV/0!</v>
      </c>
      <c r="J29" s="24" t="e">
        <f>利润表!C29/资产表!C29</f>
        <v>#DIV/0!</v>
      </c>
      <c r="K29" s="24"/>
      <c r="L29" s="38"/>
      <c r="M29" s="24"/>
      <c r="N29" s="24"/>
      <c r="O29" s="24"/>
      <c r="P29" s="24"/>
      <c r="Q29" s="24"/>
      <c r="R29" s="24" t="e">
        <f>利润表!C29/利润表!F29</f>
        <v>#DIV/0!</v>
      </c>
      <c r="S29" s="24" t="e">
        <f>利润表!F29/资产表!C29</f>
        <v>#DIV/0!</v>
      </c>
      <c r="T29" s="44" t="e">
        <f>资产表!C29/负债表!C29</f>
        <v>#DIV/0!</v>
      </c>
      <c r="U29" s="38"/>
      <c r="V29" s="38"/>
      <c r="W29" s="38"/>
      <c r="X29" s="38"/>
      <c r="Y29" s="24" t="e">
        <f>负债表!E29/资产表!C29</f>
        <v>#DIV/0!</v>
      </c>
      <c r="Z29" s="38"/>
      <c r="AA29" s="38"/>
      <c r="AB29" s="24" t="e">
        <f>(利润表!C29-利润表!C30)/利润表!C30</f>
        <v>#DIV/0!</v>
      </c>
      <c r="AC29" s="24" t="e">
        <f>(利润表!F29-利润表!F30)/利润表!F30</f>
        <v>#DIV/0!</v>
      </c>
      <c r="AD29" s="38"/>
      <c r="AE29" s="24"/>
      <c r="AF29" s="38"/>
      <c r="AG29" s="24" t="e">
        <f>(资产表!C29-资产表!C30)/资产表!C30</f>
        <v>#DIV/0!</v>
      </c>
      <c r="AH29" s="38"/>
      <c r="AI29" s="38"/>
      <c r="AJ29" s="38"/>
      <c r="AK29" s="38"/>
      <c r="AL29" s="38"/>
      <c r="AM29" s="3"/>
      <c r="AN29" s="38"/>
      <c r="AO29" s="38"/>
      <c r="AP29" s="38"/>
      <c r="AQ29" s="38"/>
      <c r="AR29" s="53"/>
      <c r="AS29" s="56"/>
      <c r="AT29" s="56"/>
      <c r="AU29" s="38"/>
      <c r="AV29" s="38"/>
      <c r="AW29" s="38"/>
      <c r="AX29" s="38"/>
      <c r="AY29" s="38"/>
      <c r="AZ29" s="38"/>
      <c r="BA29" s="38"/>
      <c r="BB29" s="38"/>
      <c r="BC29" s="38"/>
    </row>
    <row r="30" spans="1:55">
      <c r="A30" s="3"/>
      <c r="B30" s="3">
        <v>2010</v>
      </c>
      <c r="C30" s="38"/>
      <c r="D30" s="38"/>
      <c r="E30" s="38"/>
      <c r="F30" s="38"/>
      <c r="G30" s="24"/>
      <c r="H30" s="24"/>
      <c r="I30" s="24" t="e">
        <f>利润表!C30/负债表!C30</f>
        <v>#DIV/0!</v>
      </c>
      <c r="J30" s="24" t="e">
        <f>利润表!C30/资产表!C30</f>
        <v>#DIV/0!</v>
      </c>
      <c r="K30" s="24"/>
      <c r="L30" s="38"/>
      <c r="M30" s="24"/>
      <c r="N30" s="24"/>
      <c r="O30" s="24"/>
      <c r="P30" s="24"/>
      <c r="Q30" s="24"/>
      <c r="R30" s="24" t="e">
        <f>利润表!C30/利润表!F30</f>
        <v>#DIV/0!</v>
      </c>
      <c r="S30" s="24" t="e">
        <f>利润表!F30/资产表!C30</f>
        <v>#DIV/0!</v>
      </c>
      <c r="T30" s="44" t="e">
        <f>资产表!C30/负债表!C30</f>
        <v>#DIV/0!</v>
      </c>
      <c r="U30" s="38"/>
      <c r="V30" s="38"/>
      <c r="W30" s="38"/>
      <c r="X30" s="38"/>
      <c r="Y30" s="24" t="e">
        <f>负债表!E30/资产表!C30</f>
        <v>#DIV/0!</v>
      </c>
      <c r="Z30" s="38"/>
      <c r="AA30" s="38"/>
      <c r="AB30" s="24"/>
      <c r="AC30" s="24"/>
      <c r="AD30" s="38"/>
      <c r="AE30" s="24"/>
      <c r="AF30" s="38"/>
      <c r="AG30" s="24">
        <f>(资产表!C30-资产表!C31)/资产表!C31</f>
        <v>-1</v>
      </c>
      <c r="AH30" s="38"/>
      <c r="AI30" s="38"/>
      <c r="AJ30" s="38"/>
      <c r="AK30" s="38"/>
      <c r="AL30" s="38"/>
      <c r="AM30" s="3"/>
      <c r="AN30" s="38"/>
      <c r="AO30" s="38"/>
      <c r="AP30" s="38"/>
      <c r="AQ30" s="38"/>
      <c r="AR30" s="53"/>
      <c r="AS30" s="56"/>
      <c r="AT30" s="56"/>
      <c r="AU30" s="38"/>
      <c r="AV30" s="38"/>
      <c r="AW30" s="38"/>
      <c r="AX30" s="38"/>
      <c r="AY30" s="38"/>
      <c r="AZ30" s="38"/>
      <c r="BA30" s="38"/>
      <c r="BB30" s="38"/>
      <c r="BC30" s="38"/>
    </row>
    <row r="31" spans="1:55">
      <c r="A31" s="3" t="s">
        <v>58</v>
      </c>
      <c r="B31" s="3">
        <v>2023</v>
      </c>
      <c r="C31" s="38"/>
      <c r="D31" s="38"/>
      <c r="E31" s="38"/>
      <c r="F31" s="38"/>
      <c r="G31" s="24"/>
      <c r="H31" s="24"/>
      <c r="I31" s="24">
        <f>利润表!C31/负债表!C31</f>
        <v>0.075654223432791</v>
      </c>
      <c r="J31" s="24">
        <f>利润表!C31/资产表!C31</f>
        <v>0.0646648248163207</v>
      </c>
      <c r="K31" s="24"/>
      <c r="L31" s="38"/>
      <c r="M31" s="24"/>
      <c r="N31" s="24"/>
      <c r="O31" s="24"/>
      <c r="P31" s="24"/>
      <c r="Q31" s="24"/>
      <c r="R31" s="24">
        <f>利润表!C31/利润表!F31</f>
        <v>0.10337336123782</v>
      </c>
      <c r="S31" s="24">
        <f>利润表!F31/资产表!C31</f>
        <v>0.625546311370811</v>
      </c>
      <c r="T31" s="44">
        <f>资产表!C31/负债表!C31</f>
        <v>1.16994399424549</v>
      </c>
      <c r="U31" s="38"/>
      <c r="V31" s="38"/>
      <c r="W31" s="38"/>
      <c r="X31" s="38"/>
      <c r="Y31" s="24">
        <f>负债表!E31/资产表!C31</f>
        <v>0.145258230378016</v>
      </c>
      <c r="Z31" s="38"/>
      <c r="AA31" s="38"/>
      <c r="AB31" s="24">
        <f>(利润表!C31-利润表!C32)/利润表!C32</f>
        <v>-1.74023182100288</v>
      </c>
      <c r="AC31" s="24">
        <f>(利润表!F31-利润表!F32)/利润表!F32</f>
        <v>0.0856372228306141</v>
      </c>
      <c r="AD31" s="38"/>
      <c r="AE31" s="24"/>
      <c r="AF31" s="38"/>
      <c r="AG31" s="24">
        <f>(资产表!C31-资产表!C32)/资产表!C32</f>
        <v>0.0735976153000966</v>
      </c>
      <c r="AH31" s="38"/>
      <c r="AI31" s="38"/>
      <c r="AJ31" s="38"/>
      <c r="AK31" s="38"/>
      <c r="AL31" s="38"/>
      <c r="AM31" s="3"/>
      <c r="AN31" s="38"/>
      <c r="AO31" s="38"/>
      <c r="AP31" s="38"/>
      <c r="AQ31" s="38"/>
      <c r="AR31" s="53"/>
      <c r="AS31" s="56"/>
      <c r="AT31" s="56"/>
      <c r="AU31" s="38"/>
      <c r="AV31" s="38"/>
      <c r="AW31" s="38"/>
      <c r="AX31" s="38"/>
      <c r="AY31" s="38"/>
      <c r="AZ31" s="38"/>
      <c r="BA31" s="38"/>
      <c r="BB31" s="38"/>
      <c r="BC31" s="38"/>
    </row>
    <row r="32" spans="1:55">
      <c r="A32" s="3"/>
      <c r="B32" s="3">
        <v>2022</v>
      </c>
      <c r="C32" s="38"/>
      <c r="D32" s="38"/>
      <c r="E32" s="38"/>
      <c r="F32" s="38"/>
      <c r="G32" s="24"/>
      <c r="H32" s="24"/>
      <c r="I32" s="24">
        <f>利润表!C32/负债表!C32</f>
        <v>-0.113936627275728</v>
      </c>
      <c r="J32" s="24">
        <f>利润表!C32/资产表!C32</f>
        <v>-0.0937868377808233</v>
      </c>
      <c r="K32" s="24"/>
      <c r="L32" s="38"/>
      <c r="M32" s="24"/>
      <c r="N32" s="24"/>
      <c r="O32" s="24"/>
      <c r="P32" s="24"/>
      <c r="Q32" s="24"/>
      <c r="R32" s="24">
        <f>利润表!C32/利润表!F32</f>
        <v>-0.151609219739901</v>
      </c>
      <c r="S32" s="24">
        <f>利润表!F32/资产表!C32</f>
        <v>0.618609065739687</v>
      </c>
      <c r="T32" s="44">
        <f>资产表!C32/负债表!C32</f>
        <v>1.21484666688511</v>
      </c>
      <c r="U32" s="38"/>
      <c r="V32" s="38"/>
      <c r="W32" s="38"/>
      <c r="X32" s="38"/>
      <c r="Y32" s="24">
        <f>负债表!E32/资产表!C32</f>
        <v>0.17685085100985</v>
      </c>
      <c r="Z32" s="38"/>
      <c r="AA32" s="38"/>
      <c r="AB32" s="24">
        <f>(利润表!C32-利润表!C33)/利润表!C33</f>
        <v>-4.01911222912631</v>
      </c>
      <c r="AC32" s="24">
        <f>(利润表!F32-利润表!F33)/利润表!F33</f>
        <v>-0.532157802406498</v>
      </c>
      <c r="AD32" s="38"/>
      <c r="AE32" s="24"/>
      <c r="AF32" s="38"/>
      <c r="AG32" s="24">
        <f>(资产表!C32-资产表!C33)/资产表!C33</f>
        <v>-0.154693744266984</v>
      </c>
      <c r="AH32" s="38"/>
      <c r="AI32" s="38"/>
      <c r="AJ32" s="38"/>
      <c r="AK32" s="38"/>
      <c r="AL32" s="38"/>
      <c r="AM32" s="3"/>
      <c r="AN32" s="38"/>
      <c r="AO32" s="38"/>
      <c r="AP32" s="38"/>
      <c r="AQ32" s="38"/>
      <c r="AR32" s="53"/>
      <c r="AS32" s="56"/>
      <c r="AT32" s="56"/>
      <c r="AU32" s="38"/>
      <c r="AV32" s="38"/>
      <c r="AW32" s="38"/>
      <c r="AX32" s="38"/>
      <c r="AY32" s="38"/>
      <c r="AZ32" s="38"/>
      <c r="BA32" s="38"/>
      <c r="BB32" s="38"/>
      <c r="BC32" s="38"/>
    </row>
    <row r="33" spans="1:55">
      <c r="A33" s="3"/>
      <c r="B33" s="3">
        <v>2021</v>
      </c>
      <c r="C33" s="38"/>
      <c r="D33" s="38"/>
      <c r="E33" s="38"/>
      <c r="F33" s="38"/>
      <c r="G33" s="24"/>
      <c r="H33" s="24"/>
      <c r="I33" s="24">
        <f>利润表!C33/负债表!C33</f>
        <v>0.0350127962864764</v>
      </c>
      <c r="J33" s="24">
        <f>利润表!C33/资产表!C33</f>
        <v>0.0262589114497707</v>
      </c>
      <c r="K33" s="24"/>
      <c r="L33" s="38"/>
      <c r="M33" s="24"/>
      <c r="N33" s="24"/>
      <c r="O33" s="24"/>
      <c r="P33" s="24"/>
      <c r="Q33" s="24"/>
      <c r="R33" s="24">
        <f>利润表!C33/利润表!F33</f>
        <v>0.023493393141956</v>
      </c>
      <c r="S33" s="24">
        <f>利润表!F33/资产表!C33</f>
        <v>1.11771472477834</v>
      </c>
      <c r="T33" s="44">
        <f>资产表!C33/负债表!C33</f>
        <v>1.33336815402461</v>
      </c>
      <c r="U33" s="38"/>
      <c r="V33" s="38"/>
      <c r="W33" s="38"/>
      <c r="X33" s="38"/>
      <c r="Y33" s="24">
        <f>负债表!E33/资产表!C33</f>
        <v>0.250019586127342</v>
      </c>
      <c r="Z33" s="38"/>
      <c r="AA33" s="38"/>
      <c r="AB33" s="24">
        <f>(利润表!C33-利润表!C34)/利润表!C34</f>
        <v>-1.04600538526407</v>
      </c>
      <c r="AC33" s="24">
        <f>(利润表!F33-利润表!F34)/利润表!F34</f>
        <v>-0.46977306627122</v>
      </c>
      <c r="AD33" s="38"/>
      <c r="AE33" s="24"/>
      <c r="AF33" s="38"/>
      <c r="AG33" s="24">
        <f>(资产表!C33-资产表!C34)/资产表!C34</f>
        <v>-0.155451825761527</v>
      </c>
      <c r="AH33" s="38"/>
      <c r="AI33" s="38"/>
      <c r="AJ33" s="38"/>
      <c r="AK33" s="38"/>
      <c r="AL33" s="38"/>
      <c r="AM33" s="3"/>
      <c r="AN33" s="38"/>
      <c r="AO33" s="38"/>
      <c r="AP33" s="38"/>
      <c r="AQ33" s="38"/>
      <c r="AR33" s="53"/>
      <c r="AS33" s="56"/>
      <c r="AT33" s="56"/>
      <c r="AU33" s="38"/>
      <c r="AV33" s="38"/>
      <c r="AW33" s="38"/>
      <c r="AX33" s="38"/>
      <c r="AY33" s="38"/>
      <c r="AZ33" s="38"/>
      <c r="BA33" s="38"/>
      <c r="BB33" s="38"/>
      <c r="BC33" s="38"/>
    </row>
    <row r="34" spans="1:55">
      <c r="A34" s="3"/>
      <c r="B34" s="3">
        <v>2020</v>
      </c>
      <c r="C34" s="38"/>
      <c r="D34" s="38"/>
      <c r="E34" s="38"/>
      <c r="F34" s="38"/>
      <c r="G34" s="24"/>
      <c r="H34" s="24"/>
      <c r="I34" s="24">
        <f>利润表!C34/负债表!C34</f>
        <v>-0.793233495946626</v>
      </c>
      <c r="J34" s="24">
        <f>利润表!C34/资产表!C34</f>
        <v>-0.482050429424735</v>
      </c>
      <c r="K34" s="24"/>
      <c r="L34" s="38"/>
      <c r="M34" s="24"/>
      <c r="N34" s="24"/>
      <c r="O34" s="24"/>
      <c r="P34" s="24"/>
      <c r="Q34" s="24"/>
      <c r="R34" s="24">
        <f>利润表!C34/利润表!F34</f>
        <v>-0.270768948831602</v>
      </c>
      <c r="S34" s="24">
        <f>利润表!F34/资产表!C34</f>
        <v>1.78030173513188</v>
      </c>
      <c r="T34" s="44">
        <f>资产表!C34/负债表!C34</f>
        <v>1.64554048192271</v>
      </c>
      <c r="U34" s="38"/>
      <c r="V34" s="38"/>
      <c r="W34" s="38"/>
      <c r="X34" s="38"/>
      <c r="Y34" s="24">
        <f>负债表!E34/资产表!C34</f>
        <v>0.392296931624821</v>
      </c>
      <c r="Z34" s="38"/>
      <c r="AA34" s="38"/>
      <c r="AB34" s="24">
        <f>(利润表!C34-利润表!C35)/利润表!C35</f>
        <v>-5.68236614953738</v>
      </c>
      <c r="AC34" s="24">
        <f>(利润表!F34-利润表!F35)/利润表!F35</f>
        <v>-0.0126125962948249</v>
      </c>
      <c r="AD34" s="38"/>
      <c r="AE34" s="24"/>
      <c r="AF34" s="38"/>
      <c r="AG34" s="24">
        <f>(资产表!C34-资产表!C35)/资产表!C35</f>
        <v>-0.34987163746832</v>
      </c>
      <c r="AH34" s="38"/>
      <c r="AI34" s="38"/>
      <c r="AJ34" s="38"/>
      <c r="AK34" s="38"/>
      <c r="AL34" s="38"/>
      <c r="AM34" s="3"/>
      <c r="AN34" s="38"/>
      <c r="AO34" s="38"/>
      <c r="AP34" s="38"/>
      <c r="AQ34" s="38"/>
      <c r="AR34" s="53"/>
      <c r="AS34" s="56"/>
      <c r="AT34" s="56"/>
      <c r="AU34" s="38"/>
      <c r="AV34" s="38"/>
      <c r="AW34" s="38"/>
      <c r="AX34" s="38"/>
      <c r="AY34" s="38"/>
      <c r="AZ34" s="38"/>
      <c r="BA34" s="38"/>
      <c r="BB34" s="38"/>
      <c r="BC34" s="38"/>
    </row>
    <row r="35" spans="1:55">
      <c r="A35" s="3"/>
      <c r="B35" s="3">
        <v>2019</v>
      </c>
      <c r="C35" s="38"/>
      <c r="D35" s="38"/>
      <c r="E35" s="38"/>
      <c r="F35" s="38"/>
      <c r="G35" s="24"/>
      <c r="H35" s="24"/>
      <c r="I35" s="24">
        <f>利润表!C35/负债表!C35</f>
        <v>0.0931120724392732</v>
      </c>
      <c r="J35" s="24">
        <f>利润表!C35/资产表!C35</f>
        <v>0.0669308307660988</v>
      </c>
      <c r="K35" s="24"/>
      <c r="L35" s="38"/>
      <c r="M35" s="24"/>
      <c r="N35" s="24"/>
      <c r="O35" s="24"/>
      <c r="P35" s="24"/>
      <c r="Q35" s="24"/>
      <c r="R35" s="24">
        <f>利润表!C35/利润表!F35</f>
        <v>0.0570980228483904</v>
      </c>
      <c r="S35" s="24">
        <f>利润表!F35/资产表!C35</f>
        <v>1.17220925396694</v>
      </c>
      <c r="T35" s="44">
        <f>资产表!C35/负债表!C35</f>
        <v>1.39116863444694</v>
      </c>
      <c r="U35" s="38"/>
      <c r="V35" s="38"/>
      <c r="W35" s="38"/>
      <c r="X35" s="38"/>
      <c r="Y35" s="24">
        <f>负债表!E35/资产表!C35</f>
        <v>0.281179883416831</v>
      </c>
      <c r="Z35" s="38"/>
      <c r="AA35" s="38"/>
      <c r="AB35" s="24">
        <f>(利润表!C35-利润表!C36)/利润表!C36</f>
        <v>-0.131383394401472</v>
      </c>
      <c r="AC35" s="24">
        <f>(利润表!F35-利润表!F36)/利润表!F36</f>
        <v>0.41694878765395</v>
      </c>
      <c r="AD35" s="38"/>
      <c r="AE35" s="24"/>
      <c r="AF35" s="38"/>
      <c r="AG35" s="24">
        <f>(资产表!C35-资产表!C36)/资产表!C36</f>
        <v>0.173532449437414</v>
      </c>
      <c r="AH35" s="38"/>
      <c r="AI35" s="38"/>
      <c r="AJ35" s="38"/>
      <c r="AK35" s="38"/>
      <c r="AL35" s="38"/>
      <c r="AM35" s="3"/>
      <c r="AN35" s="38"/>
      <c r="AO35" s="38"/>
      <c r="AP35" s="38"/>
      <c r="AQ35" s="38"/>
      <c r="AR35" s="53"/>
      <c r="AS35" s="56"/>
      <c r="AT35" s="56"/>
      <c r="AU35" s="38"/>
      <c r="AV35" s="38"/>
      <c r="AW35" s="38"/>
      <c r="AX35" s="38"/>
      <c r="AY35" s="38"/>
      <c r="AZ35" s="38"/>
      <c r="BA35" s="38"/>
      <c r="BB35" s="38"/>
      <c r="BC35" s="38"/>
    </row>
    <row r="36" spans="1:55">
      <c r="A36" s="3"/>
      <c r="B36" s="3">
        <v>2018</v>
      </c>
      <c r="C36" s="38"/>
      <c r="D36" s="38"/>
      <c r="E36" s="38"/>
      <c r="F36" s="38"/>
      <c r="G36" s="24"/>
      <c r="H36" s="24"/>
      <c r="I36" s="24">
        <f>利润表!C36/负债表!C36</f>
        <v>0.121641175959619</v>
      </c>
      <c r="J36" s="24">
        <f>利润表!C36/资产表!C36</f>
        <v>0.0904259730536679</v>
      </c>
      <c r="K36" s="24"/>
      <c r="L36" s="38"/>
      <c r="M36" s="24"/>
      <c r="N36" s="24"/>
      <c r="O36" s="24"/>
      <c r="P36" s="24"/>
      <c r="Q36" s="24"/>
      <c r="R36" s="24">
        <f>利润表!C36/利润表!F36</f>
        <v>0.0931423296895365</v>
      </c>
      <c r="S36" s="24">
        <f>利润表!F36/资产表!C36</f>
        <v>0.970836496736523</v>
      </c>
      <c r="T36" s="44">
        <f>资产表!C36/负债表!C36</f>
        <v>1.34520173631336</v>
      </c>
      <c r="U36" s="38"/>
      <c r="V36" s="38"/>
      <c r="W36" s="38"/>
      <c r="X36" s="38"/>
      <c r="Y36" s="24">
        <f>负债表!E36/资产表!C36</f>
        <v>0.256617076082146</v>
      </c>
      <c r="Z36" s="38"/>
      <c r="AA36" s="38"/>
      <c r="AB36" s="24">
        <f>(利润表!C36-利润表!C37)/利润表!C37</f>
        <v>0.352921754759227</v>
      </c>
      <c r="AC36" s="24">
        <f>(利润表!F36-利润表!F37)/利润表!F37</f>
        <v>0.201728030275287</v>
      </c>
      <c r="AD36" s="38"/>
      <c r="AE36" s="24"/>
      <c r="AF36" s="38"/>
      <c r="AG36" s="24">
        <f>(资产表!C36-资产表!C37)/资产表!C37</f>
        <v>0.122713873812196</v>
      </c>
      <c r="AH36" s="38"/>
      <c r="AI36" s="38"/>
      <c r="AJ36" s="38"/>
      <c r="AK36" s="38"/>
      <c r="AL36" s="38"/>
      <c r="AM36" s="3"/>
      <c r="AN36" s="38"/>
      <c r="AO36" s="38"/>
      <c r="AP36" s="38"/>
      <c r="AQ36" s="38"/>
      <c r="AR36" s="53"/>
      <c r="AS36" s="56"/>
      <c r="AT36" s="56"/>
      <c r="AU36" s="38"/>
      <c r="AV36" s="38"/>
      <c r="AW36" s="38"/>
      <c r="AX36" s="38"/>
      <c r="AY36" s="38"/>
      <c r="AZ36" s="38"/>
      <c r="BA36" s="38"/>
      <c r="BB36" s="38"/>
      <c r="BC36" s="38"/>
    </row>
    <row r="37" spans="1:55">
      <c r="A37" s="3"/>
      <c r="B37" s="3">
        <v>2017</v>
      </c>
      <c r="C37" s="38"/>
      <c r="D37" s="38"/>
      <c r="E37" s="38"/>
      <c r="F37" s="38"/>
      <c r="G37" s="24"/>
      <c r="H37" s="24"/>
      <c r="I37" s="24">
        <f>利润表!C37/负债表!C37</f>
        <v>0.104314257294651</v>
      </c>
      <c r="J37" s="24">
        <f>利润表!C37/资产表!C37</f>
        <v>0.0750394427047913</v>
      </c>
      <c r="K37" s="24"/>
      <c r="L37" s="38"/>
      <c r="M37" s="24"/>
      <c r="N37" s="24"/>
      <c r="O37" s="24"/>
      <c r="P37" s="24"/>
      <c r="Q37" s="24"/>
      <c r="R37" s="24">
        <f>利润表!C37/利润表!F37</f>
        <v>0.0827333495076942</v>
      </c>
      <c r="S37" s="24">
        <f>利润表!F37/资产表!C37</f>
        <v>0.907003562061906</v>
      </c>
      <c r="T37" s="44">
        <f>资产表!C37/负债表!C37</f>
        <v>1.39012569303091</v>
      </c>
      <c r="U37" s="38"/>
      <c r="V37" s="38"/>
      <c r="W37" s="38"/>
      <c r="X37" s="38"/>
      <c r="Y37" s="24">
        <f>负债表!E37/资产表!C37</f>
        <v>0.280640588823529</v>
      </c>
      <c r="Z37" s="38"/>
      <c r="AA37" s="38"/>
      <c r="AB37" s="24">
        <f>(利润表!C37-利润表!C38)/利润表!C38</f>
        <v>0.668150418041847</v>
      </c>
      <c r="AC37" s="24">
        <f>(利润表!F37-利润表!F38)/利润表!F38</f>
        <v>1.69618253177551</v>
      </c>
      <c r="AD37" s="38"/>
      <c r="AE37" s="24"/>
      <c r="AF37" s="38"/>
      <c r="AG37" s="24">
        <f>(资产表!C37-资产表!C38)/资产表!C38</f>
        <v>0.0825778047621646</v>
      </c>
      <c r="AH37" s="38"/>
      <c r="AI37" s="38"/>
      <c r="AJ37" s="38"/>
      <c r="AK37" s="38"/>
      <c r="AL37" s="38"/>
      <c r="AM37" s="3"/>
      <c r="AN37" s="38"/>
      <c r="AO37" s="38"/>
      <c r="AP37" s="38"/>
      <c r="AQ37" s="38"/>
      <c r="AR37" s="53"/>
      <c r="AS37" s="56"/>
      <c r="AT37" s="56"/>
      <c r="AU37" s="38"/>
      <c r="AV37" s="38"/>
      <c r="AW37" s="38"/>
      <c r="AX37" s="38"/>
      <c r="AY37" s="38"/>
      <c r="AZ37" s="38"/>
      <c r="BA37" s="38"/>
      <c r="BB37" s="38"/>
      <c r="BC37" s="38"/>
    </row>
    <row r="38" spans="1:55">
      <c r="A38" s="3"/>
      <c r="B38" s="3">
        <v>2016</v>
      </c>
      <c r="C38" s="38"/>
      <c r="D38" s="38"/>
      <c r="E38" s="38"/>
      <c r="F38" s="38"/>
      <c r="G38" s="24"/>
      <c r="H38" s="24"/>
      <c r="I38" s="24">
        <f>利润表!C38/负债表!C38</f>
        <v>0.068574810432936</v>
      </c>
      <c r="J38" s="24">
        <f>利润表!C38/资产表!C38</f>
        <v>0.0486982674196059</v>
      </c>
      <c r="K38" s="24"/>
      <c r="L38" s="38"/>
      <c r="M38" s="24"/>
      <c r="N38" s="24"/>
      <c r="O38" s="24"/>
      <c r="P38" s="24"/>
      <c r="Q38" s="24"/>
      <c r="R38" s="24">
        <f>利润表!C38/利润表!F38</f>
        <v>0.133719483162535</v>
      </c>
      <c r="S38" s="24">
        <f>利润表!F38/资产表!C38</f>
        <v>0.364182288682745</v>
      </c>
      <c r="T38" s="44">
        <f>资产表!C38/负债表!C38</f>
        <v>1.40815708785007</v>
      </c>
      <c r="U38" s="38"/>
      <c r="V38" s="38"/>
      <c r="W38" s="38"/>
      <c r="X38" s="38"/>
      <c r="Y38" s="24">
        <f>负债表!E38/资产表!C38</f>
        <v>0.289851957123071</v>
      </c>
      <c r="Z38" s="38"/>
      <c r="AA38" s="38"/>
      <c r="AB38" s="24">
        <f>(利润表!C38-利润表!C39)/利润表!C39</f>
        <v>89.2267346172619</v>
      </c>
      <c r="AC38" s="24">
        <f>(利润表!F38-利润表!F39)/利润表!F39</f>
        <v>6.44374166888693</v>
      </c>
      <c r="AD38" s="38"/>
      <c r="AE38" s="24"/>
      <c r="AF38" s="38"/>
      <c r="AG38" s="24">
        <f>(资产表!C38-资产表!C39)/资产表!C39</f>
        <v>19.7676612845961</v>
      </c>
      <c r="AH38" s="38"/>
      <c r="AI38" s="38"/>
      <c r="AJ38" s="38"/>
      <c r="AK38" s="38"/>
      <c r="AL38" s="38"/>
      <c r="AM38" s="3"/>
      <c r="AN38" s="38"/>
      <c r="AO38" s="38"/>
      <c r="AP38" s="38"/>
      <c r="AQ38" s="38"/>
      <c r="AR38" s="53"/>
      <c r="AS38" s="56"/>
      <c r="AT38" s="56"/>
      <c r="AU38" s="38"/>
      <c r="AV38" s="38"/>
      <c r="AW38" s="38"/>
      <c r="AX38" s="38"/>
      <c r="AY38" s="38"/>
      <c r="AZ38" s="38"/>
      <c r="BA38" s="38"/>
      <c r="BB38" s="38"/>
      <c r="BC38" s="38"/>
    </row>
    <row r="39" spans="1:55">
      <c r="A39" s="3"/>
      <c r="B39" s="3">
        <v>2015</v>
      </c>
      <c r="C39" s="38"/>
      <c r="D39" s="38"/>
      <c r="E39" s="38"/>
      <c r="F39" s="38"/>
      <c r="G39" s="24"/>
      <c r="H39" s="24"/>
      <c r="I39" s="24">
        <f>利润表!C39/负债表!C39</f>
        <v>0.0240642428929153</v>
      </c>
      <c r="J39" s="24">
        <f>利润表!C39/资产表!C39</f>
        <v>0.0112089740054005</v>
      </c>
      <c r="K39" s="24"/>
      <c r="L39" s="38"/>
      <c r="M39" s="24"/>
      <c r="N39" s="24"/>
      <c r="O39" s="24"/>
      <c r="P39" s="24"/>
      <c r="Q39" s="24"/>
      <c r="R39" s="24">
        <f>利润表!C39/利润表!F39</f>
        <v>0.011031910807604</v>
      </c>
      <c r="S39" s="24">
        <f>利润表!F39/资产表!C39</f>
        <v>1.01605009330518</v>
      </c>
      <c r="T39" s="44">
        <f>资产表!C39/负债表!C39</f>
        <v>2.14687293246654</v>
      </c>
      <c r="U39" s="38"/>
      <c r="V39" s="38"/>
      <c r="W39" s="38"/>
      <c r="X39" s="38"/>
      <c r="Y39" s="24">
        <f>负债表!E39/资产表!C39</f>
        <v>0.534206247199222</v>
      </c>
      <c r="Z39" s="38"/>
      <c r="AA39" s="38"/>
      <c r="AB39" s="24">
        <f>(利润表!C39-利润表!C40)/利润表!C40</f>
        <v>-1.05107974476302</v>
      </c>
      <c r="AC39" s="24">
        <f>(利润表!F39-利润表!F40)/利润表!F40</f>
        <v>-0.148743158417495</v>
      </c>
      <c r="AD39" s="38"/>
      <c r="AE39" s="24"/>
      <c r="AF39" s="38"/>
      <c r="AG39" s="24">
        <f>(资产表!C39-资产表!C40)/资产表!C40</f>
        <v>-0.503016445043141</v>
      </c>
      <c r="AH39" s="38"/>
      <c r="AI39" s="38"/>
      <c r="AJ39" s="38"/>
      <c r="AK39" s="38"/>
      <c r="AL39" s="38"/>
      <c r="AM39" s="3"/>
      <c r="AN39" s="38"/>
      <c r="AO39" s="38"/>
      <c r="AP39" s="38"/>
      <c r="AQ39" s="38"/>
      <c r="AR39" s="53"/>
      <c r="AS39" s="56"/>
      <c r="AT39" s="56"/>
      <c r="AU39" s="38"/>
      <c r="AV39" s="38"/>
      <c r="AW39" s="38"/>
      <c r="AX39" s="38"/>
      <c r="AY39" s="38"/>
      <c r="AZ39" s="38"/>
      <c r="BA39" s="38"/>
      <c r="BB39" s="38"/>
      <c r="BC39" s="38"/>
    </row>
    <row r="40" spans="1:55">
      <c r="A40" s="3"/>
      <c r="B40" s="3">
        <v>2014</v>
      </c>
      <c r="C40" s="38"/>
      <c r="D40" s="38"/>
      <c r="E40" s="38"/>
      <c r="F40" s="38"/>
      <c r="G40" s="24"/>
      <c r="H40" s="24"/>
      <c r="I40" s="24">
        <f>利润表!C40/负债表!C40</f>
        <v>-0.457231322212214</v>
      </c>
      <c r="J40" s="24">
        <f>利润表!C40/资产表!C40</f>
        <v>-0.10905841003059</v>
      </c>
      <c r="K40" s="24"/>
      <c r="L40" s="38"/>
      <c r="M40" s="24"/>
      <c r="N40" s="24"/>
      <c r="O40" s="24"/>
      <c r="P40" s="24"/>
      <c r="Q40" s="24"/>
      <c r="R40" s="24">
        <f>利润表!C40/利润表!F40</f>
        <v>-0.183849578620061</v>
      </c>
      <c r="S40" s="24">
        <f>利润表!F40/资产表!C40</f>
        <v>0.593193690456954</v>
      </c>
      <c r="T40" s="44">
        <f>资产表!C40/负债表!C40</f>
        <v>4.19253611054815</v>
      </c>
      <c r="U40" s="38"/>
      <c r="V40" s="38"/>
      <c r="W40" s="38"/>
      <c r="X40" s="38"/>
      <c r="Y40" s="24">
        <f>负债表!E40/资产表!C40</f>
        <v>0.761480885642448</v>
      </c>
      <c r="Z40" s="38"/>
      <c r="AA40" s="38"/>
      <c r="AB40" s="24">
        <f>(利润表!C40-利润表!C41)/利润表!C41</f>
        <v>-4.25950232607851</v>
      </c>
      <c r="AC40" s="24">
        <f>(利润表!F40-利润表!F41)/利润表!F41</f>
        <v>-0.152892762548036</v>
      </c>
      <c r="AD40" s="38"/>
      <c r="AE40" s="24"/>
      <c r="AF40" s="38"/>
      <c r="AG40" s="24">
        <f>(资产表!C40-资产表!C41)/资产表!C41</f>
        <v>-0.129337009911248</v>
      </c>
      <c r="AH40" s="38"/>
      <c r="AI40" s="38"/>
      <c r="AJ40" s="38"/>
      <c r="AK40" s="38"/>
      <c r="AL40" s="38"/>
      <c r="AM40" s="3"/>
      <c r="AN40" s="38"/>
      <c r="AO40" s="38"/>
      <c r="AP40" s="38"/>
      <c r="AQ40" s="38"/>
      <c r="AR40" s="53"/>
      <c r="AS40" s="56"/>
      <c r="AT40" s="56"/>
      <c r="AU40" s="38"/>
      <c r="AV40" s="38"/>
      <c r="AW40" s="38"/>
      <c r="AX40" s="38"/>
      <c r="AY40" s="38"/>
      <c r="AZ40" s="38"/>
      <c r="BA40" s="38"/>
      <c r="BB40" s="38"/>
      <c r="BC40" s="38"/>
    </row>
    <row r="41" spans="1:55">
      <c r="A41" s="3"/>
      <c r="B41" s="3">
        <v>2013</v>
      </c>
      <c r="C41" s="38"/>
      <c r="D41" s="38"/>
      <c r="E41" s="38"/>
      <c r="F41" s="38"/>
      <c r="G41" s="24"/>
      <c r="H41" s="24"/>
      <c r="I41" s="24">
        <f>利润表!C41/负债表!C41</f>
        <v>0.0906361122340887</v>
      </c>
      <c r="J41" s="24">
        <f>利润表!C41/资产表!C41</f>
        <v>0.0291311715324946</v>
      </c>
      <c r="K41" s="24"/>
      <c r="L41" s="38"/>
      <c r="M41" s="24"/>
      <c r="N41" s="24"/>
      <c r="O41" s="24"/>
      <c r="P41" s="24"/>
      <c r="Q41" s="24"/>
      <c r="R41" s="24">
        <f>利润表!C41/利润表!F41</f>
        <v>0.0477803950024841</v>
      </c>
      <c r="S41" s="24">
        <f>利润表!F41/资产表!C41</f>
        <v>0.609688796649338</v>
      </c>
      <c r="T41" s="44">
        <f>资产表!C41/负债表!C41</f>
        <v>3.11131023800358</v>
      </c>
      <c r="U41" s="38"/>
      <c r="V41" s="38"/>
      <c r="W41" s="38"/>
      <c r="X41" s="38"/>
      <c r="Y41" s="24">
        <f>负债表!E41/资产表!C41</f>
        <v>0.678592000313776</v>
      </c>
      <c r="Z41" s="38"/>
      <c r="AA41" s="38"/>
      <c r="AB41" s="24">
        <f>(利润表!C41-利润表!C42)/利润表!C42</f>
        <v>-1.15295459440488</v>
      </c>
      <c r="AC41" s="24">
        <f>(利润表!F41-利润表!F42)/利润表!F42</f>
        <v>-0.0878279172282918</v>
      </c>
      <c r="AD41" s="38"/>
      <c r="AE41" s="24"/>
      <c r="AF41" s="38"/>
      <c r="AG41" s="24">
        <f>(资产表!C41-资产表!C42)/资产表!C42</f>
        <v>-0.113848033780406</v>
      </c>
      <c r="AH41" s="38"/>
      <c r="AI41" s="38"/>
      <c r="AJ41" s="38"/>
      <c r="AK41" s="38"/>
      <c r="AL41" s="38"/>
      <c r="AM41" s="3"/>
      <c r="AN41" s="38"/>
      <c r="AO41" s="38"/>
      <c r="AP41" s="38"/>
      <c r="AQ41" s="38"/>
      <c r="AR41" s="53"/>
      <c r="AS41" s="56"/>
      <c r="AT41" s="56"/>
      <c r="AU41" s="38"/>
      <c r="AV41" s="38"/>
      <c r="AW41" s="38"/>
      <c r="AX41" s="38"/>
      <c r="AY41" s="38"/>
      <c r="AZ41" s="38"/>
      <c r="BA41" s="38"/>
      <c r="BB41" s="38"/>
      <c r="BC41" s="38"/>
    </row>
    <row r="42" spans="1:55">
      <c r="A42" s="3"/>
      <c r="B42" s="3">
        <v>2012</v>
      </c>
      <c r="C42" s="38"/>
      <c r="D42" s="38"/>
      <c r="E42" s="38"/>
      <c r="F42" s="38"/>
      <c r="G42" s="24"/>
      <c r="H42" s="24"/>
      <c r="I42" s="24">
        <f>利润表!C42/负债表!C42</f>
        <v>-0.685330879016111</v>
      </c>
      <c r="J42" s="24">
        <f>利润表!C42/资产表!C42</f>
        <v>-0.168773256091064</v>
      </c>
      <c r="K42" s="24"/>
      <c r="L42" s="38"/>
      <c r="M42" s="24"/>
      <c r="N42" s="24"/>
      <c r="O42" s="24"/>
      <c r="P42" s="24"/>
      <c r="Q42" s="24"/>
      <c r="R42" s="24">
        <f>利润表!C42/利润表!F42</f>
        <v>-0.284946932092151</v>
      </c>
      <c r="S42" s="24">
        <f>利润表!F42/资产表!C42</f>
        <v>0.592297151093677</v>
      </c>
      <c r="T42" s="44">
        <f>资产表!C42/负债表!C42</f>
        <v>4.06066040846145</v>
      </c>
      <c r="U42" s="38"/>
      <c r="V42" s="38"/>
      <c r="W42" s="38"/>
      <c r="X42" s="38"/>
      <c r="Y42" s="24">
        <f>负债表!E42/资产表!C42</f>
        <v>0.753734639341857</v>
      </c>
      <c r="Z42" s="38"/>
      <c r="AA42" s="38"/>
      <c r="AB42" s="24" t="e">
        <f>(利润表!C42-利润表!C43)/利润表!C43</f>
        <v>#DIV/0!</v>
      </c>
      <c r="AC42" s="24" t="e">
        <f>(利润表!F42-利润表!F43)/利润表!F43</f>
        <v>#DIV/0!</v>
      </c>
      <c r="AD42" s="38"/>
      <c r="AE42" s="24"/>
      <c r="AF42" s="38"/>
      <c r="AG42" s="24" t="e">
        <f>(资产表!C42-资产表!C43)/资产表!C43</f>
        <v>#DIV/0!</v>
      </c>
      <c r="AH42" s="38"/>
      <c r="AI42" s="38"/>
      <c r="AJ42" s="38"/>
      <c r="AK42" s="38"/>
      <c r="AL42" s="38"/>
      <c r="AM42" s="3"/>
      <c r="AN42" s="38"/>
      <c r="AO42" s="38"/>
      <c r="AP42" s="38"/>
      <c r="AQ42" s="38"/>
      <c r="AR42" s="53"/>
      <c r="AS42" s="56"/>
      <c r="AT42" s="56"/>
      <c r="AU42" s="38"/>
      <c r="AV42" s="38"/>
      <c r="AW42" s="38"/>
      <c r="AX42" s="38"/>
      <c r="AY42" s="38"/>
      <c r="AZ42" s="38"/>
      <c r="BA42" s="38"/>
      <c r="BB42" s="38"/>
      <c r="BC42" s="38"/>
    </row>
    <row r="43" spans="1:55">
      <c r="A43" s="3"/>
      <c r="B43" s="3">
        <v>2011</v>
      </c>
      <c r="C43" s="38"/>
      <c r="D43" s="38"/>
      <c r="E43" s="38"/>
      <c r="F43" s="38"/>
      <c r="G43" s="24"/>
      <c r="H43" s="24"/>
      <c r="I43" s="24" t="e">
        <f>利润表!C43/负债表!C43</f>
        <v>#DIV/0!</v>
      </c>
      <c r="J43" s="24" t="e">
        <f>利润表!C43/资产表!C43</f>
        <v>#DIV/0!</v>
      </c>
      <c r="K43" s="24"/>
      <c r="L43" s="38"/>
      <c r="M43" s="24"/>
      <c r="N43" s="24"/>
      <c r="O43" s="24"/>
      <c r="P43" s="24"/>
      <c r="Q43" s="24"/>
      <c r="R43" s="24" t="e">
        <f>利润表!C43/利润表!F43</f>
        <v>#DIV/0!</v>
      </c>
      <c r="S43" s="24" t="e">
        <f>利润表!F43/资产表!C43</f>
        <v>#DIV/0!</v>
      </c>
      <c r="T43" s="44" t="e">
        <f>资产表!C43/负债表!C43</f>
        <v>#DIV/0!</v>
      </c>
      <c r="U43" s="38"/>
      <c r="V43" s="38"/>
      <c r="W43" s="38"/>
      <c r="X43" s="38"/>
      <c r="Y43" s="24" t="e">
        <f>负债表!E43/资产表!C43</f>
        <v>#DIV/0!</v>
      </c>
      <c r="Z43" s="38"/>
      <c r="AA43" s="38"/>
      <c r="AB43" s="24" t="e">
        <f>(利润表!C43-利润表!C44)/利润表!C44</f>
        <v>#DIV/0!</v>
      </c>
      <c r="AC43" s="24" t="e">
        <f>(利润表!F43-利润表!F44)/利润表!F44</f>
        <v>#DIV/0!</v>
      </c>
      <c r="AD43" s="38"/>
      <c r="AE43" s="24"/>
      <c r="AF43" s="38"/>
      <c r="AG43" s="24" t="e">
        <f>(资产表!C43-资产表!C44)/资产表!C44</f>
        <v>#DIV/0!</v>
      </c>
      <c r="AH43" s="38"/>
      <c r="AI43" s="38"/>
      <c r="AJ43" s="38"/>
      <c r="AK43" s="38"/>
      <c r="AL43" s="38"/>
      <c r="AM43" s="3"/>
      <c r="AN43" s="38"/>
      <c r="AO43" s="38"/>
      <c r="AP43" s="38"/>
      <c r="AQ43" s="38"/>
      <c r="AR43" s="53"/>
      <c r="AS43" s="56"/>
      <c r="AT43" s="56"/>
      <c r="AU43" s="38"/>
      <c r="AV43" s="38"/>
      <c r="AW43" s="38"/>
      <c r="AX43" s="38"/>
      <c r="AY43" s="38"/>
      <c r="AZ43" s="38"/>
      <c r="BA43" s="38"/>
      <c r="BB43" s="38"/>
      <c r="BC43" s="38"/>
    </row>
    <row r="44" spans="1:55">
      <c r="A44" s="3"/>
      <c r="B44" s="3">
        <v>2010</v>
      </c>
      <c r="C44" s="38"/>
      <c r="D44" s="38"/>
      <c r="E44" s="38"/>
      <c r="F44" s="38"/>
      <c r="G44" s="24"/>
      <c r="H44" s="24"/>
      <c r="I44" s="24" t="e">
        <f>利润表!C44/负债表!C44</f>
        <v>#DIV/0!</v>
      </c>
      <c r="J44" s="24" t="e">
        <f>利润表!C44/资产表!C44</f>
        <v>#DIV/0!</v>
      </c>
      <c r="K44" s="24"/>
      <c r="L44" s="38"/>
      <c r="M44" s="24"/>
      <c r="N44" s="24"/>
      <c r="O44" s="24"/>
      <c r="P44" s="24"/>
      <c r="Q44" s="24"/>
      <c r="R44" s="24" t="e">
        <f>利润表!C44/利润表!F44</f>
        <v>#DIV/0!</v>
      </c>
      <c r="S44" s="24" t="e">
        <f>利润表!F44/资产表!C44</f>
        <v>#DIV/0!</v>
      </c>
      <c r="T44" s="44" t="e">
        <f>资产表!C44/负债表!C44</f>
        <v>#DIV/0!</v>
      </c>
      <c r="U44" s="38"/>
      <c r="V44" s="38"/>
      <c r="W44" s="38"/>
      <c r="X44" s="38"/>
      <c r="Y44" s="24" t="e">
        <f>负债表!E44/资产表!C44</f>
        <v>#DIV/0!</v>
      </c>
      <c r="Z44" s="38"/>
      <c r="AA44" s="38"/>
      <c r="AB44" s="24">
        <f>(利润表!C44-利润表!C45)/利润表!C45</f>
        <v>-1</v>
      </c>
      <c r="AC44" s="24">
        <f>(利润表!F44-利润表!F45)/利润表!F45</f>
        <v>-1</v>
      </c>
      <c r="AD44" s="38"/>
      <c r="AE44" s="24"/>
      <c r="AF44" s="38"/>
      <c r="AG44" s="24">
        <f>(资产表!C44-资产表!C45)/资产表!C45</f>
        <v>-1</v>
      </c>
      <c r="AH44" s="38"/>
      <c r="AI44" s="38"/>
      <c r="AJ44" s="38"/>
      <c r="AK44" s="38"/>
      <c r="AL44" s="38"/>
      <c r="AM44" s="3"/>
      <c r="AN44" s="38"/>
      <c r="AO44" s="38"/>
      <c r="AP44" s="38"/>
      <c r="AQ44" s="38"/>
      <c r="AR44" s="53"/>
      <c r="AS44" s="56"/>
      <c r="AT44" s="56"/>
      <c r="AU44" s="38"/>
      <c r="AV44" s="38"/>
      <c r="AW44" s="38"/>
      <c r="AX44" s="38"/>
      <c r="AY44" s="38"/>
      <c r="AZ44" s="38"/>
      <c r="BA44" s="38"/>
      <c r="BB44" s="38"/>
      <c r="BC44" s="38"/>
    </row>
    <row r="45" spans="1:55">
      <c r="A45" s="3" t="s">
        <v>59</v>
      </c>
      <c r="B45" s="3">
        <v>2023</v>
      </c>
      <c r="C45" s="38"/>
      <c r="D45" s="38"/>
      <c r="E45" s="38"/>
      <c r="F45" s="38"/>
      <c r="G45" s="24"/>
      <c r="H45" s="24"/>
      <c r="I45" s="24">
        <f>利润表!C45/负债表!C45</f>
        <v>0.0637719102606067</v>
      </c>
      <c r="J45" s="24">
        <f>利润表!C45/资产表!C45</f>
        <v>0.0464634529974615</v>
      </c>
      <c r="K45" s="24"/>
      <c r="L45" s="38"/>
      <c r="M45" s="24"/>
      <c r="N45" s="24"/>
      <c r="O45" s="24"/>
      <c r="P45" s="24"/>
      <c r="Q45" s="24"/>
      <c r="R45" s="24">
        <f>利润表!C45/利润表!F45</f>
        <v>0.101263914052784</v>
      </c>
      <c r="S45" s="24">
        <f>利润表!F45/资产表!C45</f>
        <v>0.458835246811046</v>
      </c>
      <c r="T45" s="44">
        <f>资产表!C45/负债表!C45</f>
        <v>1.37251767026637</v>
      </c>
      <c r="U45" s="38"/>
      <c r="V45" s="38"/>
      <c r="W45" s="38"/>
      <c r="X45" s="38"/>
      <c r="Y45" s="24">
        <f>负债表!E45/资产表!C45</f>
        <v>0.271411930306202</v>
      </c>
      <c r="Z45" s="38"/>
      <c r="AA45" s="38"/>
      <c r="AB45" s="24">
        <f>(利润表!C45-利润表!C46)/利润表!C46</f>
        <v>-0.171981143487693</v>
      </c>
      <c r="AC45" s="24">
        <f>(利润表!F45-利润表!F46)/利润表!F46</f>
        <v>-0.0703964757746869</v>
      </c>
      <c r="AD45" s="38"/>
      <c r="AE45" s="24"/>
      <c r="AF45" s="38"/>
      <c r="AG45" s="24">
        <f>(资产表!C45-资产表!C46)/资产表!C46</f>
        <v>-0.0589842031289819</v>
      </c>
      <c r="AH45" s="38"/>
      <c r="AI45" s="38"/>
      <c r="AJ45" s="38"/>
      <c r="AK45" s="38"/>
      <c r="AL45" s="38"/>
      <c r="AM45" s="3"/>
      <c r="AN45" s="38"/>
      <c r="AO45" s="38"/>
      <c r="AP45" s="38"/>
      <c r="AQ45" s="38"/>
      <c r="AR45" s="53"/>
      <c r="AS45" s="56"/>
      <c r="AT45" s="56"/>
      <c r="AU45" s="38"/>
      <c r="AV45" s="38"/>
      <c r="AW45" s="38"/>
      <c r="AX45" s="38"/>
      <c r="AY45" s="38"/>
      <c r="AZ45" s="38"/>
      <c r="BA45" s="38"/>
      <c r="BB45" s="38"/>
      <c r="BC45" s="38"/>
    </row>
    <row r="46" spans="1:55">
      <c r="A46" s="3"/>
      <c r="B46" s="3">
        <v>2022</v>
      </c>
      <c r="C46" s="38"/>
      <c r="D46" s="38"/>
      <c r="E46" s="38"/>
      <c r="F46" s="38"/>
      <c r="G46" s="24"/>
      <c r="H46" s="24"/>
      <c r="I46" s="24">
        <f>利润表!C46/负债表!C46</f>
        <v>0.0822965680459011</v>
      </c>
      <c r="J46" s="24">
        <f>利润表!C46/资产表!C46</f>
        <v>0.0528041637022012</v>
      </c>
      <c r="K46" s="24"/>
      <c r="L46" s="38"/>
      <c r="M46" s="24"/>
      <c r="N46" s="24"/>
      <c r="O46" s="24"/>
      <c r="P46" s="24"/>
      <c r="Q46" s="24"/>
      <c r="R46" s="24">
        <f>利润表!C46/利润表!F46</f>
        <v>0.113687376368243</v>
      </c>
      <c r="S46" s="24">
        <f>利润表!F46/资产表!C46</f>
        <v>0.464468135241015</v>
      </c>
      <c r="T46" s="44">
        <f>资产表!C46/负债表!C46</f>
        <v>1.55852421998439</v>
      </c>
      <c r="U46" s="38"/>
      <c r="V46" s="38"/>
      <c r="W46" s="38"/>
      <c r="X46" s="38"/>
      <c r="Y46" s="24">
        <f>负债表!E46/资产表!C46</f>
        <v>0.358367366270369</v>
      </c>
      <c r="Z46" s="38"/>
      <c r="AA46" s="38"/>
      <c r="AB46" s="24">
        <f>(利润表!C46-利润表!C47)/利润表!C47</f>
        <v>0.0138309425233837</v>
      </c>
      <c r="AC46" s="24">
        <f>(利润表!F46-利润表!F47)/利润表!F47</f>
        <v>-0.326810525873834</v>
      </c>
      <c r="AD46" s="38"/>
      <c r="AE46" s="24"/>
      <c r="AF46" s="38"/>
      <c r="AG46" s="24">
        <f>(资产表!C46-资产表!C47)/资产表!C47</f>
        <v>0.22863637423596</v>
      </c>
      <c r="AH46" s="38"/>
      <c r="AI46" s="38"/>
      <c r="AJ46" s="38"/>
      <c r="AK46" s="38"/>
      <c r="AL46" s="38"/>
      <c r="AM46" s="3"/>
      <c r="AN46" s="38"/>
      <c r="AO46" s="38"/>
      <c r="AP46" s="38"/>
      <c r="AQ46" s="38"/>
      <c r="AR46" s="53"/>
      <c r="AS46" s="56"/>
      <c r="AT46" s="56"/>
      <c r="AU46" s="38"/>
      <c r="AV46" s="38"/>
      <c r="AW46" s="38"/>
      <c r="AX46" s="38"/>
      <c r="AY46" s="38"/>
      <c r="AZ46" s="38"/>
      <c r="BA46" s="38"/>
      <c r="BB46" s="38"/>
      <c r="BC46" s="38"/>
    </row>
    <row r="47" spans="1:55">
      <c r="A47" s="3"/>
      <c r="B47" s="3">
        <v>2021</v>
      </c>
      <c r="C47" s="38"/>
      <c r="D47" s="38"/>
      <c r="E47" s="38"/>
      <c r="F47" s="38"/>
      <c r="G47" s="24"/>
      <c r="H47" s="24"/>
      <c r="I47" s="24" t="e">
        <f>利润表!C47/负债表!C47</f>
        <v>#VALUE!</v>
      </c>
      <c r="J47" s="24">
        <f>利润表!C47/资产表!C47</f>
        <v>0.0639920459264719</v>
      </c>
      <c r="K47" s="24"/>
      <c r="L47" s="38"/>
      <c r="M47" s="24"/>
      <c r="N47" s="24"/>
      <c r="O47" s="24"/>
      <c r="P47" s="24"/>
      <c r="Q47" s="24"/>
      <c r="R47" s="24">
        <f>利润表!C47/利润表!F47</f>
        <v>0.0754890602585409</v>
      </c>
      <c r="S47" s="24">
        <f>利润表!F47/资产表!C47</f>
        <v>0.847699596568124</v>
      </c>
      <c r="T47" s="44" t="e">
        <f>资产表!C47/负债表!C47</f>
        <v>#VALUE!</v>
      </c>
      <c r="U47" s="38"/>
      <c r="V47" s="38"/>
      <c r="W47" s="38"/>
      <c r="X47" s="38"/>
      <c r="Y47" s="24" t="e">
        <f>负债表!E47/资产表!C47</f>
        <v>#VALUE!</v>
      </c>
      <c r="Z47" s="38"/>
      <c r="AA47" s="38"/>
      <c r="AB47" s="24">
        <f>(利润表!C47-利润表!C48)/利润表!C48</f>
        <v>0.101567013518553</v>
      </c>
      <c r="AC47" s="24">
        <f>(利润表!F47-利润表!F48)/利润表!F48</f>
        <v>0.381912345189878</v>
      </c>
      <c r="AD47" s="38"/>
      <c r="AE47" s="24"/>
      <c r="AF47" s="38"/>
      <c r="AG47" s="24">
        <f>(资产表!C47-资产表!C48)/资产表!C48</f>
        <v>0.463158659433955</v>
      </c>
      <c r="AH47" s="38"/>
      <c r="AI47" s="38"/>
      <c r="AJ47" s="38"/>
      <c r="AK47" s="38"/>
      <c r="AL47" s="38"/>
      <c r="AM47" s="3"/>
      <c r="AN47" s="38"/>
      <c r="AO47" s="38"/>
      <c r="AP47" s="38"/>
      <c r="AQ47" s="38"/>
      <c r="AR47" s="53"/>
      <c r="AS47" s="56"/>
      <c r="AT47" s="56"/>
      <c r="AU47" s="38"/>
      <c r="AV47" s="38"/>
      <c r="AW47" s="38"/>
      <c r="AX47" s="38"/>
      <c r="AY47" s="38"/>
      <c r="AZ47" s="38"/>
      <c r="BA47" s="38"/>
      <c r="BB47" s="38"/>
      <c r="BC47" s="38"/>
    </row>
    <row r="48" spans="1:55">
      <c r="A48" s="3"/>
      <c r="B48" s="3">
        <v>2020</v>
      </c>
      <c r="C48" s="38"/>
      <c r="D48" s="38"/>
      <c r="E48" s="38"/>
      <c r="F48" s="38"/>
      <c r="G48" s="24"/>
      <c r="H48" s="24"/>
      <c r="I48" s="24" t="e">
        <f>利润表!C48/负债表!C48</f>
        <v>#VALUE!</v>
      </c>
      <c r="J48" s="24">
        <f>利润表!C48/资产表!C48</f>
        <v>0.0849975670868577</v>
      </c>
      <c r="K48" s="24"/>
      <c r="L48" s="38"/>
      <c r="M48" s="24"/>
      <c r="N48" s="24"/>
      <c r="O48" s="24"/>
      <c r="P48" s="24"/>
      <c r="Q48" s="24"/>
      <c r="R48" s="24">
        <f>利润表!C48/利润表!F48</f>
        <v>0.0947007880753895</v>
      </c>
      <c r="S48" s="24">
        <f>利润表!F48/资产表!C48</f>
        <v>0.897538117836916</v>
      </c>
      <c r="T48" s="44" t="e">
        <f>资产表!C48/负债表!C48</f>
        <v>#VALUE!</v>
      </c>
      <c r="U48" s="38"/>
      <c r="V48" s="38"/>
      <c r="W48" s="38"/>
      <c r="X48" s="38"/>
      <c r="Y48" s="24" t="e">
        <f>负债表!E48/资产表!C48</f>
        <v>#VALUE!</v>
      </c>
      <c r="Z48" s="38"/>
      <c r="AA48" s="38"/>
      <c r="AB48" s="24">
        <f>(利润表!C48-利润表!C49)/利润表!C49</f>
        <v>-0.0250814491832577</v>
      </c>
      <c r="AC48" s="24">
        <f>(利润表!F48-利润表!F49)/利润表!F49</f>
        <v>-0.00590502383818447</v>
      </c>
      <c r="AD48" s="38"/>
      <c r="AE48" s="24"/>
      <c r="AF48" s="38"/>
      <c r="AG48" s="24">
        <f>(资产表!C48-资产表!C49)/资产表!C49</f>
        <v>0.35122790296317</v>
      </c>
      <c r="AH48" s="38"/>
      <c r="AI48" s="38"/>
      <c r="AJ48" s="38"/>
      <c r="AK48" s="38"/>
      <c r="AL48" s="38"/>
      <c r="AM48" s="3"/>
      <c r="AN48" s="38"/>
      <c r="AO48" s="38"/>
      <c r="AP48" s="38"/>
      <c r="AQ48" s="38"/>
      <c r="AR48" s="53"/>
      <c r="AS48" s="56"/>
      <c r="AT48" s="56"/>
      <c r="AU48" s="38"/>
      <c r="AV48" s="38"/>
      <c r="AW48" s="38"/>
      <c r="AX48" s="38"/>
      <c r="AY48" s="38"/>
      <c r="AZ48" s="38"/>
      <c r="BA48" s="38"/>
      <c r="BB48" s="38"/>
      <c r="BC48" s="38"/>
    </row>
    <row r="49" spans="1:55">
      <c r="A49" s="3"/>
      <c r="B49" s="3">
        <v>2019</v>
      </c>
      <c r="C49" s="38"/>
      <c r="D49" s="38"/>
      <c r="E49" s="38"/>
      <c r="F49" s="38"/>
      <c r="G49" s="24"/>
      <c r="H49" s="24"/>
      <c r="I49" s="24" t="e">
        <f>利润表!C49/负债表!C49</f>
        <v>#VALUE!</v>
      </c>
      <c r="J49" s="24">
        <f>利润表!C49/资产表!C49</f>
        <v>0.117805825148705</v>
      </c>
      <c r="K49" s="24"/>
      <c r="L49" s="38"/>
      <c r="M49" s="24"/>
      <c r="N49" s="24"/>
      <c r="O49" s="24"/>
      <c r="P49" s="24"/>
      <c r="Q49" s="24"/>
      <c r="R49" s="24">
        <f>利润表!C49/利润表!F49</f>
        <v>0.0965635309590139</v>
      </c>
      <c r="S49" s="24">
        <f>利润表!F49/资产表!C49</f>
        <v>1.21998257498172</v>
      </c>
      <c r="T49" s="44" t="e">
        <f>资产表!C49/负债表!C49</f>
        <v>#VALUE!</v>
      </c>
      <c r="U49" s="38"/>
      <c r="V49" s="38"/>
      <c r="W49" s="38"/>
      <c r="X49" s="38"/>
      <c r="Y49" s="24" t="e">
        <f>负债表!E49/资产表!C49</f>
        <v>#VALUE!</v>
      </c>
      <c r="Z49" s="38"/>
      <c r="AA49" s="38"/>
      <c r="AB49" s="24">
        <f>(利润表!C49-利润表!C50)/利润表!C50</f>
        <v>0.250065777009247</v>
      </c>
      <c r="AC49" s="24">
        <f>(利润表!F49-利润表!F50)/利润表!F50</f>
        <v>0.260028507450706</v>
      </c>
      <c r="AD49" s="38"/>
      <c r="AE49" s="24"/>
      <c r="AF49" s="38"/>
      <c r="AG49" s="24">
        <f>(资产表!C49-资产表!C50)/资产表!C50</f>
        <v>0.221910118381782</v>
      </c>
      <c r="AH49" s="38"/>
      <c r="AI49" s="38"/>
      <c r="AJ49" s="38"/>
      <c r="AK49" s="38"/>
      <c r="AL49" s="38"/>
      <c r="AM49" s="3"/>
      <c r="AN49" s="38"/>
      <c r="AO49" s="38"/>
      <c r="AP49" s="38"/>
      <c r="AQ49" s="38"/>
      <c r="AR49" s="53"/>
      <c r="AS49" s="56"/>
      <c r="AT49" s="56"/>
      <c r="AU49" s="38"/>
      <c r="AV49" s="38"/>
      <c r="AW49" s="38"/>
      <c r="AX49" s="38"/>
      <c r="AY49" s="38"/>
      <c r="AZ49" s="38"/>
      <c r="BA49" s="38"/>
      <c r="BB49" s="38"/>
      <c r="BC49" s="38"/>
    </row>
    <row r="50" spans="1:55">
      <c r="A50" s="3"/>
      <c r="B50" s="3">
        <v>2018</v>
      </c>
      <c r="C50" s="38"/>
      <c r="D50" s="38"/>
      <c r="E50" s="38"/>
      <c r="F50" s="38"/>
      <c r="G50" s="24"/>
      <c r="H50" s="24"/>
      <c r="I50" s="24" t="e">
        <f>利润表!C50/负债表!C50</f>
        <v>#VALUE!</v>
      </c>
      <c r="J50" s="24">
        <f>利润表!C50/资产表!C50</f>
        <v>0.1151524442961</v>
      </c>
      <c r="K50" s="24"/>
      <c r="L50" s="38"/>
      <c r="M50" s="24"/>
      <c r="N50" s="24"/>
      <c r="O50" s="24"/>
      <c r="P50" s="24"/>
      <c r="Q50" s="24"/>
      <c r="R50" s="24">
        <f>利润表!C50/利润表!F50</f>
        <v>0.0973331196055584</v>
      </c>
      <c r="S50" s="24">
        <f>利润表!F50/资产表!C50</f>
        <v>1.18307565567357</v>
      </c>
      <c r="T50" s="44" t="e">
        <f>资产表!C50/负债表!C50</f>
        <v>#VALUE!</v>
      </c>
      <c r="U50" s="38"/>
      <c r="V50" s="38"/>
      <c r="W50" s="38"/>
      <c r="X50" s="38"/>
      <c r="Y50" s="24" t="e">
        <f>负债表!E50/资产表!C50</f>
        <v>#VALUE!</v>
      </c>
      <c r="Z50" s="38"/>
      <c r="AA50" s="38"/>
      <c r="AB50" s="24">
        <f>(利润表!C50-利润表!C51)/利润表!C51</f>
        <v>-0.260698391102469</v>
      </c>
      <c r="AC50" s="24">
        <f>(利润表!F50-利润表!F51)/利润表!F51</f>
        <v>0.0996943122669786</v>
      </c>
      <c r="AD50" s="38"/>
      <c r="AE50" s="24"/>
      <c r="AF50" s="38"/>
      <c r="AG50" s="24">
        <f>(资产表!C50-资产表!C51)/资产表!C51</f>
        <v>0.0409326161258134</v>
      </c>
      <c r="AH50" s="38"/>
      <c r="AI50" s="38"/>
      <c r="AJ50" s="38"/>
      <c r="AK50" s="38"/>
      <c r="AL50" s="38"/>
      <c r="AM50" s="3"/>
      <c r="AN50" s="38"/>
      <c r="AO50" s="38"/>
      <c r="AP50" s="38"/>
      <c r="AQ50" s="38"/>
      <c r="AR50" s="53"/>
      <c r="AS50" s="56"/>
      <c r="AT50" s="56"/>
      <c r="AU50" s="38"/>
      <c r="AV50" s="38"/>
      <c r="AW50" s="38"/>
      <c r="AX50" s="38"/>
      <c r="AY50" s="38"/>
      <c r="AZ50" s="38"/>
      <c r="BA50" s="38"/>
      <c r="BB50" s="38"/>
      <c r="BC50" s="38"/>
    </row>
    <row r="51" spans="1:55">
      <c r="A51" s="3"/>
      <c r="B51" s="3">
        <v>2017</v>
      </c>
      <c r="C51" s="38"/>
      <c r="D51" s="38"/>
      <c r="E51" s="38"/>
      <c r="F51" s="38"/>
      <c r="G51" s="24"/>
      <c r="H51" s="24"/>
      <c r="I51" s="24" t="e">
        <f>利润表!C51/负债表!C51</f>
        <v>#VALUE!</v>
      </c>
      <c r="J51" s="24">
        <f>利润表!C51/资产表!C51</f>
        <v>0.162134010871651</v>
      </c>
      <c r="K51" s="24"/>
      <c r="L51" s="38"/>
      <c r="M51" s="24"/>
      <c r="N51" s="24"/>
      <c r="O51" s="24"/>
      <c r="P51" s="24"/>
      <c r="Q51" s="24"/>
      <c r="R51" s="24">
        <f>利润表!C51/利润表!F51</f>
        <v>0.144780799523824</v>
      </c>
      <c r="S51" s="24">
        <f>利润表!F51/资产表!C51</f>
        <v>1.11985851304109</v>
      </c>
      <c r="T51" s="44" t="e">
        <f>资产表!C51/负债表!C51</f>
        <v>#VALUE!</v>
      </c>
      <c r="U51" s="38"/>
      <c r="V51" s="38"/>
      <c r="W51" s="38"/>
      <c r="X51" s="38"/>
      <c r="Y51" s="24" t="e">
        <f>负债表!E51/资产表!C51</f>
        <v>#VALUE!</v>
      </c>
      <c r="Z51" s="38"/>
      <c r="AA51" s="38"/>
      <c r="AB51" s="24">
        <f>(利润表!C51-利润表!C52)/利润表!C52</f>
        <v>0.631152910704445</v>
      </c>
      <c r="AC51" s="24">
        <f>(利润表!F51-利润表!F52)/利润表!F52</f>
        <v>0.116565351010544</v>
      </c>
      <c r="AD51" s="38"/>
      <c r="AE51" s="24"/>
      <c r="AF51" s="38"/>
      <c r="AG51" s="24">
        <f>(资产表!C51-资产表!C52)/资产表!C52</f>
        <v>-0.126373325016623</v>
      </c>
      <c r="AH51" s="38"/>
      <c r="AI51" s="38"/>
      <c r="AJ51" s="38"/>
      <c r="AK51" s="38"/>
      <c r="AL51" s="38"/>
      <c r="AM51" s="3"/>
      <c r="AN51" s="38"/>
      <c r="AO51" s="38"/>
      <c r="AP51" s="38"/>
      <c r="AQ51" s="38"/>
      <c r="AR51" s="53"/>
      <c r="AS51" s="56"/>
      <c r="AT51" s="56"/>
      <c r="AU51" s="38"/>
      <c r="AV51" s="38"/>
      <c r="AW51" s="38"/>
      <c r="AX51" s="38"/>
      <c r="AY51" s="38"/>
      <c r="AZ51" s="38"/>
      <c r="BA51" s="38"/>
      <c r="BB51" s="38"/>
      <c r="BC51" s="38"/>
    </row>
    <row r="52" spans="1:55">
      <c r="A52" s="3"/>
      <c r="B52" s="3">
        <v>2016</v>
      </c>
      <c r="C52" s="38"/>
      <c r="D52" s="38"/>
      <c r="E52" s="38"/>
      <c r="F52" s="38"/>
      <c r="G52" s="24"/>
      <c r="H52" s="24"/>
      <c r="I52" s="24" t="e">
        <f>利润表!C52/负债表!C52</f>
        <v>#VALUE!</v>
      </c>
      <c r="J52" s="24">
        <f>利润表!C52/资产表!C52</f>
        <v>0.0868371051481291</v>
      </c>
      <c r="K52" s="24"/>
      <c r="L52" s="38"/>
      <c r="M52" s="24"/>
      <c r="N52" s="24"/>
      <c r="O52" s="24"/>
      <c r="P52" s="24"/>
      <c r="Q52" s="24"/>
      <c r="R52" s="24">
        <f>利润表!C52/利润表!F52</f>
        <v>0.0991061127249505</v>
      </c>
      <c r="S52" s="24">
        <f>利润表!F52/资产表!C52</f>
        <v>0.876203321475521</v>
      </c>
      <c r="T52" s="44" t="e">
        <f>资产表!C52/负债表!C52</f>
        <v>#VALUE!</v>
      </c>
      <c r="U52" s="38"/>
      <c r="V52" s="38"/>
      <c r="W52" s="38"/>
      <c r="X52" s="38"/>
      <c r="Y52" s="24" t="e">
        <f>负债表!E52/资产表!C52</f>
        <v>#VALUE!</v>
      </c>
      <c r="Z52" s="38"/>
      <c r="AA52" s="38"/>
      <c r="AB52" s="24">
        <f>(利润表!C52-利润表!C53)/利润表!C53</f>
        <v>5.86904892839252</v>
      </c>
      <c r="AC52" s="24">
        <f>(利润表!F52-利润表!F53)/利润表!F53</f>
        <v>11.6444349258657</v>
      </c>
      <c r="AD52" s="38"/>
      <c r="AE52" s="24"/>
      <c r="AF52" s="38"/>
      <c r="AG52" s="24">
        <f>(资产表!C52-资产表!C53)/资产表!C53</f>
        <v>5.83543128645047</v>
      </c>
      <c r="AH52" s="38"/>
      <c r="AI52" s="38"/>
      <c r="AJ52" s="38"/>
      <c r="AK52" s="38"/>
      <c r="AL52" s="38"/>
      <c r="AM52" s="3"/>
      <c r="AN52" s="38"/>
      <c r="AO52" s="38"/>
      <c r="AP52" s="38"/>
      <c r="AQ52" s="38"/>
      <c r="AR52" s="53"/>
      <c r="AS52" s="56"/>
      <c r="AT52" s="56"/>
      <c r="AU52" s="38"/>
      <c r="AV52" s="38"/>
      <c r="AW52" s="38"/>
      <c r="AX52" s="38"/>
      <c r="AY52" s="38"/>
      <c r="AZ52" s="38"/>
      <c r="BA52" s="38"/>
      <c r="BB52" s="38"/>
      <c r="BC52" s="38"/>
    </row>
    <row r="53" spans="1:55">
      <c r="A53" s="3"/>
      <c r="B53" s="3">
        <v>2015</v>
      </c>
      <c r="C53" s="38"/>
      <c r="D53" s="38"/>
      <c r="E53" s="38"/>
      <c r="F53" s="38"/>
      <c r="G53" s="24"/>
      <c r="H53" s="24"/>
      <c r="I53" s="24" t="e">
        <f>利润表!C53/负债表!C53</f>
        <v>#VALUE!</v>
      </c>
      <c r="J53" s="24">
        <f>利润表!C53/资产表!C53</f>
        <v>0.0864121178262179</v>
      </c>
      <c r="K53" s="24"/>
      <c r="L53" s="38"/>
      <c r="M53" s="24"/>
      <c r="N53" s="24"/>
      <c r="O53" s="24"/>
      <c r="P53" s="24"/>
      <c r="Q53" s="24"/>
      <c r="R53" s="24">
        <f>利润表!C53/利润表!F53</f>
        <v>0.182432940305086</v>
      </c>
      <c r="S53" s="24">
        <f>利润表!F53/资产表!C53</f>
        <v>0.473665105006307</v>
      </c>
      <c r="T53" s="44" t="e">
        <f>资产表!C53/负债表!C53</f>
        <v>#VALUE!</v>
      </c>
      <c r="U53" s="38"/>
      <c r="V53" s="38"/>
      <c r="W53" s="38"/>
      <c r="X53" s="38"/>
      <c r="Y53" s="24" t="e">
        <f>负债表!E53/资产表!C53</f>
        <v>#VALUE!</v>
      </c>
      <c r="Z53" s="38"/>
      <c r="AA53" s="38"/>
      <c r="AB53" s="24">
        <f>(利润表!C53-利润表!C54)/利润表!C54</f>
        <v>15.6924111102414</v>
      </c>
      <c r="AC53" s="24">
        <f>(利润表!F53-利润表!F54)/利润表!F54</f>
        <v>6.26117330782799</v>
      </c>
      <c r="AD53" s="38"/>
      <c r="AE53" s="24"/>
      <c r="AF53" s="38"/>
      <c r="AG53" s="24">
        <f>(资产表!C53-资产表!C54)/资产表!C54</f>
        <v>10.2413052615781</v>
      </c>
      <c r="AH53" s="38"/>
      <c r="AI53" s="38"/>
      <c r="AJ53" s="38"/>
      <c r="AK53" s="38"/>
      <c r="AL53" s="38"/>
      <c r="AM53" s="3"/>
      <c r="AN53" s="38"/>
      <c r="AO53" s="38"/>
      <c r="AP53" s="38"/>
      <c r="AQ53" s="38"/>
      <c r="AR53" s="53"/>
      <c r="AS53" s="56"/>
      <c r="AT53" s="56"/>
      <c r="AU53" s="38"/>
      <c r="AV53" s="38"/>
      <c r="AW53" s="38"/>
      <c r="AX53" s="38"/>
      <c r="AY53" s="38"/>
      <c r="AZ53" s="38"/>
      <c r="BA53" s="38"/>
      <c r="BB53" s="38"/>
      <c r="BC53" s="38"/>
    </row>
    <row r="54" spans="1:55">
      <c r="A54" s="3"/>
      <c r="B54" s="3">
        <v>2014</v>
      </c>
      <c r="C54" s="38"/>
      <c r="D54" s="38"/>
      <c r="E54" s="38"/>
      <c r="F54" s="38"/>
      <c r="G54" s="24"/>
      <c r="H54" s="24"/>
      <c r="I54" s="24" t="e">
        <f>利润表!C54/负债表!C54</f>
        <v>#VALUE!</v>
      </c>
      <c r="J54" s="24">
        <f>利润表!C54/资产表!C54</f>
        <v>0.0581932105774695</v>
      </c>
      <c r="K54" s="24"/>
      <c r="L54" s="38"/>
      <c r="M54" s="24"/>
      <c r="N54" s="24"/>
      <c r="O54" s="24"/>
      <c r="P54" s="24"/>
      <c r="Q54" s="24"/>
      <c r="R54" s="24">
        <f>利润表!C54/利润表!F54</f>
        <v>0.0793580500661843</v>
      </c>
      <c r="S54" s="24">
        <f>利润表!F54/资产表!C54</f>
        <v>0.733299400992547</v>
      </c>
      <c r="T54" s="44" t="e">
        <f>资产表!C54/负债表!C54</f>
        <v>#VALUE!</v>
      </c>
      <c r="U54" s="38"/>
      <c r="V54" s="38"/>
      <c r="W54" s="38"/>
      <c r="X54" s="38"/>
      <c r="Y54" s="24" t="e">
        <f>负债表!E54/资产表!C54</f>
        <v>#VALUE!</v>
      </c>
      <c r="Z54" s="38"/>
      <c r="AA54" s="38"/>
      <c r="AB54" s="24">
        <f>(利润表!C54-利润表!C55)/利润表!C55</f>
        <v>-0.137226546058978</v>
      </c>
      <c r="AC54" s="24">
        <f>(利润表!F54-利润表!F55)/利润表!F55</f>
        <v>0.0550192389984851</v>
      </c>
      <c r="AD54" s="38"/>
      <c r="AE54" s="24"/>
      <c r="AF54" s="38"/>
      <c r="AG54" s="24">
        <f>(资产表!C54-资产表!C55)/资产表!C55</f>
        <v>-0.0438086848782347</v>
      </c>
      <c r="AH54" s="38"/>
      <c r="AI54" s="38"/>
      <c r="AJ54" s="38"/>
      <c r="AK54" s="38"/>
      <c r="AL54" s="38"/>
      <c r="AM54" s="3"/>
      <c r="AN54" s="38"/>
      <c r="AO54" s="38"/>
      <c r="AP54" s="38"/>
      <c r="AQ54" s="38"/>
      <c r="AR54" s="53"/>
      <c r="AS54" s="56"/>
      <c r="AT54" s="56"/>
      <c r="AU54" s="38"/>
      <c r="AV54" s="38"/>
      <c r="AW54" s="38"/>
      <c r="AX54" s="38"/>
      <c r="AY54" s="38"/>
      <c r="AZ54" s="38"/>
      <c r="BA54" s="38"/>
      <c r="BB54" s="38"/>
      <c r="BC54" s="38"/>
    </row>
    <row r="55" spans="1:55">
      <c r="A55" s="3"/>
      <c r="B55" s="3">
        <v>2013</v>
      </c>
      <c r="C55" s="38"/>
      <c r="D55" s="38"/>
      <c r="E55" s="38"/>
      <c r="F55" s="38"/>
      <c r="G55" s="24"/>
      <c r="H55" s="24"/>
      <c r="I55" s="24" t="e">
        <f>利润表!C55/负债表!C55</f>
        <v>#VALUE!</v>
      </c>
      <c r="J55" s="24">
        <f>利润表!C55/资产表!C55</f>
        <v>0.0644941523166429</v>
      </c>
      <c r="K55" s="24"/>
      <c r="L55" s="38"/>
      <c r="M55" s="24"/>
      <c r="N55" s="24"/>
      <c r="O55" s="24"/>
      <c r="P55" s="24"/>
      <c r="Q55" s="24"/>
      <c r="R55" s="24">
        <f>利润表!C55/利润表!F55</f>
        <v>0.0970408503029264</v>
      </c>
      <c r="S55" s="24">
        <f>利润表!F55/资产表!C55</f>
        <v>0.664608276981452</v>
      </c>
      <c r="T55" s="44" t="e">
        <f>资产表!C55/负债表!C55</f>
        <v>#VALUE!</v>
      </c>
      <c r="U55" s="38"/>
      <c r="V55" s="38"/>
      <c r="W55" s="38"/>
      <c r="X55" s="38"/>
      <c r="Y55" s="24" t="e">
        <f>负债表!E55/资产表!C55</f>
        <v>#VALUE!</v>
      </c>
      <c r="Z55" s="38"/>
      <c r="AA55" s="38"/>
      <c r="AB55" s="24">
        <f>(利润表!C55-利润表!C56)/利润表!C56</f>
        <v>0.271425806002386</v>
      </c>
      <c r="AC55" s="24">
        <f>(利润表!F55-利润表!F56)/利润表!F56</f>
        <v>-0.0227779892463488</v>
      </c>
      <c r="AD55" s="38"/>
      <c r="AE55" s="24"/>
      <c r="AF55" s="38"/>
      <c r="AG55" s="24">
        <f>(资产表!C55-资产表!C56)/资产表!C56</f>
        <v>0.14390708321195</v>
      </c>
      <c r="AH55" s="38"/>
      <c r="AI55" s="38"/>
      <c r="AJ55" s="38"/>
      <c r="AK55" s="38"/>
      <c r="AL55" s="38"/>
      <c r="AM55" s="3"/>
      <c r="AN55" s="38"/>
      <c r="AO55" s="38"/>
      <c r="AP55" s="38"/>
      <c r="AQ55" s="38"/>
      <c r="AR55" s="53"/>
      <c r="AS55" s="56"/>
      <c r="AT55" s="56"/>
      <c r="AU55" s="38"/>
      <c r="AV55" s="38"/>
      <c r="AW55" s="38"/>
      <c r="AX55" s="38"/>
      <c r="AY55" s="38"/>
      <c r="AZ55" s="38"/>
      <c r="BA55" s="38"/>
      <c r="BB55" s="38"/>
      <c r="BC55" s="38"/>
    </row>
    <row r="56" spans="1:55">
      <c r="A56" s="3"/>
      <c r="B56" s="3">
        <v>2012</v>
      </c>
      <c r="C56" s="38"/>
      <c r="D56" s="38"/>
      <c r="E56" s="38"/>
      <c r="F56" s="38"/>
      <c r="G56" s="24"/>
      <c r="H56" s="24"/>
      <c r="I56" s="24" t="e">
        <f>利润表!C56/负债表!C56</f>
        <v>#VALUE!</v>
      </c>
      <c r="J56" s="24">
        <f>利润表!C56/资产表!C56</f>
        <v>0.0580256569533715</v>
      </c>
      <c r="K56" s="24"/>
      <c r="L56" s="38"/>
      <c r="M56" s="24"/>
      <c r="N56" s="24"/>
      <c r="O56" s="24"/>
      <c r="P56" s="24"/>
      <c r="Q56" s="24"/>
      <c r="R56" s="24">
        <f>利润表!C56/利润表!F56</f>
        <v>0.0745859132405338</v>
      </c>
      <c r="S56" s="24">
        <f>利润表!F56/资产表!C56</f>
        <v>0.777970724394608</v>
      </c>
      <c r="T56" s="44" t="e">
        <f>资产表!C56/负债表!C56</f>
        <v>#VALUE!</v>
      </c>
      <c r="U56" s="38"/>
      <c r="V56" s="38"/>
      <c r="W56" s="38"/>
      <c r="X56" s="38"/>
      <c r="Y56" s="24" t="e">
        <f>负债表!E56/资产表!C56</f>
        <v>#VALUE!</v>
      </c>
      <c r="Z56" s="38"/>
      <c r="AA56" s="38"/>
      <c r="AB56" s="24" t="e">
        <f>(利润表!C56-利润表!C57)/利润表!C57</f>
        <v>#DIV/0!</v>
      </c>
      <c r="AC56" s="24" t="e">
        <f>(利润表!F56-利润表!F57)/利润表!F57</f>
        <v>#DIV/0!</v>
      </c>
      <c r="AD56" s="38"/>
      <c r="AE56" s="24"/>
      <c r="AF56" s="38"/>
      <c r="AG56" s="24" t="e">
        <f>(资产表!C56-资产表!C57)/资产表!C57</f>
        <v>#DIV/0!</v>
      </c>
      <c r="AH56" s="38"/>
      <c r="AI56" s="38"/>
      <c r="AJ56" s="38"/>
      <c r="AK56" s="38"/>
      <c r="AL56" s="38"/>
      <c r="AM56" s="3"/>
      <c r="AN56" s="38"/>
      <c r="AO56" s="38"/>
      <c r="AP56" s="38"/>
      <c r="AQ56" s="38"/>
      <c r="AR56" s="53"/>
      <c r="AS56" s="56"/>
      <c r="AT56" s="56"/>
      <c r="AU56" s="38"/>
      <c r="AV56" s="38"/>
      <c r="AW56" s="38"/>
      <c r="AX56" s="38"/>
      <c r="AY56" s="38"/>
      <c r="AZ56" s="38"/>
      <c r="BA56" s="38"/>
      <c r="BB56" s="38"/>
      <c r="BC56" s="38"/>
    </row>
    <row r="57" spans="1:55">
      <c r="A57" s="3"/>
      <c r="B57" s="3">
        <v>2011</v>
      </c>
      <c r="C57" s="38"/>
      <c r="D57" s="38"/>
      <c r="E57" s="38"/>
      <c r="F57" s="38"/>
      <c r="G57" s="24"/>
      <c r="H57" s="24"/>
      <c r="I57" s="24" t="e">
        <f>利润表!C57/负债表!C57</f>
        <v>#DIV/0!</v>
      </c>
      <c r="J57" s="24" t="e">
        <f>利润表!C57/资产表!C57</f>
        <v>#DIV/0!</v>
      </c>
      <c r="K57" s="24"/>
      <c r="L57" s="38"/>
      <c r="M57" s="24"/>
      <c r="N57" s="24"/>
      <c r="O57" s="24"/>
      <c r="P57" s="24"/>
      <c r="Q57" s="24"/>
      <c r="R57" s="24" t="e">
        <f>利润表!C57/利润表!F57</f>
        <v>#DIV/0!</v>
      </c>
      <c r="S57" s="24" t="e">
        <f>利润表!F57/资产表!C57</f>
        <v>#DIV/0!</v>
      </c>
      <c r="T57" s="44" t="e">
        <f>资产表!C57/负债表!C57</f>
        <v>#DIV/0!</v>
      </c>
      <c r="U57" s="38"/>
      <c r="V57" s="38"/>
      <c r="W57" s="38"/>
      <c r="X57" s="38"/>
      <c r="Y57" s="24" t="e">
        <f>负债表!E57/资产表!C57</f>
        <v>#DIV/0!</v>
      </c>
      <c r="Z57" s="38"/>
      <c r="AA57" s="38"/>
      <c r="AB57" s="24" t="e">
        <f>(利润表!C57-利润表!C58)/利润表!C58</f>
        <v>#DIV/0!</v>
      </c>
      <c r="AC57" s="24" t="e">
        <f>(利润表!F57-利润表!F58)/利润表!F58</f>
        <v>#DIV/0!</v>
      </c>
      <c r="AD57" s="38"/>
      <c r="AE57" s="24"/>
      <c r="AF57" s="38"/>
      <c r="AG57" s="24" t="e">
        <f>(资产表!C57-资产表!C58)/资产表!C58</f>
        <v>#DIV/0!</v>
      </c>
      <c r="AH57" s="38"/>
      <c r="AI57" s="38"/>
      <c r="AJ57" s="38"/>
      <c r="AK57" s="38"/>
      <c r="AL57" s="38"/>
      <c r="AM57" s="3"/>
      <c r="AN57" s="38"/>
      <c r="AO57" s="38"/>
      <c r="AP57" s="38"/>
      <c r="AQ57" s="38"/>
      <c r="AR57" s="53"/>
      <c r="AS57" s="56"/>
      <c r="AT57" s="56"/>
      <c r="AU57" s="38"/>
      <c r="AV57" s="38"/>
      <c r="AW57" s="38"/>
      <c r="AX57" s="38"/>
      <c r="AY57" s="38"/>
      <c r="AZ57" s="38"/>
      <c r="BA57" s="38"/>
      <c r="BB57" s="38"/>
      <c r="BC57" s="38"/>
    </row>
    <row r="58" spans="1:55">
      <c r="A58" s="3"/>
      <c r="B58" s="3">
        <v>2010</v>
      </c>
      <c r="C58" s="38"/>
      <c r="D58" s="38"/>
      <c r="E58" s="38"/>
      <c r="F58" s="38"/>
      <c r="G58" s="24"/>
      <c r="H58" s="24"/>
      <c r="I58" s="24" t="e">
        <f>利润表!C58/负债表!C58</f>
        <v>#DIV/0!</v>
      </c>
      <c r="J58" s="24" t="e">
        <f>利润表!C58/资产表!C58</f>
        <v>#DIV/0!</v>
      </c>
      <c r="K58" s="24"/>
      <c r="L58" s="38"/>
      <c r="M58" s="24"/>
      <c r="N58" s="24"/>
      <c r="O58" s="24"/>
      <c r="P58" s="24"/>
      <c r="Q58" s="24"/>
      <c r="R58" s="24" t="e">
        <f>利润表!C58/利润表!F58</f>
        <v>#DIV/0!</v>
      </c>
      <c r="S58" s="24" t="e">
        <f>利润表!F58/资产表!C58</f>
        <v>#DIV/0!</v>
      </c>
      <c r="T58" s="44" t="e">
        <f>资产表!C58/负债表!C58</f>
        <v>#DIV/0!</v>
      </c>
      <c r="U58" s="38"/>
      <c r="V58" s="38"/>
      <c r="W58" s="38"/>
      <c r="X58" s="38"/>
      <c r="Y58" s="24" t="e">
        <f>负债表!E58/资产表!C58</f>
        <v>#DIV/0!</v>
      </c>
      <c r="Z58" s="38"/>
      <c r="AA58" s="38"/>
      <c r="AB58" s="24">
        <f>(利润表!C58-利润表!C59)/利润表!C59</f>
        <v>-1</v>
      </c>
      <c r="AC58" s="24">
        <f>(利润表!F58-利润表!F59)/利润表!F59</f>
        <v>-1</v>
      </c>
      <c r="AD58" s="38"/>
      <c r="AE58" s="24"/>
      <c r="AF58" s="38"/>
      <c r="AG58" s="24">
        <f>(资产表!C58-资产表!C59)/资产表!C59</f>
        <v>-1</v>
      </c>
      <c r="AH58" s="38"/>
      <c r="AI58" s="38"/>
      <c r="AJ58" s="38"/>
      <c r="AK58" s="38"/>
      <c r="AL58" s="38"/>
      <c r="AM58" s="3"/>
      <c r="AN58" s="38"/>
      <c r="AO58" s="38"/>
      <c r="AP58" s="38"/>
      <c r="AQ58" s="38"/>
      <c r="AR58" s="53"/>
      <c r="AS58" s="56"/>
      <c r="AT58" s="56"/>
      <c r="AU58" s="38"/>
      <c r="AV58" s="38"/>
      <c r="AW58" s="38"/>
      <c r="AX58" s="38"/>
      <c r="AY58" s="38"/>
      <c r="AZ58" s="38"/>
      <c r="BA58" s="38"/>
      <c r="BB58" s="38"/>
      <c r="BC58" s="38"/>
    </row>
    <row r="59" spans="1:55">
      <c r="A59" s="3" t="s">
        <v>60</v>
      </c>
      <c r="B59" s="3">
        <v>2023</v>
      </c>
      <c r="C59" s="38"/>
      <c r="D59" s="38"/>
      <c r="E59" s="38"/>
      <c r="F59" s="38"/>
      <c r="G59" s="24"/>
      <c r="H59" s="24"/>
      <c r="I59" s="24">
        <f>利润表!C59/负债表!C59</f>
        <v>0.122638530922137</v>
      </c>
      <c r="J59" s="24">
        <f>利润表!C59/资产表!C59</f>
        <v>0.0678876504230552</v>
      </c>
      <c r="K59" s="24"/>
      <c r="L59" s="38"/>
      <c r="M59" s="24"/>
      <c r="N59" s="24"/>
      <c r="O59" s="24"/>
      <c r="P59" s="24"/>
      <c r="Q59" s="24"/>
      <c r="R59" s="24">
        <f>利润表!C59/利润表!F59</f>
        <v>0.0710846833546888</v>
      </c>
      <c r="S59" s="24">
        <f>利润表!F59/资产表!C59</f>
        <v>0.955025009878971</v>
      </c>
      <c r="T59" s="44">
        <f>资产表!C59/负债表!C59</f>
        <v>1.80649249396454</v>
      </c>
      <c r="U59" s="38"/>
      <c r="V59" s="38"/>
      <c r="W59" s="38"/>
      <c r="X59" s="38"/>
      <c r="Y59" s="24">
        <f>负债表!E59/资产表!C59</f>
        <v>0.446441098791727</v>
      </c>
      <c r="Z59" s="38"/>
      <c r="AA59" s="38"/>
      <c r="AB59" s="24">
        <f>(利润表!C59-利润表!C60)/利润表!C60</f>
        <v>-0.0196889435506449</v>
      </c>
      <c r="AC59" s="24">
        <f>(利润表!F59-利润表!F60)/利润表!F60</f>
        <v>-0.0655143476202541</v>
      </c>
      <c r="AD59" s="38"/>
      <c r="AE59" s="24"/>
      <c r="AF59" s="38"/>
      <c r="AG59" s="24">
        <f>(资产表!C59-资产表!C60)/资产表!C60</f>
        <v>0.105810070184426</v>
      </c>
      <c r="AH59" s="38"/>
      <c r="AI59" s="38"/>
      <c r="AJ59" s="38"/>
      <c r="AK59" s="38"/>
      <c r="AL59" s="38"/>
      <c r="AM59" s="3"/>
      <c r="AN59" s="38"/>
      <c r="AO59" s="38"/>
      <c r="AP59" s="38"/>
      <c r="AQ59" s="38"/>
      <c r="AR59" s="53"/>
      <c r="AS59" s="56"/>
      <c r="AT59" s="56"/>
      <c r="AU59" s="38"/>
      <c r="AV59" s="38"/>
      <c r="AW59" s="38"/>
      <c r="AX59" s="38"/>
      <c r="AY59" s="38"/>
      <c r="AZ59" s="38"/>
      <c r="BA59" s="38"/>
      <c r="BB59" s="38"/>
      <c r="BC59" s="38"/>
    </row>
    <row r="60" spans="1:55">
      <c r="A60" s="3"/>
      <c r="B60" s="3">
        <v>2022</v>
      </c>
      <c r="C60" s="38"/>
      <c r="D60" s="38"/>
      <c r="E60" s="38"/>
      <c r="F60" s="38"/>
      <c r="G60" s="24"/>
      <c r="H60" s="24"/>
      <c r="I60" s="24">
        <f>利润表!C60/负债表!C60</f>
        <v>0.139485404511606</v>
      </c>
      <c r="J60" s="24">
        <f>利润表!C60/资产表!C60</f>
        <v>0.0765785991957265</v>
      </c>
      <c r="K60" s="24"/>
      <c r="L60" s="38"/>
      <c r="M60" s="24"/>
      <c r="N60" s="24"/>
      <c r="O60" s="24"/>
      <c r="P60" s="24"/>
      <c r="Q60" s="24"/>
      <c r="R60" s="24">
        <f>利润表!C60/利润表!F60</f>
        <v>0.0677617744509707</v>
      </c>
      <c r="S60" s="24">
        <f>利润表!F60/资产表!C60</f>
        <v>1.13011502157659</v>
      </c>
      <c r="T60" s="44">
        <f>资产表!C60/负债表!C60</f>
        <v>1.82146717198491</v>
      </c>
      <c r="U60" s="38"/>
      <c r="V60" s="38"/>
      <c r="W60" s="38"/>
      <c r="X60" s="38"/>
      <c r="Y60" s="24">
        <f>负债表!E60/资产表!C60</f>
        <v>0.450992026987634</v>
      </c>
      <c r="Z60" s="38"/>
      <c r="AA60" s="38"/>
      <c r="AB60" s="24">
        <f>(利润表!C60-利润表!C61)/利润表!C61</f>
        <v>9.7296593780388</v>
      </c>
      <c r="AC60" s="24">
        <f>(利润表!F60-利润表!F61)/利润表!F61</f>
        <v>-0.399478851877936</v>
      </c>
      <c r="AD60" s="38"/>
      <c r="AE60" s="24"/>
      <c r="AF60" s="38"/>
      <c r="AG60" s="24">
        <f>(资产表!C60-资产表!C61)/资产表!C61</f>
        <v>-0.413670960080128</v>
      </c>
      <c r="AH60" s="38"/>
      <c r="AI60" s="38"/>
      <c r="AJ60" s="38"/>
      <c r="AK60" s="38"/>
      <c r="AL60" s="38"/>
      <c r="AM60" s="3"/>
      <c r="AN60" s="38"/>
      <c r="AO60" s="38"/>
      <c r="AP60" s="38"/>
      <c r="AQ60" s="38"/>
      <c r="AR60" s="53"/>
      <c r="AS60" s="56"/>
      <c r="AT60" s="56"/>
      <c r="AU60" s="38"/>
      <c r="AV60" s="38"/>
      <c r="AW60" s="38"/>
      <c r="AX60" s="38"/>
      <c r="AY60" s="38"/>
      <c r="AZ60" s="38"/>
      <c r="BA60" s="38"/>
      <c r="BB60" s="38"/>
      <c r="BC60" s="38"/>
    </row>
    <row r="61" spans="1:55">
      <c r="A61" s="3"/>
      <c r="B61" s="3">
        <v>2021</v>
      </c>
      <c r="C61" s="38"/>
      <c r="D61" s="38"/>
      <c r="E61" s="38"/>
      <c r="F61" s="38"/>
      <c r="G61" s="24"/>
      <c r="H61" s="24"/>
      <c r="I61" s="24">
        <f>利润表!C61/负债表!C61</f>
        <v>0.0180318869896475</v>
      </c>
      <c r="J61" s="24">
        <f>利润表!C61/资产表!C61</f>
        <v>0.0041846861081853</v>
      </c>
      <c r="K61" s="24"/>
      <c r="L61" s="38"/>
      <c r="M61" s="24"/>
      <c r="N61" s="24"/>
      <c r="O61" s="24"/>
      <c r="P61" s="24"/>
      <c r="Q61" s="24"/>
      <c r="R61" s="24">
        <f>利润表!C61/利润表!F61</f>
        <v>0.00379251355130373</v>
      </c>
      <c r="S61" s="24">
        <f>利润表!F61/资产表!C61</f>
        <v>1.10340702849875</v>
      </c>
      <c r="T61" s="44">
        <f>资产表!C61/负债表!C61</f>
        <v>4.30901781483129</v>
      </c>
      <c r="U61" s="38"/>
      <c r="V61" s="38"/>
      <c r="W61" s="38"/>
      <c r="X61" s="38"/>
      <c r="Y61" s="24">
        <f>负债表!E61/资产表!C61</f>
        <v>0.767928552869269</v>
      </c>
      <c r="Z61" s="38"/>
      <c r="AA61" s="38"/>
      <c r="AB61" s="24">
        <f>(利润表!C61-利润表!C62)/利润表!C62</f>
        <v>-0.895098087547859</v>
      </c>
      <c r="AC61" s="24">
        <f>(利润表!F61-利润表!F62)/利润表!F62</f>
        <v>-0.0306463326542865</v>
      </c>
      <c r="AD61" s="38"/>
      <c r="AE61" s="24"/>
      <c r="AF61" s="38"/>
      <c r="AG61" s="24">
        <f>(资产表!C61-资产表!C62)/资产表!C62</f>
        <v>0.281633237667822</v>
      </c>
      <c r="AH61" s="38"/>
      <c r="AI61" s="38"/>
      <c r="AJ61" s="38"/>
      <c r="AK61" s="38"/>
      <c r="AL61" s="38"/>
      <c r="AM61" s="3"/>
      <c r="AN61" s="38"/>
      <c r="AO61" s="38"/>
      <c r="AP61" s="38"/>
      <c r="AQ61" s="38"/>
      <c r="AR61" s="53"/>
      <c r="AS61" s="56"/>
      <c r="AT61" s="56"/>
      <c r="AU61" s="38"/>
      <c r="AV61" s="38"/>
      <c r="AW61" s="38"/>
      <c r="AX61" s="38"/>
      <c r="AY61" s="38"/>
      <c r="AZ61" s="38"/>
      <c r="BA61" s="38"/>
      <c r="BB61" s="38"/>
      <c r="BC61" s="38"/>
    </row>
    <row r="62" spans="1:55">
      <c r="A62" s="3"/>
      <c r="B62" s="3">
        <v>2020</v>
      </c>
      <c r="C62" s="38"/>
      <c r="D62" s="38"/>
      <c r="E62" s="38"/>
      <c r="F62" s="38"/>
      <c r="G62" s="24"/>
      <c r="H62" s="24"/>
      <c r="I62" s="24">
        <f>利润表!C62/负债表!C62</f>
        <v>0.181725129274384</v>
      </c>
      <c r="J62" s="24">
        <f>利润表!C62/资产表!C62</f>
        <v>0.0511261680563157</v>
      </c>
      <c r="K62" s="24"/>
      <c r="L62" s="38"/>
      <c r="M62" s="24"/>
      <c r="N62" s="24"/>
      <c r="O62" s="24"/>
      <c r="P62" s="24"/>
      <c r="Q62" s="24"/>
      <c r="R62" s="24">
        <f>利润表!C62/利润表!F62</f>
        <v>0.0350449942568187</v>
      </c>
      <c r="S62" s="24">
        <f>利润表!F62/资产表!C62</f>
        <v>1.45887220530413</v>
      </c>
      <c r="T62" s="44">
        <f>资产表!C62/负债表!C62</f>
        <v>3.55444454734438</v>
      </c>
      <c r="U62" s="38"/>
      <c r="V62" s="38"/>
      <c r="W62" s="38"/>
      <c r="X62" s="38"/>
      <c r="Y62" s="24">
        <f>负债表!E62/资产表!C62</f>
        <v>0.718662090045229</v>
      </c>
      <c r="Z62" s="38"/>
      <c r="AA62" s="38"/>
      <c r="AB62" s="24">
        <f>(利润表!C62-利润表!C63)/利润表!C63</f>
        <v>-1.24054064758409</v>
      </c>
      <c r="AC62" s="24">
        <f>(利润表!F62-利润表!F63)/利润表!F63</f>
        <v>-0.135591774778824</v>
      </c>
      <c r="AD62" s="38"/>
      <c r="AE62" s="24"/>
      <c r="AF62" s="38"/>
      <c r="AG62" s="24">
        <f>(资产表!C62-资产表!C63)/资产表!C63</f>
        <v>0.178813301847061</v>
      </c>
      <c r="AH62" s="38"/>
      <c r="AI62" s="38"/>
      <c r="AJ62" s="38"/>
      <c r="AK62" s="38"/>
      <c r="AL62" s="38"/>
      <c r="AM62" s="3"/>
      <c r="AN62" s="38"/>
      <c r="AO62" s="38"/>
      <c r="AP62" s="38"/>
      <c r="AQ62" s="38"/>
      <c r="AR62" s="53"/>
      <c r="AS62" s="56"/>
      <c r="AT62" s="56"/>
      <c r="AU62" s="38"/>
      <c r="AV62" s="38"/>
      <c r="AW62" s="38"/>
      <c r="AX62" s="38"/>
      <c r="AY62" s="38"/>
      <c r="AZ62" s="38"/>
      <c r="BA62" s="38"/>
      <c r="BB62" s="38"/>
      <c r="BC62" s="38"/>
    </row>
    <row r="63" spans="1:55">
      <c r="A63" s="3"/>
      <c r="B63" s="3">
        <v>2019</v>
      </c>
      <c r="C63" s="38"/>
      <c r="D63" s="38"/>
      <c r="E63" s="38"/>
      <c r="F63" s="38"/>
      <c r="G63" s="24"/>
      <c r="H63" s="24"/>
      <c r="I63" s="24">
        <f>利润表!C63/负债表!C63</f>
        <v>-0.895015412612768</v>
      </c>
      <c r="J63" s="24">
        <f>利润表!C63/资产表!C63</f>
        <v>-0.250553108518527</v>
      </c>
      <c r="K63" s="24"/>
      <c r="L63" s="38"/>
      <c r="M63" s="24"/>
      <c r="N63" s="24"/>
      <c r="O63" s="24"/>
      <c r="P63" s="24"/>
      <c r="Q63" s="24"/>
      <c r="R63" s="24">
        <f>利润表!C63/利润表!F63</f>
        <v>-0.125937888638272</v>
      </c>
      <c r="S63" s="24">
        <f>利润表!F63/资产表!C63</f>
        <v>1.98949745170164</v>
      </c>
      <c r="T63" s="44">
        <f>资产表!C63/负债表!C63</f>
        <v>3.57215848530009</v>
      </c>
      <c r="U63" s="38"/>
      <c r="V63" s="38"/>
      <c r="W63" s="38"/>
      <c r="X63" s="38"/>
      <c r="Y63" s="24">
        <f>负债表!E63/资产表!C63</f>
        <v>0.720057213554456</v>
      </c>
      <c r="Z63" s="38"/>
      <c r="AA63" s="38"/>
      <c r="AB63" s="24">
        <f>(利润表!C63-利润表!C64)/利润表!C64</f>
        <v>-45.1909100262087</v>
      </c>
      <c r="AC63" s="24">
        <f>(利润表!F63-利润表!F64)/利润表!F64</f>
        <v>-0.123283653358003</v>
      </c>
      <c r="AD63" s="38"/>
      <c r="AE63" s="24"/>
      <c r="AF63" s="38"/>
      <c r="AG63" s="24">
        <f>(资产表!C63-资产表!C64)/资产表!C64</f>
        <v>-0.167153785016551</v>
      </c>
      <c r="AH63" s="38"/>
      <c r="AI63" s="38"/>
      <c r="AJ63" s="38"/>
      <c r="AK63" s="38"/>
      <c r="AL63" s="38"/>
      <c r="AM63" s="3"/>
      <c r="AN63" s="38"/>
      <c r="AO63" s="38"/>
      <c r="AP63" s="38"/>
      <c r="AQ63" s="38"/>
      <c r="AR63" s="53"/>
      <c r="AS63" s="56"/>
      <c r="AT63" s="56"/>
      <c r="AU63" s="38"/>
      <c r="AV63" s="38"/>
      <c r="AW63" s="38"/>
      <c r="AX63" s="38"/>
      <c r="AY63" s="38"/>
      <c r="AZ63" s="38"/>
      <c r="BA63" s="38"/>
      <c r="BB63" s="38"/>
      <c r="BC63" s="38"/>
    </row>
    <row r="64" spans="1:55">
      <c r="A64" s="3"/>
      <c r="B64" s="3">
        <v>2018</v>
      </c>
      <c r="C64" s="38"/>
      <c r="D64" s="38"/>
      <c r="E64" s="38"/>
      <c r="F64" s="38"/>
      <c r="G64" s="24"/>
      <c r="H64" s="24"/>
      <c r="I64" s="24">
        <f>利润表!C64/负债表!C64</f>
        <v>0.0105333295411043</v>
      </c>
      <c r="J64" s="24">
        <f>利润表!C64/资产表!C64</f>
        <v>0.00472206179864215</v>
      </c>
      <c r="K64" s="24"/>
      <c r="L64" s="38"/>
      <c r="M64" s="24"/>
      <c r="N64" s="24"/>
      <c r="O64" s="24"/>
      <c r="P64" s="24"/>
      <c r="Q64" s="24"/>
      <c r="R64" s="24">
        <f>利润表!C64/利润表!F64</f>
        <v>0.00249851848638712</v>
      </c>
      <c r="S64" s="24">
        <f>利润表!F64/资产表!C64</f>
        <v>1.88994471098362</v>
      </c>
      <c r="T64" s="44">
        <f>资产表!C64/负债表!C64</f>
        <v>2.23066321244105</v>
      </c>
      <c r="U64" s="38"/>
      <c r="V64" s="38"/>
      <c r="W64" s="38"/>
      <c r="X64" s="38"/>
      <c r="Y64" s="24">
        <f>负债表!E64/资产表!C64</f>
        <v>0.551702832403066</v>
      </c>
      <c r="Z64" s="38"/>
      <c r="AA64" s="38"/>
      <c r="AB64" s="24">
        <f>(利润表!C64-利润表!C65)/利润表!C65</f>
        <v>-1.32634964450113</v>
      </c>
      <c r="AC64" s="24">
        <f>(利润表!F64-利润表!F65)/利润表!F65</f>
        <v>-0.01757251900909</v>
      </c>
      <c r="AD64" s="38"/>
      <c r="AE64" s="24"/>
      <c r="AF64" s="38"/>
      <c r="AG64" s="24">
        <f>(资产表!C64-资产表!C65)/资产表!C65</f>
        <v>0.0300842235402795</v>
      </c>
      <c r="AH64" s="38"/>
      <c r="AI64" s="38"/>
      <c r="AJ64" s="38"/>
      <c r="AK64" s="38"/>
      <c r="AL64" s="38"/>
      <c r="AM64" s="3"/>
      <c r="AN64" s="38"/>
      <c r="AO64" s="38"/>
      <c r="AP64" s="38"/>
      <c r="AQ64" s="38"/>
      <c r="AR64" s="53"/>
      <c r="AS64" s="56"/>
      <c r="AT64" s="56"/>
      <c r="AU64" s="38"/>
      <c r="AV64" s="38"/>
      <c r="AW64" s="38"/>
      <c r="AX64" s="38"/>
      <c r="AY64" s="38"/>
      <c r="AZ64" s="38"/>
      <c r="BA64" s="38"/>
      <c r="BB64" s="38"/>
      <c r="BC64" s="38"/>
    </row>
    <row r="65" spans="1:55">
      <c r="A65" s="3"/>
      <c r="B65" s="3">
        <v>2017</v>
      </c>
      <c r="C65" s="38"/>
      <c r="D65" s="38"/>
      <c r="E65" s="38"/>
      <c r="F65" s="38"/>
      <c r="G65" s="24"/>
      <c r="H65" s="24"/>
      <c r="I65" s="24">
        <f>利润表!C65/负债表!C65</f>
        <v>-0.0325284934652938</v>
      </c>
      <c r="J65" s="24">
        <f>利润表!C65/资产表!C65</f>
        <v>-0.014904632020663</v>
      </c>
      <c r="K65" s="24"/>
      <c r="L65" s="38"/>
      <c r="M65" s="24"/>
      <c r="N65" s="24"/>
      <c r="O65" s="24"/>
      <c r="P65" s="24"/>
      <c r="Q65" s="24"/>
      <c r="R65" s="24">
        <f>利润表!C65/利润表!F65</f>
        <v>-0.007521421469733</v>
      </c>
      <c r="S65" s="24">
        <f>利润表!F65/资产表!C65</f>
        <v>1.98162436191627</v>
      </c>
      <c r="T65" s="44">
        <f>资产表!C65/负债表!C65</f>
        <v>2.18244190263792</v>
      </c>
      <c r="U65" s="38"/>
      <c r="V65" s="38"/>
      <c r="W65" s="38"/>
      <c r="X65" s="38"/>
      <c r="Y65" s="24">
        <f>负债表!E65/资产表!C65</f>
        <v>0.541797653907166</v>
      </c>
      <c r="Z65" s="38"/>
      <c r="AA65" s="38"/>
      <c r="AB65" s="24">
        <f>(利润表!C65-利润表!C66)/利润表!C66</f>
        <v>-1.96432305902162</v>
      </c>
      <c r="AC65" s="24">
        <f>(利润表!F65-利润表!F66)/利润表!F66</f>
        <v>0.0391963138360675</v>
      </c>
      <c r="AD65" s="38"/>
      <c r="AE65" s="24"/>
      <c r="AF65" s="38"/>
      <c r="AG65" s="24">
        <f>(资产表!C65-资产表!C66)/资产表!C66</f>
        <v>-0.059791750211599</v>
      </c>
      <c r="AH65" s="38"/>
      <c r="AI65" s="38"/>
      <c r="AJ65" s="38"/>
      <c r="AK65" s="38"/>
      <c r="AL65" s="38"/>
      <c r="AM65" s="3"/>
      <c r="AN65" s="38"/>
      <c r="AO65" s="38"/>
      <c r="AP65" s="38"/>
      <c r="AQ65" s="38"/>
      <c r="AR65" s="53"/>
      <c r="AS65" s="56"/>
      <c r="AT65" s="56"/>
      <c r="AU65" s="38"/>
      <c r="AV65" s="38"/>
      <c r="AW65" s="38"/>
      <c r="AX65" s="38"/>
      <c r="AY65" s="38"/>
      <c r="AZ65" s="38"/>
      <c r="BA65" s="38"/>
      <c r="BB65" s="38"/>
      <c r="BC65" s="38"/>
    </row>
    <row r="66" spans="1:55">
      <c r="A66" s="3"/>
      <c r="B66" s="3">
        <v>2016</v>
      </c>
      <c r="C66" s="38"/>
      <c r="D66" s="38"/>
      <c r="E66" s="38"/>
      <c r="F66" s="38"/>
      <c r="G66" s="24"/>
      <c r="H66" s="24"/>
      <c r="I66" s="24">
        <f>利润表!C66/负债表!C66</f>
        <v>0.0324620889624949</v>
      </c>
      <c r="J66" s="24">
        <f>利润表!C66/资产表!C66</f>
        <v>0.014531912158261</v>
      </c>
      <c r="K66" s="24"/>
      <c r="L66" s="38"/>
      <c r="M66" s="24"/>
      <c r="N66" s="24"/>
      <c r="O66" s="24"/>
      <c r="P66" s="24"/>
      <c r="Q66" s="24"/>
      <c r="R66" s="24">
        <f>利润表!C66/利润表!F66</f>
        <v>0.00810540968924269</v>
      </c>
      <c r="S66" s="24">
        <f>利润表!F66/资产表!C66</f>
        <v>1.79286584088987</v>
      </c>
      <c r="T66" s="44">
        <f>资产表!C66/负债表!C66</f>
        <v>2.23384841643438</v>
      </c>
      <c r="U66" s="38"/>
      <c r="V66" s="38"/>
      <c r="W66" s="38"/>
      <c r="X66" s="38"/>
      <c r="Y66" s="24">
        <f>负债表!E66/资产表!C66</f>
        <v>0.552342051213942</v>
      </c>
      <c r="Z66" s="38"/>
      <c r="AA66" s="38"/>
      <c r="AB66" s="24">
        <f>(利润表!C66-利润表!C67)/利润表!C67</f>
        <v>-1.14543606310356</v>
      </c>
      <c r="AC66" s="24">
        <f>(利润表!F66-利润表!F67)/利润表!F67</f>
        <v>0.0341209572929488</v>
      </c>
      <c r="AD66" s="38"/>
      <c r="AE66" s="24"/>
      <c r="AF66" s="38"/>
      <c r="AG66" s="24">
        <f>(资产表!C66-资产表!C67)/资产表!C67</f>
        <v>0.0642128461794717</v>
      </c>
      <c r="AH66" s="38"/>
      <c r="AI66" s="38"/>
      <c r="AJ66" s="38"/>
      <c r="AK66" s="38"/>
      <c r="AL66" s="38"/>
      <c r="AM66" s="3"/>
      <c r="AN66" s="38"/>
      <c r="AO66" s="38"/>
      <c r="AP66" s="38"/>
      <c r="AQ66" s="38"/>
      <c r="AR66" s="53"/>
      <c r="AS66" s="56"/>
      <c r="AT66" s="56"/>
      <c r="AU66" s="38"/>
      <c r="AV66" s="38"/>
      <c r="AW66" s="38"/>
      <c r="AX66" s="38"/>
      <c r="AY66" s="38"/>
      <c r="AZ66" s="38"/>
      <c r="BA66" s="38"/>
      <c r="BB66" s="38"/>
      <c r="BC66" s="38"/>
    </row>
    <row r="67" spans="1:55">
      <c r="A67" s="3"/>
      <c r="B67" s="3">
        <v>2015</v>
      </c>
      <c r="C67" s="38"/>
      <c r="D67" s="38"/>
      <c r="E67" s="38"/>
      <c r="F67" s="38"/>
      <c r="G67" s="24"/>
      <c r="H67" s="24"/>
      <c r="I67" s="24">
        <f>利润表!C67/负债表!C67</f>
        <v>-0.601133465712023</v>
      </c>
      <c r="J67" s="24">
        <f>利润表!C67/资产表!C67</f>
        <v>-0.106335713909977</v>
      </c>
      <c r="K67" s="24"/>
      <c r="L67" s="38"/>
      <c r="M67" s="24"/>
      <c r="N67" s="24"/>
      <c r="O67" s="24"/>
      <c r="P67" s="24"/>
      <c r="Q67" s="24"/>
      <c r="R67" s="24">
        <f>利润表!C67/利润表!F67</f>
        <v>-0.0576333946905794</v>
      </c>
      <c r="S67" s="24">
        <f>利润表!F67/资产表!C67</f>
        <v>1.84503644945555</v>
      </c>
      <c r="T67" s="44">
        <f>资产表!C67/负债表!C67</f>
        <v>5.65316621865103</v>
      </c>
      <c r="U67" s="38"/>
      <c r="V67" s="38"/>
      <c r="W67" s="38"/>
      <c r="X67" s="38"/>
      <c r="Y67" s="24">
        <f>负债表!E67/资产表!C67</f>
        <v>0.823107978551775</v>
      </c>
      <c r="Z67" s="38"/>
      <c r="AA67" s="38"/>
      <c r="AB67" s="24">
        <f>(利润表!C67-利润表!C68)/利润表!C68</f>
        <v>-12.7939477516708</v>
      </c>
      <c r="AC67" s="24">
        <f>(利润表!F67-利润表!F68)/利润表!F68</f>
        <v>-0.0754387896846483</v>
      </c>
      <c r="AD67" s="38"/>
      <c r="AE67" s="24"/>
      <c r="AF67" s="38"/>
      <c r="AG67" s="24">
        <f>(资产表!C67-资产表!C68)/资产表!C68</f>
        <v>-0.0459476094677917</v>
      </c>
      <c r="AH67" s="38"/>
      <c r="AI67" s="38"/>
      <c r="AJ67" s="38"/>
      <c r="AK67" s="38"/>
      <c r="AL67" s="38"/>
      <c r="AM67" s="3"/>
      <c r="AN67" s="38"/>
      <c r="AO67" s="38"/>
      <c r="AP67" s="38"/>
      <c r="AQ67" s="38"/>
      <c r="AR67" s="53"/>
      <c r="AS67" s="56"/>
      <c r="AT67" s="56"/>
      <c r="AU67" s="38"/>
      <c r="AV67" s="38"/>
      <c r="AW67" s="38"/>
      <c r="AX67" s="38"/>
      <c r="AY67" s="38"/>
      <c r="AZ67" s="38"/>
      <c r="BA67" s="38"/>
      <c r="BB67" s="38"/>
      <c r="BC67" s="38"/>
    </row>
    <row r="68" spans="1:55">
      <c r="A68" s="3"/>
      <c r="B68" s="3">
        <v>2014</v>
      </c>
      <c r="C68" s="38"/>
      <c r="D68" s="38"/>
      <c r="E68" s="38"/>
      <c r="F68" s="38"/>
      <c r="G68" s="24"/>
      <c r="H68" s="24"/>
      <c r="I68" s="24">
        <f>利润表!C68/负债表!C68</f>
        <v>0.0312247506755994</v>
      </c>
      <c r="J68" s="24">
        <f>利润表!C68/资产表!C68</f>
        <v>0.00860185615460189</v>
      </c>
      <c r="K68" s="24"/>
      <c r="L68" s="38"/>
      <c r="M68" s="24"/>
      <c r="N68" s="24"/>
      <c r="O68" s="24"/>
      <c r="P68" s="24"/>
      <c r="Q68" s="24"/>
      <c r="R68" s="24">
        <f>利润表!C68/利润表!F68</f>
        <v>0.00451804622774894</v>
      </c>
      <c r="S68" s="24">
        <f>利润表!F68/资产表!C68</f>
        <v>1.90388847767227</v>
      </c>
      <c r="T68" s="44">
        <f>资产表!C68/负债表!C68</f>
        <v>3.63000149204943</v>
      </c>
      <c r="U68" s="38"/>
      <c r="V68" s="38"/>
      <c r="W68" s="38"/>
      <c r="X68" s="38"/>
      <c r="Y68" s="24">
        <f>负债表!E68/资产表!C68</f>
        <v>0.724518019568245</v>
      </c>
      <c r="Z68" s="38"/>
      <c r="AA68" s="38"/>
      <c r="AB68" s="24">
        <f>(利润表!C68-利润表!C69)/利润表!C69</f>
        <v>-1.14085029694412</v>
      </c>
      <c r="AC68" s="24">
        <f>(利润表!F68-利润表!F69)/利润表!F69</f>
        <v>-0.0491346767955674</v>
      </c>
      <c r="AD68" s="38"/>
      <c r="AE68" s="24"/>
      <c r="AF68" s="38"/>
      <c r="AG68" s="24">
        <f>(资产表!C68-资产表!C69)/资产表!C69</f>
        <v>-0.0281477725942829</v>
      </c>
      <c r="AH68" s="38"/>
      <c r="AI68" s="38"/>
      <c r="AJ68" s="38"/>
      <c r="AK68" s="38"/>
      <c r="AL68" s="38"/>
      <c r="AM68" s="3"/>
      <c r="AN68" s="38"/>
      <c r="AO68" s="38"/>
      <c r="AP68" s="38"/>
      <c r="AQ68" s="38"/>
      <c r="AR68" s="53"/>
      <c r="AS68" s="56"/>
      <c r="AT68" s="56"/>
      <c r="AU68" s="38"/>
      <c r="AV68" s="38"/>
      <c r="AW68" s="38"/>
      <c r="AX68" s="38"/>
      <c r="AY68" s="38"/>
      <c r="AZ68" s="38"/>
      <c r="BA68" s="38"/>
      <c r="BB68" s="38"/>
      <c r="BC68" s="38"/>
    </row>
    <row r="69" spans="1:55">
      <c r="A69" s="3"/>
      <c r="B69" s="3">
        <v>2013</v>
      </c>
      <c r="C69" s="38"/>
      <c r="D69" s="38"/>
      <c r="E69" s="38"/>
      <c r="F69" s="38"/>
      <c r="G69" s="24"/>
      <c r="H69" s="24"/>
      <c r="I69" s="24">
        <f>利润表!C69/负债表!C69</f>
        <v>-0.223865313434547</v>
      </c>
      <c r="J69" s="24">
        <f>利润表!C69/资产表!C69</f>
        <v>-0.0593519023036932</v>
      </c>
      <c r="K69" s="24"/>
      <c r="L69" s="38"/>
      <c r="M69" s="24"/>
      <c r="N69" s="24"/>
      <c r="O69" s="24"/>
      <c r="P69" s="24"/>
      <c r="Q69" s="24"/>
      <c r="R69" s="24">
        <f>利润表!C69/利润表!F69</f>
        <v>-0.0305008479201541</v>
      </c>
      <c r="S69" s="24">
        <f>利润表!F69/资产表!C69</f>
        <v>1.94590991237575</v>
      </c>
      <c r="T69" s="44">
        <f>资产表!C69/负债表!C69</f>
        <v>3.77183046786045</v>
      </c>
      <c r="U69" s="38"/>
      <c r="V69" s="38"/>
      <c r="W69" s="38"/>
      <c r="X69" s="38"/>
      <c r="Y69" s="24">
        <f>负债表!E69/资产表!C69</f>
        <v>0.734876737297463</v>
      </c>
      <c r="Z69" s="38"/>
      <c r="AA69" s="38"/>
      <c r="AB69" s="24">
        <f>(利润表!C69-利润表!C70)/利润表!C70</f>
        <v>-2.41099543084852</v>
      </c>
      <c r="AC69" s="24">
        <f>(利润表!F69-利润表!F70)/利润表!F70</f>
        <v>0.107726228397783</v>
      </c>
      <c r="AD69" s="38"/>
      <c r="AE69" s="24"/>
      <c r="AF69" s="38"/>
      <c r="AG69" s="24">
        <f>(资产表!C69-资产表!C70)/资产表!C70</f>
        <v>0.116434760147022</v>
      </c>
      <c r="AH69" s="38"/>
      <c r="AI69" s="38"/>
      <c r="AJ69" s="38"/>
      <c r="AK69" s="38"/>
      <c r="AL69" s="38"/>
      <c r="AM69" s="3"/>
      <c r="AN69" s="38"/>
      <c r="AO69" s="38"/>
      <c r="AP69" s="38"/>
      <c r="AQ69" s="38"/>
      <c r="AR69" s="53"/>
      <c r="AS69" s="56"/>
      <c r="AT69" s="56"/>
      <c r="AU69" s="38"/>
      <c r="AV69" s="38"/>
      <c r="AW69" s="38"/>
      <c r="AX69" s="38"/>
      <c r="AY69" s="38"/>
      <c r="AZ69" s="38"/>
      <c r="BA69" s="38"/>
      <c r="BB69" s="38"/>
      <c r="BC69" s="38"/>
    </row>
    <row r="70" spans="1:55">
      <c r="A70" s="3"/>
      <c r="B70" s="3">
        <v>2012</v>
      </c>
      <c r="C70" s="38"/>
      <c r="D70" s="38"/>
      <c r="E70" s="38"/>
      <c r="F70" s="38"/>
      <c r="G70" s="24"/>
      <c r="H70" s="24"/>
      <c r="I70" s="24">
        <f>利润表!C70/负债表!C70</f>
        <v>0.121635636613989</v>
      </c>
      <c r="J70" s="24">
        <f>利润表!C70/资产表!C70</f>
        <v>0.0469615459866128</v>
      </c>
      <c r="K70" s="24"/>
      <c r="L70" s="38"/>
      <c r="M70" s="24"/>
      <c r="N70" s="24"/>
      <c r="O70" s="24"/>
      <c r="P70" s="24"/>
      <c r="Q70" s="24"/>
      <c r="R70" s="24">
        <f>利润表!C70/利润表!F70</f>
        <v>0.0239452151940767</v>
      </c>
      <c r="S70" s="24">
        <f>利润表!F70/资产表!C70</f>
        <v>1.96120793260733</v>
      </c>
      <c r="T70" s="44">
        <f>资产表!C70/负债表!C70</f>
        <v>2.59011142113302</v>
      </c>
      <c r="U70" s="38"/>
      <c r="V70" s="38"/>
      <c r="W70" s="38"/>
      <c r="X70" s="38"/>
      <c r="Y70" s="24">
        <f>负债表!E70/资产表!C70</f>
        <v>0.61391622312427</v>
      </c>
      <c r="Z70" s="38"/>
      <c r="AA70" s="38"/>
      <c r="AB70" s="24" t="e">
        <f>(利润表!C70-利润表!C71)/利润表!C71</f>
        <v>#DIV/0!</v>
      </c>
      <c r="AC70" s="24" t="e">
        <f>(利润表!F70-利润表!F71)/利润表!F71</f>
        <v>#DIV/0!</v>
      </c>
      <c r="AD70" s="38"/>
      <c r="AE70" s="24"/>
      <c r="AF70" s="38"/>
      <c r="AG70" s="24" t="e">
        <f>(资产表!C70-资产表!C71)/资产表!C71</f>
        <v>#DIV/0!</v>
      </c>
      <c r="AH70" s="38"/>
      <c r="AI70" s="38"/>
      <c r="AJ70" s="38"/>
      <c r="AK70" s="38"/>
      <c r="AL70" s="38"/>
      <c r="AM70" s="3"/>
      <c r="AN70" s="38"/>
      <c r="AO70" s="38"/>
      <c r="AP70" s="38"/>
      <c r="AQ70" s="38"/>
      <c r="AR70" s="53"/>
      <c r="AS70" s="56"/>
      <c r="AT70" s="56"/>
      <c r="AU70" s="38"/>
      <c r="AV70" s="38"/>
      <c r="AW70" s="38"/>
      <c r="AX70" s="38"/>
      <c r="AY70" s="38"/>
      <c r="AZ70" s="38"/>
      <c r="BA70" s="38"/>
      <c r="BB70" s="38"/>
      <c r="BC70" s="38"/>
    </row>
    <row r="71" spans="1:55">
      <c r="A71" s="3"/>
      <c r="B71" s="3">
        <v>2011</v>
      </c>
      <c r="C71" s="38"/>
      <c r="D71" s="38"/>
      <c r="E71" s="38"/>
      <c r="F71" s="38"/>
      <c r="G71" s="24"/>
      <c r="H71" s="24"/>
      <c r="I71" s="24" t="e">
        <f>利润表!C71/负债表!C71</f>
        <v>#DIV/0!</v>
      </c>
      <c r="J71" s="24" t="e">
        <f>利润表!C71/资产表!C71</f>
        <v>#DIV/0!</v>
      </c>
      <c r="K71" s="24"/>
      <c r="L71" s="38"/>
      <c r="M71" s="24"/>
      <c r="N71" s="24"/>
      <c r="O71" s="24"/>
      <c r="P71" s="24"/>
      <c r="Q71" s="24"/>
      <c r="R71" s="24" t="e">
        <f>利润表!C71/利润表!F71</f>
        <v>#DIV/0!</v>
      </c>
      <c r="S71" s="24" t="e">
        <f>利润表!F71/资产表!C71</f>
        <v>#DIV/0!</v>
      </c>
      <c r="T71" s="44" t="e">
        <f>资产表!C71/负债表!C71</f>
        <v>#DIV/0!</v>
      </c>
      <c r="U71" s="38"/>
      <c r="V71" s="38"/>
      <c r="W71" s="38"/>
      <c r="X71" s="38"/>
      <c r="Y71" s="24" t="e">
        <f>负债表!E71/资产表!C71</f>
        <v>#DIV/0!</v>
      </c>
      <c r="Z71" s="38"/>
      <c r="AA71" s="38"/>
      <c r="AB71" s="24" t="e">
        <f>(利润表!C71-利润表!C72)/利润表!C72</f>
        <v>#DIV/0!</v>
      </c>
      <c r="AC71" s="24" t="e">
        <f>(利润表!F71-利润表!F72)/利润表!F72</f>
        <v>#DIV/0!</v>
      </c>
      <c r="AD71" s="38"/>
      <c r="AE71" s="24"/>
      <c r="AF71" s="38"/>
      <c r="AG71" s="24" t="e">
        <f>(资产表!C71-资产表!C72)/资产表!C72</f>
        <v>#DIV/0!</v>
      </c>
      <c r="AH71" s="38"/>
      <c r="AI71" s="38"/>
      <c r="AJ71" s="38"/>
      <c r="AK71" s="38"/>
      <c r="AL71" s="38"/>
      <c r="AM71" s="3"/>
      <c r="AN71" s="38"/>
      <c r="AO71" s="38"/>
      <c r="AP71" s="38"/>
      <c r="AQ71" s="38"/>
      <c r="AR71" s="53"/>
      <c r="AS71" s="56"/>
      <c r="AT71" s="56"/>
      <c r="AU71" s="38"/>
      <c r="AV71" s="38"/>
      <c r="AW71" s="38"/>
      <c r="AX71" s="38"/>
      <c r="AY71" s="38"/>
      <c r="AZ71" s="38"/>
      <c r="BA71" s="38"/>
      <c r="BB71" s="38"/>
      <c r="BC71" s="38"/>
    </row>
    <row r="72" spans="1:55">
      <c r="A72" s="3"/>
      <c r="B72" s="3">
        <v>2010</v>
      </c>
      <c r="C72" s="38"/>
      <c r="D72" s="38"/>
      <c r="E72" s="38"/>
      <c r="F72" s="38"/>
      <c r="G72" s="24"/>
      <c r="H72" s="24"/>
      <c r="I72" s="24" t="e">
        <f>利润表!C72/负债表!C72</f>
        <v>#DIV/0!</v>
      </c>
      <c r="J72" s="24" t="e">
        <f>利润表!C72/资产表!C72</f>
        <v>#DIV/0!</v>
      </c>
      <c r="K72" s="24"/>
      <c r="L72" s="38"/>
      <c r="M72" s="24"/>
      <c r="N72" s="24"/>
      <c r="O72" s="24"/>
      <c r="P72" s="24"/>
      <c r="Q72" s="24"/>
      <c r="R72" s="24" t="e">
        <f>利润表!C72/利润表!F72</f>
        <v>#DIV/0!</v>
      </c>
      <c r="S72" s="24" t="e">
        <f>利润表!F72/资产表!C72</f>
        <v>#DIV/0!</v>
      </c>
      <c r="T72" s="44" t="e">
        <f>资产表!C72/负债表!C72</f>
        <v>#DIV/0!</v>
      </c>
      <c r="U72" s="38"/>
      <c r="V72" s="38"/>
      <c r="W72" s="38"/>
      <c r="X72" s="38"/>
      <c r="Y72" s="24" t="e">
        <f>负债表!E72/资产表!C72</f>
        <v>#DIV/0!</v>
      </c>
      <c r="Z72" s="38"/>
      <c r="AA72" s="38"/>
      <c r="AB72" s="24">
        <f>(利润表!C72-利润表!C73)/利润表!C73</f>
        <v>-1</v>
      </c>
      <c r="AC72" s="24">
        <f>(利润表!F72-利润表!F73)/利润表!F73</f>
        <v>-1</v>
      </c>
      <c r="AD72" s="38"/>
      <c r="AE72" s="24"/>
      <c r="AF72" s="38"/>
      <c r="AG72" s="24">
        <f>(资产表!C72-资产表!C73)/资产表!C73</f>
        <v>-1</v>
      </c>
      <c r="AH72" s="38"/>
      <c r="AI72" s="38"/>
      <c r="AJ72" s="38"/>
      <c r="AK72" s="38"/>
      <c r="AL72" s="38"/>
      <c r="AM72" s="3"/>
      <c r="AN72" s="38"/>
      <c r="AO72" s="38"/>
      <c r="AP72" s="38"/>
      <c r="AQ72" s="38"/>
      <c r="AR72" s="53"/>
      <c r="AS72" s="56"/>
      <c r="AT72" s="56"/>
      <c r="AU72" s="38"/>
      <c r="AV72" s="38"/>
      <c r="AW72" s="38"/>
      <c r="AX72" s="38"/>
      <c r="AY72" s="38"/>
      <c r="AZ72" s="38"/>
      <c r="BA72" s="38"/>
      <c r="BB72" s="38"/>
      <c r="BC72" s="38"/>
    </row>
    <row r="73" spans="1:55">
      <c r="A73" s="3" t="s">
        <v>61</v>
      </c>
      <c r="B73" s="3">
        <v>2023</v>
      </c>
      <c r="C73" s="38"/>
      <c r="D73" s="38"/>
      <c r="E73" s="38"/>
      <c r="F73" s="38"/>
      <c r="G73" s="24"/>
      <c r="H73" s="24"/>
      <c r="I73" s="24">
        <f>利润表!C73/负债表!C73</f>
        <v>0.0379155699433829</v>
      </c>
      <c r="J73" s="24">
        <f>利润表!C73/资产表!C73</f>
        <v>0.0228885805229471</v>
      </c>
      <c r="K73" s="24"/>
      <c r="L73" s="38"/>
      <c r="M73" s="24"/>
      <c r="N73" s="24"/>
      <c r="O73" s="24"/>
      <c r="P73" s="24"/>
      <c r="Q73" s="24"/>
      <c r="R73" s="24">
        <f>利润表!C73/利润表!F73</f>
        <v>0.0177665515716083</v>
      </c>
      <c r="S73" s="24">
        <f>利润表!F73/资产表!C73</f>
        <v>1.2882961800828</v>
      </c>
      <c r="T73" s="44">
        <f>资产表!C73/负债表!C73</f>
        <v>1.65652780020021</v>
      </c>
      <c r="U73" s="38"/>
      <c r="V73" s="38"/>
      <c r="W73" s="38"/>
      <c r="X73" s="38"/>
      <c r="Y73" s="24">
        <f>负债表!E73/资产表!C73</f>
        <v>0.396327668102438</v>
      </c>
      <c r="Z73" s="38"/>
      <c r="AA73" s="38"/>
      <c r="AB73" s="24">
        <f>(利润表!C73-利润表!C74)/利润表!C74</f>
        <v>1.36097959472584</v>
      </c>
      <c r="AC73" s="24">
        <f>(利润表!F73-利润表!F74)/利润表!F74</f>
        <v>-0.26591640138767</v>
      </c>
      <c r="AD73" s="38"/>
      <c r="AE73" s="24"/>
      <c r="AF73" s="38"/>
      <c r="AG73" s="24">
        <f>(资产表!C73-资产表!C74)/资产表!C74</f>
        <v>0.157539410728791</v>
      </c>
      <c r="AH73" s="38"/>
      <c r="AI73" s="38"/>
      <c r="AJ73" s="38"/>
      <c r="AK73" s="38"/>
      <c r="AL73" s="38"/>
      <c r="AM73" s="3"/>
      <c r="AN73" s="38"/>
      <c r="AO73" s="38"/>
      <c r="AP73" s="38"/>
      <c r="AQ73" s="38"/>
      <c r="AR73" s="53"/>
      <c r="AS73" s="56"/>
      <c r="AT73" s="56"/>
      <c r="AU73" s="38"/>
      <c r="AV73" s="38"/>
      <c r="AW73" s="38"/>
      <c r="AX73" s="38"/>
      <c r="AY73" s="38"/>
      <c r="AZ73" s="38"/>
      <c r="BA73" s="38"/>
      <c r="BB73" s="38"/>
      <c r="BC73" s="38"/>
    </row>
    <row r="74" spans="1:55">
      <c r="A74" s="3"/>
      <c r="B74" s="3">
        <v>2022</v>
      </c>
      <c r="C74" s="38"/>
      <c r="D74" s="38"/>
      <c r="E74" s="38"/>
      <c r="F74" s="38"/>
      <c r="G74" s="24"/>
      <c r="H74" s="24"/>
      <c r="I74" s="24">
        <f>利润表!C74/负债表!C74</f>
        <v>0.0197055868713254</v>
      </c>
      <c r="J74" s="24">
        <f>利润表!C74/资产表!C74</f>
        <v>0.0112217971176609</v>
      </c>
      <c r="K74" s="24"/>
      <c r="L74" s="38"/>
      <c r="M74" s="24"/>
      <c r="N74" s="24"/>
      <c r="O74" s="24"/>
      <c r="P74" s="24"/>
      <c r="Q74" s="24"/>
      <c r="R74" s="24">
        <f>利润表!C74/利润表!F74</f>
        <v>0.00552403508346807</v>
      </c>
      <c r="S74" s="24">
        <f>利润表!F74/资产表!C74</f>
        <v>2.03144928446321</v>
      </c>
      <c r="T74" s="44">
        <f>资产表!C74/负债表!C74</f>
        <v>1.75600990329015</v>
      </c>
      <c r="U74" s="38"/>
      <c r="V74" s="38"/>
      <c r="W74" s="38"/>
      <c r="X74" s="38"/>
      <c r="Y74" s="24">
        <f>负债表!E74/资产表!C74</f>
        <v>0.430527129644117</v>
      </c>
      <c r="Z74" s="38"/>
      <c r="AA74" s="38"/>
      <c r="AB74" s="24">
        <f>(利润表!C74-利润表!C75)/利润表!C75</f>
        <v>-0.723460948811471</v>
      </c>
      <c r="AC74" s="24">
        <f>(利润表!F74-利润表!F75)/利润表!F75</f>
        <v>0.0310182849548984</v>
      </c>
      <c r="AD74" s="38"/>
      <c r="AE74" s="24"/>
      <c r="AF74" s="38"/>
      <c r="AG74" s="24">
        <f>(资产表!C74-资产表!C75)/资产表!C75</f>
        <v>-0.0517698001656464</v>
      </c>
      <c r="AH74" s="38"/>
      <c r="AI74" s="38"/>
      <c r="AJ74" s="38"/>
      <c r="AK74" s="38"/>
      <c r="AL74" s="38"/>
      <c r="AM74" s="3"/>
      <c r="AN74" s="38"/>
      <c r="AO74" s="38"/>
      <c r="AP74" s="38"/>
      <c r="AQ74" s="38"/>
      <c r="AR74" s="53"/>
      <c r="AS74" s="56"/>
      <c r="AT74" s="56"/>
      <c r="AU74" s="38"/>
      <c r="AV74" s="38"/>
      <c r="AW74" s="38"/>
      <c r="AX74" s="38"/>
      <c r="AY74" s="38"/>
      <c r="AZ74" s="38"/>
      <c r="BA74" s="38"/>
      <c r="BB74" s="38"/>
      <c r="BC74" s="38"/>
    </row>
    <row r="75" spans="1:55">
      <c r="A75" s="3"/>
      <c r="B75" s="3">
        <v>2021</v>
      </c>
      <c r="C75" s="38"/>
      <c r="D75" s="38"/>
      <c r="E75" s="38"/>
      <c r="F75" s="38"/>
      <c r="G75" s="24"/>
      <c r="H75" s="24"/>
      <c r="I75" s="24">
        <f>利润表!C75/负债表!C75</f>
        <v>0.072835464917295</v>
      </c>
      <c r="J75" s="24">
        <f>利润表!C75/资产表!C75</f>
        <v>0.0384786411815879</v>
      </c>
      <c r="K75" s="24"/>
      <c r="L75" s="38"/>
      <c r="M75" s="24"/>
      <c r="N75" s="24"/>
      <c r="O75" s="24"/>
      <c r="P75" s="24"/>
      <c r="Q75" s="24"/>
      <c r="R75" s="24">
        <f>利润表!C75/利润表!F75</f>
        <v>0.020595214864989</v>
      </c>
      <c r="S75" s="24">
        <f>利润表!F75/资产表!C75</f>
        <v>1.86832919364196</v>
      </c>
      <c r="T75" s="44">
        <f>资产表!C75/负债表!C75</f>
        <v>1.89288037936607</v>
      </c>
      <c r="U75" s="38"/>
      <c r="V75" s="38"/>
      <c r="W75" s="38"/>
      <c r="X75" s="38"/>
      <c r="Y75" s="24">
        <f>负债表!E75/资产表!C75</f>
        <v>0.471704598504581</v>
      </c>
      <c r="Z75" s="38"/>
      <c r="AA75" s="38"/>
      <c r="AB75" s="24">
        <f>(利润表!C75-利润表!C76)/利润表!C76</f>
        <v>2.11980670727819</v>
      </c>
      <c r="AC75" s="24">
        <f>(利润表!F75-利润表!F76)/利润表!F76</f>
        <v>0.543511477562188</v>
      </c>
      <c r="AD75" s="38"/>
      <c r="AE75" s="24"/>
      <c r="AF75" s="38"/>
      <c r="AG75" s="24">
        <f>(资产表!C75-资产表!C76)/资产表!C76</f>
        <v>0.0911432170937456</v>
      </c>
      <c r="AH75" s="38"/>
      <c r="AI75" s="38"/>
      <c r="AJ75" s="38"/>
      <c r="AK75" s="38"/>
      <c r="AL75" s="38"/>
      <c r="AM75" s="3"/>
      <c r="AN75" s="38"/>
      <c r="AO75" s="38"/>
      <c r="AP75" s="38"/>
      <c r="AQ75" s="38"/>
      <c r="AR75" s="53"/>
      <c r="AS75" s="56"/>
      <c r="AT75" s="56"/>
      <c r="AU75" s="38"/>
      <c r="AV75" s="38"/>
      <c r="AW75" s="38"/>
      <c r="AX75" s="38"/>
      <c r="AY75" s="38"/>
      <c r="AZ75" s="38"/>
      <c r="BA75" s="38"/>
      <c r="BB75" s="38"/>
      <c r="BC75" s="38"/>
    </row>
    <row r="76" spans="1:55">
      <c r="A76" s="3"/>
      <c r="B76" s="3">
        <v>2020</v>
      </c>
      <c r="C76" s="38"/>
      <c r="D76" s="38"/>
      <c r="E76" s="38"/>
      <c r="F76" s="38"/>
      <c r="G76" s="24"/>
      <c r="H76" s="24"/>
      <c r="I76" s="24">
        <f>利润表!C76/负债表!C76</f>
        <v>0.0251941554711166</v>
      </c>
      <c r="J76" s="24">
        <f>利润表!C76/资产表!C76</f>
        <v>0.0134577915453305</v>
      </c>
      <c r="K76" s="24"/>
      <c r="L76" s="38"/>
      <c r="M76" s="24"/>
      <c r="N76" s="24"/>
      <c r="O76" s="24"/>
      <c r="P76" s="24"/>
      <c r="Q76" s="24"/>
      <c r="R76" s="24">
        <f>利润表!C76/利润表!F76</f>
        <v>0.010189397456198</v>
      </c>
      <c r="S76" s="24">
        <f>利润表!F76/资产表!C76</f>
        <v>1.32076421625347</v>
      </c>
      <c r="T76" s="44">
        <f>资产表!C76/负债表!C76</f>
        <v>1.87208691606302</v>
      </c>
      <c r="U76" s="38"/>
      <c r="V76" s="38"/>
      <c r="W76" s="38"/>
      <c r="X76" s="38"/>
      <c r="Y76" s="24">
        <f>负债表!E76/资产表!C76</f>
        <v>0.465836766754937</v>
      </c>
      <c r="Z76" s="38"/>
      <c r="AA76" s="38"/>
      <c r="AB76" s="24">
        <f>(利润表!C76-利润表!C77)/利润表!C77</f>
        <v>-1.03760578792727</v>
      </c>
      <c r="AC76" s="24">
        <f>(利润表!F76-利润表!F77)/利润表!F77</f>
        <v>-0.509569095024106</v>
      </c>
      <c r="AD76" s="38"/>
      <c r="AE76" s="24"/>
      <c r="AF76" s="38"/>
      <c r="AG76" s="24">
        <f>(资产表!C76-资产表!C77)/资产表!C77</f>
        <v>-0.152734821634526</v>
      </c>
      <c r="AH76" s="38"/>
      <c r="AI76" s="38"/>
      <c r="AJ76" s="38"/>
      <c r="AK76" s="38"/>
      <c r="AL76" s="38"/>
      <c r="AM76" s="3"/>
      <c r="AN76" s="38"/>
      <c r="AO76" s="38"/>
      <c r="AP76" s="38"/>
      <c r="AQ76" s="38"/>
      <c r="AR76" s="53"/>
      <c r="AS76" s="56"/>
      <c r="AT76" s="56"/>
      <c r="AU76" s="38"/>
      <c r="AV76" s="38"/>
      <c r="AW76" s="38"/>
      <c r="AX76" s="38"/>
      <c r="AY76" s="38"/>
      <c r="AZ76" s="38"/>
      <c r="BA76" s="38"/>
      <c r="BB76" s="38"/>
      <c r="BC76" s="38"/>
    </row>
    <row r="77" spans="1:55">
      <c r="A77" s="3"/>
      <c r="B77" s="3">
        <v>2019</v>
      </c>
      <c r="C77" s="38"/>
      <c r="D77" s="38"/>
      <c r="E77" s="38"/>
      <c r="F77" s="38"/>
      <c r="G77" s="24"/>
      <c r="H77" s="24"/>
      <c r="I77" s="24">
        <f>利润表!C77/负债表!C77</f>
        <v>-0.688897351757882</v>
      </c>
      <c r="J77" s="24">
        <f>利润表!C77/资产表!C77</f>
        <v>-0.303206468539184</v>
      </c>
      <c r="K77" s="24"/>
      <c r="L77" s="38"/>
      <c r="M77" s="24"/>
      <c r="N77" s="24"/>
      <c r="O77" s="24"/>
      <c r="P77" s="24"/>
      <c r="Q77" s="24"/>
      <c r="R77" s="24">
        <f>利润表!C77/利润表!F77</f>
        <v>-0.132883678046248</v>
      </c>
      <c r="S77" s="24">
        <f>利润表!F77/资产表!C77</f>
        <v>2.28174349925548</v>
      </c>
      <c r="T77" s="44">
        <f>资产表!C77/负债表!C77</f>
        <v>2.27204041878432</v>
      </c>
      <c r="U77" s="38"/>
      <c r="V77" s="38"/>
      <c r="W77" s="38"/>
      <c r="X77" s="38"/>
      <c r="Y77" s="24">
        <f>负债表!E77/资产表!C77</f>
        <v>0.559866984877381</v>
      </c>
      <c r="Z77" s="38"/>
      <c r="AA77" s="38"/>
      <c r="AB77" s="24">
        <f>(利润表!C77-利润表!C78)/利润表!C78</f>
        <v>-10.5451668893675</v>
      </c>
      <c r="AC77" s="24">
        <f>(利润表!F77-利润表!F78)/利润表!F78</f>
        <v>0.328865413752511</v>
      </c>
      <c r="AD77" s="38"/>
      <c r="AE77" s="24"/>
      <c r="AF77" s="38"/>
      <c r="AG77" s="24">
        <f>(资产表!C77-资产表!C78)/资产表!C78</f>
        <v>-0.197453565569549</v>
      </c>
      <c r="AH77" s="38"/>
      <c r="AI77" s="38"/>
      <c r="AJ77" s="38"/>
      <c r="AK77" s="38"/>
      <c r="AL77" s="38"/>
      <c r="AM77" s="3"/>
      <c r="AN77" s="38"/>
      <c r="AO77" s="38"/>
      <c r="AP77" s="38"/>
      <c r="AQ77" s="38"/>
      <c r="AR77" s="53"/>
      <c r="AS77" s="56"/>
      <c r="AT77" s="56"/>
      <c r="AU77" s="38"/>
      <c r="AV77" s="38"/>
      <c r="AW77" s="38"/>
      <c r="AX77" s="38"/>
      <c r="AY77" s="38"/>
      <c r="AZ77" s="38"/>
      <c r="BA77" s="38"/>
      <c r="BB77" s="38"/>
      <c r="BC77" s="38"/>
    </row>
    <row r="78" spans="1:55">
      <c r="A78" s="3"/>
      <c r="B78" s="3">
        <v>2018</v>
      </c>
      <c r="C78" s="38"/>
      <c r="D78" s="38"/>
      <c r="E78" s="38"/>
      <c r="F78" s="38"/>
      <c r="G78" s="24"/>
      <c r="H78" s="24"/>
      <c r="I78" s="24">
        <f>利润表!C78/负债表!C78</f>
        <v>0.0420350165516587</v>
      </c>
      <c r="J78" s="24">
        <f>利润表!C78/资产表!C78</f>
        <v>0.025493244177158</v>
      </c>
      <c r="K78" s="24"/>
      <c r="L78" s="38"/>
      <c r="M78" s="24"/>
      <c r="N78" s="24"/>
      <c r="O78" s="24"/>
      <c r="P78" s="24"/>
      <c r="Q78" s="24"/>
      <c r="R78" s="24">
        <f>利润表!C78/利润表!F78</f>
        <v>0.018499888567122</v>
      </c>
      <c r="S78" s="24">
        <f>利润表!F78/资产表!C78</f>
        <v>1.37802149913836</v>
      </c>
      <c r="T78" s="44">
        <f>资产表!C78/负债表!C78</f>
        <v>1.64886886343489</v>
      </c>
      <c r="U78" s="38"/>
      <c r="V78" s="38"/>
      <c r="W78" s="38"/>
      <c r="X78" s="38"/>
      <c r="Y78" s="24">
        <f>负债表!E78/资产表!C78</f>
        <v>0.393523631760005</v>
      </c>
      <c r="Z78" s="38"/>
      <c r="AA78" s="38"/>
      <c r="AB78" s="24">
        <f>(利润表!C78-利润表!C79)/利润表!C79</f>
        <v>-0.431881933371693</v>
      </c>
      <c r="AC78" s="24">
        <f>(利润表!F78-利润表!F79)/利润表!F79</f>
        <v>0.500511823501317</v>
      </c>
      <c r="AD78" s="38"/>
      <c r="AE78" s="24"/>
      <c r="AF78" s="38"/>
      <c r="AG78" s="24">
        <f>(资产表!C78-资产表!C79)/资产表!C79</f>
        <v>-0.0317517993988437</v>
      </c>
      <c r="AH78" s="38"/>
      <c r="AI78" s="38"/>
      <c r="AJ78" s="38"/>
      <c r="AK78" s="38"/>
      <c r="AL78" s="38"/>
      <c r="AM78" s="3"/>
      <c r="AN78" s="38"/>
      <c r="AO78" s="38"/>
      <c r="AP78" s="38"/>
      <c r="AQ78" s="38"/>
      <c r="AR78" s="53"/>
      <c r="AS78" s="56"/>
      <c r="AT78" s="56"/>
      <c r="AU78" s="38"/>
      <c r="AV78" s="38"/>
      <c r="AW78" s="38"/>
      <c r="AX78" s="38"/>
      <c r="AY78" s="38"/>
      <c r="AZ78" s="38"/>
      <c r="BA78" s="38"/>
      <c r="BB78" s="38"/>
      <c r="BC78" s="38"/>
    </row>
    <row r="79" spans="1:55">
      <c r="A79" s="3"/>
      <c r="B79" s="3">
        <v>2017</v>
      </c>
      <c r="C79" s="38"/>
      <c r="D79" s="38"/>
      <c r="E79" s="38"/>
      <c r="F79" s="38"/>
      <c r="G79" s="24"/>
      <c r="H79" s="24"/>
      <c r="I79" s="24">
        <f>利润表!C79/负债表!C79</f>
        <v>0.0751082497698701</v>
      </c>
      <c r="J79" s="24">
        <f>利润表!C79/资产表!C79</f>
        <v>0.0434483415542717</v>
      </c>
      <c r="K79" s="24"/>
      <c r="L79" s="38"/>
      <c r="M79" s="24"/>
      <c r="N79" s="24"/>
      <c r="O79" s="24"/>
      <c r="P79" s="24"/>
      <c r="Q79" s="24"/>
      <c r="R79" s="24">
        <f>利润表!C79/利润表!F79</f>
        <v>0.0488618531235428</v>
      </c>
      <c r="S79" s="24">
        <f>利润表!F79/资产表!C79</f>
        <v>0.889207812982789</v>
      </c>
      <c r="T79" s="44">
        <f>资产表!C79/负债表!C79</f>
        <v>1.72867932544794</v>
      </c>
      <c r="U79" s="38"/>
      <c r="V79" s="38"/>
      <c r="W79" s="38"/>
      <c r="X79" s="38"/>
      <c r="Y79" s="24">
        <f>负债表!E79/资产表!C79</f>
        <v>0.421523711610956</v>
      </c>
      <c r="Z79" s="38"/>
      <c r="AA79" s="38"/>
      <c r="AB79" s="24">
        <f>(利润表!C79-利润表!C80)/利润表!C80</f>
        <v>0.112923608889203</v>
      </c>
      <c r="AC79" s="24">
        <f>(利润表!F79-利润表!F80)/利润表!F80</f>
        <v>0.347927256420476</v>
      </c>
      <c r="AD79" s="38"/>
      <c r="AE79" s="24"/>
      <c r="AF79" s="38"/>
      <c r="AG79" s="24">
        <f>(资产表!C79-资产表!C80)/资产表!C80</f>
        <v>0.304528271720287</v>
      </c>
      <c r="AH79" s="38"/>
      <c r="AI79" s="38"/>
      <c r="AJ79" s="38"/>
      <c r="AK79" s="38"/>
      <c r="AL79" s="38"/>
      <c r="AM79" s="3"/>
      <c r="AN79" s="38"/>
      <c r="AO79" s="38"/>
      <c r="AP79" s="38"/>
      <c r="AQ79" s="38"/>
      <c r="AR79" s="53"/>
      <c r="AS79" s="56"/>
      <c r="AT79" s="56"/>
      <c r="AU79" s="38"/>
      <c r="AV79" s="38"/>
      <c r="AW79" s="38"/>
      <c r="AX79" s="38"/>
      <c r="AY79" s="38"/>
      <c r="AZ79" s="38"/>
      <c r="BA79" s="38"/>
      <c r="BB79" s="38"/>
      <c r="BC79" s="38"/>
    </row>
    <row r="80" spans="1:55">
      <c r="A80" s="3"/>
      <c r="B80" s="3">
        <v>2016</v>
      </c>
      <c r="C80" s="38"/>
      <c r="D80" s="38"/>
      <c r="E80" s="38"/>
      <c r="F80" s="38"/>
      <c r="G80" s="24"/>
      <c r="H80" s="24"/>
      <c r="I80" s="24">
        <f>利润表!C80/负债表!C80</f>
        <v>0.0978858358479207</v>
      </c>
      <c r="J80" s="24">
        <f>利润表!C80/资产表!C80</f>
        <v>0.050928553823634</v>
      </c>
      <c r="K80" s="24"/>
      <c r="L80" s="38"/>
      <c r="M80" s="24"/>
      <c r="N80" s="24"/>
      <c r="O80" s="24"/>
      <c r="P80" s="24"/>
      <c r="Q80" s="24"/>
      <c r="R80" s="24">
        <f>利润表!C80/利润表!F80</f>
        <v>0.0591794648782531</v>
      </c>
      <c r="S80" s="24">
        <f>利润表!F80/资产表!C80</f>
        <v>0.860578140211419</v>
      </c>
      <c r="T80" s="44">
        <f>资产表!C80/负债表!C80</f>
        <v>1.92202268666218</v>
      </c>
      <c r="U80" s="38"/>
      <c r="V80" s="38"/>
      <c r="W80" s="38"/>
      <c r="X80" s="38"/>
      <c r="Y80" s="24">
        <f>负债表!E80/资产表!C80</f>
        <v>0.479714778113979</v>
      </c>
      <c r="Z80" s="38"/>
      <c r="AA80" s="38"/>
      <c r="AB80" s="24">
        <f>(利润表!C80-利润表!C81)/利润表!C81</f>
        <v>2.54900888779336</v>
      </c>
      <c r="AC80" s="24">
        <f>(利润表!F80-利润表!F81)/利润表!F81</f>
        <v>1.90671574622594</v>
      </c>
      <c r="AD80" s="38"/>
      <c r="AE80" s="24"/>
      <c r="AF80" s="38"/>
      <c r="AG80" s="24">
        <f>(资产表!C80-资产表!C81)/资产表!C81</f>
        <v>-0.0811415668976972</v>
      </c>
      <c r="AH80" s="38"/>
      <c r="AI80" s="38"/>
      <c r="AJ80" s="38"/>
      <c r="AK80" s="38"/>
      <c r="AL80" s="38"/>
      <c r="AM80" s="3"/>
      <c r="AN80" s="38"/>
      <c r="AO80" s="38"/>
      <c r="AP80" s="38"/>
      <c r="AQ80" s="38"/>
      <c r="AR80" s="53"/>
      <c r="AS80" s="56"/>
      <c r="AT80" s="56"/>
      <c r="AU80" s="38"/>
      <c r="AV80" s="38"/>
      <c r="AW80" s="38"/>
      <c r="AX80" s="38"/>
      <c r="AY80" s="38"/>
      <c r="AZ80" s="38"/>
      <c r="BA80" s="38"/>
      <c r="BB80" s="38"/>
      <c r="BC80" s="38"/>
    </row>
    <row r="81" spans="1:55">
      <c r="A81" s="3"/>
      <c r="B81" s="3">
        <v>2015</v>
      </c>
      <c r="C81" s="38"/>
      <c r="D81" s="38"/>
      <c r="E81" s="38"/>
      <c r="F81" s="38"/>
      <c r="G81" s="24"/>
      <c r="H81" s="24"/>
      <c r="I81" s="24">
        <f>利润表!C81/负债表!C81</f>
        <v>0.0303123418395293</v>
      </c>
      <c r="J81" s="24">
        <f>利润表!C81/资产表!C81</f>
        <v>0.0131856900464531</v>
      </c>
      <c r="K81" s="24"/>
      <c r="L81" s="38"/>
      <c r="M81" s="24"/>
      <c r="N81" s="24"/>
      <c r="O81" s="24"/>
      <c r="P81" s="24"/>
      <c r="Q81" s="24"/>
      <c r="R81" s="24">
        <f>利润表!C81/利润表!F81</f>
        <v>0.0484692734939295</v>
      </c>
      <c r="S81" s="24">
        <f>利润表!F81/资产表!C81</f>
        <v>0.272042246478164</v>
      </c>
      <c r="T81" s="44">
        <f>资产表!C81/负债表!C81</f>
        <v>2.29888172198338</v>
      </c>
      <c r="U81" s="38"/>
      <c r="V81" s="38"/>
      <c r="W81" s="38"/>
      <c r="X81" s="38"/>
      <c r="Y81" s="24">
        <f>负债表!E81/资产表!C81</f>
        <v>0.56500589376245</v>
      </c>
      <c r="Z81" s="38"/>
      <c r="AA81" s="38"/>
      <c r="AB81" s="24">
        <f>(利润表!C81-利润表!C82)/利润表!C82</f>
        <v>1.18793965130554</v>
      </c>
      <c r="AC81" s="24">
        <f>(利润表!F81-利润表!F82)/利润表!F82</f>
        <v>1.16682761391476</v>
      </c>
      <c r="AD81" s="38"/>
      <c r="AE81" s="24"/>
      <c r="AF81" s="38"/>
      <c r="AG81" s="24">
        <f>(资产表!C81-资产表!C82)/资产表!C82</f>
        <v>0.914211291750989</v>
      </c>
      <c r="AH81" s="38"/>
      <c r="AI81" s="38"/>
      <c r="AJ81" s="38"/>
      <c r="AK81" s="38"/>
      <c r="AL81" s="38"/>
      <c r="AM81" s="3"/>
      <c r="AN81" s="38"/>
      <c r="AO81" s="38"/>
      <c r="AP81" s="38"/>
      <c r="AQ81" s="38"/>
      <c r="AR81" s="53"/>
      <c r="AS81" s="56"/>
      <c r="AT81" s="56"/>
      <c r="AU81" s="38"/>
      <c r="AV81" s="38"/>
      <c r="AW81" s="38"/>
      <c r="AX81" s="38"/>
      <c r="AY81" s="38"/>
      <c r="AZ81" s="38"/>
      <c r="BA81" s="38"/>
      <c r="BB81" s="38"/>
      <c r="BC81" s="38"/>
    </row>
    <row r="82" spans="1:55">
      <c r="A82" s="3"/>
      <c r="B82" s="3">
        <v>2014</v>
      </c>
      <c r="C82" s="38"/>
      <c r="D82" s="38"/>
      <c r="E82" s="38"/>
      <c r="F82" s="38"/>
      <c r="G82" s="24"/>
      <c r="H82" s="24"/>
      <c r="I82" s="24">
        <f>利润表!C82/负债表!C82</f>
        <v>0.0677536019039525</v>
      </c>
      <c r="J82" s="24">
        <f>利润表!C82/资产表!C82</f>
        <v>0.0115360571126304</v>
      </c>
      <c r="K82" s="24"/>
      <c r="L82" s="38"/>
      <c r="M82" s="24"/>
      <c r="N82" s="24"/>
      <c r="O82" s="24"/>
      <c r="P82" s="24"/>
      <c r="Q82" s="24"/>
      <c r="R82" s="24">
        <f>利润表!C82/利润表!F82</f>
        <v>0.0480015800117546</v>
      </c>
      <c r="S82" s="24">
        <f>利润表!F82/资产表!C82</f>
        <v>0.240326612369956</v>
      </c>
      <c r="T82" s="44">
        <f>资产表!C82/负债表!C82</f>
        <v>5.87320271063601</v>
      </c>
      <c r="U82" s="38"/>
      <c r="V82" s="38"/>
      <c r="W82" s="38"/>
      <c r="X82" s="38"/>
      <c r="Y82" s="24">
        <f>负债表!E82/资产表!C82</f>
        <v>0.829735146347144</v>
      </c>
      <c r="Z82" s="38"/>
      <c r="AA82" s="38"/>
      <c r="AB82" s="24">
        <f>(利润表!C82-利润表!C83)/利润表!C83</f>
        <v>0.366568781899376</v>
      </c>
      <c r="AC82" s="24">
        <f>(利润表!F82-利润表!F83)/利润表!F83</f>
        <v>0.228540867394538</v>
      </c>
      <c r="AD82" s="38"/>
      <c r="AE82" s="24"/>
      <c r="AF82" s="38"/>
      <c r="AG82" s="24">
        <f>(资产表!C82-资产表!C83)/资产表!C83</f>
        <v>0.124338666231765</v>
      </c>
      <c r="AH82" s="38"/>
      <c r="AI82" s="38"/>
      <c r="AJ82" s="38"/>
      <c r="AK82" s="38"/>
      <c r="AL82" s="38"/>
      <c r="AM82" s="3"/>
      <c r="AN82" s="38"/>
      <c r="AO82" s="38"/>
      <c r="AP82" s="38"/>
      <c r="AQ82" s="38"/>
      <c r="AR82" s="53"/>
      <c r="AS82" s="56"/>
      <c r="AT82" s="56"/>
      <c r="AU82" s="38"/>
      <c r="AV82" s="38"/>
      <c r="AW82" s="38"/>
      <c r="AX82" s="38"/>
      <c r="AY82" s="38"/>
      <c r="AZ82" s="38"/>
      <c r="BA82" s="38"/>
      <c r="BB82" s="38"/>
      <c r="BC82" s="38"/>
    </row>
    <row r="83" spans="1:55">
      <c r="A83" s="3"/>
      <c r="B83" s="3">
        <v>2013</v>
      </c>
      <c r="C83" s="38"/>
      <c r="D83" s="38"/>
      <c r="E83" s="38"/>
      <c r="F83" s="38"/>
      <c r="G83" s="24"/>
      <c r="H83" s="24"/>
      <c r="I83" s="24">
        <f>利润表!C83/负债表!C83</f>
        <v>0.05293317074781</v>
      </c>
      <c r="J83" s="24">
        <f>利润表!C83/资产表!C83</f>
        <v>0.00949124203580947</v>
      </c>
      <c r="K83" s="24"/>
      <c r="L83" s="38"/>
      <c r="M83" s="24"/>
      <c r="N83" s="24"/>
      <c r="O83" s="24"/>
      <c r="P83" s="24"/>
      <c r="Q83" s="24"/>
      <c r="R83" s="24">
        <f>利润表!C83/利润表!F83</f>
        <v>0.0431532635056869</v>
      </c>
      <c r="S83" s="24">
        <f>利润表!F83/资产表!C83</f>
        <v>0.21994262460726</v>
      </c>
      <c r="T83" s="44">
        <f>资产表!C83/负债表!C83</f>
        <v>5.57705414613795</v>
      </c>
      <c r="U83" s="38"/>
      <c r="V83" s="38"/>
      <c r="W83" s="38"/>
      <c r="X83" s="38"/>
      <c r="Y83" s="24">
        <f>负债表!E83/资产表!C83</f>
        <v>0.820693869236954</v>
      </c>
      <c r="Z83" s="38"/>
      <c r="AA83" s="38"/>
      <c r="AB83" s="24">
        <f>(利润表!C83-利润表!C84)/利润表!C84</f>
        <v>0.92271380642614</v>
      </c>
      <c r="AC83" s="24">
        <f>(利润表!F83-利润表!F84)/利润表!F84</f>
        <v>-0.398104997234793</v>
      </c>
      <c r="AD83" s="38"/>
      <c r="AE83" s="24"/>
      <c r="AF83" s="38"/>
      <c r="AG83" s="24">
        <f>(资产表!C83-资产表!C84)/资产表!C84</f>
        <v>0.470612359335163</v>
      </c>
      <c r="AH83" s="38"/>
      <c r="AI83" s="38"/>
      <c r="AJ83" s="38"/>
      <c r="AK83" s="38"/>
      <c r="AL83" s="38"/>
      <c r="AM83" s="3"/>
      <c r="AN83" s="38"/>
      <c r="AO83" s="38"/>
      <c r="AP83" s="38"/>
      <c r="AQ83" s="38"/>
      <c r="AR83" s="53"/>
      <c r="AS83" s="56"/>
      <c r="AT83" s="56"/>
      <c r="AU83" s="38"/>
      <c r="AV83" s="38"/>
      <c r="AW83" s="38"/>
      <c r="AX83" s="38"/>
      <c r="AY83" s="38"/>
      <c r="AZ83" s="38"/>
      <c r="BA83" s="38"/>
      <c r="BB83" s="38"/>
      <c r="BC83" s="38"/>
    </row>
    <row r="84" spans="1:55">
      <c r="A84" s="3"/>
      <c r="B84" s="3">
        <v>2012</v>
      </c>
      <c r="C84" s="38"/>
      <c r="D84" s="38"/>
      <c r="E84" s="38"/>
      <c r="F84" s="38"/>
      <c r="G84" s="24"/>
      <c r="H84" s="24"/>
      <c r="I84" s="24">
        <f>利润表!C84/负债表!C84</f>
        <v>0.0303109741694348</v>
      </c>
      <c r="J84" s="24">
        <f>利润表!C84/资产表!C84</f>
        <v>0.00725949842178918</v>
      </c>
      <c r="K84" s="24"/>
      <c r="L84" s="38"/>
      <c r="M84" s="24"/>
      <c r="N84" s="24"/>
      <c r="O84" s="24"/>
      <c r="P84" s="24"/>
      <c r="Q84" s="24"/>
      <c r="R84" s="24">
        <f>利润表!C84/利润表!F84</f>
        <v>0.013508892259614</v>
      </c>
      <c r="S84" s="24">
        <f>利润表!F84/资产表!C84</f>
        <v>0.537386654825286</v>
      </c>
      <c r="T84" s="44">
        <f>资产表!C84/负债表!C84</f>
        <v>4.17535377905135</v>
      </c>
      <c r="U84" s="38"/>
      <c r="V84" s="38"/>
      <c r="W84" s="38"/>
      <c r="X84" s="38"/>
      <c r="Y84" s="24">
        <f>负债表!E84/资产表!C84</f>
        <v>0.760499336602992</v>
      </c>
      <c r="Z84" s="38"/>
      <c r="AA84" s="38"/>
      <c r="AB84" s="24" t="e">
        <f>(利润表!C84-利润表!C85)/利润表!C85</f>
        <v>#DIV/0!</v>
      </c>
      <c r="AC84" s="24" t="e">
        <f>(利润表!F84-利润表!F85)/利润表!F85</f>
        <v>#DIV/0!</v>
      </c>
      <c r="AD84" s="38"/>
      <c r="AE84" s="24"/>
      <c r="AF84" s="38"/>
      <c r="AG84" s="24" t="e">
        <f>(资产表!C84-资产表!C85)/资产表!C85</f>
        <v>#DIV/0!</v>
      </c>
      <c r="AH84" s="38"/>
      <c r="AI84" s="38"/>
      <c r="AJ84" s="38"/>
      <c r="AK84" s="38"/>
      <c r="AL84" s="38"/>
      <c r="AM84" s="3"/>
      <c r="AN84" s="38"/>
      <c r="AO84" s="38"/>
      <c r="AP84" s="38"/>
      <c r="AQ84" s="38"/>
      <c r="AR84" s="53"/>
      <c r="AS84" s="56"/>
      <c r="AT84" s="56"/>
      <c r="AU84" s="38"/>
      <c r="AV84" s="38"/>
      <c r="AW84" s="38"/>
      <c r="AX84" s="38"/>
      <c r="AY84" s="38"/>
      <c r="AZ84" s="38"/>
      <c r="BA84" s="38"/>
      <c r="BB84" s="38"/>
      <c r="BC84" s="38"/>
    </row>
    <row r="85" spans="1:55">
      <c r="A85" s="3"/>
      <c r="B85" s="3">
        <v>2011</v>
      </c>
      <c r="C85" s="38"/>
      <c r="D85" s="38"/>
      <c r="E85" s="38"/>
      <c r="F85" s="38"/>
      <c r="G85" s="24"/>
      <c r="H85" s="24"/>
      <c r="I85" s="24" t="e">
        <f>利润表!C85/负债表!C85</f>
        <v>#DIV/0!</v>
      </c>
      <c r="J85" s="24" t="e">
        <f>利润表!C85/资产表!C85</f>
        <v>#DIV/0!</v>
      </c>
      <c r="K85" s="24"/>
      <c r="L85" s="38"/>
      <c r="M85" s="24"/>
      <c r="N85" s="24"/>
      <c r="O85" s="24"/>
      <c r="P85" s="24"/>
      <c r="Q85" s="24"/>
      <c r="R85" s="24" t="e">
        <f>利润表!C85/利润表!F85</f>
        <v>#DIV/0!</v>
      </c>
      <c r="S85" s="24" t="e">
        <f>利润表!F85/资产表!C85</f>
        <v>#DIV/0!</v>
      </c>
      <c r="T85" s="44" t="e">
        <f>资产表!C85/负债表!C85</f>
        <v>#DIV/0!</v>
      </c>
      <c r="U85" s="38"/>
      <c r="V85" s="38"/>
      <c r="W85" s="38"/>
      <c r="X85" s="38"/>
      <c r="Y85" s="24" t="e">
        <f>负债表!E85/资产表!C85</f>
        <v>#DIV/0!</v>
      </c>
      <c r="Z85" s="38"/>
      <c r="AA85" s="38"/>
      <c r="AB85" s="24" t="e">
        <f>(利润表!C85-利润表!C86)/利润表!C86</f>
        <v>#DIV/0!</v>
      </c>
      <c r="AC85" s="24" t="e">
        <f>(利润表!F85-利润表!F86)/利润表!F86</f>
        <v>#DIV/0!</v>
      </c>
      <c r="AD85" s="38"/>
      <c r="AE85" s="24"/>
      <c r="AF85" s="38"/>
      <c r="AG85" s="24" t="e">
        <f>(资产表!C85-资产表!C86)/资产表!C86</f>
        <v>#DIV/0!</v>
      </c>
      <c r="AH85" s="38"/>
      <c r="AI85" s="38"/>
      <c r="AJ85" s="38"/>
      <c r="AK85" s="38"/>
      <c r="AL85" s="38"/>
      <c r="AM85" s="3"/>
      <c r="AN85" s="38"/>
      <c r="AO85" s="38"/>
      <c r="AP85" s="38"/>
      <c r="AQ85" s="38"/>
      <c r="AR85" s="53"/>
      <c r="AS85" s="56"/>
      <c r="AT85" s="56"/>
      <c r="AU85" s="38"/>
      <c r="AV85" s="38"/>
      <c r="AW85" s="38"/>
      <c r="AX85" s="38"/>
      <c r="AY85" s="38"/>
      <c r="AZ85" s="38"/>
      <c r="BA85" s="38"/>
      <c r="BB85" s="38"/>
      <c r="BC85" s="38"/>
    </row>
    <row r="86" spans="1:55">
      <c r="A86" s="3"/>
      <c r="B86" s="3">
        <v>2010</v>
      </c>
      <c r="C86" s="38"/>
      <c r="D86" s="38"/>
      <c r="E86" s="38"/>
      <c r="F86" s="38"/>
      <c r="G86" s="24"/>
      <c r="H86" s="24"/>
      <c r="I86" s="24" t="e">
        <f>利润表!C86/负债表!C86</f>
        <v>#DIV/0!</v>
      </c>
      <c r="J86" s="24" t="e">
        <f>利润表!C86/资产表!C86</f>
        <v>#DIV/0!</v>
      </c>
      <c r="K86" s="24"/>
      <c r="L86" s="38"/>
      <c r="M86" s="24"/>
      <c r="N86" s="24"/>
      <c r="O86" s="24"/>
      <c r="P86" s="24"/>
      <c r="Q86" s="24"/>
      <c r="R86" s="24" t="e">
        <f>利润表!C86/利润表!F86</f>
        <v>#DIV/0!</v>
      </c>
      <c r="S86" s="24" t="e">
        <f>利润表!F86/资产表!C86</f>
        <v>#DIV/0!</v>
      </c>
      <c r="T86" s="44" t="e">
        <f>资产表!C86/负债表!C86</f>
        <v>#DIV/0!</v>
      </c>
      <c r="U86" s="38"/>
      <c r="V86" s="38"/>
      <c r="W86" s="38"/>
      <c r="X86" s="38"/>
      <c r="Y86" s="24" t="e">
        <f>负债表!E86/资产表!C86</f>
        <v>#DIV/0!</v>
      </c>
      <c r="Z86" s="38"/>
      <c r="AA86" s="38"/>
      <c r="AB86" s="24">
        <f>(利润表!C86-利润表!C87)/利润表!C87</f>
        <v>-1</v>
      </c>
      <c r="AC86" s="24">
        <f>(利润表!F86-利润表!F87)/利润表!F87</f>
        <v>-1</v>
      </c>
      <c r="AD86" s="38"/>
      <c r="AE86" s="24"/>
      <c r="AF86" s="38"/>
      <c r="AG86" s="24">
        <f>(资产表!C86-资产表!C87)/资产表!C87</f>
        <v>-1</v>
      </c>
      <c r="AH86" s="38"/>
      <c r="AI86" s="38"/>
      <c r="AJ86" s="38"/>
      <c r="AK86" s="38"/>
      <c r="AL86" s="38"/>
      <c r="AM86" s="3"/>
      <c r="AN86" s="38"/>
      <c r="AO86" s="38"/>
      <c r="AP86" s="38"/>
      <c r="AQ86" s="38"/>
      <c r="AR86" s="53"/>
      <c r="AS86" s="56"/>
      <c r="AT86" s="56"/>
      <c r="AU86" s="38"/>
      <c r="AV86" s="38"/>
      <c r="AW86" s="38"/>
      <c r="AX86" s="38"/>
      <c r="AY86" s="38"/>
      <c r="AZ86" s="38"/>
      <c r="BA86" s="38"/>
      <c r="BB86" s="38"/>
      <c r="BC86" s="38"/>
    </row>
    <row r="87" spans="1:55">
      <c r="A87" s="3" t="s">
        <v>62</v>
      </c>
      <c r="B87" s="3">
        <v>2023</v>
      </c>
      <c r="C87" s="38"/>
      <c r="D87" s="38"/>
      <c r="E87" s="38"/>
      <c r="F87" s="38"/>
      <c r="G87" s="24"/>
      <c r="H87" s="24"/>
      <c r="I87" s="24">
        <f>利润表!C87/负债表!C87</f>
        <v>0.0154003378051107</v>
      </c>
      <c r="J87" s="24">
        <f>利润表!C87/资产表!C87</f>
        <v>0.010210418707384</v>
      </c>
      <c r="K87" s="24"/>
      <c r="L87" s="38"/>
      <c r="M87" s="24"/>
      <c r="N87" s="24"/>
      <c r="O87" s="24"/>
      <c r="P87" s="24"/>
      <c r="Q87" s="24"/>
      <c r="R87" s="24">
        <f>利润表!C87/利润表!F87</f>
        <v>0.0447887100285909</v>
      </c>
      <c r="S87" s="24">
        <f>利润表!F87/资产表!C87</f>
        <v>0.227968581833819</v>
      </c>
      <c r="T87" s="44">
        <f>资产表!C87/负债表!C87</f>
        <v>1.50829640257294</v>
      </c>
      <c r="U87" s="38"/>
      <c r="V87" s="38"/>
      <c r="W87" s="38"/>
      <c r="X87" s="38"/>
      <c r="Y87" s="24">
        <f>负债表!E87/资产表!C87</f>
        <v>0.33700034138241</v>
      </c>
      <c r="Z87" s="38"/>
      <c r="AA87" s="38"/>
      <c r="AB87" s="24">
        <f>(利润表!C87-利润表!C88)/利润表!C88</f>
        <v>-0.160054938344148</v>
      </c>
      <c r="AC87" s="24">
        <f>(利润表!F87-利润表!F88)/利润表!F88</f>
        <v>0.0521601050826338</v>
      </c>
      <c r="AD87" s="38"/>
      <c r="AE87" s="24"/>
      <c r="AF87" s="38"/>
      <c r="AG87" s="24">
        <f>(资产表!C87-资产表!C88)/资产表!C88</f>
        <v>-0.0276786575292102</v>
      </c>
      <c r="AH87" s="38"/>
      <c r="AI87" s="38"/>
      <c r="AJ87" s="38"/>
      <c r="AK87" s="38"/>
      <c r="AL87" s="38"/>
      <c r="AM87" s="3"/>
      <c r="AN87" s="38"/>
      <c r="AO87" s="38"/>
      <c r="AP87" s="38"/>
      <c r="AQ87" s="38"/>
      <c r="AR87" s="53"/>
      <c r="AS87" s="56"/>
      <c r="AT87" s="56"/>
      <c r="AU87" s="38"/>
      <c r="AV87" s="38"/>
      <c r="AW87" s="38"/>
      <c r="AX87" s="38"/>
      <c r="AY87" s="38"/>
      <c r="AZ87" s="38"/>
      <c r="BA87" s="38"/>
      <c r="BB87" s="38"/>
      <c r="BC87" s="38"/>
    </row>
    <row r="88" spans="1:55">
      <c r="A88" s="3"/>
      <c r="B88" s="3">
        <v>2022</v>
      </c>
      <c r="C88" s="38"/>
      <c r="D88" s="38"/>
      <c r="E88" s="38"/>
      <c r="F88" s="38"/>
      <c r="G88" s="24"/>
      <c r="H88" s="24"/>
      <c r="I88" s="24">
        <f>利润表!C88/负债表!C88</f>
        <v>0.0184327748633244</v>
      </c>
      <c r="J88" s="24">
        <f>利润表!C88/资产表!C88</f>
        <v>0.0118195921113947</v>
      </c>
      <c r="K88" s="24"/>
      <c r="L88" s="38"/>
      <c r="M88" s="24"/>
      <c r="N88" s="24"/>
      <c r="O88" s="24"/>
      <c r="P88" s="24"/>
      <c r="Q88" s="24"/>
      <c r="R88" s="24">
        <f>利润表!C88/利润表!F88</f>
        <v>0.0561047335135189</v>
      </c>
      <c r="S88" s="24">
        <f>利润表!F88/资产表!C88</f>
        <v>0.210670140845544</v>
      </c>
      <c r="T88" s="44">
        <f>资产表!C88/负债表!C88</f>
        <v>1.55951023432985</v>
      </c>
      <c r="U88" s="38"/>
      <c r="V88" s="38"/>
      <c r="W88" s="38"/>
      <c r="X88" s="38"/>
      <c r="Y88" s="24">
        <f>负债表!E88/资产表!C88</f>
        <v>0.358773044263016</v>
      </c>
      <c r="Z88" s="38"/>
      <c r="AA88" s="38"/>
      <c r="AB88" s="24">
        <f>(利润表!C88-利润表!C89)/利润表!C89</f>
        <v>-0.367398294457727</v>
      </c>
      <c r="AC88" s="24">
        <f>(利润表!F88-利润表!F89)/利润表!F89</f>
        <v>-0.141484774321057</v>
      </c>
      <c r="AD88" s="38"/>
      <c r="AE88" s="24"/>
      <c r="AF88" s="38"/>
      <c r="AG88" s="24">
        <f>(资产表!C88-资产表!C89)/资产表!C89</f>
        <v>-0.0688493945923703</v>
      </c>
      <c r="AH88" s="38"/>
      <c r="AI88" s="38"/>
      <c r="AJ88" s="38"/>
      <c r="AK88" s="38"/>
      <c r="AL88" s="38"/>
      <c r="AM88" s="3"/>
      <c r="AN88" s="38"/>
      <c r="AO88" s="38"/>
      <c r="AP88" s="38"/>
      <c r="AQ88" s="38"/>
      <c r="AR88" s="53"/>
      <c r="AS88" s="56"/>
      <c r="AT88" s="56"/>
      <c r="AU88" s="38"/>
      <c r="AV88" s="38"/>
      <c r="AW88" s="38"/>
      <c r="AX88" s="38"/>
      <c r="AY88" s="38"/>
      <c r="AZ88" s="38"/>
      <c r="BA88" s="38"/>
      <c r="BB88" s="38"/>
      <c r="BC88" s="38"/>
    </row>
    <row r="89" spans="1:55">
      <c r="A89" s="3"/>
      <c r="B89" s="3">
        <v>2021</v>
      </c>
      <c r="C89" s="38"/>
      <c r="D89" s="38"/>
      <c r="E89" s="38"/>
      <c r="F89" s="38"/>
      <c r="G89" s="24"/>
      <c r="H89" s="24"/>
      <c r="I89" s="24">
        <f>利润表!C89/负债表!C89</f>
        <v>0.0284559071859367</v>
      </c>
      <c r="J89" s="24">
        <f>利润表!C89/资产表!C89</f>
        <v>0.0173977089435163</v>
      </c>
      <c r="K89" s="24"/>
      <c r="L89" s="38"/>
      <c r="M89" s="24"/>
      <c r="N89" s="24"/>
      <c r="O89" s="24"/>
      <c r="P89" s="24"/>
      <c r="Q89" s="24"/>
      <c r="R89" s="24">
        <f>利润表!C89/利润表!F89</f>
        <v>0.0761407494352652</v>
      </c>
      <c r="S89" s="24">
        <f>利润表!F89/资产表!C89</f>
        <v>0.228494059653402</v>
      </c>
      <c r="T89" s="44">
        <f>资产表!C89/负债表!C89</f>
        <v>1.63561232564139</v>
      </c>
      <c r="U89" s="38"/>
      <c r="V89" s="38"/>
      <c r="W89" s="38"/>
      <c r="X89" s="38"/>
      <c r="Y89" s="24">
        <f>负债表!E89/资产表!C89</f>
        <v>0.388608177914128</v>
      </c>
      <c r="Z89" s="38"/>
      <c r="AA89" s="38"/>
      <c r="AB89" s="24">
        <f>(利润表!C89-利润表!C90)/利润表!C90</f>
        <v>-1.22502599275496</v>
      </c>
      <c r="AC89" s="24">
        <f>(利润表!F89-利润表!F90)/利润表!F90</f>
        <v>-0.269406236734838</v>
      </c>
      <c r="AD89" s="38"/>
      <c r="AE89" s="24"/>
      <c r="AF89" s="38"/>
      <c r="AG89" s="24">
        <f>(资产表!C89-资产表!C90)/资产表!C90</f>
        <v>-0.0861758896040641</v>
      </c>
      <c r="AH89" s="38"/>
      <c r="AI89" s="38"/>
      <c r="AJ89" s="38"/>
      <c r="AK89" s="38"/>
      <c r="AL89" s="38"/>
      <c r="AM89" s="3"/>
      <c r="AN89" s="38"/>
      <c r="AO89" s="38"/>
      <c r="AP89" s="38"/>
      <c r="AQ89" s="38"/>
      <c r="AR89" s="53"/>
      <c r="AS89" s="56"/>
      <c r="AT89" s="56"/>
      <c r="AU89" s="38"/>
      <c r="AV89" s="38"/>
      <c r="AW89" s="38"/>
      <c r="AX89" s="38"/>
      <c r="AY89" s="38"/>
      <c r="AZ89" s="38"/>
      <c r="BA89" s="38"/>
      <c r="BB89" s="38"/>
      <c r="BC89" s="38"/>
    </row>
    <row r="90" spans="1:55">
      <c r="A90" s="3"/>
      <c r="B90" s="3">
        <v>2020</v>
      </c>
      <c r="C90" s="38"/>
      <c r="D90" s="38"/>
      <c r="E90" s="38"/>
      <c r="F90" s="38"/>
      <c r="G90" s="24"/>
      <c r="H90" s="24"/>
      <c r="I90" s="24">
        <f>利润表!C90/负债表!C90</f>
        <v>-0.126186094895717</v>
      </c>
      <c r="J90" s="24">
        <f>利润表!C90/资产表!C90</f>
        <v>-0.0706515976380954</v>
      </c>
      <c r="K90" s="24"/>
      <c r="L90" s="38"/>
      <c r="M90" s="24"/>
      <c r="N90" s="24"/>
      <c r="O90" s="24"/>
      <c r="P90" s="24"/>
      <c r="Q90" s="24"/>
      <c r="R90" s="24">
        <f>利润表!C90/利润表!F90</f>
        <v>-0.247206804808174</v>
      </c>
      <c r="S90" s="24">
        <f>利润表!F90/资产表!C90</f>
        <v>0.285799566451737</v>
      </c>
      <c r="T90" s="44">
        <f>资产表!C90/负债表!C90</f>
        <v>1.78603314170036</v>
      </c>
      <c r="U90" s="38"/>
      <c r="V90" s="38"/>
      <c r="W90" s="38"/>
      <c r="X90" s="38"/>
      <c r="Y90" s="24">
        <f>负债表!E90/资产表!C90</f>
        <v>0.440099975385692</v>
      </c>
      <c r="Z90" s="38"/>
      <c r="AA90" s="38"/>
      <c r="AB90" s="24">
        <f>(利润表!C90-利润表!C91)/利润表!C91</f>
        <v>-14.2155793322782</v>
      </c>
      <c r="AC90" s="24">
        <f>(利润表!F90-利润表!F91)/利润表!F91</f>
        <v>-0.160672262727949</v>
      </c>
      <c r="AD90" s="38"/>
      <c r="AE90" s="24"/>
      <c r="AF90" s="38"/>
      <c r="AG90" s="24">
        <f>(资产表!C90-资产表!C91)/资产表!C91</f>
        <v>-0.0721047294544089</v>
      </c>
      <c r="AH90" s="38"/>
      <c r="AI90" s="38"/>
      <c r="AJ90" s="38"/>
      <c r="AK90" s="38"/>
      <c r="AL90" s="38"/>
      <c r="AM90" s="3"/>
      <c r="AN90" s="38"/>
      <c r="AO90" s="38"/>
      <c r="AP90" s="38"/>
      <c r="AQ90" s="38"/>
      <c r="AR90" s="53"/>
      <c r="AS90" s="56"/>
      <c r="AT90" s="56"/>
      <c r="AU90" s="38"/>
      <c r="AV90" s="38"/>
      <c r="AW90" s="38"/>
      <c r="AX90" s="38"/>
      <c r="AY90" s="38"/>
      <c r="AZ90" s="38"/>
      <c r="BA90" s="38"/>
      <c r="BB90" s="38"/>
      <c r="BC90" s="38"/>
    </row>
    <row r="91" spans="1:55">
      <c r="A91" s="3"/>
      <c r="B91" s="3">
        <v>2019</v>
      </c>
      <c r="C91" s="38"/>
      <c r="D91" s="38"/>
      <c r="E91" s="38"/>
      <c r="F91" s="38"/>
      <c r="G91" s="24"/>
      <c r="H91" s="24"/>
      <c r="I91" s="24">
        <f>利润表!C91/负债表!C91</f>
        <v>0.00905015089098782</v>
      </c>
      <c r="J91" s="24">
        <f>利润表!C91/资产表!C91</f>
        <v>0.00496060608896346</v>
      </c>
      <c r="K91" s="24"/>
      <c r="L91" s="38"/>
      <c r="M91" s="24"/>
      <c r="N91" s="24"/>
      <c r="O91" s="24"/>
      <c r="P91" s="24"/>
      <c r="Q91" s="24"/>
      <c r="R91" s="24">
        <f>利润表!C91/利润表!F91</f>
        <v>0.0157002219048486</v>
      </c>
      <c r="S91" s="24">
        <f>利润表!F91/资产表!C91</f>
        <v>0.315957705504245</v>
      </c>
      <c r="T91" s="44">
        <f>资产表!C91/负债表!C91</f>
        <v>1.82440426203623</v>
      </c>
      <c r="U91" s="38"/>
      <c r="V91" s="38"/>
      <c r="W91" s="38"/>
      <c r="X91" s="38"/>
      <c r="Y91" s="24">
        <f>负债表!E91/资产表!C91</f>
        <v>0.451875869395365</v>
      </c>
      <c r="Z91" s="38"/>
      <c r="AA91" s="38"/>
      <c r="AB91" s="24">
        <f>(利润表!C91-利润表!C92)/利润表!C92</f>
        <v>0.268688583817194</v>
      </c>
      <c r="AC91" s="24">
        <f>(利润表!F91-利润表!F92)/利润表!F92</f>
        <v>-0.326684355087318</v>
      </c>
      <c r="AD91" s="38"/>
      <c r="AE91" s="24"/>
      <c r="AF91" s="38"/>
      <c r="AG91" s="24">
        <f>(资产表!C91-资产表!C92)/资产表!C92</f>
        <v>-0.0373948959216046</v>
      </c>
      <c r="AH91" s="38"/>
      <c r="AI91" s="38"/>
      <c r="AJ91" s="38"/>
      <c r="AK91" s="38"/>
      <c r="AL91" s="38"/>
      <c r="AM91" s="3"/>
      <c r="AN91" s="38"/>
      <c r="AO91" s="38"/>
      <c r="AP91" s="38"/>
      <c r="AQ91" s="38"/>
      <c r="AR91" s="53"/>
      <c r="AS91" s="56"/>
      <c r="AT91" s="56"/>
      <c r="AU91" s="38"/>
      <c r="AV91" s="38"/>
      <c r="AW91" s="38"/>
      <c r="AX91" s="38"/>
      <c r="AY91" s="38"/>
      <c r="AZ91" s="38"/>
      <c r="BA91" s="38"/>
      <c r="BB91" s="38"/>
      <c r="BC91" s="38"/>
    </row>
    <row r="92" spans="1:55">
      <c r="A92" s="3"/>
      <c r="B92" s="3">
        <v>2018</v>
      </c>
      <c r="C92" s="38"/>
      <c r="D92" s="38"/>
      <c r="E92" s="38"/>
      <c r="F92" s="38"/>
      <c r="G92" s="24"/>
      <c r="H92" s="24"/>
      <c r="I92" s="24">
        <f>利润表!C92/负债表!C92</f>
        <v>0.00789485682206861</v>
      </c>
      <c r="J92" s="24">
        <f>利润表!C92/资产表!C92</f>
        <v>0.00376381154640124</v>
      </c>
      <c r="K92" s="24"/>
      <c r="L92" s="38"/>
      <c r="M92" s="24"/>
      <c r="N92" s="24"/>
      <c r="O92" s="24"/>
      <c r="P92" s="24"/>
      <c r="Q92" s="24"/>
      <c r="R92" s="24">
        <f>利润表!C92/利润表!F92</f>
        <v>0.00833238761030624</v>
      </c>
      <c r="S92" s="24">
        <f>利润表!F92/资产表!C92</f>
        <v>0.451708648520602</v>
      </c>
      <c r="T92" s="44">
        <f>资产表!C92/负债表!C92</f>
        <v>2.09756963778307</v>
      </c>
      <c r="U92" s="38"/>
      <c r="V92" s="38"/>
      <c r="W92" s="38"/>
      <c r="X92" s="38"/>
      <c r="Y92" s="24">
        <f>负债表!E92/资产表!C92</f>
        <v>0.523257782727585</v>
      </c>
      <c r="Z92" s="38"/>
      <c r="AA92" s="38"/>
      <c r="AB92" s="24">
        <f>(利润表!C92-利润表!C93)/利润表!C93</f>
        <v>-1.18863104470018</v>
      </c>
      <c r="AC92" s="24">
        <f>(利润表!F92-利润表!F93)/利润表!F93</f>
        <v>0.202394078589513</v>
      </c>
      <c r="AD92" s="38"/>
      <c r="AE92" s="24"/>
      <c r="AF92" s="38"/>
      <c r="AG92" s="24">
        <f>(资产表!C92-资产表!C93)/资产表!C93</f>
        <v>-0.0201712190243799</v>
      </c>
      <c r="AH92" s="38"/>
      <c r="AI92" s="38"/>
      <c r="AJ92" s="38"/>
      <c r="AK92" s="38"/>
      <c r="AL92" s="38"/>
      <c r="AM92" s="3"/>
      <c r="AN92" s="38"/>
      <c r="AO92" s="38"/>
      <c r="AP92" s="38"/>
      <c r="AQ92" s="38"/>
      <c r="AR92" s="53"/>
      <c r="AS92" s="56"/>
      <c r="AT92" s="56"/>
      <c r="AU92" s="38"/>
      <c r="AV92" s="38"/>
      <c r="AW92" s="38"/>
      <c r="AX92" s="38"/>
      <c r="AY92" s="38"/>
      <c r="AZ92" s="38"/>
      <c r="BA92" s="38"/>
      <c r="BB92" s="38"/>
      <c r="BC92" s="38"/>
    </row>
    <row r="93" spans="1:55">
      <c r="A93" s="3"/>
      <c r="B93" s="3">
        <v>2017</v>
      </c>
      <c r="C93" s="38"/>
      <c r="D93" s="38"/>
      <c r="E93" s="38"/>
      <c r="F93" s="38"/>
      <c r="G93" s="24"/>
      <c r="H93" s="24"/>
      <c r="I93" s="24">
        <f>利润表!C93/负债表!C93</f>
        <v>-0.0413709055866877</v>
      </c>
      <c r="J93" s="24">
        <f>利润表!C93/资产表!C93</f>
        <v>-0.0195508161723538</v>
      </c>
      <c r="K93" s="24"/>
      <c r="L93" s="38"/>
      <c r="M93" s="24"/>
      <c r="N93" s="24"/>
      <c r="O93" s="24"/>
      <c r="P93" s="24"/>
      <c r="Q93" s="24"/>
      <c r="R93" s="24">
        <f>利润表!C93/利润表!F93</f>
        <v>-0.0531132801552851</v>
      </c>
      <c r="S93" s="24">
        <f>利润表!F93/资产表!C93</f>
        <v>0.368096568601936</v>
      </c>
      <c r="T93" s="44">
        <f>资产表!C93/负债表!C93</f>
        <v>2.11607051194052</v>
      </c>
      <c r="U93" s="38"/>
      <c r="V93" s="38"/>
      <c r="W93" s="38"/>
      <c r="X93" s="38"/>
      <c r="Y93" s="24">
        <f>负债表!E93/资产表!C93</f>
        <v>0.527425955629919</v>
      </c>
      <c r="Z93" s="38"/>
      <c r="AA93" s="38"/>
      <c r="AB93" s="24">
        <f>(利润表!C93-利润表!C94)/利润表!C94</f>
        <v>-2.39366717411154</v>
      </c>
      <c r="AC93" s="24">
        <f>(利润表!F93-利润表!F94)/利润表!F94</f>
        <v>0.167649466883923</v>
      </c>
      <c r="AD93" s="38"/>
      <c r="AE93" s="24"/>
      <c r="AF93" s="38"/>
      <c r="AG93" s="24">
        <f>(资产表!C93-资产表!C94)/资产表!C94</f>
        <v>0.0546695268699057</v>
      </c>
      <c r="AH93" s="38"/>
      <c r="AI93" s="38"/>
      <c r="AJ93" s="38"/>
      <c r="AK93" s="38"/>
      <c r="AL93" s="38"/>
      <c r="AM93" s="3"/>
      <c r="AN93" s="38"/>
      <c r="AO93" s="38"/>
      <c r="AP93" s="38"/>
      <c r="AQ93" s="38"/>
      <c r="AR93" s="53"/>
      <c r="AS93" s="56"/>
      <c r="AT93" s="56"/>
      <c r="AU93" s="38"/>
      <c r="AV93" s="38"/>
      <c r="AW93" s="38"/>
      <c r="AX93" s="38"/>
      <c r="AY93" s="38"/>
      <c r="AZ93" s="38"/>
      <c r="BA93" s="38"/>
      <c r="BB93" s="38"/>
      <c r="BC93" s="38"/>
    </row>
    <row r="94" spans="1:55">
      <c r="A94" s="3"/>
      <c r="B94" s="3">
        <v>2016</v>
      </c>
      <c r="C94" s="38"/>
      <c r="D94" s="38"/>
      <c r="E94" s="38"/>
      <c r="F94" s="38"/>
      <c r="G94" s="24"/>
      <c r="H94" s="24"/>
      <c r="I94" s="24">
        <f>利润表!C94/负债表!C94</f>
        <v>0.0281161657454876</v>
      </c>
      <c r="J94" s="24">
        <f>利润表!C94/资产表!C94</f>
        <v>0.0147952469753489</v>
      </c>
      <c r="K94" s="24"/>
      <c r="L94" s="38"/>
      <c r="M94" s="24"/>
      <c r="N94" s="24"/>
      <c r="O94" s="24"/>
      <c r="P94" s="24"/>
      <c r="Q94" s="24"/>
      <c r="R94" s="24">
        <f>利润表!C94/利润表!F94</f>
        <v>0.0444996441114509</v>
      </c>
      <c r="S94" s="24">
        <f>利润表!F94/资产表!C94</f>
        <v>0.332480119128452</v>
      </c>
      <c r="T94" s="44">
        <f>资产表!C94/负债表!C94</f>
        <v>1.90035122714297</v>
      </c>
      <c r="U94" s="38"/>
      <c r="V94" s="38"/>
      <c r="W94" s="38"/>
      <c r="X94" s="38"/>
      <c r="Y94" s="24">
        <f>负债表!E94/资产表!C94</f>
        <v>0.473781485381825</v>
      </c>
      <c r="Z94" s="38"/>
      <c r="AA94" s="38"/>
      <c r="AB94" s="24">
        <f>(利润表!C94-利润表!C95)/利润表!C95</f>
        <v>-0.126421985709651</v>
      </c>
      <c r="AC94" s="24">
        <f>(利润表!F94-利润表!F95)/利润表!F95</f>
        <v>0.250786381141937</v>
      </c>
      <c r="AD94" s="38"/>
      <c r="AE94" s="24"/>
      <c r="AF94" s="38"/>
      <c r="AG94" s="24">
        <f>(资产表!C94-资产表!C95)/资产表!C95</f>
        <v>0.117317032561697</v>
      </c>
      <c r="AH94" s="38"/>
      <c r="AI94" s="38"/>
      <c r="AJ94" s="38"/>
      <c r="AK94" s="38"/>
      <c r="AL94" s="38"/>
      <c r="AM94" s="3"/>
      <c r="AN94" s="38"/>
      <c r="AO94" s="38"/>
      <c r="AP94" s="38"/>
      <c r="AQ94" s="38"/>
      <c r="AR94" s="53"/>
      <c r="AS94" s="56"/>
      <c r="AT94" s="56"/>
      <c r="AU94" s="38"/>
      <c r="AV94" s="38"/>
      <c r="AW94" s="38"/>
      <c r="AX94" s="38"/>
      <c r="AY94" s="38"/>
      <c r="AZ94" s="38"/>
      <c r="BA94" s="38"/>
      <c r="BB94" s="38"/>
      <c r="BC94" s="38"/>
    </row>
    <row r="95" spans="1:55">
      <c r="A95" s="3"/>
      <c r="B95" s="3">
        <v>2015</v>
      </c>
      <c r="C95" s="38"/>
      <c r="D95" s="38"/>
      <c r="E95" s="38"/>
      <c r="F95" s="38"/>
      <c r="G95" s="24"/>
      <c r="H95" s="24"/>
      <c r="I95" s="24">
        <f>利润表!C95/负债表!C95</f>
        <v>0.0333589123908683</v>
      </c>
      <c r="J95" s="24">
        <f>利润表!C95/资产表!C95</f>
        <v>0.0189233029862172</v>
      </c>
      <c r="K95" s="24"/>
      <c r="L95" s="38"/>
      <c r="M95" s="24"/>
      <c r="N95" s="24"/>
      <c r="O95" s="24"/>
      <c r="P95" s="24"/>
      <c r="Q95" s="24"/>
      <c r="R95" s="24">
        <f>利润表!C95/利润表!F95</f>
        <v>0.0637144569915496</v>
      </c>
      <c r="S95" s="24">
        <f>利润表!F95/资产表!C95</f>
        <v>0.297001714834154</v>
      </c>
      <c r="T95" s="44">
        <f>资产表!C95/负债表!C95</f>
        <v>1.76284829425208</v>
      </c>
      <c r="U95" s="38"/>
      <c r="V95" s="38"/>
      <c r="W95" s="38"/>
      <c r="X95" s="38"/>
      <c r="Y95" s="24">
        <f>负债表!E95/资产表!C95</f>
        <v>0.432736212605142</v>
      </c>
      <c r="Z95" s="38"/>
      <c r="AA95" s="38"/>
      <c r="AB95" s="24">
        <f>(利润表!C95-利润表!C96)/利润表!C96</f>
        <v>0.146787909862241</v>
      </c>
      <c r="AC95" s="24">
        <f>(利润表!F95-利润表!F96)/利润表!F96</f>
        <v>0.0934387607118152</v>
      </c>
      <c r="AD95" s="38"/>
      <c r="AE95" s="24"/>
      <c r="AF95" s="38"/>
      <c r="AG95" s="24">
        <f>(资产表!C95-资产表!C96)/资产表!C96</f>
        <v>0.277618208966114</v>
      </c>
      <c r="AH95" s="38"/>
      <c r="AI95" s="38"/>
      <c r="AJ95" s="38"/>
      <c r="AK95" s="38"/>
      <c r="AL95" s="38"/>
      <c r="AM95" s="3"/>
      <c r="AN95" s="38"/>
      <c r="AO95" s="38"/>
      <c r="AP95" s="38"/>
      <c r="AQ95" s="38"/>
      <c r="AR95" s="53"/>
      <c r="AS95" s="56"/>
      <c r="AT95" s="56"/>
      <c r="AU95" s="38"/>
      <c r="AV95" s="38"/>
      <c r="AW95" s="38"/>
      <c r="AX95" s="38"/>
      <c r="AY95" s="38"/>
      <c r="AZ95" s="38"/>
      <c r="BA95" s="38"/>
      <c r="BB95" s="38"/>
      <c r="BC95" s="38"/>
    </row>
    <row r="96" spans="1:55">
      <c r="A96" s="3"/>
      <c r="B96" s="3">
        <v>2014</v>
      </c>
      <c r="C96" s="38"/>
      <c r="D96" s="38"/>
      <c r="E96" s="38"/>
      <c r="F96" s="38"/>
      <c r="G96" s="24"/>
      <c r="H96" s="24"/>
      <c r="I96" s="24">
        <f>利润表!C96/负债表!C96</f>
        <v>0.0329060935109217</v>
      </c>
      <c r="J96" s="24">
        <f>利润表!C96/资产表!C96</f>
        <v>0.0210821515129839</v>
      </c>
      <c r="K96" s="24"/>
      <c r="L96" s="38"/>
      <c r="M96" s="24"/>
      <c r="N96" s="24"/>
      <c r="O96" s="24"/>
      <c r="P96" s="24"/>
      <c r="Q96" s="24"/>
      <c r="R96" s="24">
        <f>利润表!C96/利润表!F96</f>
        <v>0.0607504284734177</v>
      </c>
      <c r="S96" s="24">
        <f>利润表!F96/资产表!C96</f>
        <v>0.347028853009798</v>
      </c>
      <c r="T96" s="44">
        <f>资产表!C96/负债表!C96</f>
        <v>1.56085082163724</v>
      </c>
      <c r="U96" s="38"/>
      <c r="V96" s="38"/>
      <c r="W96" s="38"/>
      <c r="X96" s="38"/>
      <c r="Y96" s="24">
        <f>负债表!E96/资产表!C96</f>
        <v>0.35932378281285</v>
      </c>
      <c r="Z96" s="38"/>
      <c r="AA96" s="38"/>
      <c r="AB96" s="24">
        <f>(利润表!C96-利润表!C97)/利润表!C97</f>
        <v>-0.312460038927473</v>
      </c>
      <c r="AC96" s="24">
        <f>(利润表!F96-利润表!F97)/利润表!F97</f>
        <v>0.0727233888174458</v>
      </c>
      <c r="AD96" s="38"/>
      <c r="AE96" s="24"/>
      <c r="AF96" s="38"/>
      <c r="AG96" s="24">
        <f>(资产表!C96-资产表!C97)/资产表!C97</f>
        <v>-0.0689357563585803</v>
      </c>
      <c r="AH96" s="38"/>
      <c r="AI96" s="38"/>
      <c r="AJ96" s="38"/>
      <c r="AK96" s="38"/>
      <c r="AL96" s="38"/>
      <c r="AM96" s="3"/>
      <c r="AN96" s="38"/>
      <c r="AO96" s="38"/>
      <c r="AP96" s="38"/>
      <c r="AQ96" s="38"/>
      <c r="AR96" s="53"/>
      <c r="AS96" s="56"/>
      <c r="AT96" s="56"/>
      <c r="AU96" s="38"/>
      <c r="AV96" s="38"/>
      <c r="AW96" s="38"/>
      <c r="AX96" s="38"/>
      <c r="AY96" s="38"/>
      <c r="AZ96" s="38"/>
      <c r="BA96" s="38"/>
      <c r="BB96" s="38"/>
      <c r="BC96" s="38"/>
    </row>
    <row r="97" spans="1:55">
      <c r="A97" s="3"/>
      <c r="B97" s="3">
        <v>2013</v>
      </c>
      <c r="C97" s="38"/>
      <c r="D97" s="38"/>
      <c r="E97" s="38"/>
      <c r="F97" s="38"/>
      <c r="G97" s="24"/>
      <c r="H97" s="24"/>
      <c r="I97" s="24">
        <f>利润表!C97/负债表!C97</f>
        <v>0.0491890765435594</v>
      </c>
      <c r="J97" s="24">
        <f>利润表!C97/资产表!C97</f>
        <v>0.0285493768568015</v>
      </c>
      <c r="K97" s="24"/>
      <c r="L97" s="38"/>
      <c r="M97" s="24"/>
      <c r="N97" s="24"/>
      <c r="O97" s="24"/>
      <c r="P97" s="24"/>
      <c r="Q97" s="24"/>
      <c r="R97" s="24">
        <f>利润表!C97/利润表!F97</f>
        <v>0.0947848986151395</v>
      </c>
      <c r="S97" s="24">
        <f>利润表!F97/资产表!C97</f>
        <v>0.301201744939583</v>
      </c>
      <c r="T97" s="44">
        <f>资产表!C97/负债表!C97</f>
        <v>1.72294746712977</v>
      </c>
      <c r="U97" s="38"/>
      <c r="V97" s="38"/>
      <c r="W97" s="38"/>
      <c r="X97" s="38"/>
      <c r="Y97" s="24">
        <f>负债表!E97/资产表!C97</f>
        <v>0.419599251237832</v>
      </c>
      <c r="Z97" s="38"/>
      <c r="AA97" s="38"/>
      <c r="AB97" s="24">
        <f>(利润表!C97-利润表!C98)/利润表!C98</f>
        <v>-0.17588231266264</v>
      </c>
      <c r="AC97" s="24">
        <f>(利润表!F97-利润表!F98)/利润表!F98</f>
        <v>0.255706801284077</v>
      </c>
      <c r="AD97" s="38"/>
      <c r="AE97" s="24"/>
      <c r="AF97" s="38"/>
      <c r="AG97" s="24">
        <f>(资产表!C97-资产表!C98)/资产表!C98</f>
        <v>0.26829857492537</v>
      </c>
      <c r="AH97" s="38"/>
      <c r="AI97" s="38"/>
      <c r="AJ97" s="38"/>
      <c r="AK97" s="38"/>
      <c r="AL97" s="38"/>
      <c r="AM97" s="3"/>
      <c r="AN97" s="38"/>
      <c r="AO97" s="38"/>
      <c r="AP97" s="38"/>
      <c r="AQ97" s="38"/>
      <c r="AR97" s="53"/>
      <c r="AS97" s="56"/>
      <c r="AT97" s="56"/>
      <c r="AU97" s="38"/>
      <c r="AV97" s="38"/>
      <c r="AW97" s="38"/>
      <c r="AX97" s="38"/>
      <c r="AY97" s="38"/>
      <c r="AZ97" s="38"/>
      <c r="BA97" s="38"/>
      <c r="BB97" s="38"/>
      <c r="BC97" s="38"/>
    </row>
    <row r="98" spans="1:55">
      <c r="A98" s="3"/>
      <c r="B98" s="3">
        <v>2012</v>
      </c>
      <c r="C98" s="38"/>
      <c r="D98" s="38"/>
      <c r="E98" s="38"/>
      <c r="F98" s="38"/>
      <c r="G98" s="24"/>
      <c r="H98" s="24"/>
      <c r="I98" s="24">
        <f>利润表!C98/负债表!C98</f>
        <v>0.137066057335023</v>
      </c>
      <c r="J98" s="24">
        <f>利润表!C98/资产表!C98</f>
        <v>0.0439368485094364</v>
      </c>
      <c r="K98" s="24"/>
      <c r="L98" s="38"/>
      <c r="M98" s="24"/>
      <c r="N98" s="24"/>
      <c r="O98" s="24"/>
      <c r="P98" s="24"/>
      <c r="Q98" s="24"/>
      <c r="R98" s="24">
        <f>利润表!C98/利润表!F98</f>
        <v>0.144423598326837</v>
      </c>
      <c r="S98" s="24">
        <f>利润表!F98/资产表!C98</f>
        <v>0.304222087099682</v>
      </c>
      <c r="T98" s="44">
        <f>资产表!C98/负债表!C98</f>
        <v>3.11961512910023</v>
      </c>
      <c r="U98" s="38"/>
      <c r="V98" s="38"/>
      <c r="W98" s="38"/>
      <c r="X98" s="38"/>
      <c r="Y98" s="24">
        <f>负债表!E98/资产表!C98</f>
        <v>0.67944763741147</v>
      </c>
      <c r="Z98" s="38"/>
      <c r="AA98" s="38"/>
      <c r="AB98" s="24" t="e">
        <f>(利润表!C98-利润表!C99)/利润表!C99</f>
        <v>#DIV/0!</v>
      </c>
      <c r="AC98" s="24" t="e">
        <f>(利润表!F98-利润表!F99)/利润表!F99</f>
        <v>#DIV/0!</v>
      </c>
      <c r="AD98" s="38"/>
      <c r="AE98" s="24"/>
      <c r="AF98" s="38"/>
      <c r="AG98" s="24" t="e">
        <f>(资产表!C98-资产表!C99)/资产表!C99</f>
        <v>#DIV/0!</v>
      </c>
      <c r="AH98" s="38"/>
      <c r="AI98" s="38"/>
      <c r="AJ98" s="38"/>
      <c r="AK98" s="38"/>
      <c r="AL98" s="38"/>
      <c r="AM98" s="3"/>
      <c r="AN98" s="38"/>
      <c r="AO98" s="38"/>
      <c r="AP98" s="38"/>
      <c r="AQ98" s="38"/>
      <c r="AR98" s="53"/>
      <c r="AS98" s="56"/>
      <c r="AT98" s="56"/>
      <c r="AU98" s="38"/>
      <c r="AV98" s="38"/>
      <c r="AW98" s="38"/>
      <c r="AX98" s="38"/>
      <c r="AY98" s="38"/>
      <c r="AZ98" s="38"/>
      <c r="BA98" s="38"/>
      <c r="BB98" s="38"/>
      <c r="BC98" s="38"/>
    </row>
    <row r="99" spans="1:55">
      <c r="A99" s="3"/>
      <c r="B99" s="3">
        <v>2011</v>
      </c>
      <c r="C99" s="38"/>
      <c r="D99" s="38"/>
      <c r="E99" s="38"/>
      <c r="F99" s="38"/>
      <c r="G99" s="24"/>
      <c r="H99" s="24"/>
      <c r="I99" s="24">
        <f>利润表!C99/负债表!C99</f>
        <v>0</v>
      </c>
      <c r="J99" s="24" t="e">
        <f>利润表!C99/资产表!C99</f>
        <v>#DIV/0!</v>
      </c>
      <c r="K99" s="24"/>
      <c r="L99" s="38"/>
      <c r="M99" s="24"/>
      <c r="N99" s="24"/>
      <c r="O99" s="24"/>
      <c r="P99" s="24"/>
      <c r="Q99" s="24"/>
      <c r="R99" s="24" t="e">
        <f>利润表!C99/利润表!F99</f>
        <v>#DIV/0!</v>
      </c>
      <c r="S99" s="24" t="e">
        <f>利润表!F99/资产表!C99</f>
        <v>#DIV/0!</v>
      </c>
      <c r="T99" s="44">
        <f>资产表!C99/负债表!C99</f>
        <v>0</v>
      </c>
      <c r="U99" s="38"/>
      <c r="V99" s="38"/>
      <c r="W99" s="38"/>
      <c r="X99" s="38"/>
      <c r="Y99" s="24" t="e">
        <f>负债表!E99/资产表!C99</f>
        <v>#DIV/0!</v>
      </c>
      <c r="Z99" s="38"/>
      <c r="AA99" s="38"/>
      <c r="AB99" s="24" t="e">
        <f>(利润表!C99-利润表!C100)/利润表!C100</f>
        <v>#DIV/0!</v>
      </c>
      <c r="AC99" s="24" t="e">
        <f>(利润表!F99-利润表!F100)/利润表!F100</f>
        <v>#DIV/0!</v>
      </c>
      <c r="AD99" s="38"/>
      <c r="AE99" s="24"/>
      <c r="AF99" s="38"/>
      <c r="AG99" s="24" t="e">
        <f>(资产表!C99-资产表!C100)/资产表!C100</f>
        <v>#DIV/0!</v>
      </c>
      <c r="AH99" s="38"/>
      <c r="AI99" s="38"/>
      <c r="AJ99" s="38"/>
      <c r="AK99" s="38"/>
      <c r="AL99" s="38"/>
      <c r="AM99" s="3"/>
      <c r="AN99" s="38"/>
      <c r="AO99" s="38"/>
      <c r="AP99" s="38"/>
      <c r="AQ99" s="38"/>
      <c r="AR99" s="53"/>
      <c r="AS99" s="56"/>
      <c r="AT99" s="56"/>
      <c r="AU99" s="38"/>
      <c r="AV99" s="38"/>
      <c r="AW99" s="38"/>
      <c r="AX99" s="38"/>
      <c r="AY99" s="38"/>
      <c r="AZ99" s="38"/>
      <c r="BA99" s="38"/>
      <c r="BB99" s="38"/>
      <c r="BC99" s="38"/>
    </row>
    <row r="100" spans="1:55">
      <c r="A100" s="3"/>
      <c r="B100" s="3">
        <v>2010</v>
      </c>
      <c r="C100" s="38"/>
      <c r="D100" s="38"/>
      <c r="E100" s="38"/>
      <c r="F100" s="38"/>
      <c r="G100" s="24"/>
      <c r="H100" s="24"/>
      <c r="I100" s="24">
        <f>利润表!C100/负债表!C100</f>
        <v>0</v>
      </c>
      <c r="J100" s="24" t="e">
        <f>利润表!C100/资产表!C100</f>
        <v>#DIV/0!</v>
      </c>
      <c r="K100" s="24"/>
      <c r="L100" s="38"/>
      <c r="M100" s="24"/>
      <c r="N100" s="24"/>
      <c r="O100" s="24"/>
      <c r="P100" s="24"/>
      <c r="Q100" s="24"/>
      <c r="R100" s="24" t="e">
        <f>利润表!C100/利润表!F100</f>
        <v>#DIV/0!</v>
      </c>
      <c r="S100" s="24" t="e">
        <f>利润表!F100/资产表!C100</f>
        <v>#DIV/0!</v>
      </c>
      <c r="T100" s="44">
        <f>资产表!C100/负债表!C100</f>
        <v>0</v>
      </c>
      <c r="U100" s="38"/>
      <c r="V100" s="38"/>
      <c r="W100" s="38"/>
      <c r="X100" s="38"/>
      <c r="Y100" s="24" t="e">
        <f>负债表!E100/资产表!C100</f>
        <v>#DIV/0!</v>
      </c>
      <c r="Z100" s="38"/>
      <c r="AA100" s="38"/>
      <c r="AB100" s="24">
        <f>(利润表!C100-利润表!C101)/利润表!C101</f>
        <v>-1</v>
      </c>
      <c r="AC100" s="24">
        <f>(利润表!F100-利润表!F101)/利润表!F101</f>
        <v>-1</v>
      </c>
      <c r="AD100" s="38"/>
      <c r="AE100" s="24"/>
      <c r="AF100" s="38"/>
      <c r="AG100" s="24">
        <f>(资产表!C100-资产表!C101)/资产表!C101</f>
        <v>-1</v>
      </c>
      <c r="AH100" s="38"/>
      <c r="AI100" s="38"/>
      <c r="AJ100" s="38"/>
      <c r="AK100" s="38"/>
      <c r="AL100" s="38"/>
      <c r="AM100" s="3"/>
      <c r="AN100" s="38"/>
      <c r="AO100" s="38"/>
      <c r="AP100" s="38"/>
      <c r="AQ100" s="38"/>
      <c r="AR100" s="53"/>
      <c r="AS100" s="56"/>
      <c r="AT100" s="56"/>
      <c r="AU100" s="38"/>
      <c r="AV100" s="38"/>
      <c r="AW100" s="38"/>
      <c r="AX100" s="38"/>
      <c r="AY100" s="38"/>
      <c r="AZ100" s="38"/>
      <c r="BA100" s="38"/>
      <c r="BB100" s="38"/>
      <c r="BC100" s="38"/>
    </row>
    <row r="101" spans="1:55">
      <c r="A101" s="3" t="s">
        <v>63</v>
      </c>
      <c r="B101" s="3">
        <v>2023</v>
      </c>
      <c r="C101" s="38"/>
      <c r="D101" s="38"/>
      <c r="E101" s="38"/>
      <c r="F101" s="38"/>
      <c r="G101" s="24"/>
      <c r="H101" s="24"/>
      <c r="I101" s="24">
        <f>利润表!C101/负债表!C101</f>
        <v>0.030754859299988</v>
      </c>
      <c r="J101" s="24">
        <f>利润表!C101/资产表!C101</f>
        <v>0.0144033246930684</v>
      </c>
      <c r="K101" s="24"/>
      <c r="L101" s="38"/>
      <c r="M101" s="24"/>
      <c r="N101" s="24"/>
      <c r="O101" s="24"/>
      <c r="P101" s="24"/>
      <c r="Q101" s="24"/>
      <c r="R101" s="24">
        <f>利润表!C101/利润表!F101</f>
        <v>0.00918186424665798</v>
      </c>
      <c r="S101" s="24">
        <f>利润表!F101/资产表!C101</f>
        <v>1.56867105700358</v>
      </c>
      <c r="T101" s="44">
        <f>资产表!C101/负债表!C101</f>
        <v>2.13526112584193</v>
      </c>
      <c r="U101" s="38"/>
      <c r="V101" s="38"/>
      <c r="W101" s="38"/>
      <c r="X101" s="38"/>
      <c r="Y101" s="24">
        <f>负债表!E101/资产表!C101</f>
        <v>0.531673204790958</v>
      </c>
      <c r="Z101" s="38"/>
      <c r="AA101" s="38"/>
      <c r="AB101" s="24">
        <f>(利润表!C101-利润表!C102)/利润表!C102</f>
        <v>-0.280795010375771</v>
      </c>
      <c r="AC101" s="24">
        <f>(利润表!F101-利润表!F102)/利润表!F102</f>
        <v>0.142039779970722</v>
      </c>
      <c r="AD101" s="38"/>
      <c r="AE101" s="24"/>
      <c r="AF101" s="38"/>
      <c r="AG101" s="24">
        <f>(资产表!C101-资产表!C102)/资产表!C102</f>
        <v>0.142700384450114</v>
      </c>
      <c r="AH101" s="38"/>
      <c r="AI101" s="38"/>
      <c r="AJ101" s="38"/>
      <c r="AK101" s="38"/>
      <c r="AL101" s="38"/>
      <c r="AM101" s="3"/>
      <c r="AN101" s="38"/>
      <c r="AO101" s="38"/>
      <c r="AP101" s="38"/>
      <c r="AQ101" s="38"/>
      <c r="AR101" s="53"/>
      <c r="AS101" s="56"/>
      <c r="AT101" s="56"/>
      <c r="AU101" s="38"/>
      <c r="AV101" s="38"/>
      <c r="AW101" s="38"/>
      <c r="AX101" s="38"/>
      <c r="AY101" s="38"/>
      <c r="AZ101" s="38"/>
      <c r="BA101" s="38"/>
      <c r="BB101" s="38"/>
      <c r="BC101" s="38"/>
    </row>
    <row r="102" spans="1:55">
      <c r="A102" s="3"/>
      <c r="B102" s="3">
        <v>2022</v>
      </c>
      <c r="C102" s="38"/>
      <c r="D102" s="38"/>
      <c r="E102" s="38"/>
      <c r="F102" s="38"/>
      <c r="G102" s="24"/>
      <c r="H102" s="24"/>
      <c r="I102" s="24">
        <f>利润表!C102/负债表!C102</f>
        <v>0.0433489297712159</v>
      </c>
      <c r="J102" s="24">
        <f>利润表!C102/资产表!C102</f>
        <v>0.022884552946064</v>
      </c>
      <c r="K102" s="24"/>
      <c r="L102" s="38"/>
      <c r="M102" s="24"/>
      <c r="N102" s="24"/>
      <c r="O102" s="24"/>
      <c r="P102" s="24"/>
      <c r="Q102" s="24"/>
      <c r="R102" s="24">
        <f>利润表!C102/利润表!F102</f>
        <v>0.0145800632298909</v>
      </c>
      <c r="S102" s="24">
        <f>利润表!F102/资产表!C102</f>
        <v>1.56957844319549</v>
      </c>
      <c r="T102" s="44">
        <f>资产表!C102/负债表!C102</f>
        <v>1.89424411625536</v>
      </c>
      <c r="U102" s="38"/>
      <c r="V102" s="38"/>
      <c r="W102" s="38"/>
      <c r="X102" s="38"/>
      <c r="Y102" s="24">
        <f>负债表!E102/资产表!C102</f>
        <v>0.472084938040165</v>
      </c>
      <c r="Z102" s="38"/>
      <c r="AA102" s="38"/>
      <c r="AB102" s="24">
        <f>(利润表!C102-利润表!C103)/利润表!C103</f>
        <v>0.157519198886604</v>
      </c>
      <c r="AC102" s="24">
        <f>(利润表!F102-利润表!F103)/利润表!F103</f>
        <v>0.122789682422007</v>
      </c>
      <c r="AD102" s="38"/>
      <c r="AE102" s="24"/>
      <c r="AF102" s="38"/>
      <c r="AG102" s="24">
        <f>(资产表!C102-资产表!C103)/资产表!C103</f>
        <v>0.173716842415882</v>
      </c>
      <c r="AH102" s="38"/>
      <c r="AI102" s="38"/>
      <c r="AJ102" s="38"/>
      <c r="AK102" s="38"/>
      <c r="AL102" s="38"/>
      <c r="AM102" s="3"/>
      <c r="AN102" s="38"/>
      <c r="AO102" s="38"/>
      <c r="AP102" s="38"/>
      <c r="AQ102" s="38"/>
      <c r="AR102" s="53"/>
      <c r="AS102" s="56"/>
      <c r="AT102" s="56"/>
      <c r="AU102" s="38"/>
      <c r="AV102" s="38"/>
      <c r="AW102" s="38"/>
      <c r="AX102" s="38"/>
      <c r="AY102" s="38"/>
      <c r="AZ102" s="38"/>
      <c r="BA102" s="38"/>
      <c r="BB102" s="38"/>
      <c r="BC102" s="38"/>
    </row>
    <row r="103" spans="1:55">
      <c r="A103" s="3"/>
      <c r="B103" s="3">
        <v>2021</v>
      </c>
      <c r="C103" s="38"/>
      <c r="D103" s="38"/>
      <c r="E103" s="38"/>
      <c r="F103" s="38"/>
      <c r="G103" s="24"/>
      <c r="H103" s="24"/>
      <c r="I103" s="24">
        <f>利润表!C103/负债表!C103</f>
        <v>0.0385312405876149</v>
      </c>
      <c r="J103" s="24">
        <f>利润表!C103/资产表!C103</f>
        <v>0.0232047859333905</v>
      </c>
      <c r="K103" s="24"/>
      <c r="L103" s="38"/>
      <c r="M103" s="24"/>
      <c r="N103" s="24"/>
      <c r="O103" s="24"/>
      <c r="P103" s="24"/>
      <c r="Q103" s="24"/>
      <c r="R103" s="24">
        <f>利润表!C103/利润表!F103</f>
        <v>0.0141426116986469</v>
      </c>
      <c r="S103" s="24">
        <f>利润表!F103/资产表!C103</f>
        <v>1.64077091472508</v>
      </c>
      <c r="T103" s="44">
        <f>资产表!C103/负债表!C103</f>
        <v>1.66048679346662</v>
      </c>
      <c r="U103" s="38"/>
      <c r="V103" s="38"/>
      <c r="W103" s="38"/>
      <c r="X103" s="38"/>
      <c r="Y103" s="24">
        <f>负债表!E103/资产表!C103</f>
        <v>0.397766965726787</v>
      </c>
      <c r="Z103" s="38"/>
      <c r="AA103" s="38"/>
      <c r="AB103" s="24">
        <f>(利润表!C103-利润表!C104)/利润表!C104</f>
        <v>-1.19725721919245</v>
      </c>
      <c r="AC103" s="24">
        <f>(利润表!F103-利润表!F104)/利润表!F104</f>
        <v>-0.0216884785178823</v>
      </c>
      <c r="AD103" s="38"/>
      <c r="AE103" s="24"/>
      <c r="AF103" s="38"/>
      <c r="AG103" s="24">
        <f>(资产表!C103-资产表!C104)/资产表!C104</f>
        <v>-0.0285043916035463</v>
      </c>
      <c r="AH103" s="38"/>
      <c r="AI103" s="38"/>
      <c r="AJ103" s="38"/>
      <c r="AK103" s="38"/>
      <c r="AL103" s="38"/>
      <c r="AM103" s="3"/>
      <c r="AN103" s="38"/>
      <c r="AO103" s="38"/>
      <c r="AP103" s="38"/>
      <c r="AQ103" s="38"/>
      <c r="AR103" s="53"/>
      <c r="AS103" s="56"/>
      <c r="AT103" s="56"/>
      <c r="AU103" s="38"/>
      <c r="AV103" s="38"/>
      <c r="AW103" s="38"/>
      <c r="AX103" s="38"/>
      <c r="AY103" s="38"/>
      <c r="AZ103" s="38"/>
      <c r="BA103" s="38"/>
      <c r="BB103" s="38"/>
      <c r="BC103" s="38"/>
    </row>
    <row r="104" spans="1:55">
      <c r="A104" s="3"/>
      <c r="B104" s="3">
        <v>2020</v>
      </c>
      <c r="C104" s="38"/>
      <c r="D104" s="38"/>
      <c r="E104" s="38"/>
      <c r="F104" s="38"/>
      <c r="G104" s="24"/>
      <c r="H104" s="24"/>
      <c r="I104" s="24">
        <f>利润表!C104/负债表!C104</f>
        <v>-0.202739581983889</v>
      </c>
      <c r="J104" s="24">
        <f>利润表!C104/资产表!C104</f>
        <v>-0.114284018198974</v>
      </c>
      <c r="K104" s="24"/>
      <c r="L104" s="38"/>
      <c r="M104" s="24"/>
      <c r="N104" s="24"/>
      <c r="O104" s="24"/>
      <c r="P104" s="24"/>
      <c r="Q104" s="24"/>
      <c r="R104" s="24">
        <f>利润表!C104/利润表!F104</f>
        <v>-0.0701413110520207</v>
      </c>
      <c r="S104" s="24">
        <f>利润表!F104/资产表!C104</f>
        <v>1.62933963572787</v>
      </c>
      <c r="T104" s="44">
        <f>资产表!C104/负债表!C104</f>
        <v>1.77399766983087</v>
      </c>
      <c r="U104" s="38"/>
      <c r="V104" s="38"/>
      <c r="W104" s="38"/>
      <c r="X104" s="38"/>
      <c r="Y104" s="24">
        <f>负债表!E104/资产表!C104</f>
        <v>0.436301401627354</v>
      </c>
      <c r="Z104" s="38"/>
      <c r="AA104" s="38"/>
      <c r="AB104" s="24">
        <f>(利润表!C104-利润表!C105)/利润表!C105</f>
        <v>-7.23641741029811</v>
      </c>
      <c r="AC104" s="24">
        <f>(利润表!F104-利润表!F105)/利润表!F105</f>
        <v>0.152186318811898</v>
      </c>
      <c r="AD104" s="38"/>
      <c r="AE104" s="24"/>
      <c r="AF104" s="38"/>
      <c r="AG104" s="24">
        <f>(资产表!C104-资产表!C105)/资产表!C105</f>
        <v>-0.0688288727991306</v>
      </c>
      <c r="AH104" s="38"/>
      <c r="AI104" s="38"/>
      <c r="AJ104" s="38"/>
      <c r="AK104" s="38"/>
      <c r="AL104" s="38"/>
      <c r="AM104" s="3"/>
      <c r="AN104" s="38"/>
      <c r="AO104" s="38"/>
      <c r="AP104" s="38"/>
      <c r="AQ104" s="38"/>
      <c r="AR104" s="53"/>
      <c r="AS104" s="56"/>
      <c r="AT104" s="56"/>
      <c r="AU104" s="38"/>
      <c r="AV104" s="38"/>
      <c r="AW104" s="38"/>
      <c r="AX104" s="38"/>
      <c r="AY104" s="38"/>
      <c r="AZ104" s="38"/>
      <c r="BA104" s="38"/>
      <c r="BB104" s="38"/>
      <c r="BC104" s="38"/>
    </row>
    <row r="105" spans="1:55">
      <c r="A105" s="3"/>
      <c r="B105" s="3">
        <v>2019</v>
      </c>
      <c r="C105" s="38"/>
      <c r="D105" s="38"/>
      <c r="E105" s="38"/>
      <c r="F105" s="38"/>
      <c r="G105" s="24"/>
      <c r="H105" s="24"/>
      <c r="I105" s="24">
        <f>利润表!C105/负债表!C105</f>
        <v>0.0266273263912375</v>
      </c>
      <c r="J105" s="24">
        <f>利润表!C105/资产表!C105</f>
        <v>0.0170639601306444</v>
      </c>
      <c r="K105" s="24"/>
      <c r="L105" s="38"/>
      <c r="M105" s="24"/>
      <c r="N105" s="24"/>
      <c r="O105" s="24"/>
      <c r="P105" s="24"/>
      <c r="Q105" s="24"/>
      <c r="R105" s="24">
        <f>利润表!C105/利润表!F105</f>
        <v>0.0129586994680981</v>
      </c>
      <c r="S105" s="24">
        <f>利润表!F105/资产表!C105</f>
        <v>1.31679573036266</v>
      </c>
      <c r="T105" s="44">
        <f>资产表!C105/负债表!C105</f>
        <v>1.56044237019862</v>
      </c>
      <c r="U105" s="38"/>
      <c r="V105" s="38"/>
      <c r="W105" s="38"/>
      <c r="X105" s="38"/>
      <c r="Y105" s="24">
        <f>负债表!E105/资产表!C105</f>
        <v>0.359156083493991</v>
      </c>
      <c r="Z105" s="38"/>
      <c r="AA105" s="38"/>
      <c r="AB105" s="24">
        <f>(利润表!C105-利润表!C106)/利润表!C106</f>
        <v>-0.196004963484396</v>
      </c>
      <c r="AC105" s="24">
        <f>(利润表!F105-利润表!F106)/利润表!F106</f>
        <v>-0.0477977676458654</v>
      </c>
      <c r="AD105" s="38"/>
      <c r="AE105" s="24"/>
      <c r="AF105" s="38"/>
      <c r="AG105" s="24">
        <f>(资产表!C105-资产表!C106)/资产表!C106</f>
        <v>-0.0507281376003489</v>
      </c>
      <c r="AH105" s="38"/>
      <c r="AI105" s="38"/>
      <c r="AJ105" s="38"/>
      <c r="AK105" s="38"/>
      <c r="AL105" s="38"/>
      <c r="AM105" s="3"/>
      <c r="AN105" s="38"/>
      <c r="AO105" s="38"/>
      <c r="AP105" s="38"/>
      <c r="AQ105" s="38"/>
      <c r="AR105" s="53"/>
      <c r="AS105" s="56"/>
      <c r="AT105" s="56"/>
      <c r="AU105" s="38"/>
      <c r="AV105" s="38"/>
      <c r="AW105" s="38"/>
      <c r="AX105" s="38"/>
      <c r="AY105" s="38"/>
      <c r="AZ105" s="38"/>
      <c r="BA105" s="38"/>
      <c r="BB105" s="38"/>
      <c r="BC105" s="38"/>
    </row>
    <row r="106" spans="1:55">
      <c r="A106" s="3"/>
      <c r="B106" s="3">
        <v>2018</v>
      </c>
      <c r="C106" s="38"/>
      <c r="D106" s="38"/>
      <c r="E106" s="38"/>
      <c r="F106" s="38"/>
      <c r="G106" s="24"/>
      <c r="H106" s="24"/>
      <c r="I106" s="24">
        <f>利润表!C106/负债表!C106</f>
        <v>0.0336900411145353</v>
      </c>
      <c r="J106" s="24">
        <f>利润表!C106/资产表!C106</f>
        <v>0.0201473099676479</v>
      </c>
      <c r="K106" s="24"/>
      <c r="L106" s="38"/>
      <c r="M106" s="24"/>
      <c r="N106" s="24"/>
      <c r="O106" s="24"/>
      <c r="P106" s="24"/>
      <c r="Q106" s="24"/>
      <c r="R106" s="24">
        <f>利润表!C106/利润表!F106</f>
        <v>0.0153474859937023</v>
      </c>
      <c r="S106" s="24">
        <f>利润表!F106/资产表!C106</f>
        <v>1.31274333632982</v>
      </c>
      <c r="T106" s="44">
        <f>资产表!C106/负债表!C106</f>
        <v>1.67218557557481</v>
      </c>
      <c r="U106" s="38"/>
      <c r="V106" s="38"/>
      <c r="W106" s="38"/>
      <c r="X106" s="38"/>
      <c r="Y106" s="24">
        <f>负债表!E106/资产表!C106</f>
        <v>0.401980249915592</v>
      </c>
      <c r="Z106" s="38"/>
      <c r="AA106" s="38"/>
      <c r="AB106" s="24">
        <f>(利润表!C106-利润表!C107)/利润表!C107</f>
        <v>-2.00991351664164</v>
      </c>
      <c r="AC106" s="24">
        <f>(利润表!F106-利润表!F107)/利润表!F107</f>
        <v>0.0725578279940512</v>
      </c>
      <c r="AD106" s="38"/>
      <c r="AE106" s="24"/>
      <c r="AF106" s="38"/>
      <c r="AG106" s="24">
        <f>(资产表!C106-资产表!C107)/资产表!C107</f>
        <v>-0.0800134108523474</v>
      </c>
      <c r="AH106" s="38"/>
      <c r="AI106" s="38"/>
      <c r="AJ106" s="38"/>
      <c r="AK106" s="38"/>
      <c r="AL106" s="38"/>
      <c r="AM106" s="3"/>
      <c r="AN106" s="38"/>
      <c r="AO106" s="38"/>
      <c r="AP106" s="38"/>
      <c r="AQ106" s="38"/>
      <c r="AR106" s="53"/>
      <c r="AS106" s="56"/>
      <c r="AT106" s="56"/>
      <c r="AU106" s="38"/>
      <c r="AV106" s="38"/>
      <c r="AW106" s="38"/>
      <c r="AX106" s="38"/>
      <c r="AY106" s="38"/>
      <c r="AZ106" s="38"/>
      <c r="BA106" s="38"/>
      <c r="BB106" s="38"/>
      <c r="BC106" s="38"/>
    </row>
    <row r="107" spans="1:55">
      <c r="A107" s="3"/>
      <c r="B107" s="3">
        <v>2017</v>
      </c>
      <c r="C107" s="38"/>
      <c r="D107" s="38"/>
      <c r="E107" s="38"/>
      <c r="F107" s="38"/>
      <c r="G107" s="24"/>
      <c r="H107" s="24"/>
      <c r="I107" s="24">
        <f>利润表!C107/负债表!C107</f>
        <v>-0.0345978231505876</v>
      </c>
      <c r="J107" s="24">
        <f>利润表!C107/资产表!C107</f>
        <v>-0.0183533091420282</v>
      </c>
      <c r="K107" s="24"/>
      <c r="L107" s="38"/>
      <c r="M107" s="24"/>
      <c r="N107" s="24"/>
      <c r="O107" s="24"/>
      <c r="P107" s="24"/>
      <c r="Q107" s="24"/>
      <c r="R107" s="24">
        <f>利润表!C107/利润表!F107</f>
        <v>-0.0162994810657788</v>
      </c>
      <c r="S107" s="24">
        <f>利润表!F107/资产表!C107</f>
        <v>1.12600573404521</v>
      </c>
      <c r="T107" s="44">
        <f>资产表!C107/负债表!C107</f>
        <v>1.88510000473757</v>
      </c>
      <c r="U107" s="38"/>
      <c r="V107" s="38"/>
      <c r="W107" s="38"/>
      <c r="X107" s="38"/>
      <c r="Y107" s="24">
        <f>负债表!E107/资产表!C107</f>
        <v>0.469524164507543</v>
      </c>
      <c r="Z107" s="38"/>
      <c r="AA107" s="38"/>
      <c r="AB107" s="24">
        <f>(利润表!C107-利润表!C108)/利润表!C108</f>
        <v>-1.30119743000615</v>
      </c>
      <c r="AC107" s="24">
        <f>(利润表!F107-利润表!F108)/利润表!F108</f>
        <v>0.0348303342641977</v>
      </c>
      <c r="AD107" s="38"/>
      <c r="AE107" s="24"/>
      <c r="AF107" s="38"/>
      <c r="AG107" s="24">
        <f>(资产表!C107-资产表!C108)/资产表!C108</f>
        <v>-0.0412613705421006</v>
      </c>
      <c r="AH107" s="38"/>
      <c r="AI107" s="38"/>
      <c r="AJ107" s="38"/>
      <c r="AK107" s="38"/>
      <c r="AL107" s="38"/>
      <c r="AM107" s="3"/>
      <c r="AN107" s="38"/>
      <c r="AO107" s="38"/>
      <c r="AP107" s="38"/>
      <c r="AQ107" s="38"/>
      <c r="AR107" s="53"/>
      <c r="AS107" s="56"/>
      <c r="AT107" s="56"/>
      <c r="AU107" s="38"/>
      <c r="AV107" s="38"/>
      <c r="AW107" s="38"/>
      <c r="AX107" s="38"/>
      <c r="AY107" s="38"/>
      <c r="AZ107" s="38"/>
      <c r="BA107" s="38"/>
      <c r="BB107" s="38"/>
      <c r="BC107" s="38"/>
    </row>
    <row r="108" spans="1:55">
      <c r="A108" s="3"/>
      <c r="B108" s="3">
        <v>2016</v>
      </c>
      <c r="C108" s="38"/>
      <c r="D108" s="38"/>
      <c r="E108" s="38"/>
      <c r="F108" s="38"/>
      <c r="G108" s="24"/>
      <c r="H108" s="24"/>
      <c r="I108" s="24">
        <f>利润表!C108/负债表!C108</f>
        <v>0.111689216238458</v>
      </c>
      <c r="J108" s="24">
        <f>利润表!C108/资产表!C108</f>
        <v>0.0584202410109745</v>
      </c>
      <c r="K108" s="24"/>
      <c r="L108" s="38"/>
      <c r="M108" s="24"/>
      <c r="N108" s="24"/>
      <c r="O108" s="24"/>
      <c r="P108" s="24"/>
      <c r="Q108" s="24"/>
      <c r="R108" s="24">
        <f>利润表!C108/利润表!F108</f>
        <v>0.0560004693243515</v>
      </c>
      <c r="S108" s="24">
        <f>利润表!F108/资产表!C108</f>
        <v>1.04320984655696</v>
      </c>
      <c r="T108" s="44">
        <f>资产表!C108/负债表!C108</f>
        <v>1.91182395528764</v>
      </c>
      <c r="U108" s="38"/>
      <c r="V108" s="38"/>
      <c r="W108" s="38"/>
      <c r="X108" s="38"/>
      <c r="Y108" s="24">
        <f>负债表!E108/资产表!C108</f>
        <v>0.476939287618902</v>
      </c>
      <c r="Z108" s="38"/>
      <c r="AA108" s="38"/>
      <c r="AB108" s="24">
        <f>(利润表!C108-利润表!C109)/利润表!C109</f>
        <v>0.116139237198705</v>
      </c>
      <c r="AC108" s="24">
        <f>(利润表!F108-利润表!F109)/利润表!F109</f>
        <v>0.133599971287885</v>
      </c>
      <c r="AD108" s="38"/>
      <c r="AE108" s="24"/>
      <c r="AF108" s="38"/>
      <c r="AG108" s="24">
        <f>(资产表!C108-资产表!C109)/资产表!C109</f>
        <v>0.344886925334353</v>
      </c>
      <c r="AH108" s="38"/>
      <c r="AI108" s="38"/>
      <c r="AJ108" s="38"/>
      <c r="AK108" s="38"/>
      <c r="AL108" s="38"/>
      <c r="AM108" s="3"/>
      <c r="AN108" s="38"/>
      <c r="AO108" s="38"/>
      <c r="AP108" s="38"/>
      <c r="AQ108" s="38"/>
      <c r="AR108" s="53"/>
      <c r="AS108" s="56"/>
      <c r="AT108" s="56"/>
      <c r="AU108" s="38"/>
      <c r="AV108" s="38"/>
      <c r="AW108" s="38"/>
      <c r="AX108" s="38"/>
      <c r="AY108" s="38"/>
      <c r="AZ108" s="38"/>
      <c r="BA108" s="38"/>
      <c r="BB108" s="38"/>
      <c r="BC108" s="38"/>
    </row>
    <row r="109" spans="1:55">
      <c r="A109" s="3"/>
      <c r="B109" s="3">
        <v>2015</v>
      </c>
      <c r="C109" s="38"/>
      <c r="D109" s="38"/>
      <c r="E109" s="38"/>
      <c r="F109" s="38"/>
      <c r="G109" s="24"/>
      <c r="H109" s="24"/>
      <c r="I109" s="24">
        <f>利润表!C109/负债表!C109</f>
        <v>0.204919997813569</v>
      </c>
      <c r="J109" s="24">
        <f>利润表!C109/资产表!C109</f>
        <v>0.0703932051593612</v>
      </c>
      <c r="K109" s="24"/>
      <c r="L109" s="38"/>
      <c r="M109" s="24"/>
      <c r="N109" s="24"/>
      <c r="O109" s="24"/>
      <c r="P109" s="24"/>
      <c r="Q109" s="24"/>
      <c r="R109" s="24">
        <f>利润表!C109/利润表!F109</f>
        <v>0.0568765332339009</v>
      </c>
      <c r="S109" s="24">
        <f>利润表!F109/资产表!C109</f>
        <v>1.23764936357625</v>
      </c>
      <c r="T109" s="44">
        <f>资产表!C109/负债表!C109</f>
        <v>2.91107639366124</v>
      </c>
      <c r="U109" s="38"/>
      <c r="V109" s="38"/>
      <c r="W109" s="38"/>
      <c r="X109" s="38"/>
      <c r="Y109" s="24">
        <f>负债表!E109/资产表!C109</f>
        <v>0.656484452906333</v>
      </c>
      <c r="Z109" s="38"/>
      <c r="AA109" s="38"/>
      <c r="AB109" s="24">
        <f>(利润表!C109-利润表!C110)/利润表!C110</f>
        <v>0.288116715010883</v>
      </c>
      <c r="AC109" s="24">
        <f>(利润表!F109-利润表!F110)/利润表!F110</f>
        <v>0.519290510121406</v>
      </c>
      <c r="AD109" s="38"/>
      <c r="AE109" s="24"/>
      <c r="AF109" s="38"/>
      <c r="AG109" s="24">
        <f>(资产表!C109-资产表!C110)/资产表!C110</f>
        <v>0.601475913824029</v>
      </c>
      <c r="AH109" s="38"/>
      <c r="AI109" s="38"/>
      <c r="AJ109" s="38"/>
      <c r="AK109" s="38"/>
      <c r="AL109" s="38"/>
      <c r="AM109" s="3"/>
      <c r="AN109" s="38"/>
      <c r="AO109" s="38"/>
      <c r="AP109" s="38"/>
      <c r="AQ109" s="38"/>
      <c r="AR109" s="53"/>
      <c r="AS109" s="56"/>
      <c r="AT109" s="56"/>
      <c r="AU109" s="38"/>
      <c r="AV109" s="38"/>
      <c r="AW109" s="38"/>
      <c r="AX109" s="38"/>
      <c r="AY109" s="38"/>
      <c r="AZ109" s="38"/>
      <c r="BA109" s="38"/>
      <c r="BB109" s="38"/>
      <c r="BC109" s="38"/>
    </row>
    <row r="110" spans="1:55">
      <c r="A110" s="3"/>
      <c r="B110" s="3">
        <v>2014</v>
      </c>
      <c r="C110" s="38"/>
      <c r="D110" s="38"/>
      <c r="E110" s="38"/>
      <c r="F110" s="38"/>
      <c r="G110" s="24"/>
      <c r="H110" s="24"/>
      <c r="I110" s="24">
        <f>利润表!C110/负债表!C110</f>
        <v>0.200656870911834</v>
      </c>
      <c r="J110" s="24">
        <f>利润表!C110/资产表!C110</f>
        <v>0.0875177080196788</v>
      </c>
      <c r="K110" s="24"/>
      <c r="L110" s="38"/>
      <c r="M110" s="24"/>
      <c r="N110" s="24"/>
      <c r="O110" s="24"/>
      <c r="P110" s="24"/>
      <c r="Q110" s="24"/>
      <c r="R110" s="24">
        <f>利润表!C110/利润表!F110</f>
        <v>0.0670839654387533</v>
      </c>
      <c r="S110" s="24">
        <f>利润表!F110/资产表!C110</f>
        <v>1.30459950373061</v>
      </c>
      <c r="T110" s="44">
        <f>资产表!C110/负债表!C110</f>
        <v>2.29275737964613</v>
      </c>
      <c r="U110" s="38"/>
      <c r="V110" s="38"/>
      <c r="W110" s="38"/>
      <c r="X110" s="38"/>
      <c r="Y110" s="24">
        <f>负债表!E110/资产表!C110</f>
        <v>0.563843951009616</v>
      </c>
      <c r="Z110" s="38"/>
      <c r="AA110" s="38"/>
      <c r="AB110" s="24">
        <f>(利润表!C110-利润表!C111)/利润表!C111</f>
        <v>0.478489122827915</v>
      </c>
      <c r="AC110" s="24">
        <f>(利润表!F110-利润表!F111)/利润表!F111</f>
        <v>0.133554646084712</v>
      </c>
      <c r="AD110" s="38"/>
      <c r="AE110" s="24"/>
      <c r="AF110" s="38"/>
      <c r="AG110" s="24">
        <f>(资产表!C110-资产表!C111)/资产表!C111</f>
        <v>0.571871584103164</v>
      </c>
      <c r="AH110" s="38"/>
      <c r="AI110" s="38"/>
      <c r="AJ110" s="38"/>
      <c r="AK110" s="38"/>
      <c r="AL110" s="38"/>
      <c r="AM110" s="3"/>
      <c r="AN110" s="38"/>
      <c r="AO110" s="38"/>
      <c r="AP110" s="38"/>
      <c r="AQ110" s="38"/>
      <c r="AR110" s="53"/>
      <c r="AS110" s="56"/>
      <c r="AT110" s="56"/>
      <c r="AU110" s="38"/>
      <c r="AV110" s="38"/>
      <c r="AW110" s="38"/>
      <c r="AX110" s="38"/>
      <c r="AY110" s="38"/>
      <c r="AZ110" s="38"/>
      <c r="BA110" s="38"/>
      <c r="BB110" s="38"/>
      <c r="BC110" s="38"/>
    </row>
    <row r="111" spans="1:55">
      <c r="A111" s="3"/>
      <c r="B111" s="3">
        <v>2013</v>
      </c>
      <c r="C111" s="38"/>
      <c r="D111" s="38"/>
      <c r="E111" s="38"/>
      <c r="F111" s="38"/>
      <c r="G111" s="24"/>
      <c r="H111" s="24"/>
      <c r="I111" s="24">
        <f>利润表!C111/负债表!C111</f>
        <v>0.170033690471944</v>
      </c>
      <c r="J111" s="24">
        <f>利润表!C111/资产表!C111</f>
        <v>0.0930453908777132</v>
      </c>
      <c r="K111" s="24"/>
      <c r="L111" s="38"/>
      <c r="M111" s="24"/>
      <c r="N111" s="24"/>
      <c r="O111" s="24"/>
      <c r="P111" s="24"/>
      <c r="Q111" s="24"/>
      <c r="R111" s="24">
        <f>利润表!C111/利润表!F111</f>
        <v>0.051433141797781</v>
      </c>
      <c r="S111" s="24">
        <f>利润表!F111/资产表!C111</f>
        <v>1.80905516609385</v>
      </c>
      <c r="T111" s="44">
        <f>资产表!C111/负债表!C111</f>
        <v>1.82742733270275</v>
      </c>
      <c r="U111" s="38"/>
      <c r="V111" s="38"/>
      <c r="W111" s="38"/>
      <c r="X111" s="38"/>
      <c r="Y111" s="24">
        <f>负债表!E111/资产表!C111</f>
        <v>0.452782618436046</v>
      </c>
      <c r="Z111" s="38"/>
      <c r="AA111" s="38"/>
      <c r="AB111" s="24">
        <f>(利润表!C111-利润表!C112)/利润表!C112</f>
        <v>0.589492289180836</v>
      </c>
      <c r="AC111" s="24">
        <f>(利润表!F111-利润表!F112)/利润表!F112</f>
        <v>0.208412314092969</v>
      </c>
      <c r="AD111" s="38"/>
      <c r="AE111" s="24"/>
      <c r="AF111" s="38"/>
      <c r="AG111" s="24">
        <f>(资产表!C111-资产表!C112)/资产表!C112</f>
        <v>0.170111395319065</v>
      </c>
      <c r="AH111" s="38"/>
      <c r="AI111" s="38"/>
      <c r="AJ111" s="38"/>
      <c r="AK111" s="38"/>
      <c r="AL111" s="38"/>
      <c r="AM111" s="3"/>
      <c r="AN111" s="38"/>
      <c r="AO111" s="38"/>
      <c r="AP111" s="38"/>
      <c r="AQ111" s="38"/>
      <c r="AR111" s="53"/>
      <c r="AS111" s="56"/>
      <c r="AT111" s="56"/>
      <c r="AU111" s="38"/>
      <c r="AV111" s="38"/>
      <c r="AW111" s="38"/>
      <c r="AX111" s="38"/>
      <c r="AY111" s="38"/>
      <c r="AZ111" s="38"/>
      <c r="BA111" s="38"/>
      <c r="BB111" s="38"/>
      <c r="BC111" s="38"/>
    </row>
    <row r="112" spans="1:55">
      <c r="A112" s="3"/>
      <c r="B112" s="3">
        <v>2012</v>
      </c>
      <c r="C112" s="38"/>
      <c r="D112" s="38"/>
      <c r="E112" s="38"/>
      <c r="F112" s="38"/>
      <c r="G112" s="24"/>
      <c r="H112" s="24"/>
      <c r="I112" s="24">
        <f>利润表!C112/负债表!C112</f>
        <v>0.129291161782135</v>
      </c>
      <c r="J112" s="24">
        <f>利润表!C112/资产表!C112</f>
        <v>0.0684957535742674</v>
      </c>
      <c r="K112" s="24"/>
      <c r="L112" s="38"/>
      <c r="M112" s="24"/>
      <c r="N112" s="24"/>
      <c r="O112" s="24"/>
      <c r="P112" s="24"/>
      <c r="Q112" s="24"/>
      <c r="R112" s="24">
        <f>利润表!C112/利润表!F112</f>
        <v>0.0391020719785683</v>
      </c>
      <c r="S112" s="24">
        <f>利润表!F112/资产表!C112</f>
        <v>1.75171672774296</v>
      </c>
      <c r="T112" s="44">
        <f>资产表!C112/负债表!C112</f>
        <v>1.88757922988539</v>
      </c>
      <c r="U112" s="38"/>
      <c r="V112" s="38"/>
      <c r="W112" s="38"/>
      <c r="X112" s="38"/>
      <c r="Y112" s="24">
        <f>负债表!E112/资产表!C112</f>
        <v>0.470220913555657</v>
      </c>
      <c r="Z112" s="38"/>
      <c r="AA112" s="38"/>
      <c r="AB112" s="24" t="e">
        <f>(利润表!C112-利润表!C113)/利润表!C113</f>
        <v>#DIV/0!</v>
      </c>
      <c r="AC112" s="24" t="e">
        <f>(利润表!F112-利润表!F113)/利润表!F113</f>
        <v>#DIV/0!</v>
      </c>
      <c r="AD112" s="38"/>
      <c r="AE112" s="24"/>
      <c r="AF112" s="38"/>
      <c r="AG112" s="24" t="e">
        <f>(资产表!C112-资产表!C113)/资产表!C113</f>
        <v>#DIV/0!</v>
      </c>
      <c r="AH112" s="38"/>
      <c r="AI112" s="38"/>
      <c r="AJ112" s="38"/>
      <c r="AK112" s="38"/>
      <c r="AL112" s="38"/>
      <c r="AM112" s="3"/>
      <c r="AN112" s="38"/>
      <c r="AO112" s="38"/>
      <c r="AP112" s="38"/>
      <c r="AQ112" s="38"/>
      <c r="AR112" s="53"/>
      <c r="AS112" s="56"/>
      <c r="AT112" s="56"/>
      <c r="AU112" s="38"/>
      <c r="AV112" s="38"/>
      <c r="AW112" s="38"/>
      <c r="AX112" s="38"/>
      <c r="AY112" s="38"/>
      <c r="AZ112" s="38"/>
      <c r="BA112" s="38"/>
      <c r="BB112" s="38"/>
      <c r="BC112" s="38"/>
    </row>
    <row r="113" spans="1:55">
      <c r="A113" s="3"/>
      <c r="B113" s="3">
        <v>2011</v>
      </c>
      <c r="C113" s="38"/>
      <c r="D113" s="38"/>
      <c r="E113" s="38"/>
      <c r="F113" s="38"/>
      <c r="G113" s="24"/>
      <c r="H113" s="24"/>
      <c r="I113" s="24" t="e">
        <f>利润表!C113/负债表!C113</f>
        <v>#DIV/0!</v>
      </c>
      <c r="J113" s="24" t="e">
        <f>利润表!C113/资产表!C113</f>
        <v>#DIV/0!</v>
      </c>
      <c r="K113" s="24"/>
      <c r="L113" s="38"/>
      <c r="M113" s="24"/>
      <c r="N113" s="24"/>
      <c r="O113" s="24"/>
      <c r="P113" s="24"/>
      <c r="Q113" s="24"/>
      <c r="R113" s="24" t="e">
        <f>利润表!C113/利润表!F113</f>
        <v>#DIV/0!</v>
      </c>
      <c r="S113" s="24" t="e">
        <f>利润表!F113/资产表!C113</f>
        <v>#DIV/0!</v>
      </c>
      <c r="T113" s="44" t="e">
        <f>资产表!C113/负债表!C113</f>
        <v>#DIV/0!</v>
      </c>
      <c r="U113" s="38"/>
      <c r="V113" s="38"/>
      <c r="W113" s="38"/>
      <c r="X113" s="38"/>
      <c r="Y113" s="24" t="e">
        <f>负债表!E113/资产表!C113</f>
        <v>#DIV/0!</v>
      </c>
      <c r="Z113" s="38"/>
      <c r="AA113" s="38"/>
      <c r="AB113" s="24" t="e">
        <f>(利润表!C113-利润表!C114)/利润表!C114</f>
        <v>#DIV/0!</v>
      </c>
      <c r="AC113" s="24" t="e">
        <f>(利润表!F113-利润表!F114)/利润表!F114</f>
        <v>#DIV/0!</v>
      </c>
      <c r="AD113" s="38"/>
      <c r="AE113" s="24"/>
      <c r="AF113" s="38"/>
      <c r="AG113" s="24" t="e">
        <f>(资产表!C113-资产表!C114)/资产表!C114</f>
        <v>#DIV/0!</v>
      </c>
      <c r="AH113" s="38"/>
      <c r="AI113" s="38"/>
      <c r="AJ113" s="38"/>
      <c r="AK113" s="38"/>
      <c r="AL113" s="38"/>
      <c r="AM113" s="3"/>
      <c r="AN113" s="38"/>
      <c r="AO113" s="38"/>
      <c r="AP113" s="38"/>
      <c r="AQ113" s="38"/>
      <c r="AR113" s="53"/>
      <c r="AS113" s="56"/>
      <c r="AT113" s="56"/>
      <c r="AU113" s="38"/>
      <c r="AV113" s="38"/>
      <c r="AW113" s="38"/>
      <c r="AX113" s="38"/>
      <c r="AY113" s="38"/>
      <c r="AZ113" s="38"/>
      <c r="BA113" s="38"/>
      <c r="BB113" s="38"/>
      <c r="BC113" s="38"/>
    </row>
    <row r="114" spans="1:55">
      <c r="A114" s="3"/>
      <c r="B114" s="3">
        <v>2010</v>
      </c>
      <c r="C114" s="38"/>
      <c r="D114" s="38"/>
      <c r="E114" s="38"/>
      <c r="F114" s="38"/>
      <c r="G114" s="24"/>
      <c r="H114" s="24"/>
      <c r="I114" s="24" t="e">
        <f>利润表!C114/负债表!C114</f>
        <v>#DIV/0!</v>
      </c>
      <c r="J114" s="24" t="e">
        <f>利润表!C114/资产表!C114</f>
        <v>#DIV/0!</v>
      </c>
      <c r="K114" s="24"/>
      <c r="L114" s="38"/>
      <c r="M114" s="24"/>
      <c r="N114" s="24"/>
      <c r="O114" s="24"/>
      <c r="P114" s="24"/>
      <c r="Q114" s="24"/>
      <c r="R114" s="24" t="e">
        <f>利润表!C114/利润表!F114</f>
        <v>#DIV/0!</v>
      </c>
      <c r="S114" s="24" t="e">
        <f>利润表!F114/资产表!C114</f>
        <v>#DIV/0!</v>
      </c>
      <c r="T114" s="44" t="e">
        <f>资产表!C114/负债表!C114</f>
        <v>#DIV/0!</v>
      </c>
      <c r="U114" s="38"/>
      <c r="V114" s="38"/>
      <c r="W114" s="38"/>
      <c r="X114" s="38"/>
      <c r="Y114" s="24" t="e">
        <f>负债表!E114/资产表!C114</f>
        <v>#DIV/0!</v>
      </c>
      <c r="Z114" s="38"/>
      <c r="AA114" s="38"/>
      <c r="AB114" s="24">
        <f>(利润表!C114-利润表!C115)/利润表!C115</f>
        <v>-1</v>
      </c>
      <c r="AC114" s="24">
        <f>(利润表!F114-利润表!F115)/利润表!F115</f>
        <v>-1</v>
      </c>
      <c r="AD114" s="38"/>
      <c r="AE114" s="24"/>
      <c r="AF114" s="38"/>
      <c r="AG114" s="24">
        <f>(资产表!C114-资产表!C115)/资产表!C115</f>
        <v>-1</v>
      </c>
      <c r="AH114" s="38"/>
      <c r="AI114" s="38"/>
      <c r="AJ114" s="38"/>
      <c r="AK114" s="38"/>
      <c r="AL114" s="38"/>
      <c r="AM114" s="3"/>
      <c r="AN114" s="38"/>
      <c r="AO114" s="38"/>
      <c r="AP114" s="38"/>
      <c r="AQ114" s="38"/>
      <c r="AR114" s="53"/>
      <c r="AS114" s="56"/>
      <c r="AT114" s="56"/>
      <c r="AU114" s="38"/>
      <c r="AV114" s="38"/>
      <c r="AW114" s="38"/>
      <c r="AX114" s="38"/>
      <c r="AY114" s="38"/>
      <c r="AZ114" s="38"/>
      <c r="BA114" s="38"/>
      <c r="BB114" s="38"/>
      <c r="BC114" s="38"/>
    </row>
    <row r="115" spans="1:55">
      <c r="A115" s="3" t="s">
        <v>64</v>
      </c>
      <c r="B115" s="3">
        <v>2023</v>
      </c>
      <c r="C115" s="38"/>
      <c r="D115" s="38"/>
      <c r="E115" s="38"/>
      <c r="F115" s="38"/>
      <c r="G115" s="24"/>
      <c r="H115" s="24"/>
      <c r="I115" s="24">
        <f>利润表!C115/负债表!C115</f>
        <v>0.0446320236608281</v>
      </c>
      <c r="J115" s="24">
        <f>利润表!C115/资产表!C115</f>
        <v>0.030229934018665</v>
      </c>
      <c r="K115" s="24"/>
      <c r="L115" s="38"/>
      <c r="M115" s="24"/>
      <c r="N115" s="24"/>
      <c r="O115" s="24"/>
      <c r="P115" s="24"/>
      <c r="Q115" s="24"/>
      <c r="R115" s="24">
        <f>利润表!C115/利润表!F115</f>
        <v>0.224691237637298</v>
      </c>
      <c r="S115" s="24">
        <f>利润表!F115/资产表!C115</f>
        <v>0.134539888322049</v>
      </c>
      <c r="T115" s="44">
        <f>资产表!C115/负债表!C115</f>
        <v>1.47641816331027</v>
      </c>
      <c r="U115" s="38"/>
      <c r="V115" s="38"/>
      <c r="W115" s="38"/>
      <c r="X115" s="38"/>
      <c r="Y115" s="24">
        <f>负债表!E115/资产表!C115</f>
        <v>0.32268511398024</v>
      </c>
      <c r="Z115" s="38"/>
      <c r="AA115" s="38"/>
      <c r="AB115" s="24">
        <f>(利润表!C115-利润表!C116)/利润表!C116</f>
        <v>-0.307542569571283</v>
      </c>
      <c r="AC115" s="24">
        <f>(利润表!F115-利润表!F116)/利润表!F116</f>
        <v>0.0356207902448395</v>
      </c>
      <c r="AD115" s="38"/>
      <c r="AE115" s="24"/>
      <c r="AF115" s="38"/>
      <c r="AG115" s="24">
        <f>(资产表!C115-资产表!C116)/资产表!C116</f>
        <v>0.228941393508695</v>
      </c>
      <c r="AH115" s="38"/>
      <c r="AI115" s="38"/>
      <c r="AJ115" s="38"/>
      <c r="AK115" s="38"/>
      <c r="AL115" s="38"/>
      <c r="AM115" s="3"/>
      <c r="AN115" s="38"/>
      <c r="AO115" s="38"/>
      <c r="AP115" s="38"/>
      <c r="AQ115" s="38"/>
      <c r="AR115" s="53"/>
      <c r="AS115" s="56"/>
      <c r="AT115" s="56"/>
      <c r="AU115" s="38"/>
      <c r="AV115" s="38"/>
      <c r="AW115" s="38"/>
      <c r="AX115" s="38"/>
      <c r="AY115" s="38"/>
      <c r="AZ115" s="38"/>
      <c r="BA115" s="38"/>
      <c r="BB115" s="38"/>
      <c r="BC115" s="38"/>
    </row>
    <row r="116" spans="1:55">
      <c r="A116" s="3"/>
      <c r="B116" s="3">
        <v>2022</v>
      </c>
      <c r="C116" s="38"/>
      <c r="D116" s="38"/>
      <c r="E116" s="38"/>
      <c r="F116" s="38"/>
      <c r="G116" s="24"/>
      <c r="H116" s="24"/>
      <c r="I116" s="24">
        <f>利润表!C116/负债表!C116</f>
        <v>0.0665981349088689</v>
      </c>
      <c r="J116" s="24">
        <f>利润表!C116/资产表!C116</f>
        <v>0.0536506875456201</v>
      </c>
      <c r="K116" s="24"/>
      <c r="L116" s="38"/>
      <c r="M116" s="24"/>
      <c r="N116" s="24"/>
      <c r="O116" s="24"/>
      <c r="P116" s="24"/>
      <c r="Q116" s="24"/>
      <c r="R116" s="24">
        <f>利润表!C116/利润表!F116</f>
        <v>0.336042198202656</v>
      </c>
      <c r="S116" s="24">
        <f>利润表!F116/资产表!C116</f>
        <v>0.159654614309079</v>
      </c>
      <c r="T116" s="44">
        <f>资产表!C116/负债表!C116</f>
        <v>1.24132863818827</v>
      </c>
      <c r="U116" s="38"/>
      <c r="V116" s="38"/>
      <c r="W116" s="38"/>
      <c r="X116" s="38"/>
      <c r="Y116" s="24">
        <f>负债表!E116/资产表!C116</f>
        <v>0.194411560938842</v>
      </c>
      <c r="Z116" s="38"/>
      <c r="AA116" s="38"/>
      <c r="AB116" s="24">
        <f>(利润表!C116-利润表!C117)/利润表!C117</f>
        <v>-0.194675684499492</v>
      </c>
      <c r="AC116" s="24">
        <f>(利润表!F116-利润表!F117)/利润表!F117</f>
        <v>-0.068463240784</v>
      </c>
      <c r="AD116" s="38"/>
      <c r="AE116" s="24"/>
      <c r="AF116" s="38"/>
      <c r="AG116" s="24">
        <f>(资产表!C116-资产表!C117)/资产表!C117</f>
        <v>1.88614831654917</v>
      </c>
      <c r="AH116" s="38"/>
      <c r="AI116" s="38"/>
      <c r="AJ116" s="38"/>
      <c r="AK116" s="38"/>
      <c r="AL116" s="38"/>
      <c r="AM116" s="3"/>
      <c r="AN116" s="38"/>
      <c r="AO116" s="38"/>
      <c r="AP116" s="38"/>
      <c r="AQ116" s="38"/>
      <c r="AR116" s="53"/>
      <c r="AS116" s="56"/>
      <c r="AT116" s="56"/>
      <c r="AU116" s="38"/>
      <c r="AV116" s="38"/>
      <c r="AW116" s="38"/>
      <c r="AX116" s="38"/>
      <c r="AY116" s="38"/>
      <c r="AZ116" s="38"/>
      <c r="BA116" s="38"/>
      <c r="BB116" s="38"/>
      <c r="BC116" s="38"/>
    </row>
    <row r="117" spans="1:55">
      <c r="A117" s="3"/>
      <c r="B117" s="3">
        <v>2021</v>
      </c>
      <c r="C117" s="38"/>
      <c r="D117" s="38"/>
      <c r="E117" s="38"/>
      <c r="F117" s="38"/>
      <c r="G117" s="24"/>
      <c r="H117" s="24"/>
      <c r="I117" s="24">
        <f>利润表!C117/负债表!C117</f>
        <v>0.278519994792492</v>
      </c>
      <c r="J117" s="24">
        <f>利润表!C117/资产表!C117</f>
        <v>0.192275135074323</v>
      </c>
      <c r="K117" s="24"/>
      <c r="L117" s="38"/>
      <c r="M117" s="24"/>
      <c r="N117" s="24"/>
      <c r="O117" s="24"/>
      <c r="P117" s="24"/>
      <c r="Q117" s="24"/>
      <c r="R117" s="24">
        <f>利润表!C117/利润表!F117</f>
        <v>0.388707573145823</v>
      </c>
      <c r="S117" s="24">
        <f>利润表!F117/资产表!C117</f>
        <v>0.494652402880227</v>
      </c>
      <c r="T117" s="44">
        <f>资产表!C117/负债表!C117</f>
        <v>1.44854920884508</v>
      </c>
      <c r="U117" s="38"/>
      <c r="V117" s="38"/>
      <c r="W117" s="38"/>
      <c r="X117" s="38"/>
      <c r="Y117" s="24">
        <f>负债表!E117/资产表!C117</f>
        <v>0.309654105021884</v>
      </c>
      <c r="Z117" s="38"/>
      <c r="AA117" s="38"/>
      <c r="AB117" s="24">
        <f>(利润表!C117-利润表!C118)/利润表!C118</f>
        <v>0.155901391745666</v>
      </c>
      <c r="AC117" s="24">
        <f>(利润表!F117-利润表!F118)/利润表!F118</f>
        <v>0.268442800717744</v>
      </c>
      <c r="AD117" s="38"/>
      <c r="AE117" s="24"/>
      <c r="AF117" s="38"/>
      <c r="AG117" s="24">
        <f>(资产表!C117-资产表!C118)/资产表!C118</f>
        <v>0.836337274298991</v>
      </c>
      <c r="AH117" s="38"/>
      <c r="AI117" s="38"/>
      <c r="AJ117" s="38"/>
      <c r="AK117" s="38"/>
      <c r="AL117" s="38"/>
      <c r="AM117" s="3"/>
      <c r="AN117" s="38"/>
      <c r="AO117" s="38"/>
      <c r="AP117" s="38"/>
      <c r="AQ117" s="38"/>
      <c r="AR117" s="53"/>
      <c r="AS117" s="56"/>
      <c r="AT117" s="56"/>
      <c r="AU117" s="38"/>
      <c r="AV117" s="38"/>
      <c r="AW117" s="38"/>
      <c r="AX117" s="38"/>
      <c r="AY117" s="38"/>
      <c r="AZ117" s="38"/>
      <c r="BA117" s="38"/>
      <c r="BB117" s="38"/>
      <c r="BC117" s="38"/>
    </row>
    <row r="118" spans="1:55">
      <c r="A118" s="3"/>
      <c r="B118" s="3">
        <v>2020</v>
      </c>
      <c r="C118" s="38"/>
      <c r="D118" s="38"/>
      <c r="E118" s="38"/>
      <c r="F118" s="38"/>
      <c r="G118" s="24"/>
      <c r="H118" s="24"/>
      <c r="I118" s="24" t="e">
        <f>利润表!C118/负债表!C118</f>
        <v>#VALUE!</v>
      </c>
      <c r="J118" s="24">
        <f>利润表!C118/资产表!C118</f>
        <v>0.305460310005009</v>
      </c>
      <c r="K118" s="24"/>
      <c r="L118" s="38"/>
      <c r="M118" s="24"/>
      <c r="N118" s="24"/>
      <c r="O118" s="24"/>
      <c r="P118" s="24"/>
      <c r="Q118" s="24"/>
      <c r="R118" s="24">
        <f>利润表!C118/利润表!F118</f>
        <v>0.426553100690246</v>
      </c>
      <c r="S118" s="24">
        <f>利润表!F118/资产表!C118</f>
        <v>0.716113209611452</v>
      </c>
      <c r="T118" s="44" t="e">
        <f>资产表!C118/负债表!C118</f>
        <v>#VALUE!</v>
      </c>
      <c r="U118" s="38"/>
      <c r="V118" s="38"/>
      <c r="W118" s="38"/>
      <c r="X118" s="38"/>
      <c r="Y118" s="24" t="e">
        <f>负债表!E118/资产表!C118</f>
        <v>#VALUE!</v>
      </c>
      <c r="Z118" s="38"/>
      <c r="AA118" s="38"/>
      <c r="AB118" s="24">
        <f>(利润表!C118-利润表!C119)/利润表!C119</f>
        <v>0.0838257642773085</v>
      </c>
      <c r="AC118" s="24">
        <f>(利润表!F118-利润表!F119)/利润表!F119</f>
        <v>0.119290229730342</v>
      </c>
      <c r="AD118" s="38"/>
      <c r="AE118" s="24"/>
      <c r="AF118" s="38"/>
      <c r="AG118" s="24">
        <f>(资产表!C118-资产表!C119)/资产表!C119</f>
        <v>0.109431142683377</v>
      </c>
      <c r="AH118" s="38"/>
      <c r="AI118" s="38"/>
      <c r="AJ118" s="38"/>
      <c r="AK118" s="38"/>
      <c r="AL118" s="38"/>
      <c r="AM118" s="3"/>
      <c r="AN118" s="38"/>
      <c r="AO118" s="38"/>
      <c r="AP118" s="38"/>
      <c r="AQ118" s="38"/>
      <c r="AR118" s="53"/>
      <c r="AS118" s="56"/>
      <c r="AT118" s="56"/>
      <c r="AU118" s="38"/>
      <c r="AV118" s="38"/>
      <c r="AW118" s="38"/>
      <c r="AX118" s="38"/>
      <c r="AY118" s="38"/>
      <c r="AZ118" s="38"/>
      <c r="BA118" s="38"/>
      <c r="BB118" s="38"/>
      <c r="BC118" s="38"/>
    </row>
    <row r="119" spans="1:55">
      <c r="A119" s="3"/>
      <c r="B119" s="3">
        <v>2019</v>
      </c>
      <c r="C119" s="38"/>
      <c r="D119" s="38"/>
      <c r="E119" s="38"/>
      <c r="F119" s="38"/>
      <c r="G119" s="24"/>
      <c r="H119" s="24"/>
      <c r="I119" s="24" t="e">
        <f>利润表!C119/负债表!C119</f>
        <v>#VALUE!</v>
      </c>
      <c r="J119" s="24">
        <f>利润表!C119/资产表!C119</f>
        <v>0.312676808342201</v>
      </c>
      <c r="K119" s="24"/>
      <c r="L119" s="38"/>
      <c r="M119" s="24"/>
      <c r="N119" s="24"/>
      <c r="O119" s="24"/>
      <c r="P119" s="24"/>
      <c r="Q119" s="24"/>
      <c r="R119" s="24">
        <f>利润表!C119/利润表!F119</f>
        <v>0.440510581866568</v>
      </c>
      <c r="S119" s="24">
        <f>利润表!F119/资产表!C119</f>
        <v>0.709805442169632</v>
      </c>
      <c r="T119" s="44" t="e">
        <f>资产表!C119/负债表!C119</f>
        <v>#VALUE!</v>
      </c>
      <c r="U119" s="38"/>
      <c r="V119" s="38"/>
      <c r="W119" s="38"/>
      <c r="X119" s="38"/>
      <c r="Y119" s="24" t="e">
        <f>负债表!E119/资产表!C119</f>
        <v>#VALUE!</v>
      </c>
      <c r="Z119" s="38"/>
      <c r="AA119" s="38"/>
      <c r="AB119" s="24">
        <f>(利润表!C119-利润表!C120)/利润表!C120</f>
        <v>0.207218852977666</v>
      </c>
      <c r="AC119" s="24">
        <f>(利润表!F119-利润表!F120)/利润表!F120</f>
        <v>0.16341525645435</v>
      </c>
      <c r="AD119" s="38"/>
      <c r="AE119" s="24"/>
      <c r="AF119" s="38"/>
      <c r="AG119" s="24">
        <f>(资产表!C119-资产表!C120)/资产表!C120</f>
        <v>0.383381366907215</v>
      </c>
      <c r="AH119" s="38"/>
      <c r="AI119" s="38"/>
      <c r="AJ119" s="38"/>
      <c r="AK119" s="38"/>
      <c r="AL119" s="38"/>
      <c r="AM119" s="3"/>
      <c r="AN119" s="38"/>
      <c r="AO119" s="38"/>
      <c r="AP119" s="38"/>
      <c r="AQ119" s="38"/>
      <c r="AR119" s="53"/>
      <c r="AS119" s="56"/>
      <c r="AT119" s="56"/>
      <c r="AU119" s="38"/>
      <c r="AV119" s="38"/>
      <c r="AW119" s="38"/>
      <c r="AX119" s="38"/>
      <c r="AY119" s="38"/>
      <c r="AZ119" s="38"/>
      <c r="BA119" s="38"/>
      <c r="BB119" s="38"/>
      <c r="BC119" s="38"/>
    </row>
    <row r="120" spans="1:55">
      <c r="A120" s="3"/>
      <c r="B120" s="3">
        <v>2018</v>
      </c>
      <c r="C120" s="38"/>
      <c r="D120" s="38"/>
      <c r="E120" s="38"/>
      <c r="F120" s="38"/>
      <c r="G120" s="24"/>
      <c r="H120" s="24"/>
      <c r="I120" s="24" t="e">
        <f>利润表!C120/负债表!C120</f>
        <v>#VALUE!</v>
      </c>
      <c r="J120" s="24">
        <f>利润表!C120/资产表!C120</f>
        <v>0.358303939221716</v>
      </c>
      <c r="K120" s="24"/>
      <c r="L120" s="38"/>
      <c r="M120" s="24"/>
      <c r="N120" s="24"/>
      <c r="O120" s="24"/>
      <c r="P120" s="24"/>
      <c r="Q120" s="24"/>
      <c r="R120" s="24">
        <f>利润表!C120/利润表!F120</f>
        <v>0.424526779306875</v>
      </c>
      <c r="S120" s="24">
        <f>利润表!F120/资产表!C120</f>
        <v>0.844007861663566</v>
      </c>
      <c r="T120" s="44" t="e">
        <f>资产表!C120/负债表!C120</f>
        <v>#VALUE!</v>
      </c>
      <c r="U120" s="38"/>
      <c r="V120" s="38"/>
      <c r="W120" s="38"/>
      <c r="X120" s="38"/>
      <c r="Y120" s="24" t="e">
        <f>负债表!E120/资产表!C120</f>
        <v>#VALUE!</v>
      </c>
      <c r="Z120" s="38"/>
      <c r="AA120" s="38"/>
      <c r="AB120" s="24">
        <f>(利润表!C120-利润表!C121)/利润表!C121</f>
        <v>0.266547266437009</v>
      </c>
      <c r="AC120" s="24">
        <f>(利润表!F120-利润表!F121)/利润表!F121</f>
        <v>0.109534313771042</v>
      </c>
      <c r="AD120" s="38"/>
      <c r="AE120" s="24"/>
      <c r="AF120" s="38"/>
      <c r="AG120" s="24">
        <f>(资产表!C120-资产表!C121)/资产表!C121</f>
        <v>0.0318442701585995</v>
      </c>
      <c r="AH120" s="38"/>
      <c r="AI120" s="38"/>
      <c r="AJ120" s="38"/>
      <c r="AK120" s="38"/>
      <c r="AL120" s="38"/>
      <c r="AM120" s="3"/>
      <c r="AN120" s="38"/>
      <c r="AO120" s="38"/>
      <c r="AP120" s="38"/>
      <c r="AQ120" s="38"/>
      <c r="AR120" s="53"/>
      <c r="AS120" s="56"/>
      <c r="AT120" s="56"/>
      <c r="AU120" s="38"/>
      <c r="AV120" s="38"/>
      <c r="AW120" s="38"/>
      <c r="AX120" s="38"/>
      <c r="AY120" s="38"/>
      <c r="AZ120" s="38"/>
      <c r="BA120" s="38"/>
      <c r="BB120" s="38"/>
      <c r="BC120" s="38"/>
    </row>
    <row r="121" spans="1:55">
      <c r="A121" s="3"/>
      <c r="B121" s="3">
        <v>2017</v>
      </c>
      <c r="C121" s="38"/>
      <c r="D121" s="38"/>
      <c r="E121" s="38"/>
      <c r="F121" s="38"/>
      <c r="G121" s="24"/>
      <c r="H121" s="24"/>
      <c r="I121" s="24" t="e">
        <f>利润表!C121/负债表!C121</f>
        <v>#VALUE!</v>
      </c>
      <c r="J121" s="24">
        <f>利润表!C121/资产表!C121</f>
        <v>0.291906884534396</v>
      </c>
      <c r="K121" s="24"/>
      <c r="L121" s="38"/>
      <c r="M121" s="24"/>
      <c r="N121" s="24"/>
      <c r="O121" s="24"/>
      <c r="P121" s="24"/>
      <c r="Q121" s="24"/>
      <c r="R121" s="24">
        <f>利润表!C121/利润表!F121</f>
        <v>0.371898500148956</v>
      </c>
      <c r="S121" s="24">
        <f>利润表!F121/资产表!C121</f>
        <v>0.784910088148994</v>
      </c>
      <c r="T121" s="44" t="e">
        <f>资产表!C121/负债表!C121</f>
        <v>#VALUE!</v>
      </c>
      <c r="U121" s="38"/>
      <c r="V121" s="38"/>
      <c r="W121" s="38"/>
      <c r="X121" s="38"/>
      <c r="Y121" s="24" t="e">
        <f>负债表!E121/资产表!C121</f>
        <v>#VALUE!</v>
      </c>
      <c r="Z121" s="38"/>
      <c r="AA121" s="38"/>
      <c r="AB121" s="24" t="e">
        <f>(利润表!C121-利润表!C122)/利润表!C122</f>
        <v>#VALUE!</v>
      </c>
      <c r="AC121" s="24" t="e">
        <f>(利润表!F121-利润表!F122)/利润表!F122</f>
        <v>#VALUE!</v>
      </c>
      <c r="AD121" s="38"/>
      <c r="AE121" s="24"/>
      <c r="AF121" s="38"/>
      <c r="AG121" s="24" t="e">
        <f>(资产表!C121-资产表!C122)/资产表!C122</f>
        <v>#VALUE!</v>
      </c>
      <c r="AH121" s="38"/>
      <c r="AI121" s="38"/>
      <c r="AJ121" s="38"/>
      <c r="AK121" s="38"/>
      <c r="AL121" s="38"/>
      <c r="AM121" s="3"/>
      <c r="AN121" s="38"/>
      <c r="AO121" s="38"/>
      <c r="AP121" s="38"/>
      <c r="AQ121" s="38"/>
      <c r="AR121" s="53"/>
      <c r="AS121" s="56"/>
      <c r="AT121" s="56"/>
      <c r="AU121" s="38"/>
      <c r="AV121" s="38"/>
      <c r="AW121" s="38"/>
      <c r="AX121" s="38"/>
      <c r="AY121" s="38"/>
      <c r="AZ121" s="38"/>
      <c r="BA121" s="38"/>
      <c r="BB121" s="38"/>
      <c r="BC121" s="38"/>
    </row>
    <row r="122" spans="1:55">
      <c r="A122" s="3"/>
      <c r="B122" s="3">
        <v>2016</v>
      </c>
      <c r="C122" s="38"/>
      <c r="D122" s="38"/>
      <c r="E122" s="38"/>
      <c r="F122" s="38"/>
      <c r="G122" s="24"/>
      <c r="H122" s="24"/>
      <c r="I122" s="24" t="e">
        <f>利润表!C122/负债表!C122</f>
        <v>#VALUE!</v>
      </c>
      <c r="J122" s="24" t="e">
        <f>利润表!C122/资产表!C122</f>
        <v>#VALUE!</v>
      </c>
      <c r="K122" s="24"/>
      <c r="L122" s="38"/>
      <c r="M122" s="24"/>
      <c r="N122" s="24"/>
      <c r="O122" s="24"/>
      <c r="P122" s="24"/>
      <c r="Q122" s="24"/>
      <c r="R122" s="24" t="e">
        <f>利润表!C122/利润表!F122</f>
        <v>#VALUE!</v>
      </c>
      <c r="S122" s="24" t="e">
        <f>利润表!F122/资产表!C122</f>
        <v>#VALUE!</v>
      </c>
      <c r="T122" s="44" t="e">
        <f>资产表!C122/负债表!C122</f>
        <v>#VALUE!</v>
      </c>
      <c r="U122" s="38"/>
      <c r="V122" s="38"/>
      <c r="W122" s="38"/>
      <c r="X122" s="38"/>
      <c r="Y122" s="24" t="e">
        <f>负债表!E122/资产表!C122</f>
        <v>#VALUE!</v>
      </c>
      <c r="Z122" s="38"/>
      <c r="AA122" s="38"/>
      <c r="AB122" s="24" t="e">
        <f>(利润表!C122-利润表!C123)/利润表!C123</f>
        <v>#VALUE!</v>
      </c>
      <c r="AC122" s="24" t="e">
        <f>(利润表!F122-利润表!F123)/利润表!F123</f>
        <v>#VALUE!</v>
      </c>
      <c r="AD122" s="38"/>
      <c r="AE122" s="24"/>
      <c r="AF122" s="38"/>
      <c r="AG122" s="24" t="e">
        <f>(资产表!C122-资产表!C123)/资产表!C123</f>
        <v>#VALUE!</v>
      </c>
      <c r="AH122" s="38"/>
      <c r="AI122" s="38"/>
      <c r="AJ122" s="38"/>
      <c r="AK122" s="38"/>
      <c r="AL122" s="38"/>
      <c r="AM122" s="3"/>
      <c r="AN122" s="38"/>
      <c r="AO122" s="38"/>
      <c r="AP122" s="38"/>
      <c r="AQ122" s="38"/>
      <c r="AR122" s="53"/>
      <c r="AS122" s="56"/>
      <c r="AT122" s="56"/>
      <c r="AU122" s="38"/>
      <c r="AV122" s="38"/>
      <c r="AW122" s="38"/>
      <c r="AX122" s="38"/>
      <c r="AY122" s="38"/>
      <c r="AZ122" s="38"/>
      <c r="BA122" s="38"/>
      <c r="BB122" s="38"/>
      <c r="BC122" s="38"/>
    </row>
    <row r="123" spans="1:55">
      <c r="A123" s="3"/>
      <c r="B123" s="3">
        <v>2015</v>
      </c>
      <c r="C123" s="38"/>
      <c r="D123" s="38"/>
      <c r="E123" s="38"/>
      <c r="F123" s="38"/>
      <c r="G123" s="24"/>
      <c r="H123" s="24"/>
      <c r="I123" s="24" t="e">
        <f>利润表!C123/负债表!C123</f>
        <v>#VALUE!</v>
      </c>
      <c r="J123" s="24" t="e">
        <f>利润表!C123/资产表!C123</f>
        <v>#VALUE!</v>
      </c>
      <c r="K123" s="24"/>
      <c r="L123" s="38"/>
      <c r="M123" s="24"/>
      <c r="N123" s="24"/>
      <c r="O123" s="24"/>
      <c r="P123" s="24"/>
      <c r="Q123" s="24"/>
      <c r="R123" s="24" t="e">
        <f>利润表!C123/利润表!F123</f>
        <v>#VALUE!</v>
      </c>
      <c r="S123" s="24" t="e">
        <f>利润表!F123/资产表!C123</f>
        <v>#VALUE!</v>
      </c>
      <c r="T123" s="44" t="e">
        <f>资产表!C123/负债表!C123</f>
        <v>#VALUE!</v>
      </c>
      <c r="U123" s="38"/>
      <c r="V123" s="38"/>
      <c r="W123" s="38"/>
      <c r="X123" s="38"/>
      <c r="Y123" s="24" t="e">
        <f>负债表!E123/资产表!C123</f>
        <v>#VALUE!</v>
      </c>
      <c r="Z123" s="38"/>
      <c r="AA123" s="38"/>
      <c r="AB123" s="24" t="e">
        <f>(利润表!C123-利润表!C124)/利润表!C124</f>
        <v>#VALUE!</v>
      </c>
      <c r="AC123" s="24" t="e">
        <f>(利润表!F123-利润表!F124)/利润表!F124</f>
        <v>#VALUE!</v>
      </c>
      <c r="AD123" s="38"/>
      <c r="AE123" s="24"/>
      <c r="AF123" s="38"/>
      <c r="AG123" s="24" t="e">
        <f>(资产表!C123-资产表!C124)/资产表!C124</f>
        <v>#VALUE!</v>
      </c>
      <c r="AH123" s="38"/>
      <c r="AI123" s="38"/>
      <c r="AJ123" s="38"/>
      <c r="AK123" s="38"/>
      <c r="AL123" s="38"/>
      <c r="AM123" s="3"/>
      <c r="AN123" s="38"/>
      <c r="AO123" s="38"/>
      <c r="AP123" s="38"/>
      <c r="AQ123" s="38"/>
      <c r="AR123" s="53"/>
      <c r="AS123" s="56"/>
      <c r="AT123" s="56"/>
      <c r="AU123" s="38"/>
      <c r="AV123" s="38"/>
      <c r="AW123" s="38"/>
      <c r="AX123" s="38"/>
      <c r="AY123" s="38"/>
      <c r="AZ123" s="38"/>
      <c r="BA123" s="38"/>
      <c r="BB123" s="38"/>
      <c r="BC123" s="38"/>
    </row>
    <row r="124" spans="1:55">
      <c r="A124" s="3"/>
      <c r="B124" s="3">
        <v>2014</v>
      </c>
      <c r="C124" s="38"/>
      <c r="D124" s="38"/>
      <c r="E124" s="38"/>
      <c r="F124" s="38"/>
      <c r="G124" s="24"/>
      <c r="H124" s="24"/>
      <c r="I124" s="24" t="e">
        <f>利润表!C124/负债表!C124</f>
        <v>#VALUE!</v>
      </c>
      <c r="J124" s="24" t="e">
        <f>利润表!C124/资产表!C124</f>
        <v>#VALUE!</v>
      </c>
      <c r="K124" s="24"/>
      <c r="L124" s="38"/>
      <c r="M124" s="24"/>
      <c r="N124" s="24"/>
      <c r="O124" s="24"/>
      <c r="P124" s="24"/>
      <c r="Q124" s="24"/>
      <c r="R124" s="24" t="e">
        <f>利润表!C124/利润表!F124</f>
        <v>#VALUE!</v>
      </c>
      <c r="S124" s="24" t="e">
        <f>利润表!F124/资产表!C124</f>
        <v>#VALUE!</v>
      </c>
      <c r="T124" s="44" t="e">
        <f>资产表!C124/负债表!C124</f>
        <v>#VALUE!</v>
      </c>
      <c r="U124" s="38"/>
      <c r="V124" s="38"/>
      <c r="W124" s="38"/>
      <c r="X124" s="38"/>
      <c r="Y124" s="24" t="e">
        <f>负债表!E124/资产表!C124</f>
        <v>#VALUE!</v>
      </c>
      <c r="Z124" s="38"/>
      <c r="AA124" s="38"/>
      <c r="AB124" s="24" t="e">
        <f>(利润表!C124-利润表!C125)/利润表!C125</f>
        <v>#VALUE!</v>
      </c>
      <c r="AC124" s="24" t="e">
        <f>(利润表!F124-利润表!F125)/利润表!F125</f>
        <v>#VALUE!</v>
      </c>
      <c r="AD124" s="38"/>
      <c r="AE124" s="24"/>
      <c r="AF124" s="38"/>
      <c r="AG124" s="24" t="e">
        <f>(资产表!C124-资产表!C125)/资产表!C125</f>
        <v>#VALUE!</v>
      </c>
      <c r="AH124" s="38"/>
      <c r="AI124" s="38"/>
      <c r="AJ124" s="38"/>
      <c r="AK124" s="38"/>
      <c r="AL124" s="38"/>
      <c r="AM124" s="3"/>
      <c r="AN124" s="38"/>
      <c r="AO124" s="38"/>
      <c r="AP124" s="38"/>
      <c r="AQ124" s="38"/>
      <c r="AR124" s="53"/>
      <c r="AS124" s="56"/>
      <c r="AT124" s="56"/>
      <c r="AU124" s="38"/>
      <c r="AV124" s="38"/>
      <c r="AW124" s="38"/>
      <c r="AX124" s="38"/>
      <c r="AY124" s="38"/>
      <c r="AZ124" s="38"/>
      <c r="BA124" s="38"/>
      <c r="BB124" s="38"/>
      <c r="BC124" s="38"/>
    </row>
    <row r="125" spans="1:55">
      <c r="A125" s="3"/>
      <c r="B125" s="3">
        <v>2013</v>
      </c>
      <c r="C125" s="38"/>
      <c r="D125" s="38"/>
      <c r="E125" s="38"/>
      <c r="F125" s="38"/>
      <c r="G125" s="24"/>
      <c r="H125" s="24"/>
      <c r="I125" s="24" t="e">
        <f>利润表!C125/负债表!C125</f>
        <v>#VALUE!</v>
      </c>
      <c r="J125" s="24" t="e">
        <f>利润表!C125/资产表!C125</f>
        <v>#VALUE!</v>
      </c>
      <c r="K125" s="24"/>
      <c r="L125" s="38"/>
      <c r="M125" s="24"/>
      <c r="N125" s="24"/>
      <c r="O125" s="24"/>
      <c r="P125" s="24"/>
      <c r="Q125" s="24"/>
      <c r="R125" s="24" t="e">
        <f>利润表!C125/利润表!F125</f>
        <v>#VALUE!</v>
      </c>
      <c r="S125" s="24" t="e">
        <f>利润表!F125/资产表!C125</f>
        <v>#VALUE!</v>
      </c>
      <c r="T125" s="44" t="e">
        <f>资产表!C125/负债表!C125</f>
        <v>#VALUE!</v>
      </c>
      <c r="U125" s="38"/>
      <c r="V125" s="38"/>
      <c r="W125" s="38"/>
      <c r="X125" s="38"/>
      <c r="Y125" s="24" t="e">
        <f>负债表!E125/资产表!C125</f>
        <v>#VALUE!</v>
      </c>
      <c r="Z125" s="38"/>
      <c r="AA125" s="38"/>
      <c r="AB125" s="24" t="e">
        <f>(利润表!C125-利润表!C126)/利润表!C126</f>
        <v>#VALUE!</v>
      </c>
      <c r="AC125" s="24" t="e">
        <f>(利润表!F125-利润表!F126)/利润表!F126</f>
        <v>#VALUE!</v>
      </c>
      <c r="AD125" s="38"/>
      <c r="AE125" s="24"/>
      <c r="AF125" s="38"/>
      <c r="AG125" s="24" t="e">
        <f>(资产表!C125-资产表!C126)/资产表!C126</f>
        <v>#VALUE!</v>
      </c>
      <c r="AH125" s="38"/>
      <c r="AI125" s="38"/>
      <c r="AJ125" s="38"/>
      <c r="AK125" s="38"/>
      <c r="AL125" s="38"/>
      <c r="AM125" s="3"/>
      <c r="AN125" s="38"/>
      <c r="AO125" s="38"/>
      <c r="AP125" s="38"/>
      <c r="AQ125" s="38"/>
      <c r="AR125" s="53"/>
      <c r="AS125" s="56"/>
      <c r="AT125" s="56"/>
      <c r="AU125" s="38"/>
      <c r="AV125" s="38"/>
      <c r="AW125" s="38"/>
      <c r="AX125" s="38"/>
      <c r="AY125" s="38"/>
      <c r="AZ125" s="38"/>
      <c r="BA125" s="38"/>
      <c r="BB125" s="38"/>
      <c r="BC125" s="38"/>
    </row>
    <row r="126" spans="1:55">
      <c r="A126" s="3"/>
      <c r="B126" s="3">
        <v>2012</v>
      </c>
      <c r="C126" s="38"/>
      <c r="D126" s="38"/>
      <c r="E126" s="38"/>
      <c r="F126" s="38"/>
      <c r="G126" s="24"/>
      <c r="H126" s="24"/>
      <c r="I126" s="24" t="e">
        <f>利润表!C126/负债表!C126</f>
        <v>#VALUE!</v>
      </c>
      <c r="J126" s="24" t="e">
        <f>利润表!C126/资产表!C126</f>
        <v>#VALUE!</v>
      </c>
      <c r="K126" s="24"/>
      <c r="L126" s="38"/>
      <c r="M126" s="24"/>
      <c r="N126" s="24"/>
      <c r="O126" s="24"/>
      <c r="P126" s="24"/>
      <c r="Q126" s="24"/>
      <c r="R126" s="24" t="e">
        <f>利润表!C126/利润表!F126</f>
        <v>#VALUE!</v>
      </c>
      <c r="S126" s="24" t="e">
        <f>利润表!F126/资产表!C126</f>
        <v>#VALUE!</v>
      </c>
      <c r="T126" s="44" t="e">
        <f>资产表!C126/负债表!C126</f>
        <v>#VALUE!</v>
      </c>
      <c r="U126" s="38"/>
      <c r="V126" s="38"/>
      <c r="W126" s="38"/>
      <c r="X126" s="38"/>
      <c r="Y126" s="24" t="e">
        <f>负债表!E126/资产表!C126</f>
        <v>#VALUE!</v>
      </c>
      <c r="Z126" s="38"/>
      <c r="AA126" s="38"/>
      <c r="AB126" s="24" t="e">
        <f>(利润表!C126-利润表!C127)/利润表!C127</f>
        <v>#VALUE!</v>
      </c>
      <c r="AC126" s="24" t="e">
        <f>(利润表!F126-利润表!F127)/利润表!F127</f>
        <v>#VALUE!</v>
      </c>
      <c r="AD126" s="38"/>
      <c r="AE126" s="24"/>
      <c r="AF126" s="38"/>
      <c r="AG126" s="24" t="e">
        <f>(资产表!C126-资产表!C127)/资产表!C127</f>
        <v>#VALUE!</v>
      </c>
      <c r="AH126" s="38"/>
      <c r="AI126" s="38"/>
      <c r="AJ126" s="38"/>
      <c r="AK126" s="38"/>
      <c r="AL126" s="38"/>
      <c r="AM126" s="3"/>
      <c r="AN126" s="38"/>
      <c r="AO126" s="38"/>
      <c r="AP126" s="38"/>
      <c r="AQ126" s="38"/>
      <c r="AR126" s="53"/>
      <c r="AS126" s="56"/>
      <c r="AT126" s="56"/>
      <c r="AU126" s="38"/>
      <c r="AV126" s="38"/>
      <c r="AW126" s="38"/>
      <c r="AX126" s="38"/>
      <c r="AY126" s="38"/>
      <c r="AZ126" s="38"/>
      <c r="BA126" s="38"/>
      <c r="BB126" s="38"/>
      <c r="BC126" s="38"/>
    </row>
    <row r="127" spans="1:55">
      <c r="A127" s="3"/>
      <c r="B127" s="3">
        <v>2011</v>
      </c>
      <c r="C127" s="38"/>
      <c r="D127" s="38"/>
      <c r="E127" s="38"/>
      <c r="F127" s="38"/>
      <c r="G127" s="24"/>
      <c r="H127" s="24"/>
      <c r="I127" s="24" t="e">
        <f>利润表!C127/负债表!C127</f>
        <v>#DIV/0!</v>
      </c>
      <c r="J127" s="24" t="e">
        <f>利润表!C127/资产表!C127</f>
        <v>#DIV/0!</v>
      </c>
      <c r="K127" s="24"/>
      <c r="L127" s="38"/>
      <c r="M127" s="24"/>
      <c r="N127" s="24"/>
      <c r="O127" s="24"/>
      <c r="P127" s="24"/>
      <c r="Q127" s="24"/>
      <c r="R127" s="24" t="e">
        <f>利润表!C127/利润表!F127</f>
        <v>#DIV/0!</v>
      </c>
      <c r="S127" s="24" t="e">
        <f>利润表!F127/资产表!C127</f>
        <v>#DIV/0!</v>
      </c>
      <c r="T127" s="44" t="e">
        <f>资产表!C127/负债表!C127</f>
        <v>#DIV/0!</v>
      </c>
      <c r="U127" s="38"/>
      <c r="V127" s="38"/>
      <c r="W127" s="38"/>
      <c r="X127" s="38"/>
      <c r="Y127" s="24" t="e">
        <f>负债表!E127/资产表!C127</f>
        <v>#DIV/0!</v>
      </c>
      <c r="Z127" s="38"/>
      <c r="AA127" s="38"/>
      <c r="AB127" s="24" t="e">
        <f>(利润表!C127-利润表!C128)/利润表!C128</f>
        <v>#DIV/0!</v>
      </c>
      <c r="AC127" s="24" t="e">
        <f>(利润表!F127-利润表!F128)/利润表!F128</f>
        <v>#DIV/0!</v>
      </c>
      <c r="AD127" s="38"/>
      <c r="AE127" s="24"/>
      <c r="AF127" s="38"/>
      <c r="AG127" s="24" t="e">
        <f>(资产表!C127-资产表!C128)/资产表!C128</f>
        <v>#DIV/0!</v>
      </c>
      <c r="AH127" s="38"/>
      <c r="AI127" s="38"/>
      <c r="AJ127" s="38"/>
      <c r="AK127" s="38"/>
      <c r="AL127" s="38"/>
      <c r="AM127" s="3"/>
      <c r="AN127" s="38"/>
      <c r="AO127" s="38"/>
      <c r="AP127" s="38"/>
      <c r="AQ127" s="38"/>
      <c r="AR127" s="53"/>
      <c r="AS127" s="56"/>
      <c r="AT127" s="56"/>
      <c r="AU127" s="38"/>
      <c r="AV127" s="38"/>
      <c r="AW127" s="38"/>
      <c r="AX127" s="38"/>
      <c r="AY127" s="38"/>
      <c r="AZ127" s="38"/>
      <c r="BA127" s="38"/>
      <c r="BB127" s="38"/>
      <c r="BC127" s="38"/>
    </row>
    <row r="128" spans="1:55">
      <c r="A128" s="3"/>
      <c r="B128" s="3">
        <v>2010</v>
      </c>
      <c r="C128" s="38"/>
      <c r="D128" s="38"/>
      <c r="E128" s="38"/>
      <c r="F128" s="38"/>
      <c r="G128" s="24"/>
      <c r="H128" s="24"/>
      <c r="I128" s="24" t="e">
        <f>利润表!C128/负债表!C128</f>
        <v>#DIV/0!</v>
      </c>
      <c r="J128" s="24" t="e">
        <f>利润表!C128/资产表!C128</f>
        <v>#DIV/0!</v>
      </c>
      <c r="K128" s="24"/>
      <c r="L128" s="38"/>
      <c r="M128" s="24"/>
      <c r="N128" s="24"/>
      <c r="O128" s="24"/>
      <c r="P128" s="24"/>
      <c r="Q128" s="24"/>
      <c r="R128" s="24" t="e">
        <f>利润表!C128/利润表!F128</f>
        <v>#DIV/0!</v>
      </c>
      <c r="S128" s="24" t="e">
        <f>利润表!F128/资产表!C128</f>
        <v>#DIV/0!</v>
      </c>
      <c r="T128" s="44" t="e">
        <f>资产表!C128/负债表!C128</f>
        <v>#DIV/0!</v>
      </c>
      <c r="U128" s="38"/>
      <c r="V128" s="38"/>
      <c r="W128" s="38"/>
      <c r="X128" s="38"/>
      <c r="Y128" s="24" t="e">
        <f>负债表!E128/资产表!C128</f>
        <v>#DIV/0!</v>
      </c>
      <c r="Z128" s="38"/>
      <c r="AA128" s="38"/>
      <c r="AB128" s="24">
        <f>(利润表!C128-利润表!C129)/利润表!C129</f>
        <v>-1</v>
      </c>
      <c r="AC128" s="24">
        <f>(利润表!F128-利润表!F129)/利润表!F129</f>
        <v>-1</v>
      </c>
      <c r="AD128" s="38"/>
      <c r="AE128" s="24"/>
      <c r="AF128" s="38"/>
      <c r="AG128" s="24">
        <f>(资产表!C128-资产表!C129)/资产表!C129</f>
        <v>-1</v>
      </c>
      <c r="AH128" s="38"/>
      <c r="AI128" s="38"/>
      <c r="AJ128" s="38"/>
      <c r="AK128" s="38"/>
      <c r="AL128" s="38"/>
      <c r="AM128" s="3"/>
      <c r="AN128" s="38"/>
      <c r="AO128" s="38"/>
      <c r="AP128" s="38"/>
      <c r="AQ128" s="38"/>
      <c r="AR128" s="53"/>
      <c r="AS128" s="56"/>
      <c r="AT128" s="56"/>
      <c r="AU128" s="38"/>
      <c r="AV128" s="38"/>
      <c r="AW128" s="38"/>
      <c r="AX128" s="38"/>
      <c r="AY128" s="38"/>
      <c r="AZ128" s="38"/>
      <c r="BA128" s="38"/>
      <c r="BB128" s="38"/>
      <c r="BC128" s="38"/>
    </row>
    <row r="129" spans="1:55">
      <c r="A129" s="3" t="s">
        <v>65</v>
      </c>
      <c r="B129" s="3">
        <v>2023</v>
      </c>
      <c r="C129" s="38"/>
      <c r="D129" s="38"/>
      <c r="E129" s="38"/>
      <c r="F129" s="38"/>
      <c r="G129" s="24"/>
      <c r="H129" s="24"/>
      <c r="I129" s="24">
        <f>利润表!C129/负债表!C129</f>
        <v>0.0153831788586653</v>
      </c>
      <c r="J129" s="24">
        <f>利润表!C129/资产表!C129</f>
        <v>0.0053675264547132</v>
      </c>
      <c r="K129" s="24"/>
      <c r="L129" s="38"/>
      <c r="M129" s="24"/>
      <c r="N129" s="24"/>
      <c r="O129" s="24"/>
      <c r="P129" s="24"/>
      <c r="Q129" s="24"/>
      <c r="R129" s="24">
        <f>利润表!C129/利润表!F129</f>
        <v>0.00221583083725278</v>
      </c>
      <c r="S129" s="24">
        <f>利润表!F129/资产表!C129</f>
        <v>2.42235389293884</v>
      </c>
      <c r="T129" s="44">
        <f>资产表!C129/负债表!C129</f>
        <v>2.86597168890662</v>
      </c>
      <c r="U129" s="38"/>
      <c r="V129" s="38"/>
      <c r="W129" s="38"/>
      <c r="X129" s="38"/>
      <c r="Y129" s="24">
        <f>负债表!E129/资产表!C129</f>
        <v>0.651078200154341</v>
      </c>
      <c r="Z129" s="38"/>
      <c r="AA129" s="38"/>
      <c r="AB129" s="24">
        <f>(利润表!C129-利润表!C130)/利润表!C130</f>
        <v>-1.05359980566226</v>
      </c>
      <c r="AC129" s="24">
        <f>(利润表!F129-利润表!F130)/利润表!F130</f>
        <v>0.434357291992688</v>
      </c>
      <c r="AD129" s="38"/>
      <c r="AE129" s="24"/>
      <c r="AF129" s="38"/>
      <c r="AG129" s="24">
        <f>(资产表!C129-资产表!C130)/资产表!C130</f>
        <v>0.195470258972974</v>
      </c>
      <c r="AH129" s="38"/>
      <c r="AI129" s="38"/>
      <c r="AJ129" s="38"/>
      <c r="AK129" s="38"/>
      <c r="AL129" s="38"/>
      <c r="AM129" s="3"/>
      <c r="AN129" s="38"/>
      <c r="AO129" s="38"/>
      <c r="AP129" s="38"/>
      <c r="AQ129" s="38"/>
      <c r="AR129" s="53"/>
      <c r="AS129" s="56"/>
      <c r="AT129" s="56"/>
      <c r="AU129" s="38"/>
      <c r="AV129" s="38"/>
      <c r="AW129" s="38"/>
      <c r="AX129" s="38"/>
      <c r="AY129" s="38"/>
      <c r="AZ129" s="38"/>
      <c r="BA129" s="38"/>
      <c r="BB129" s="38"/>
      <c r="BC129" s="38"/>
    </row>
    <row r="130" spans="1:55">
      <c r="A130" s="3"/>
      <c r="B130" s="3">
        <v>2022</v>
      </c>
      <c r="C130" s="38"/>
      <c r="D130" s="38"/>
      <c r="E130" s="38"/>
      <c r="F130" s="38"/>
      <c r="G130" s="24"/>
      <c r="H130" s="24"/>
      <c r="I130" s="24">
        <f>利润表!C130/负债表!C130</f>
        <v>-0.29327139063796</v>
      </c>
      <c r="J130" s="24">
        <f>利润表!C130/资产表!C130</f>
        <v>-0.119715326605721</v>
      </c>
      <c r="K130" s="24"/>
      <c r="L130" s="38"/>
      <c r="M130" s="24"/>
      <c r="N130" s="24"/>
      <c r="O130" s="24"/>
      <c r="P130" s="24"/>
      <c r="Q130" s="24"/>
      <c r="R130" s="24">
        <f>利润表!C130/利润表!F130</f>
        <v>-0.0592967284109729</v>
      </c>
      <c r="S130" s="24">
        <f>利润表!F130/资产表!C130</f>
        <v>2.0189195898971</v>
      </c>
      <c r="T130" s="44">
        <f>资产表!C130/负债表!C130</f>
        <v>2.4497397196588</v>
      </c>
      <c r="U130" s="38"/>
      <c r="V130" s="38"/>
      <c r="W130" s="38"/>
      <c r="X130" s="38"/>
      <c r="Y130" s="24">
        <f>负债表!E130/资产表!C130</f>
        <v>0.591793368097374</v>
      </c>
      <c r="Z130" s="38"/>
      <c r="AA130" s="38"/>
      <c r="AB130" s="24">
        <f>(利润表!C130-利润表!C131)/利润表!C131</f>
        <v>-5.16849047856922</v>
      </c>
      <c r="AC130" s="24">
        <f>(利润表!F130-利润表!F131)/利润表!F131</f>
        <v>-0.08471819022033</v>
      </c>
      <c r="AD130" s="38"/>
      <c r="AE130" s="24"/>
      <c r="AF130" s="38"/>
      <c r="AG130" s="24">
        <f>(资产表!C130-资产表!C131)/资产表!C131</f>
        <v>0.0131319816210501</v>
      </c>
      <c r="AH130" s="38"/>
      <c r="AI130" s="38"/>
      <c r="AJ130" s="38"/>
      <c r="AK130" s="38"/>
      <c r="AL130" s="38"/>
      <c r="AM130" s="3"/>
      <c r="AN130" s="38"/>
      <c r="AO130" s="38"/>
      <c r="AP130" s="38"/>
      <c r="AQ130" s="38"/>
      <c r="AR130" s="53"/>
      <c r="AS130" s="56"/>
      <c r="AT130" s="56"/>
      <c r="AU130" s="38"/>
      <c r="AV130" s="38"/>
      <c r="AW130" s="38"/>
      <c r="AX130" s="38"/>
      <c r="AY130" s="38"/>
      <c r="AZ130" s="38"/>
      <c r="BA130" s="38"/>
      <c r="BB130" s="38"/>
      <c r="BC130" s="38"/>
    </row>
    <row r="131" spans="1:55">
      <c r="A131" s="3"/>
      <c r="B131" s="3">
        <v>2021</v>
      </c>
      <c r="C131" s="38"/>
      <c r="D131" s="38"/>
      <c r="E131" s="38"/>
      <c r="F131" s="38"/>
      <c r="G131" s="24"/>
      <c r="H131" s="24"/>
      <c r="I131" s="24">
        <f>利润表!C131/负债表!C131</f>
        <v>0.0554930697266196</v>
      </c>
      <c r="J131" s="24">
        <f>利润表!C131/资产表!C131</f>
        <v>0.0290962463985514</v>
      </c>
      <c r="K131" s="24"/>
      <c r="L131" s="38"/>
      <c r="M131" s="24"/>
      <c r="N131" s="24"/>
      <c r="O131" s="24"/>
      <c r="P131" s="24"/>
      <c r="Q131" s="24"/>
      <c r="R131" s="24">
        <f>利润表!C131/利润表!F131</f>
        <v>0.0130198730626914</v>
      </c>
      <c r="S131" s="24">
        <f>利润表!F131/资产表!C131</f>
        <v>2.23475653398857</v>
      </c>
      <c r="T131" s="44">
        <f>资产表!C131/负债表!C131</f>
        <v>1.90722435349539</v>
      </c>
      <c r="U131" s="38"/>
      <c r="V131" s="38"/>
      <c r="W131" s="38"/>
      <c r="X131" s="38"/>
      <c r="Y131" s="24">
        <f>负债表!E131/资产表!C131</f>
        <v>0.475677836135381</v>
      </c>
      <c r="Z131" s="38"/>
      <c r="AA131" s="38"/>
      <c r="AB131" s="24">
        <f>(利润表!C131-利润表!C132)/利润表!C132</f>
        <v>-0.279504491459697</v>
      </c>
      <c r="AC131" s="24">
        <f>(利润表!F131-利润表!F132)/利润表!F132</f>
        <v>-0.0110785033485294</v>
      </c>
      <c r="AD131" s="38"/>
      <c r="AE131" s="24"/>
      <c r="AF131" s="38"/>
      <c r="AG131" s="24">
        <f>(资产表!C131-资产表!C132)/资产表!C132</f>
        <v>-0.166600146219965</v>
      </c>
      <c r="AH131" s="38"/>
      <c r="AI131" s="38"/>
      <c r="AJ131" s="38"/>
      <c r="AK131" s="38"/>
      <c r="AL131" s="38"/>
      <c r="AM131" s="3"/>
      <c r="AN131" s="38"/>
      <c r="AO131" s="38"/>
      <c r="AP131" s="38"/>
      <c r="AQ131" s="38"/>
      <c r="AR131" s="53"/>
      <c r="AS131" s="56"/>
      <c r="AT131" s="56"/>
      <c r="AU131" s="38"/>
      <c r="AV131" s="38"/>
      <c r="AW131" s="38"/>
      <c r="AX131" s="38"/>
      <c r="AY131" s="38"/>
      <c r="AZ131" s="38"/>
      <c r="BA131" s="38"/>
      <c r="BB131" s="38"/>
      <c r="BC131" s="38"/>
    </row>
    <row r="132" spans="1:55">
      <c r="A132" s="3"/>
      <c r="B132" s="3">
        <v>2020</v>
      </c>
      <c r="C132" s="38"/>
      <c r="D132" s="38"/>
      <c r="E132" s="38"/>
      <c r="F132" s="38"/>
      <c r="G132" s="24"/>
      <c r="H132" s="24"/>
      <c r="I132" s="24">
        <f>利润表!C132/负债表!C132</f>
        <v>0.0806105987007576</v>
      </c>
      <c r="J132" s="24">
        <f>利润表!C132/资产表!C132</f>
        <v>0.0336557372067839</v>
      </c>
      <c r="K132" s="24"/>
      <c r="L132" s="38"/>
      <c r="M132" s="24"/>
      <c r="N132" s="24"/>
      <c r="O132" s="24"/>
      <c r="P132" s="24"/>
      <c r="Q132" s="24"/>
      <c r="R132" s="24">
        <f>利润表!C132/利润表!F132</f>
        <v>0.0178705241084077</v>
      </c>
      <c r="S132" s="24">
        <f>利润表!F132/资产表!C132</f>
        <v>1.88331002507921</v>
      </c>
      <c r="T132" s="44">
        <f>资产表!C132/负债表!C132</f>
        <v>2.39515177473246</v>
      </c>
      <c r="U132" s="38"/>
      <c r="V132" s="38"/>
      <c r="W132" s="38"/>
      <c r="X132" s="38"/>
      <c r="Y132" s="24">
        <f>负债表!E132/资产表!C132</f>
        <v>0.58248992379128</v>
      </c>
      <c r="Z132" s="38"/>
      <c r="AA132" s="38"/>
      <c r="AB132" s="24">
        <f>(利润表!C132-利润表!C133)/利润表!C133</f>
        <v>0.0194103709779066</v>
      </c>
      <c r="AC132" s="24">
        <f>(利润表!F132-利润表!F133)/利润表!F133</f>
        <v>0.441944708155045</v>
      </c>
      <c r="AD132" s="38"/>
      <c r="AE132" s="24"/>
      <c r="AF132" s="38"/>
      <c r="AG132" s="24">
        <f>(资产表!C132-资产表!C133)/资产表!C133</f>
        <v>0.129525463799887</v>
      </c>
      <c r="AH132" s="38"/>
      <c r="AI132" s="38"/>
      <c r="AJ132" s="38"/>
      <c r="AK132" s="38"/>
      <c r="AL132" s="38"/>
      <c r="AM132" s="3"/>
      <c r="AN132" s="38"/>
      <c r="AO132" s="38"/>
      <c r="AP132" s="38"/>
      <c r="AQ132" s="38"/>
      <c r="AR132" s="53"/>
      <c r="AS132" s="56"/>
      <c r="AT132" s="56"/>
      <c r="AU132" s="38"/>
      <c r="AV132" s="38"/>
      <c r="AW132" s="38"/>
      <c r="AX132" s="38"/>
      <c r="AY132" s="38"/>
      <c r="AZ132" s="38"/>
      <c r="BA132" s="38"/>
      <c r="BB132" s="38"/>
      <c r="BC132" s="38"/>
    </row>
    <row r="133" spans="1:55">
      <c r="A133" s="3"/>
      <c r="B133" s="3">
        <v>2019</v>
      </c>
      <c r="C133" s="38"/>
      <c r="D133" s="38"/>
      <c r="E133" s="38"/>
      <c r="F133" s="38"/>
      <c r="G133" s="24"/>
      <c r="H133" s="24"/>
      <c r="I133" s="24">
        <f>利润表!C133/负债表!C133</f>
        <v>0.0804859114079484</v>
      </c>
      <c r="J133" s="24">
        <f>利润表!C133/资产表!C133</f>
        <v>0.0372911766058966</v>
      </c>
      <c r="K133" s="24"/>
      <c r="L133" s="38"/>
      <c r="M133" s="24"/>
      <c r="N133" s="24"/>
      <c r="O133" s="24"/>
      <c r="P133" s="24"/>
      <c r="Q133" s="24"/>
      <c r="R133" s="24">
        <f>利润表!C133/利润表!F133</f>
        <v>0.0252776589327381</v>
      </c>
      <c r="S133" s="24">
        <f>利润表!F133/资产表!C133</f>
        <v>1.47526227429231</v>
      </c>
      <c r="T133" s="44">
        <f>资产表!C133/负债表!C133</f>
        <v>2.15830978621419</v>
      </c>
      <c r="U133" s="38"/>
      <c r="V133" s="38"/>
      <c r="W133" s="38"/>
      <c r="X133" s="38"/>
      <c r="Y133" s="24">
        <f>负债表!E133/资产表!C133</f>
        <v>0.536674481862003</v>
      </c>
      <c r="Z133" s="38"/>
      <c r="AA133" s="38"/>
      <c r="AB133" s="24">
        <f>(利润表!C133-利润表!C134)/利润表!C134</f>
        <v>0.826556405703409</v>
      </c>
      <c r="AC133" s="24">
        <f>(利润表!F133-利润表!F134)/利润表!F134</f>
        <v>0.216488745805474</v>
      </c>
      <c r="AD133" s="38"/>
      <c r="AE133" s="24"/>
      <c r="AF133" s="38"/>
      <c r="AG133" s="24">
        <f>(资产表!C133-资产表!C134)/资产表!C134</f>
        <v>0.123144234838993</v>
      </c>
      <c r="AH133" s="38"/>
      <c r="AI133" s="38"/>
      <c r="AJ133" s="38"/>
      <c r="AK133" s="38"/>
      <c r="AL133" s="38"/>
      <c r="AM133" s="3"/>
      <c r="AN133" s="38"/>
      <c r="AO133" s="38"/>
      <c r="AP133" s="38"/>
      <c r="AQ133" s="38"/>
      <c r="AR133" s="53"/>
      <c r="AS133" s="56"/>
      <c r="AT133" s="56"/>
      <c r="AU133" s="38"/>
      <c r="AV133" s="38"/>
      <c r="AW133" s="38"/>
      <c r="AX133" s="38"/>
      <c r="AY133" s="38"/>
      <c r="AZ133" s="38"/>
      <c r="BA133" s="38"/>
      <c r="BB133" s="38"/>
      <c r="BC133" s="38"/>
    </row>
    <row r="134" spans="1:55">
      <c r="A134" s="3"/>
      <c r="B134" s="3">
        <v>2018</v>
      </c>
      <c r="C134" s="38"/>
      <c r="D134" s="38"/>
      <c r="E134" s="38"/>
      <c r="F134" s="38"/>
      <c r="G134" s="24"/>
      <c r="H134" s="24"/>
      <c r="I134" s="24">
        <f>利润表!C134/负债表!C134</f>
        <v>0.060255663637437</v>
      </c>
      <c r="J134" s="24">
        <f>利润表!C134/资产表!C134</f>
        <v>0.0229302363094263</v>
      </c>
      <c r="K134" s="24"/>
      <c r="L134" s="38"/>
      <c r="M134" s="24"/>
      <c r="N134" s="24"/>
      <c r="O134" s="24"/>
      <c r="P134" s="24"/>
      <c r="Q134" s="24"/>
      <c r="R134" s="24">
        <f>利润表!C134/利润表!F134</f>
        <v>0.0168349510127191</v>
      </c>
      <c r="S134" s="24">
        <f>利润表!F134/资产表!C134</f>
        <v>1.36206136222803</v>
      </c>
      <c r="T134" s="44">
        <f>资产表!C134/负债表!C134</f>
        <v>2.62778206139405</v>
      </c>
      <c r="U134" s="38"/>
      <c r="V134" s="38"/>
      <c r="W134" s="38"/>
      <c r="X134" s="38"/>
      <c r="Y134" s="24">
        <f>负债表!E134/资产表!C134</f>
        <v>0.619450937468728</v>
      </c>
      <c r="Z134" s="38"/>
      <c r="AA134" s="38"/>
      <c r="AB134" s="24">
        <f>(利润表!C134-利润表!C135)/利润表!C135</f>
        <v>0.749850556506161</v>
      </c>
      <c r="AC134" s="24">
        <f>(利润表!F134-利润表!F135)/利润表!F135</f>
        <v>0.51692041314652</v>
      </c>
      <c r="AD134" s="38"/>
      <c r="AE134" s="24"/>
      <c r="AF134" s="38"/>
      <c r="AG134" s="24">
        <f>(资产表!C134-资产表!C135)/资产表!C135</f>
        <v>0.0137871320893751</v>
      </c>
      <c r="AH134" s="38"/>
      <c r="AI134" s="38"/>
      <c r="AJ134" s="38"/>
      <c r="AK134" s="38"/>
      <c r="AL134" s="38"/>
      <c r="AM134" s="3"/>
      <c r="AN134" s="38"/>
      <c r="AO134" s="38"/>
      <c r="AP134" s="38"/>
      <c r="AQ134" s="38"/>
      <c r="AR134" s="53"/>
      <c r="AS134" s="56"/>
      <c r="AT134" s="56"/>
      <c r="AU134" s="38"/>
      <c r="AV134" s="38"/>
      <c r="AW134" s="38"/>
      <c r="AX134" s="38"/>
      <c r="AY134" s="38"/>
      <c r="AZ134" s="38"/>
      <c r="BA134" s="38"/>
      <c r="BB134" s="38"/>
      <c r="BC134" s="38"/>
    </row>
    <row r="135" spans="1:55">
      <c r="A135" s="3"/>
      <c r="B135" s="3">
        <v>2017</v>
      </c>
      <c r="C135" s="38"/>
      <c r="D135" s="38"/>
      <c r="E135" s="38"/>
      <c r="F135" s="38"/>
      <c r="G135" s="24"/>
      <c r="H135" s="24"/>
      <c r="I135" s="24">
        <f>利润表!C135/负债表!C135</f>
        <v>0.0350325178991011</v>
      </c>
      <c r="J135" s="24">
        <f>利润表!C135/资产表!C135</f>
        <v>0.0132847793314875</v>
      </c>
      <c r="K135" s="24"/>
      <c r="L135" s="38"/>
      <c r="M135" s="24"/>
      <c r="N135" s="24"/>
      <c r="O135" s="24"/>
      <c r="P135" s="24"/>
      <c r="Q135" s="24"/>
      <c r="R135" s="24">
        <f>利润表!C135/利润表!F135</f>
        <v>0.0145939781832023</v>
      </c>
      <c r="S135" s="24">
        <f>利润表!F135/资产表!C135</f>
        <v>0.910291845357034</v>
      </c>
      <c r="T135" s="44">
        <f>资产表!C135/负债表!C135</f>
        <v>2.63704176222688</v>
      </c>
      <c r="U135" s="38"/>
      <c r="V135" s="38"/>
      <c r="W135" s="38"/>
      <c r="X135" s="38"/>
      <c r="Y135" s="24">
        <f>负债表!E135/资产表!C135</f>
        <v>0.620787196348557</v>
      </c>
      <c r="Z135" s="38"/>
      <c r="AA135" s="38"/>
      <c r="AB135" s="24">
        <f>(利润表!C135-利润表!C136)/利润表!C136</f>
        <v>-0.652513623932292</v>
      </c>
      <c r="AC135" s="24">
        <f>(利润表!F135-利润表!F136)/利润表!F136</f>
        <v>0.236359018548024</v>
      </c>
      <c r="AD135" s="38"/>
      <c r="AE135" s="24"/>
      <c r="AF135" s="38"/>
      <c r="AG135" s="24">
        <f>(资产表!C135-资产表!C136)/资产表!C136</f>
        <v>0.0122599420686862</v>
      </c>
      <c r="AH135" s="38"/>
      <c r="AI135" s="38"/>
      <c r="AJ135" s="38"/>
      <c r="AK135" s="38"/>
      <c r="AL135" s="38"/>
      <c r="AM135" s="3"/>
      <c r="AN135" s="38"/>
      <c r="AO135" s="38"/>
      <c r="AP135" s="38"/>
      <c r="AQ135" s="38"/>
      <c r="AR135" s="53"/>
      <c r="AS135" s="56"/>
      <c r="AT135" s="56"/>
      <c r="AU135" s="38"/>
      <c r="AV135" s="38"/>
      <c r="AW135" s="38"/>
      <c r="AX135" s="38"/>
      <c r="AY135" s="38"/>
      <c r="AZ135" s="38"/>
      <c r="BA135" s="38"/>
      <c r="BB135" s="38"/>
      <c r="BC135" s="38"/>
    </row>
    <row r="136" spans="1:55">
      <c r="A136" s="3"/>
      <c r="B136" s="3">
        <v>2016</v>
      </c>
      <c r="C136" s="38"/>
      <c r="D136" s="38"/>
      <c r="E136" s="38"/>
      <c r="F136" s="38"/>
      <c r="G136" s="24"/>
      <c r="H136" s="24"/>
      <c r="I136" s="24">
        <f>利润表!C136/负债表!C136</f>
        <v>0.108875077031391</v>
      </c>
      <c r="J136" s="24">
        <f>利润表!C136/资产表!C136</f>
        <v>0.0386997905030571</v>
      </c>
      <c r="K136" s="24"/>
      <c r="L136" s="38"/>
      <c r="M136" s="24"/>
      <c r="N136" s="24"/>
      <c r="O136" s="24"/>
      <c r="P136" s="24"/>
      <c r="Q136" s="24"/>
      <c r="R136" s="24">
        <f>利润表!C136/利润表!F136</f>
        <v>0.0519254790575717</v>
      </c>
      <c r="S136" s="24">
        <f>利润表!F136/资产表!C136</f>
        <v>0.745294818756496</v>
      </c>
      <c r="T136" s="44">
        <f>资产表!C136/负债表!C136</f>
        <v>2.81332471354826</v>
      </c>
      <c r="U136" s="38"/>
      <c r="V136" s="38"/>
      <c r="W136" s="38"/>
      <c r="X136" s="38"/>
      <c r="Y136" s="24">
        <f>负债表!E136/资产表!C136</f>
        <v>0.644548673964206</v>
      </c>
      <c r="Z136" s="38"/>
      <c r="AA136" s="38"/>
      <c r="AB136" s="24">
        <f>(利润表!C136-利润表!C137)/利润表!C137</f>
        <v>8.44836898421436</v>
      </c>
      <c r="AC136" s="24">
        <f>(利润表!F136-利润表!F137)/利润表!F137</f>
        <v>0.475824709064317</v>
      </c>
      <c r="AD136" s="38"/>
      <c r="AE136" s="24"/>
      <c r="AF136" s="38"/>
      <c r="AG136" s="24">
        <f>(资产表!C136-资产表!C137)/资产表!C137</f>
        <v>0.0097719759885751</v>
      </c>
      <c r="AH136" s="38"/>
      <c r="AI136" s="38"/>
      <c r="AJ136" s="38"/>
      <c r="AK136" s="38"/>
      <c r="AL136" s="38"/>
      <c r="AM136" s="3"/>
      <c r="AN136" s="38"/>
      <c r="AO136" s="38"/>
      <c r="AP136" s="38"/>
      <c r="AQ136" s="38"/>
      <c r="AR136" s="53"/>
      <c r="AS136" s="56"/>
      <c r="AT136" s="56"/>
      <c r="AU136" s="38"/>
      <c r="AV136" s="38"/>
      <c r="AW136" s="38"/>
      <c r="AX136" s="38"/>
      <c r="AY136" s="38"/>
      <c r="AZ136" s="38"/>
      <c r="BA136" s="38"/>
      <c r="BB136" s="38"/>
      <c r="BC136" s="38"/>
    </row>
    <row r="137" spans="1:55">
      <c r="A137" s="3"/>
      <c r="B137" s="3">
        <v>2015</v>
      </c>
      <c r="C137" s="38"/>
      <c r="D137" s="38"/>
      <c r="E137" s="38"/>
      <c r="F137" s="38"/>
      <c r="G137" s="24"/>
      <c r="H137" s="24"/>
      <c r="I137" s="24">
        <f>利润表!C137/负债表!C137</f>
        <v>0.0124388023756829</v>
      </c>
      <c r="J137" s="24">
        <f>利润表!C137/资产表!C137</f>
        <v>0.00413594811886628</v>
      </c>
      <c r="K137" s="24"/>
      <c r="L137" s="38"/>
      <c r="M137" s="24"/>
      <c r="N137" s="24"/>
      <c r="O137" s="24"/>
      <c r="P137" s="24"/>
      <c r="Q137" s="24"/>
      <c r="R137" s="24">
        <f>利润表!C137/利润表!F137</f>
        <v>0.00811070197948436</v>
      </c>
      <c r="S137" s="24">
        <f>利润表!F137/资产表!C137</f>
        <v>0.509937133595584</v>
      </c>
      <c r="T137" s="44">
        <f>资产表!C137/负债表!C137</f>
        <v>3.00748510817697</v>
      </c>
      <c r="U137" s="38"/>
      <c r="V137" s="38"/>
      <c r="W137" s="38"/>
      <c r="X137" s="38"/>
      <c r="Y137" s="24">
        <f>负债表!E137/资产表!C137</f>
        <v>0.66749627544917</v>
      </c>
      <c r="Z137" s="38"/>
      <c r="AA137" s="38"/>
      <c r="AB137" s="24">
        <f>(利润表!C137-利润表!C138)/利润表!C138</f>
        <v>-0.904897114332331</v>
      </c>
      <c r="AC137" s="24">
        <f>(利润表!F137-利润表!F138)/利润表!F138</f>
        <v>0.396077242771842</v>
      </c>
      <c r="AD137" s="38"/>
      <c r="AE137" s="24"/>
      <c r="AF137" s="38"/>
      <c r="AG137" s="24">
        <f>(资产表!C137-资产表!C138)/资产表!C138</f>
        <v>0.43966251186612</v>
      </c>
      <c r="AH137" s="38"/>
      <c r="AI137" s="38"/>
      <c r="AJ137" s="38"/>
      <c r="AK137" s="38"/>
      <c r="AL137" s="38"/>
      <c r="AM137" s="3"/>
      <c r="AN137" s="38"/>
      <c r="AO137" s="38"/>
      <c r="AP137" s="38"/>
      <c r="AQ137" s="38"/>
      <c r="AR137" s="53"/>
      <c r="AS137" s="56"/>
      <c r="AT137" s="56"/>
      <c r="AU137" s="38"/>
      <c r="AV137" s="38"/>
      <c r="AW137" s="38"/>
      <c r="AX137" s="38"/>
      <c r="AY137" s="38"/>
      <c r="AZ137" s="38"/>
      <c r="BA137" s="38"/>
      <c r="BB137" s="38"/>
      <c r="BC137" s="38"/>
    </row>
    <row r="138" spans="1:55">
      <c r="A138" s="3"/>
      <c r="B138" s="3">
        <v>2014</v>
      </c>
      <c r="C138" s="38"/>
      <c r="D138" s="38"/>
      <c r="E138" s="38"/>
      <c r="F138" s="38"/>
      <c r="G138" s="24"/>
      <c r="H138" s="24"/>
      <c r="I138" s="24">
        <f>利润表!C138/负债表!C138</f>
        <v>0.163635007208332</v>
      </c>
      <c r="J138" s="24">
        <f>利润表!C138/资产表!C138</f>
        <v>0.0626097664224631</v>
      </c>
      <c r="K138" s="24"/>
      <c r="L138" s="38"/>
      <c r="M138" s="24"/>
      <c r="N138" s="24"/>
      <c r="O138" s="24"/>
      <c r="P138" s="24"/>
      <c r="Q138" s="24"/>
      <c r="R138" s="24">
        <f>利润表!C138/利润表!F138</f>
        <v>0.119062280570862</v>
      </c>
      <c r="S138" s="24">
        <f>利润表!F138/资产表!C138</f>
        <v>0.525857275051941</v>
      </c>
      <c r="T138" s="44">
        <f>资产表!C138/负债表!C138</f>
        <v>2.61356999967378</v>
      </c>
      <c r="U138" s="38"/>
      <c r="V138" s="38"/>
      <c r="W138" s="38"/>
      <c r="X138" s="38"/>
      <c r="Y138" s="24">
        <f>负债表!E138/资产表!C138</f>
        <v>0.61738158911955</v>
      </c>
      <c r="Z138" s="38"/>
      <c r="AA138" s="38"/>
      <c r="AB138" s="24">
        <f>(利润表!C138-利润表!C139)/利润表!C139</f>
        <v>0.627912759200576</v>
      </c>
      <c r="AC138" s="24">
        <f>(利润表!F138-利润表!F139)/利润表!F139</f>
        <v>0.668273258418997</v>
      </c>
      <c r="AD138" s="38"/>
      <c r="AE138" s="24"/>
      <c r="AF138" s="38"/>
      <c r="AG138" s="24">
        <f>(资产表!C138-资产表!C139)/资产表!C139</f>
        <v>0.644306393957355</v>
      </c>
      <c r="AH138" s="38"/>
      <c r="AI138" s="38"/>
      <c r="AJ138" s="38"/>
      <c r="AK138" s="38"/>
      <c r="AL138" s="38"/>
      <c r="AM138" s="3"/>
      <c r="AN138" s="38"/>
      <c r="AO138" s="38"/>
      <c r="AP138" s="38"/>
      <c r="AQ138" s="38"/>
      <c r="AR138" s="53"/>
      <c r="AS138" s="56"/>
      <c r="AT138" s="56"/>
      <c r="AU138" s="38"/>
      <c r="AV138" s="38"/>
      <c r="AW138" s="38"/>
      <c r="AX138" s="38"/>
      <c r="AY138" s="38"/>
      <c r="AZ138" s="38"/>
      <c r="BA138" s="38"/>
      <c r="BB138" s="38"/>
      <c r="BC138" s="38"/>
    </row>
    <row r="139" spans="1:55">
      <c r="A139" s="3"/>
      <c r="B139" s="3">
        <v>2013</v>
      </c>
      <c r="C139" s="38"/>
      <c r="D139" s="38"/>
      <c r="E139" s="38"/>
      <c r="F139" s="38"/>
      <c r="G139" s="24"/>
      <c r="H139" s="24"/>
      <c r="I139" s="24">
        <f>利润表!C139/负债表!C139</f>
        <v>0.113234034870445</v>
      </c>
      <c r="J139" s="24">
        <f>利润表!C139/资产表!C139</f>
        <v>0.0632402680492464</v>
      </c>
      <c r="K139" s="24"/>
      <c r="L139" s="38"/>
      <c r="M139" s="24"/>
      <c r="N139" s="24"/>
      <c r="O139" s="24"/>
      <c r="P139" s="24"/>
      <c r="Q139" s="24"/>
      <c r="R139" s="24">
        <f>利润表!C139/利润表!F139</f>
        <v>0.122014166692993</v>
      </c>
      <c r="S139" s="24">
        <f>利润表!F139/资产表!C139</f>
        <v>0.518302667331811</v>
      </c>
      <c r="T139" s="44">
        <f>资产表!C139/负债表!C139</f>
        <v>1.7905369215429</v>
      </c>
      <c r="U139" s="38"/>
      <c r="V139" s="38"/>
      <c r="W139" s="38"/>
      <c r="X139" s="38"/>
      <c r="Y139" s="24">
        <f>负债表!E139/资产表!C139</f>
        <v>0.44150830515223</v>
      </c>
      <c r="Z139" s="38"/>
      <c r="AA139" s="38"/>
      <c r="AB139" s="24">
        <f>(利润表!C139-利润表!C140)/利润表!C140</f>
        <v>0.855627989083928</v>
      </c>
      <c r="AC139" s="24">
        <f>(利润表!F139-利润表!F140)/利润表!F140</f>
        <v>0.647528863521414</v>
      </c>
      <c r="AD139" s="38"/>
      <c r="AE139" s="24"/>
      <c r="AF139" s="38"/>
      <c r="AG139" s="24">
        <f>(资产表!C139-资产表!C140)/资产表!C140</f>
        <v>1.69538992106006</v>
      </c>
      <c r="AH139" s="38"/>
      <c r="AI139" s="38"/>
      <c r="AJ139" s="38"/>
      <c r="AK139" s="38"/>
      <c r="AL139" s="38"/>
      <c r="AM139" s="3"/>
      <c r="AN139" s="38"/>
      <c r="AO139" s="38"/>
      <c r="AP139" s="38"/>
      <c r="AQ139" s="38"/>
      <c r="AR139" s="53"/>
      <c r="AS139" s="56"/>
      <c r="AT139" s="56"/>
      <c r="AU139" s="38"/>
      <c r="AV139" s="38"/>
      <c r="AW139" s="38"/>
      <c r="AX139" s="38"/>
      <c r="AY139" s="38"/>
      <c r="AZ139" s="38"/>
      <c r="BA139" s="38"/>
      <c r="BB139" s="38"/>
      <c r="BC139" s="38"/>
    </row>
    <row r="140" spans="1:55">
      <c r="A140" s="3"/>
      <c r="B140" s="3">
        <v>2012</v>
      </c>
      <c r="C140" s="38"/>
      <c r="D140" s="38"/>
      <c r="E140" s="38"/>
      <c r="F140" s="38"/>
      <c r="G140" s="24"/>
      <c r="H140" s="24"/>
      <c r="I140" s="24">
        <f>利润表!C140/负债表!C140</f>
        <v>0.162320566813033</v>
      </c>
      <c r="J140" s="24">
        <f>利润表!C140/资产表!C140</f>
        <v>0.0918595656606931</v>
      </c>
      <c r="K140" s="24"/>
      <c r="L140" s="38"/>
      <c r="M140" s="24"/>
      <c r="N140" s="24"/>
      <c r="O140" s="24"/>
      <c r="P140" s="24"/>
      <c r="Q140" s="24"/>
      <c r="R140" s="24">
        <f>利润表!C140/利润表!F140</f>
        <v>0.10833090606941</v>
      </c>
      <c r="S140" s="24">
        <f>利润表!F140/资产表!C140</f>
        <v>0.847953451084743</v>
      </c>
      <c r="T140" s="44">
        <f>资产表!C140/负债表!C140</f>
        <v>1.7670513206279</v>
      </c>
      <c r="U140" s="38"/>
      <c r="V140" s="38"/>
      <c r="W140" s="38"/>
      <c r="X140" s="38"/>
      <c r="Y140" s="24">
        <f>负债表!E140/资产表!C140</f>
        <v>0.43408547995954</v>
      </c>
      <c r="Z140" s="38"/>
      <c r="AA140" s="38"/>
      <c r="AB140" s="24" t="e">
        <f>(利润表!C140-利润表!C141)/利润表!C141</f>
        <v>#DIV/0!</v>
      </c>
      <c r="AC140" s="24" t="e">
        <f>(利润表!F140-利润表!F141)/利润表!F141</f>
        <v>#DIV/0!</v>
      </c>
      <c r="AD140" s="38"/>
      <c r="AE140" s="24"/>
      <c r="AF140" s="38"/>
      <c r="AG140" s="24" t="e">
        <f>(资产表!C140-资产表!C141)/资产表!C141</f>
        <v>#DIV/0!</v>
      </c>
      <c r="AH140" s="38"/>
      <c r="AI140" s="38"/>
      <c r="AJ140" s="38"/>
      <c r="AK140" s="38"/>
      <c r="AL140" s="38"/>
      <c r="AM140" s="3"/>
      <c r="AN140" s="38"/>
      <c r="AO140" s="38"/>
      <c r="AP140" s="38"/>
      <c r="AQ140" s="38"/>
      <c r="AR140" s="53"/>
      <c r="AS140" s="56"/>
      <c r="AT140" s="56"/>
      <c r="AU140" s="38"/>
      <c r="AV140" s="38"/>
      <c r="AW140" s="38"/>
      <c r="AX140" s="38"/>
      <c r="AY140" s="38"/>
      <c r="AZ140" s="38"/>
      <c r="BA140" s="38"/>
      <c r="BB140" s="38"/>
      <c r="BC140" s="38"/>
    </row>
    <row r="141" spans="1:55">
      <c r="A141" s="3"/>
      <c r="B141" s="3">
        <v>2011</v>
      </c>
      <c r="C141" s="38"/>
      <c r="D141" s="38"/>
      <c r="E141" s="38"/>
      <c r="F141" s="38"/>
      <c r="G141" s="24"/>
      <c r="H141" s="24"/>
      <c r="I141" s="24" t="e">
        <f>利润表!C141/负债表!C141</f>
        <v>#DIV/0!</v>
      </c>
      <c r="J141" s="24" t="e">
        <f>利润表!C141/资产表!C141</f>
        <v>#DIV/0!</v>
      </c>
      <c r="K141" s="24"/>
      <c r="L141" s="38"/>
      <c r="M141" s="24"/>
      <c r="N141" s="24"/>
      <c r="O141" s="24"/>
      <c r="P141" s="24"/>
      <c r="Q141" s="24"/>
      <c r="R141" s="24" t="e">
        <f>利润表!C141/利润表!F141</f>
        <v>#DIV/0!</v>
      </c>
      <c r="S141" s="24" t="e">
        <f>利润表!F141/资产表!C141</f>
        <v>#DIV/0!</v>
      </c>
      <c r="T141" s="44" t="e">
        <f>资产表!C141/负债表!C141</f>
        <v>#DIV/0!</v>
      </c>
      <c r="U141" s="38"/>
      <c r="V141" s="38"/>
      <c r="W141" s="38"/>
      <c r="X141" s="38"/>
      <c r="Y141" s="24" t="e">
        <f>负债表!E141/资产表!C141</f>
        <v>#DIV/0!</v>
      </c>
      <c r="Z141" s="38"/>
      <c r="AA141" s="38"/>
      <c r="AB141" s="24" t="e">
        <f>(利润表!C141-利润表!C142)/利润表!C142</f>
        <v>#DIV/0!</v>
      </c>
      <c r="AC141" s="24" t="e">
        <f>(利润表!F141-利润表!F142)/利润表!F142</f>
        <v>#DIV/0!</v>
      </c>
      <c r="AD141" s="38"/>
      <c r="AE141" s="24"/>
      <c r="AF141" s="38"/>
      <c r="AG141" s="24" t="e">
        <f>(资产表!C141-资产表!C142)/资产表!C142</f>
        <v>#DIV/0!</v>
      </c>
      <c r="AH141" s="38"/>
      <c r="AI141" s="38"/>
      <c r="AJ141" s="38"/>
      <c r="AK141" s="38"/>
      <c r="AL141" s="38"/>
      <c r="AM141" s="3"/>
      <c r="AN141" s="38"/>
      <c r="AO141" s="38"/>
      <c r="AP141" s="38"/>
      <c r="AQ141" s="38"/>
      <c r="AR141" s="53"/>
      <c r="AS141" s="56"/>
      <c r="AT141" s="56"/>
      <c r="AU141" s="38"/>
      <c r="AV141" s="38"/>
      <c r="AW141" s="38"/>
      <c r="AX141" s="38"/>
      <c r="AY141" s="38"/>
      <c r="AZ141" s="38"/>
      <c r="BA141" s="38"/>
      <c r="BB141" s="38"/>
      <c r="BC141" s="38"/>
    </row>
    <row r="142" spans="1:55">
      <c r="A142" s="3"/>
      <c r="B142" s="3">
        <v>2010</v>
      </c>
      <c r="C142" s="38"/>
      <c r="D142" s="38"/>
      <c r="E142" s="38"/>
      <c r="F142" s="38"/>
      <c r="G142" s="24"/>
      <c r="H142" s="24"/>
      <c r="I142" s="24" t="e">
        <f>利润表!C142/负债表!C142</f>
        <v>#DIV/0!</v>
      </c>
      <c r="J142" s="24" t="e">
        <f>利润表!C142/资产表!C142</f>
        <v>#DIV/0!</v>
      </c>
      <c r="K142" s="24"/>
      <c r="L142" s="38"/>
      <c r="M142" s="24"/>
      <c r="N142" s="24"/>
      <c r="O142" s="24"/>
      <c r="P142" s="24"/>
      <c r="Q142" s="24"/>
      <c r="R142" s="24" t="e">
        <f>利润表!C142/利润表!F142</f>
        <v>#DIV/0!</v>
      </c>
      <c r="S142" s="24" t="e">
        <f>利润表!F142/资产表!C142</f>
        <v>#DIV/0!</v>
      </c>
      <c r="T142" s="44" t="e">
        <f>资产表!C142/负债表!C142</f>
        <v>#DIV/0!</v>
      </c>
      <c r="U142" s="38"/>
      <c r="V142" s="38"/>
      <c r="W142" s="38"/>
      <c r="X142" s="38"/>
      <c r="Y142" s="24" t="e">
        <f>负债表!E142/资产表!C142</f>
        <v>#DIV/0!</v>
      </c>
      <c r="Z142" s="38"/>
      <c r="AA142" s="38"/>
      <c r="AB142" s="24">
        <f>(利润表!C142-利润表!C143)/利润表!C143</f>
        <v>-1</v>
      </c>
      <c r="AC142" s="24">
        <f>(利润表!F142-利润表!F143)/利润表!F143</f>
        <v>-1</v>
      </c>
      <c r="AD142" s="38"/>
      <c r="AE142" s="24"/>
      <c r="AF142" s="38"/>
      <c r="AG142" s="24">
        <f>(资产表!C142-资产表!C143)/资产表!C143</f>
        <v>-1</v>
      </c>
      <c r="AH142" s="38"/>
      <c r="AI142" s="38"/>
      <c r="AJ142" s="38"/>
      <c r="AK142" s="38"/>
      <c r="AL142" s="38"/>
      <c r="AM142" s="3"/>
      <c r="AN142" s="38"/>
      <c r="AO142" s="38"/>
      <c r="AP142" s="38"/>
      <c r="AQ142" s="38"/>
      <c r="AR142" s="53"/>
      <c r="AS142" s="56"/>
      <c r="AT142" s="56"/>
      <c r="AU142" s="38"/>
      <c r="AV142" s="38"/>
      <c r="AW142" s="38"/>
      <c r="AX142" s="38"/>
      <c r="AY142" s="38"/>
      <c r="AZ142" s="38"/>
      <c r="BA142" s="38"/>
      <c r="BB142" s="38"/>
      <c r="BC142" s="38"/>
    </row>
    <row r="143" spans="1:55">
      <c r="A143" s="3" t="s">
        <v>66</v>
      </c>
      <c r="B143" s="3">
        <v>2023</v>
      </c>
      <c r="C143" s="38"/>
      <c r="D143" s="38"/>
      <c r="E143" s="38"/>
      <c r="F143" s="38"/>
      <c r="G143" s="24"/>
      <c r="H143" s="24"/>
      <c r="I143" s="24">
        <f>利润表!C143/负债表!C143</f>
        <v>0.0244198972168383</v>
      </c>
      <c r="J143" s="24">
        <f>利润表!C143/资产表!C143</f>
        <v>0.0157375495053172</v>
      </c>
      <c r="K143" s="24"/>
      <c r="L143" s="38"/>
      <c r="M143" s="24"/>
      <c r="N143" s="24"/>
      <c r="O143" s="24"/>
      <c r="P143" s="24"/>
      <c r="Q143" s="24"/>
      <c r="R143" s="24">
        <f>利润表!C143/利润表!F143</f>
        <v>0.02207955738039</v>
      </c>
      <c r="S143" s="24">
        <f>利润表!F143/资产表!C143</f>
        <v>0.712765624518113</v>
      </c>
      <c r="T143" s="44">
        <f>资产表!C143/负债表!C143</f>
        <v>1.5516962922714</v>
      </c>
      <c r="U143" s="38"/>
      <c r="V143" s="38"/>
      <c r="W143" s="38"/>
      <c r="X143" s="38"/>
      <c r="Y143" s="24">
        <f>负债表!E143/资产表!C143</f>
        <v>0.355543990804939</v>
      </c>
      <c r="Z143" s="38"/>
      <c r="AA143" s="38"/>
      <c r="AB143" s="24">
        <f>(利润表!C143-利润表!C144)/利润表!C144</f>
        <v>-0.484338352091706</v>
      </c>
      <c r="AC143" s="24">
        <f>(利润表!F143-利润表!F144)/利润表!F144</f>
        <v>0.0177095356147717</v>
      </c>
      <c r="AD143" s="38"/>
      <c r="AE143" s="24"/>
      <c r="AF143" s="38"/>
      <c r="AG143" s="24">
        <f>(资产表!C143-资产表!C144)/资产表!C144</f>
        <v>0.0335848281179547</v>
      </c>
      <c r="AH143" s="38"/>
      <c r="AI143" s="38"/>
      <c r="AJ143" s="38"/>
      <c r="AK143" s="38"/>
      <c r="AL143" s="38"/>
      <c r="AM143" s="3"/>
      <c r="AN143" s="38"/>
      <c r="AO143" s="38"/>
      <c r="AP143" s="38"/>
      <c r="AQ143" s="38"/>
      <c r="AR143" s="53"/>
      <c r="AS143" s="56"/>
      <c r="AT143" s="56"/>
      <c r="AU143" s="38"/>
      <c r="AV143" s="38"/>
      <c r="AW143" s="38"/>
      <c r="AX143" s="38"/>
      <c r="AY143" s="38"/>
      <c r="AZ143" s="38"/>
      <c r="BA143" s="38"/>
      <c r="BB143" s="38"/>
      <c r="BC143" s="38"/>
    </row>
    <row r="144" spans="1:55">
      <c r="A144" s="3"/>
      <c r="B144" s="3">
        <v>2022</v>
      </c>
      <c r="C144" s="38"/>
      <c r="D144" s="38"/>
      <c r="E144" s="38"/>
      <c r="F144" s="38"/>
      <c r="G144" s="24"/>
      <c r="H144" s="24"/>
      <c r="I144" s="24">
        <f>利润表!C144/负债表!C144</f>
        <v>0.0481054185759897</v>
      </c>
      <c r="J144" s="24">
        <f>利润表!C144/资产表!C144</f>
        <v>0.0315441190292745</v>
      </c>
      <c r="K144" s="24"/>
      <c r="L144" s="38"/>
      <c r="M144" s="24"/>
      <c r="N144" s="24"/>
      <c r="O144" s="24"/>
      <c r="P144" s="24"/>
      <c r="Q144" s="24"/>
      <c r="R144" s="24">
        <f>利润表!C144/利润表!F144</f>
        <v>0.0435762019132604</v>
      </c>
      <c r="S144" s="24">
        <f>利润表!F144/资产表!C144</f>
        <v>0.72388408452999</v>
      </c>
      <c r="T144" s="44">
        <f>资产表!C144/负债表!C144</f>
        <v>1.52502019572477</v>
      </c>
      <c r="U144" s="38"/>
      <c r="V144" s="38"/>
      <c r="W144" s="38"/>
      <c r="X144" s="38"/>
      <c r="Y144" s="24">
        <f>负债表!E144/资产表!C144</f>
        <v>0.344270978965793</v>
      </c>
      <c r="Z144" s="38"/>
      <c r="AA144" s="38"/>
      <c r="AB144" s="24">
        <f>(利润表!C144-利润表!C145)/利润表!C145</f>
        <v>-0.492155815703481</v>
      </c>
      <c r="AC144" s="24">
        <f>(利润表!F144-利润表!F145)/利润表!F145</f>
        <v>-0.0848383087449527</v>
      </c>
      <c r="AD144" s="38"/>
      <c r="AE144" s="24"/>
      <c r="AF144" s="38"/>
      <c r="AG144" s="24">
        <f>(资产表!C144-资产表!C145)/资产表!C145</f>
        <v>0.140098988350874</v>
      </c>
      <c r="AH144" s="38"/>
      <c r="AI144" s="38"/>
      <c r="AJ144" s="38"/>
      <c r="AK144" s="38"/>
      <c r="AL144" s="38"/>
      <c r="AM144" s="3"/>
      <c r="AN144" s="38"/>
      <c r="AO144" s="38"/>
      <c r="AP144" s="38"/>
      <c r="AQ144" s="38"/>
      <c r="AR144" s="53"/>
      <c r="AS144" s="56"/>
      <c r="AT144" s="56"/>
      <c r="AU144" s="38"/>
      <c r="AV144" s="38"/>
      <c r="AW144" s="38"/>
      <c r="AX144" s="38"/>
      <c r="AY144" s="38"/>
      <c r="AZ144" s="38"/>
      <c r="BA144" s="38"/>
      <c r="BB144" s="38"/>
      <c r="BC144" s="38"/>
    </row>
    <row r="145" spans="1:55">
      <c r="A145" s="3"/>
      <c r="B145" s="3">
        <v>2021</v>
      </c>
      <c r="C145" s="38"/>
      <c r="D145" s="38"/>
      <c r="E145" s="38"/>
      <c r="F145" s="38"/>
      <c r="G145" s="24"/>
      <c r="H145" s="24"/>
      <c r="I145" s="24">
        <f>利润表!C145/负债表!C145</f>
        <v>0.0979263615192296</v>
      </c>
      <c r="J145" s="24">
        <f>利润表!C145/资产表!C145</f>
        <v>0.0708158512113573</v>
      </c>
      <c r="K145" s="24"/>
      <c r="L145" s="38"/>
      <c r="M145" s="24"/>
      <c r="N145" s="24"/>
      <c r="O145" s="24"/>
      <c r="P145" s="24"/>
      <c r="Q145" s="24"/>
      <c r="R145" s="24">
        <f>利润表!C145/利润表!F145</f>
        <v>0.0785265872378804</v>
      </c>
      <c r="S145" s="24">
        <f>利润表!F145/资产表!C145</f>
        <v>0.901807320326236</v>
      </c>
      <c r="T145" s="44">
        <f>资产表!C145/负债表!C145</f>
        <v>1.38283110128774</v>
      </c>
      <c r="U145" s="38"/>
      <c r="V145" s="38"/>
      <c r="W145" s="38"/>
      <c r="X145" s="38"/>
      <c r="Y145" s="24">
        <f>负债表!E145/资产表!C145</f>
        <v>0.276845885901201</v>
      </c>
      <c r="Z145" s="38"/>
      <c r="AA145" s="38"/>
      <c r="AB145" s="24">
        <f>(利润表!C145-利润表!C146)/利润表!C146</f>
        <v>0.198998971615776</v>
      </c>
      <c r="AC145" s="24">
        <f>(利润表!F145-利润表!F146)/利润表!F146</f>
        <v>0.474209665700881</v>
      </c>
      <c r="AD145" s="38"/>
      <c r="AE145" s="24"/>
      <c r="AF145" s="38"/>
      <c r="AG145" s="24">
        <f>(资产表!C145-资产表!C146)/资产表!C146</f>
        <v>0.182090410179641</v>
      </c>
      <c r="AH145" s="38"/>
      <c r="AI145" s="38"/>
      <c r="AJ145" s="38"/>
      <c r="AK145" s="38"/>
      <c r="AL145" s="38"/>
      <c r="AM145" s="3"/>
      <c r="AN145" s="38"/>
      <c r="AO145" s="38"/>
      <c r="AP145" s="38"/>
      <c r="AQ145" s="38"/>
      <c r="AR145" s="53"/>
      <c r="AS145" s="56"/>
      <c r="AT145" s="56"/>
      <c r="AU145" s="38"/>
      <c r="AV145" s="38"/>
      <c r="AW145" s="38"/>
      <c r="AX145" s="38"/>
      <c r="AY145" s="38"/>
      <c r="AZ145" s="38"/>
      <c r="BA145" s="38"/>
      <c r="BB145" s="38"/>
      <c r="BC145" s="38"/>
    </row>
    <row r="146" spans="1:55">
      <c r="A146" s="3"/>
      <c r="B146" s="3">
        <v>2020</v>
      </c>
      <c r="C146" s="38"/>
      <c r="D146" s="38"/>
      <c r="E146" s="38"/>
      <c r="F146" s="38"/>
      <c r="G146" s="24"/>
      <c r="H146" s="24"/>
      <c r="I146" s="24">
        <f>利润表!C146/负债表!C146</f>
        <v>0.0894870368456927</v>
      </c>
      <c r="J146" s="24">
        <f>利润表!C146/资产表!C146</f>
        <v>0.0698171896618434</v>
      </c>
      <c r="K146" s="24"/>
      <c r="L146" s="38"/>
      <c r="M146" s="24"/>
      <c r="N146" s="24"/>
      <c r="O146" s="24"/>
      <c r="P146" s="24"/>
      <c r="Q146" s="24"/>
      <c r="R146" s="24">
        <f>利润表!C146/利润表!F146</f>
        <v>0.096551086915931</v>
      </c>
      <c r="S146" s="24">
        <f>利润表!F146/资产表!C146</f>
        <v>0.723111379601916</v>
      </c>
      <c r="T146" s="44">
        <f>资产表!C146/负债表!C146</f>
        <v>1.2817335856559</v>
      </c>
      <c r="U146" s="38"/>
      <c r="V146" s="38"/>
      <c r="W146" s="38"/>
      <c r="X146" s="38"/>
      <c r="Y146" s="24">
        <f>负债表!E146/资产表!C146</f>
        <v>0.219806665604172</v>
      </c>
      <c r="Z146" s="38"/>
      <c r="AA146" s="38"/>
      <c r="AB146" s="24">
        <f>(利润表!C146-利润表!C147)/利润表!C147</f>
        <v>0.142647104854575</v>
      </c>
      <c r="AC146" s="24">
        <f>(利润表!F146-利润表!F147)/利润表!F147</f>
        <v>0.547760913036354</v>
      </c>
      <c r="AD146" s="38"/>
      <c r="AE146" s="24"/>
      <c r="AF146" s="38"/>
      <c r="AG146" s="24">
        <f>(资产表!C146-资产表!C147)/资产表!C147</f>
        <v>1.1291825954749</v>
      </c>
      <c r="AH146" s="38"/>
      <c r="AI146" s="38"/>
      <c r="AJ146" s="38"/>
      <c r="AK146" s="38"/>
      <c r="AL146" s="38"/>
      <c r="AM146" s="3"/>
      <c r="AN146" s="38"/>
      <c r="AO146" s="38"/>
      <c r="AP146" s="38"/>
      <c r="AQ146" s="38"/>
      <c r="AR146" s="53"/>
      <c r="AS146" s="56"/>
      <c r="AT146" s="56"/>
      <c r="AU146" s="38"/>
      <c r="AV146" s="38"/>
      <c r="AW146" s="38"/>
      <c r="AX146" s="38"/>
      <c r="AY146" s="38"/>
      <c r="AZ146" s="38"/>
      <c r="BA146" s="38"/>
      <c r="BB146" s="38"/>
      <c r="BC146" s="38"/>
    </row>
    <row r="147" spans="1:55">
      <c r="A147" s="3"/>
      <c r="B147" s="3">
        <v>2019</v>
      </c>
      <c r="C147" s="38"/>
      <c r="D147" s="38"/>
      <c r="E147" s="38"/>
      <c r="F147" s="38"/>
      <c r="G147" s="24"/>
      <c r="H147" s="24"/>
      <c r="I147" s="24">
        <f>利润表!C147/负债表!C147</f>
        <v>0.268023535082057</v>
      </c>
      <c r="J147" s="24">
        <f>利润表!C147/资产表!C147</f>
        <v>0.130095761378476</v>
      </c>
      <c r="K147" s="24"/>
      <c r="L147" s="38"/>
      <c r="M147" s="24"/>
      <c r="N147" s="24"/>
      <c r="O147" s="24"/>
      <c r="P147" s="24"/>
      <c r="Q147" s="24"/>
      <c r="R147" s="24">
        <f>利润表!C147/利润表!F147</f>
        <v>0.130782284228229</v>
      </c>
      <c r="S147" s="24">
        <f>利润表!F147/资产表!C147</f>
        <v>0.994750643378005</v>
      </c>
      <c r="T147" s="44">
        <f>资产表!C147/负债表!C147</f>
        <v>2.06020190236883</v>
      </c>
      <c r="U147" s="38"/>
      <c r="V147" s="38"/>
      <c r="W147" s="38"/>
      <c r="X147" s="38"/>
      <c r="Y147" s="24">
        <f>负债表!E147/资产表!C147</f>
        <v>0.514610680220131</v>
      </c>
      <c r="Z147" s="38"/>
      <c r="AA147" s="38"/>
      <c r="AB147" s="24">
        <f>(利润表!C147-利润表!C148)/利润表!C148</f>
        <v>0.637892578524157</v>
      </c>
      <c r="AC147" s="24">
        <f>(利润表!F147-利润表!F148)/利润表!F148</f>
        <v>0.634708762416705</v>
      </c>
      <c r="AD147" s="38"/>
      <c r="AE147" s="24"/>
      <c r="AF147" s="38"/>
      <c r="AG147" s="24">
        <f>(资产表!C147-资产表!C148)/资产表!C148</f>
        <v>0.906187529274868</v>
      </c>
      <c r="AH147" s="38"/>
      <c r="AI147" s="38"/>
      <c r="AJ147" s="38"/>
      <c r="AK147" s="38"/>
      <c r="AL147" s="38"/>
      <c r="AM147" s="3"/>
      <c r="AN147" s="38"/>
      <c r="AO147" s="38"/>
      <c r="AP147" s="38"/>
      <c r="AQ147" s="38"/>
      <c r="AR147" s="53"/>
      <c r="AS147" s="56"/>
      <c r="AT147" s="56"/>
      <c r="AU147" s="38"/>
      <c r="AV147" s="38"/>
      <c r="AW147" s="38"/>
      <c r="AX147" s="38"/>
      <c r="AY147" s="38"/>
      <c r="AZ147" s="38"/>
      <c r="BA147" s="38"/>
      <c r="BB147" s="38"/>
      <c r="BC147" s="38"/>
    </row>
    <row r="148" spans="1:55">
      <c r="A148" s="3"/>
      <c r="B148" s="3">
        <v>2018</v>
      </c>
      <c r="C148" s="38"/>
      <c r="D148" s="38"/>
      <c r="E148" s="38"/>
      <c r="F148" s="38"/>
      <c r="G148" s="24"/>
      <c r="H148" s="24"/>
      <c r="I148" s="24">
        <f>利润表!C148/负债表!C148</f>
        <v>4.03212188631731</v>
      </c>
      <c r="J148" s="24">
        <f>利润表!C148/资产表!C148</f>
        <v>0.151406094149728</v>
      </c>
      <c r="K148" s="24"/>
      <c r="L148" s="38"/>
      <c r="M148" s="24"/>
      <c r="N148" s="24"/>
      <c r="O148" s="24"/>
      <c r="P148" s="24"/>
      <c r="Q148" s="24"/>
      <c r="R148" s="24">
        <f>利润表!C148/利润表!F148</f>
        <v>0.130528063195327</v>
      </c>
      <c r="S148" s="24">
        <f>利润表!F148/资产表!C148</f>
        <v>1.1599505151866</v>
      </c>
      <c r="T148" s="44">
        <f>资产表!C148/负债表!C148</f>
        <v>26.6311729984255</v>
      </c>
      <c r="U148" s="38"/>
      <c r="V148" s="38"/>
      <c r="W148" s="38"/>
      <c r="X148" s="38"/>
      <c r="Y148" s="24">
        <f>负债表!E148/资产表!C148</f>
        <v>0.962450020505701</v>
      </c>
      <c r="Z148" s="38"/>
      <c r="AA148" s="38"/>
      <c r="AB148" s="24">
        <f>(利润表!C148-利润表!C149)/利润表!C149</f>
        <v>48.8212666916</v>
      </c>
      <c r="AC148" s="24">
        <f>(利润表!F148-利润表!F149)/利润表!F149</f>
        <v>17.3756471637201</v>
      </c>
      <c r="AD148" s="38"/>
      <c r="AE148" s="24"/>
      <c r="AF148" s="38"/>
      <c r="AG148" s="24">
        <f>(资产表!C148-资产表!C149)/资产表!C149</f>
        <v>7.29128860940615</v>
      </c>
      <c r="AH148" s="38"/>
      <c r="AI148" s="38"/>
      <c r="AJ148" s="38"/>
      <c r="AK148" s="38"/>
      <c r="AL148" s="38"/>
      <c r="AM148" s="3"/>
      <c r="AN148" s="38"/>
      <c r="AO148" s="38"/>
      <c r="AP148" s="38"/>
      <c r="AQ148" s="38"/>
      <c r="AR148" s="53"/>
      <c r="AS148" s="56"/>
      <c r="AT148" s="56"/>
      <c r="AU148" s="38"/>
      <c r="AV148" s="38"/>
      <c r="AW148" s="38"/>
      <c r="AX148" s="38"/>
      <c r="AY148" s="38"/>
      <c r="AZ148" s="38"/>
      <c r="BA148" s="38"/>
      <c r="BB148" s="38"/>
      <c r="BC148" s="38"/>
    </row>
    <row r="149" spans="1:55">
      <c r="A149" s="3"/>
      <c r="B149" s="3">
        <v>2017</v>
      </c>
      <c r="C149" s="38"/>
      <c r="D149" s="38"/>
      <c r="E149" s="38"/>
      <c r="F149" s="38"/>
      <c r="G149" s="24"/>
      <c r="H149" s="24"/>
      <c r="I149" s="24">
        <f>利润表!C149/负债表!C149</f>
        <v>0.0405867293119308</v>
      </c>
      <c r="J149" s="24">
        <f>利润表!C149/资产表!C149</f>
        <v>0.0251971037105319</v>
      </c>
      <c r="K149" s="24"/>
      <c r="L149" s="38"/>
      <c r="M149" s="24"/>
      <c r="N149" s="24"/>
      <c r="O149" s="24"/>
      <c r="P149" s="24"/>
      <c r="Q149" s="24"/>
      <c r="R149" s="24">
        <f>利润表!C149/利润表!F149</f>
        <v>0.0481428472922684</v>
      </c>
      <c r="S149" s="24">
        <f>利润表!F149/资产表!C149</f>
        <v>0.523382083273219</v>
      </c>
      <c r="T149" s="44">
        <f>资产表!C149/负债表!C149</f>
        <v>1.61076962567592</v>
      </c>
      <c r="U149" s="38"/>
      <c r="V149" s="38"/>
      <c r="W149" s="38"/>
      <c r="X149" s="38"/>
      <c r="Y149" s="24">
        <f>负债表!E149/资产表!C149</f>
        <v>0.379178757744221</v>
      </c>
      <c r="Z149" s="38"/>
      <c r="AA149" s="38"/>
      <c r="AB149" s="24">
        <f>(利润表!C149-利润表!C150)/利润表!C150</f>
        <v>-1.12022542442281</v>
      </c>
      <c r="AC149" s="24">
        <f>(利润表!F149-利润表!F150)/利润表!F150</f>
        <v>0.404055767943343</v>
      </c>
      <c r="AD149" s="38"/>
      <c r="AE149" s="24"/>
      <c r="AF149" s="38"/>
      <c r="AG149" s="24">
        <f>(资产表!C149-资产表!C150)/资产表!C150</f>
        <v>-0.563590567955822</v>
      </c>
      <c r="AH149" s="38"/>
      <c r="AI149" s="38"/>
      <c r="AJ149" s="38"/>
      <c r="AK149" s="38"/>
      <c r="AL149" s="38"/>
      <c r="AM149" s="3"/>
      <c r="AN149" s="38"/>
      <c r="AO149" s="38"/>
      <c r="AP149" s="38"/>
      <c r="AQ149" s="38"/>
      <c r="AR149" s="53"/>
      <c r="AS149" s="56"/>
      <c r="AT149" s="56"/>
      <c r="AU149" s="38"/>
      <c r="AV149" s="38"/>
      <c r="AW149" s="38"/>
      <c r="AX149" s="38"/>
      <c r="AY149" s="38"/>
      <c r="AZ149" s="38"/>
      <c r="BA149" s="38"/>
      <c r="BB149" s="38"/>
      <c r="BC149" s="38"/>
    </row>
    <row r="150" spans="1:55">
      <c r="A150" s="3"/>
      <c r="B150" s="3">
        <v>2016</v>
      </c>
      <c r="C150" s="38"/>
      <c r="D150" s="38"/>
      <c r="E150" s="38"/>
      <c r="F150" s="38"/>
      <c r="G150" s="24"/>
      <c r="H150" s="24"/>
      <c r="I150" s="24">
        <f>利润表!C150/负债表!C150</f>
        <v>-0.352359409886921</v>
      </c>
      <c r="J150" s="24">
        <f>利润表!C150/资产表!C150</f>
        <v>-0.0914636298625119</v>
      </c>
      <c r="K150" s="24"/>
      <c r="L150" s="38"/>
      <c r="M150" s="24"/>
      <c r="N150" s="24"/>
      <c r="O150" s="24"/>
      <c r="P150" s="24"/>
      <c r="Q150" s="24"/>
      <c r="R150" s="24">
        <f>利润表!C150/利润表!F150</f>
        <v>-0.562237503011046</v>
      </c>
      <c r="S150" s="24">
        <f>利润表!F150/资产表!C150</f>
        <v>0.162677924138253</v>
      </c>
      <c r="T150" s="44">
        <f>资产表!C150/负债表!C150</f>
        <v>3.85245381597677</v>
      </c>
      <c r="U150" s="38"/>
      <c r="V150" s="38"/>
      <c r="W150" s="38"/>
      <c r="X150" s="38"/>
      <c r="Y150" s="24">
        <f>负债表!E150/资产表!C150</f>
        <v>0.740425181516042</v>
      </c>
      <c r="Z150" s="38"/>
      <c r="AA150" s="38"/>
      <c r="AB150" s="24">
        <f>(利润表!C150-利润表!C151)/利润表!C151</f>
        <v>-6.13628609170144</v>
      </c>
      <c r="AC150" s="24">
        <f>(利润表!F150-利润表!F151)/利润表!F151</f>
        <v>-0.49540013452484</v>
      </c>
      <c r="AD150" s="38"/>
      <c r="AE150" s="24"/>
      <c r="AF150" s="38"/>
      <c r="AG150" s="24">
        <f>(资产表!C150-资产表!C151)/资产表!C151</f>
        <v>1.31280388679602</v>
      </c>
      <c r="AH150" s="38"/>
      <c r="AI150" s="38"/>
      <c r="AJ150" s="38"/>
      <c r="AK150" s="38"/>
      <c r="AL150" s="38"/>
      <c r="AM150" s="3"/>
      <c r="AN150" s="38"/>
      <c r="AO150" s="38"/>
      <c r="AP150" s="38"/>
      <c r="AQ150" s="38"/>
      <c r="AR150" s="53"/>
      <c r="AS150" s="56"/>
      <c r="AT150" s="56"/>
      <c r="AU150" s="38"/>
      <c r="AV150" s="38"/>
      <c r="AW150" s="38"/>
      <c r="AX150" s="38"/>
      <c r="AY150" s="38"/>
      <c r="AZ150" s="38"/>
      <c r="BA150" s="38"/>
      <c r="BB150" s="38"/>
      <c r="BC150" s="38"/>
    </row>
    <row r="151" spans="1:55">
      <c r="A151" s="3"/>
      <c r="B151" s="3">
        <v>2015</v>
      </c>
      <c r="C151" s="38"/>
      <c r="D151" s="38"/>
      <c r="E151" s="38"/>
      <c r="F151" s="38"/>
      <c r="G151" s="24"/>
      <c r="H151" s="24"/>
      <c r="I151" s="24">
        <f>利润表!C151/负债表!C151</f>
        <v>0.153429843013748</v>
      </c>
      <c r="J151" s="24">
        <f>利润表!C151/资产表!C151</f>
        <v>0.0411849018667914</v>
      </c>
      <c r="K151" s="24"/>
      <c r="L151" s="38"/>
      <c r="M151" s="24"/>
      <c r="N151" s="24"/>
      <c r="O151" s="24"/>
      <c r="P151" s="24"/>
      <c r="Q151" s="24"/>
      <c r="R151" s="24">
        <f>利润表!C151/利润表!F151</f>
        <v>0.0552354295144964</v>
      </c>
      <c r="S151" s="24">
        <f>利润表!F151/资产表!C151</f>
        <v>0.74562472363834</v>
      </c>
      <c r="T151" s="44">
        <f>资产表!C151/负债表!C151</f>
        <v>3.72539052077876</v>
      </c>
      <c r="U151" s="38"/>
      <c r="V151" s="38"/>
      <c r="W151" s="38"/>
      <c r="X151" s="38"/>
      <c r="Y151" s="24">
        <f>负债表!E151/资产表!C151</f>
        <v>0.731571765584737</v>
      </c>
      <c r="Z151" s="38"/>
      <c r="AA151" s="38"/>
      <c r="AB151" s="24">
        <f>(利润表!C151-利润表!C152)/利润表!C152</f>
        <v>7.45769552788542</v>
      </c>
      <c r="AC151" s="24">
        <f>(利润表!F151-利润表!F152)/利润表!F152</f>
        <v>0.961407893588745</v>
      </c>
      <c r="AD151" s="38"/>
      <c r="AE151" s="24"/>
      <c r="AF151" s="38"/>
      <c r="AG151" s="24">
        <f>(资产表!C151-资产表!C152)/资产表!C152</f>
        <v>1.28750250744254</v>
      </c>
      <c r="AH151" s="38"/>
      <c r="AI151" s="38"/>
      <c r="AJ151" s="38"/>
      <c r="AK151" s="38"/>
      <c r="AL151" s="38"/>
      <c r="AM151" s="3"/>
      <c r="AN151" s="38"/>
      <c r="AO151" s="38"/>
      <c r="AP151" s="38"/>
      <c r="AQ151" s="38"/>
      <c r="AR151" s="53"/>
      <c r="AS151" s="56"/>
      <c r="AT151" s="56"/>
      <c r="AU151" s="38"/>
      <c r="AV151" s="38"/>
      <c r="AW151" s="38"/>
      <c r="AX151" s="38"/>
      <c r="AY151" s="38"/>
      <c r="AZ151" s="38"/>
      <c r="BA151" s="38"/>
      <c r="BB151" s="38"/>
      <c r="BC151" s="38"/>
    </row>
    <row r="152" spans="1:55">
      <c r="A152" s="3"/>
      <c r="B152" s="3">
        <v>2014</v>
      </c>
      <c r="C152" s="38"/>
      <c r="D152" s="38"/>
      <c r="E152" s="38"/>
      <c r="F152" s="38"/>
      <c r="G152" s="24"/>
      <c r="H152" s="24"/>
      <c r="I152" s="24">
        <f>利润表!C152/负债表!C152</f>
        <v>0.306146785070612</v>
      </c>
      <c r="J152" s="24">
        <f>利润表!C152/资产表!C152</f>
        <v>0.0111390349745322</v>
      </c>
      <c r="K152" s="24"/>
      <c r="L152" s="38"/>
      <c r="M152" s="24"/>
      <c r="N152" s="24"/>
      <c r="O152" s="24"/>
      <c r="P152" s="24"/>
      <c r="Q152" s="24"/>
      <c r="R152" s="24">
        <f>利润表!C152/利润表!F152</f>
        <v>0.012809542161727</v>
      </c>
      <c r="S152" s="24">
        <f>利润表!F152/资产表!C152</f>
        <v>0.869588845088782</v>
      </c>
      <c r="T152" s="44">
        <f>资产表!C152/负债表!C152</f>
        <v>27.4841389555353</v>
      </c>
      <c r="U152" s="38"/>
      <c r="V152" s="38"/>
      <c r="W152" s="38"/>
      <c r="X152" s="38"/>
      <c r="Y152" s="24">
        <f>负债表!E152/资产表!C152</f>
        <v>0.963615378250786</v>
      </c>
      <c r="Z152" s="38"/>
      <c r="AA152" s="38"/>
      <c r="AB152" s="24">
        <f>(利润表!C152-利润表!C153)/利润表!C153</f>
        <v>-0.981412904910288</v>
      </c>
      <c r="AC152" s="24">
        <f>(利润表!F152-利润表!F153)/利润表!F153</f>
        <v>0.113507561381762</v>
      </c>
      <c r="AD152" s="38"/>
      <c r="AE152" s="24"/>
      <c r="AF152" s="38"/>
      <c r="AG152" s="24">
        <f>(资产表!C152-资产表!C153)/资产表!C153</f>
        <v>-0.0094025594378555</v>
      </c>
      <c r="AH152" s="38"/>
      <c r="AI152" s="38"/>
      <c r="AJ152" s="38"/>
      <c r="AK152" s="38"/>
      <c r="AL152" s="38"/>
      <c r="AM152" s="3"/>
      <c r="AN152" s="38"/>
      <c r="AO152" s="38"/>
      <c r="AP152" s="38"/>
      <c r="AQ152" s="38"/>
      <c r="AR152" s="53"/>
      <c r="AS152" s="56"/>
      <c r="AT152" s="56"/>
      <c r="AU152" s="38"/>
      <c r="AV152" s="38"/>
      <c r="AW152" s="38"/>
      <c r="AX152" s="38"/>
      <c r="AY152" s="38"/>
      <c r="AZ152" s="38"/>
      <c r="BA152" s="38"/>
      <c r="BB152" s="38"/>
      <c r="BC152" s="38"/>
    </row>
    <row r="153" spans="1:55">
      <c r="A153" s="3"/>
      <c r="B153" s="3">
        <v>2013</v>
      </c>
      <c r="C153" s="38"/>
      <c r="D153" s="38"/>
      <c r="E153" s="38"/>
      <c r="F153" s="38"/>
      <c r="G153" s="24"/>
      <c r="H153" s="24"/>
      <c r="I153" s="24">
        <f>利润表!C153/负债表!C153</f>
        <v>23.738352660266</v>
      </c>
      <c r="J153" s="24">
        <f>利润表!C153/资产表!C153</f>
        <v>0.593653794896172</v>
      </c>
      <c r="K153" s="24"/>
      <c r="L153" s="38"/>
      <c r="M153" s="24"/>
      <c r="N153" s="24"/>
      <c r="O153" s="24"/>
      <c r="P153" s="24"/>
      <c r="Q153" s="24"/>
      <c r="R153" s="24">
        <f>利润表!C153/利润表!F153</f>
        <v>0.767388448064484</v>
      </c>
      <c r="S153" s="24">
        <f>利润表!F153/资产表!C153</f>
        <v>0.773602725443017</v>
      </c>
      <c r="T153" s="44">
        <f>资产表!C153/负债表!C153</f>
        <v>39.9868624850916</v>
      </c>
      <c r="U153" s="38"/>
      <c r="V153" s="38"/>
      <c r="W153" s="38"/>
      <c r="X153" s="38"/>
      <c r="Y153" s="24">
        <f>负债表!E153/资产表!C153</f>
        <v>0.97499178635551</v>
      </c>
      <c r="Z153" s="38"/>
      <c r="AA153" s="38"/>
      <c r="AB153" s="24">
        <f>(利润表!C153-利润表!C154)/利润表!C154</f>
        <v>2.04688313062267</v>
      </c>
      <c r="AC153" s="24">
        <f>(利润表!F153-利润表!F154)/利润表!F154</f>
        <v>5.57978806871466</v>
      </c>
      <c r="AD153" s="38"/>
      <c r="AE153" s="24"/>
      <c r="AF153" s="38"/>
      <c r="AG153" s="24">
        <f>(资产表!C153-资产表!C154)/资产表!C154</f>
        <v>0.0685308065606819</v>
      </c>
      <c r="AH153" s="38"/>
      <c r="AI153" s="38"/>
      <c r="AJ153" s="38"/>
      <c r="AK153" s="38"/>
      <c r="AL153" s="38"/>
      <c r="AM153" s="3"/>
      <c r="AN153" s="38"/>
      <c r="AO153" s="38"/>
      <c r="AP153" s="38"/>
      <c r="AQ153" s="38"/>
      <c r="AR153" s="53"/>
      <c r="AS153" s="56"/>
      <c r="AT153" s="56"/>
      <c r="AU153" s="38"/>
      <c r="AV153" s="38"/>
      <c r="AW153" s="38"/>
      <c r="AX153" s="38"/>
      <c r="AY153" s="38"/>
      <c r="AZ153" s="38"/>
      <c r="BA153" s="38"/>
      <c r="BB153" s="38"/>
      <c r="BC153" s="38"/>
    </row>
    <row r="154" spans="1:55">
      <c r="A154" s="3"/>
      <c r="B154" s="3">
        <v>2012</v>
      </c>
      <c r="C154" s="38"/>
      <c r="D154" s="38"/>
      <c r="E154" s="38"/>
      <c r="F154" s="38"/>
      <c r="G154" s="24"/>
      <c r="H154" s="24"/>
      <c r="I154" s="24">
        <f>利润表!C154/负债表!C154</f>
        <v>-0.356286302954414</v>
      </c>
      <c r="J154" s="24">
        <f>利润表!C154/资产表!C154</f>
        <v>0.208192221717602</v>
      </c>
      <c r="K154" s="24"/>
      <c r="L154" s="38"/>
      <c r="M154" s="24"/>
      <c r="N154" s="24"/>
      <c r="O154" s="24"/>
      <c r="P154" s="24"/>
      <c r="Q154" s="24"/>
      <c r="R154" s="24">
        <f>利润表!C154/利润表!F154</f>
        <v>1.65718642237921</v>
      </c>
      <c r="S154" s="24">
        <f>利润表!F154/资产表!C154</f>
        <v>0.125629934511956</v>
      </c>
      <c r="T154" s="44">
        <f>资产表!C154/负债表!C154</f>
        <v>-1.71133340148361</v>
      </c>
      <c r="U154" s="38"/>
      <c r="V154" s="38"/>
      <c r="W154" s="38"/>
      <c r="X154" s="38"/>
      <c r="Y154" s="24">
        <f>负债表!E154/资产表!C154</f>
        <v>1.58433967287325</v>
      </c>
      <c r="Z154" s="38"/>
      <c r="AA154" s="38"/>
      <c r="AB154" s="24" t="e">
        <f>(利润表!C154-利润表!C155)/利润表!C155</f>
        <v>#DIV/0!</v>
      </c>
      <c r="AC154" s="24" t="e">
        <f>(利润表!F154-利润表!F155)/利润表!F155</f>
        <v>#DIV/0!</v>
      </c>
      <c r="AD154" s="38"/>
      <c r="AE154" s="24"/>
      <c r="AF154" s="38"/>
      <c r="AG154" s="24" t="e">
        <f>(资产表!C154-资产表!C155)/资产表!C155</f>
        <v>#DIV/0!</v>
      </c>
      <c r="AH154" s="38"/>
      <c r="AI154" s="38"/>
      <c r="AJ154" s="38"/>
      <c r="AK154" s="38"/>
      <c r="AL154" s="38"/>
      <c r="AM154" s="3"/>
      <c r="AN154" s="38"/>
      <c r="AO154" s="38"/>
      <c r="AP154" s="38"/>
      <c r="AQ154" s="38"/>
      <c r="AR154" s="53"/>
      <c r="AS154" s="56"/>
      <c r="AT154" s="56"/>
      <c r="AU154" s="38"/>
      <c r="AV154" s="38"/>
      <c r="AW154" s="38"/>
      <c r="AX154" s="38"/>
      <c r="AY154" s="38"/>
      <c r="AZ154" s="38"/>
      <c r="BA154" s="38"/>
      <c r="BB154" s="38"/>
      <c r="BC154" s="38"/>
    </row>
    <row r="155" spans="1:55">
      <c r="A155" s="3"/>
      <c r="B155" s="3">
        <v>2011</v>
      </c>
      <c r="C155" s="38"/>
      <c r="D155" s="38"/>
      <c r="E155" s="38"/>
      <c r="F155" s="38"/>
      <c r="G155" s="24"/>
      <c r="H155" s="24"/>
      <c r="I155" s="24" t="e">
        <f>利润表!C155/负债表!C155</f>
        <v>#DIV/0!</v>
      </c>
      <c r="J155" s="24" t="e">
        <f>利润表!C155/资产表!C155</f>
        <v>#DIV/0!</v>
      </c>
      <c r="K155" s="24"/>
      <c r="L155" s="38"/>
      <c r="M155" s="24"/>
      <c r="N155" s="24"/>
      <c r="O155" s="24"/>
      <c r="P155" s="24"/>
      <c r="Q155" s="24"/>
      <c r="R155" s="24" t="e">
        <f>利润表!C155/利润表!F155</f>
        <v>#DIV/0!</v>
      </c>
      <c r="S155" s="24" t="e">
        <f>利润表!F155/资产表!C155</f>
        <v>#DIV/0!</v>
      </c>
      <c r="T155" s="44" t="e">
        <f>资产表!C155/负债表!C155</f>
        <v>#DIV/0!</v>
      </c>
      <c r="U155" s="38"/>
      <c r="V155" s="38"/>
      <c r="W155" s="38"/>
      <c r="X155" s="38"/>
      <c r="Y155" s="24" t="e">
        <f>负债表!E155/资产表!C155</f>
        <v>#DIV/0!</v>
      </c>
      <c r="Z155" s="38"/>
      <c r="AA155" s="38"/>
      <c r="AB155" s="24" t="e">
        <f>(利润表!C155-利润表!C156)/利润表!C156</f>
        <v>#DIV/0!</v>
      </c>
      <c r="AC155" s="24" t="e">
        <f>(利润表!F155-利润表!F156)/利润表!F156</f>
        <v>#DIV/0!</v>
      </c>
      <c r="AD155" s="38"/>
      <c r="AE155" s="24"/>
      <c r="AF155" s="38"/>
      <c r="AG155" s="24" t="e">
        <f>(资产表!C155-资产表!C156)/资产表!C156</f>
        <v>#DIV/0!</v>
      </c>
      <c r="AH155" s="38"/>
      <c r="AI155" s="38"/>
      <c r="AJ155" s="38"/>
      <c r="AK155" s="38"/>
      <c r="AL155" s="38"/>
      <c r="AM155" s="3"/>
      <c r="AN155" s="38"/>
      <c r="AO155" s="38"/>
      <c r="AP155" s="38"/>
      <c r="AQ155" s="38"/>
      <c r="AR155" s="53"/>
      <c r="AS155" s="56"/>
      <c r="AT155" s="56"/>
      <c r="AU155" s="38"/>
      <c r="AV155" s="38"/>
      <c r="AW155" s="38"/>
      <c r="AX155" s="38"/>
      <c r="AY155" s="38"/>
      <c r="AZ155" s="38"/>
      <c r="BA155" s="38"/>
      <c r="BB155" s="38"/>
      <c r="BC155" s="38"/>
    </row>
    <row r="156" spans="1:55">
      <c r="A156" s="3"/>
      <c r="B156" s="3">
        <v>2010</v>
      </c>
      <c r="C156" s="38"/>
      <c r="D156" s="38"/>
      <c r="E156" s="38"/>
      <c r="F156" s="38"/>
      <c r="G156" s="24"/>
      <c r="H156" s="24"/>
      <c r="I156" s="24" t="e">
        <f>利润表!C156/负债表!C156</f>
        <v>#DIV/0!</v>
      </c>
      <c r="J156" s="24" t="e">
        <f>利润表!C156/资产表!C156</f>
        <v>#DIV/0!</v>
      </c>
      <c r="K156" s="24"/>
      <c r="L156" s="38"/>
      <c r="M156" s="24"/>
      <c r="N156" s="24"/>
      <c r="O156" s="24"/>
      <c r="P156" s="24"/>
      <c r="Q156" s="24"/>
      <c r="R156" s="24" t="e">
        <f>利润表!C156/利润表!F156</f>
        <v>#DIV/0!</v>
      </c>
      <c r="S156" s="24" t="e">
        <f>利润表!F156/资产表!C156</f>
        <v>#DIV/0!</v>
      </c>
      <c r="T156" s="44" t="e">
        <f>资产表!C156/负债表!C156</f>
        <v>#DIV/0!</v>
      </c>
      <c r="U156" s="38"/>
      <c r="V156" s="38"/>
      <c r="W156" s="38"/>
      <c r="X156" s="38"/>
      <c r="Y156" s="24" t="e">
        <f>负债表!E156/资产表!C156</f>
        <v>#DIV/0!</v>
      </c>
      <c r="Z156" s="38"/>
      <c r="AA156" s="38"/>
      <c r="AB156" s="24">
        <f>(利润表!C156-利润表!C157)/利润表!C157</f>
        <v>-1</v>
      </c>
      <c r="AC156" s="24">
        <f>(利润表!F156-利润表!F157)/利润表!F157</f>
        <v>-1</v>
      </c>
      <c r="AD156" s="38"/>
      <c r="AE156" s="24"/>
      <c r="AF156" s="38"/>
      <c r="AG156" s="24">
        <f>(资产表!C156-资产表!C157)/资产表!C157</f>
        <v>-1</v>
      </c>
      <c r="AH156" s="38"/>
      <c r="AI156" s="38"/>
      <c r="AJ156" s="38"/>
      <c r="AK156" s="38"/>
      <c r="AL156" s="38"/>
      <c r="AM156" s="3"/>
      <c r="AN156" s="38"/>
      <c r="AO156" s="38"/>
      <c r="AP156" s="38"/>
      <c r="AQ156" s="38"/>
      <c r="AR156" s="53"/>
      <c r="AS156" s="56"/>
      <c r="AT156" s="56"/>
      <c r="AU156" s="38"/>
      <c r="AV156" s="38"/>
      <c r="AW156" s="38"/>
      <c r="AX156" s="38"/>
      <c r="AY156" s="38"/>
      <c r="AZ156" s="38"/>
      <c r="BA156" s="38"/>
      <c r="BB156" s="38"/>
      <c r="BC156" s="38"/>
    </row>
    <row r="157" spans="1:55">
      <c r="A157" s="3" t="s">
        <v>67</v>
      </c>
      <c r="B157" s="3">
        <v>2023</v>
      </c>
      <c r="C157" s="38"/>
      <c r="D157" s="38"/>
      <c r="E157" s="38"/>
      <c r="F157" s="38"/>
      <c r="G157" s="24"/>
      <c r="H157" s="24"/>
      <c r="I157" s="24">
        <f>利润表!C157/负债表!C157</f>
        <v>0.0462183930036199</v>
      </c>
      <c r="J157" s="24">
        <f>利润表!C157/资产表!C157</f>
        <v>0.0224124877352619</v>
      </c>
      <c r="K157" s="24"/>
      <c r="L157" s="38"/>
      <c r="M157" s="24"/>
      <c r="N157" s="24"/>
      <c r="O157" s="24"/>
      <c r="P157" s="24"/>
      <c r="Q157" s="24"/>
      <c r="R157" s="24">
        <f>利润表!C157/利润表!F157</f>
        <v>0.0498040232480512</v>
      </c>
      <c r="S157" s="24">
        <f>利润表!F157/资产表!C157</f>
        <v>0.450013598773646</v>
      </c>
      <c r="T157" s="44">
        <f>资产表!C157/负债表!C157</f>
        <v>2.06217148000505</v>
      </c>
      <c r="U157" s="38"/>
      <c r="V157" s="38"/>
      <c r="W157" s="38"/>
      <c r="X157" s="38"/>
      <c r="Y157" s="24">
        <f>负债表!E157/资产表!C157</f>
        <v>0.515074275007648</v>
      </c>
      <c r="Z157" s="38"/>
      <c r="AA157" s="38"/>
      <c r="AB157" s="24">
        <f>(利润表!C157-利润表!C158)/利润表!C158</f>
        <v>0.043109016830862</v>
      </c>
      <c r="AC157" s="24">
        <f>(利润表!F157-利润表!F158)/利润表!F158</f>
        <v>-0.0174678438859077</v>
      </c>
      <c r="AD157" s="38"/>
      <c r="AE157" s="24"/>
      <c r="AF157" s="38"/>
      <c r="AG157" s="24">
        <f>(资产表!C157-资产表!C158)/资产表!C158</f>
        <v>-0.00683194851930489</v>
      </c>
      <c r="AH157" s="38"/>
      <c r="AI157" s="38"/>
      <c r="AJ157" s="38"/>
      <c r="AK157" s="38"/>
      <c r="AL157" s="38"/>
      <c r="AM157" s="3"/>
      <c r="AN157" s="38"/>
      <c r="AO157" s="38"/>
      <c r="AP157" s="38"/>
      <c r="AQ157" s="38"/>
      <c r="AR157" s="53"/>
      <c r="AS157" s="56"/>
      <c r="AT157" s="56"/>
      <c r="AU157" s="38"/>
      <c r="AV157" s="38"/>
      <c r="AW157" s="38"/>
      <c r="AX157" s="38"/>
      <c r="AY157" s="38"/>
      <c r="AZ157" s="38"/>
      <c r="BA157" s="38"/>
      <c r="BB157" s="38"/>
      <c r="BC157" s="38"/>
    </row>
    <row r="158" spans="1:55">
      <c r="A158" s="3"/>
      <c r="B158" s="3">
        <v>2022</v>
      </c>
      <c r="C158" s="38"/>
      <c r="D158" s="38"/>
      <c r="E158" s="38"/>
      <c r="F158" s="38"/>
      <c r="G158" s="24"/>
      <c r="H158" s="24"/>
      <c r="I158" s="24">
        <f>利润表!C158/负债表!C158</f>
        <v>0.0463522411049169</v>
      </c>
      <c r="J158" s="24">
        <f>利润表!C158/资产表!C158</f>
        <v>0.0213394443089876</v>
      </c>
      <c r="K158" s="24"/>
      <c r="L158" s="38"/>
      <c r="M158" s="24"/>
      <c r="N158" s="24"/>
      <c r="O158" s="24"/>
      <c r="P158" s="24"/>
      <c r="Q158" s="24"/>
      <c r="R158" s="24">
        <f>利润表!C158/利润表!F158</f>
        <v>0.0469117355477703</v>
      </c>
      <c r="S158" s="24">
        <f>利润表!F158/资产表!C158</f>
        <v>0.45488498900787</v>
      </c>
      <c r="T158" s="44">
        <f>资产表!C158/负债表!C158</f>
        <v>2.17213908824207</v>
      </c>
      <c r="U158" s="38"/>
      <c r="V158" s="38"/>
      <c r="W158" s="38"/>
      <c r="X158" s="38"/>
      <c r="Y158" s="24">
        <f>负债表!E158/资产表!C158</f>
        <v>0.539624324513534</v>
      </c>
      <c r="Z158" s="38"/>
      <c r="AA158" s="38"/>
      <c r="AB158" s="24">
        <f>(利润表!C158-利润表!C159)/利润表!C159</f>
        <v>-0.277336399381332</v>
      </c>
      <c r="AC158" s="24">
        <f>(利润表!F158-利润表!F159)/利润表!F159</f>
        <v>-0.0804143119429012</v>
      </c>
      <c r="AD158" s="38"/>
      <c r="AE158" s="24"/>
      <c r="AF158" s="38"/>
      <c r="AG158" s="24">
        <f>(资产表!C158-资产表!C159)/资产表!C159</f>
        <v>0.039940974678918</v>
      </c>
      <c r="AH158" s="38"/>
      <c r="AI158" s="38"/>
      <c r="AJ158" s="38"/>
      <c r="AK158" s="38"/>
      <c r="AL158" s="38"/>
      <c r="AM158" s="3"/>
      <c r="AN158" s="38"/>
      <c r="AO158" s="38"/>
      <c r="AP158" s="38"/>
      <c r="AQ158" s="38"/>
      <c r="AR158" s="53"/>
      <c r="AS158" s="56"/>
      <c r="AT158" s="56"/>
      <c r="AU158" s="38"/>
      <c r="AV158" s="38"/>
      <c r="AW158" s="38"/>
      <c r="AX158" s="38"/>
      <c r="AY158" s="38"/>
      <c r="AZ158" s="38"/>
      <c r="BA158" s="38"/>
      <c r="BB158" s="38"/>
      <c r="BC158" s="38"/>
    </row>
    <row r="159" spans="1:55">
      <c r="A159" s="3"/>
      <c r="B159" s="3">
        <v>2021</v>
      </c>
      <c r="C159" s="38"/>
      <c r="D159" s="38"/>
      <c r="E159" s="38"/>
      <c r="F159" s="38"/>
      <c r="G159" s="24"/>
      <c r="H159" s="24"/>
      <c r="I159" s="24">
        <f>利润表!C159/负债表!C159</f>
        <v>0.0676469195916479</v>
      </c>
      <c r="J159" s="24">
        <f>利润表!C159/资产表!C159</f>
        <v>0.0307082887456859</v>
      </c>
      <c r="K159" s="24"/>
      <c r="L159" s="38"/>
      <c r="M159" s="24"/>
      <c r="N159" s="24"/>
      <c r="O159" s="24"/>
      <c r="P159" s="24"/>
      <c r="Q159" s="24"/>
      <c r="R159" s="24">
        <f>利润表!C159/利润表!F159</f>
        <v>0.05969494046015</v>
      </c>
      <c r="S159" s="24">
        <f>利润表!F159/资产表!C159</f>
        <v>0.514420292724565</v>
      </c>
      <c r="T159" s="44">
        <f>资产表!C159/负债表!C159</f>
        <v>2.2028879613538</v>
      </c>
      <c r="U159" s="38"/>
      <c r="V159" s="38"/>
      <c r="W159" s="38"/>
      <c r="X159" s="38"/>
      <c r="Y159" s="24">
        <f>负债表!E159/资产表!C159</f>
        <v>0.54605044943573</v>
      </c>
      <c r="Z159" s="38"/>
      <c r="AA159" s="38"/>
      <c r="AB159" s="24">
        <f>(利润表!C159-利润表!C160)/利润表!C160</f>
        <v>-1.3448806020024</v>
      </c>
      <c r="AC159" s="24">
        <f>(利润表!F159-利润表!F160)/利润表!F160</f>
        <v>0.179276144700721</v>
      </c>
      <c r="AD159" s="38"/>
      <c r="AE159" s="24"/>
      <c r="AF159" s="38"/>
      <c r="AG159" s="24">
        <f>(资产表!C159-资产表!C160)/资产表!C160</f>
        <v>0.185011060100952</v>
      </c>
      <c r="AH159" s="38"/>
      <c r="AI159" s="38"/>
      <c r="AJ159" s="38"/>
      <c r="AK159" s="38"/>
      <c r="AL159" s="38"/>
      <c r="AM159" s="3"/>
      <c r="AN159" s="38"/>
      <c r="AO159" s="38"/>
      <c r="AP159" s="38"/>
      <c r="AQ159" s="38"/>
      <c r="AR159" s="53"/>
      <c r="AS159" s="56"/>
      <c r="AT159" s="56"/>
      <c r="AU159" s="38"/>
      <c r="AV159" s="38"/>
      <c r="AW159" s="38"/>
      <c r="AX159" s="38"/>
      <c r="AY159" s="38"/>
      <c r="AZ159" s="38"/>
      <c r="BA159" s="38"/>
      <c r="BB159" s="38"/>
      <c r="BC159" s="38"/>
    </row>
    <row r="160" spans="1:55">
      <c r="A160" s="3"/>
      <c r="B160" s="3">
        <v>2020</v>
      </c>
      <c r="C160" s="38"/>
      <c r="D160" s="38"/>
      <c r="E160" s="38"/>
      <c r="F160" s="38"/>
      <c r="G160" s="24"/>
      <c r="H160" s="24"/>
      <c r="I160" s="24">
        <f>利润表!C160/负债表!C160</f>
        <v>-0.216665285279541</v>
      </c>
      <c r="J160" s="24">
        <f>利润表!C160/资产表!C160</f>
        <v>-0.10551379691734</v>
      </c>
      <c r="K160" s="24"/>
      <c r="L160" s="38"/>
      <c r="M160" s="24"/>
      <c r="N160" s="24"/>
      <c r="O160" s="24"/>
      <c r="P160" s="24"/>
      <c r="Q160" s="24"/>
      <c r="R160" s="24">
        <f>利润表!C160/利润表!F160</f>
        <v>-0.204119393306716</v>
      </c>
      <c r="S160" s="24">
        <f>利润表!F160/资产表!C160</f>
        <v>0.516921960270538</v>
      </c>
      <c r="T160" s="44">
        <f>资产表!C160/负债表!C160</f>
        <v>2.05343084610326</v>
      </c>
      <c r="U160" s="38"/>
      <c r="V160" s="38"/>
      <c r="W160" s="38"/>
      <c r="X160" s="38"/>
      <c r="Y160" s="24">
        <f>负债表!E160/资产表!C160</f>
        <v>0.513010140128325</v>
      </c>
      <c r="Z160" s="38"/>
      <c r="AA160" s="38"/>
      <c r="AB160" s="24">
        <f>(利润表!C160-利润表!C161)/利润表!C161</f>
        <v>-18.9926218577965</v>
      </c>
      <c r="AC160" s="24">
        <f>(利润表!F160-利润表!F161)/利润表!F161</f>
        <v>-0.0854422720940189</v>
      </c>
      <c r="AD160" s="38"/>
      <c r="AE160" s="24"/>
      <c r="AF160" s="38"/>
      <c r="AG160" s="24">
        <f>(资产表!C160-资产表!C161)/资产表!C161</f>
        <v>-0.095162454743998</v>
      </c>
      <c r="AH160" s="38"/>
      <c r="AI160" s="38"/>
      <c r="AJ160" s="38"/>
      <c r="AK160" s="38"/>
      <c r="AL160" s="38"/>
      <c r="AM160" s="3"/>
      <c r="AN160" s="38"/>
      <c r="AO160" s="38"/>
      <c r="AP160" s="38"/>
      <c r="AQ160" s="38"/>
      <c r="AR160" s="53"/>
      <c r="AS160" s="56"/>
      <c r="AT160" s="56"/>
      <c r="AU160" s="38"/>
      <c r="AV160" s="38"/>
      <c r="AW160" s="38"/>
      <c r="AX160" s="38"/>
      <c r="AY160" s="38"/>
      <c r="AZ160" s="38"/>
      <c r="BA160" s="38"/>
      <c r="BB160" s="38"/>
      <c r="BC160" s="38"/>
    </row>
    <row r="161" spans="1:55">
      <c r="A161" s="3"/>
      <c r="B161" s="3">
        <v>2019</v>
      </c>
      <c r="C161" s="38"/>
      <c r="D161" s="38"/>
      <c r="E161" s="38"/>
      <c r="F161" s="38"/>
      <c r="G161" s="24"/>
      <c r="H161" s="24"/>
      <c r="I161" s="24">
        <f>利润表!C161/负债表!C161</f>
        <v>0.00953457451768328</v>
      </c>
      <c r="J161" s="24">
        <f>利润表!C161/资产表!C161</f>
        <v>0.00530622194741211</v>
      </c>
      <c r="K161" s="24"/>
      <c r="L161" s="38"/>
      <c r="M161" s="24"/>
      <c r="N161" s="24"/>
      <c r="O161" s="24"/>
      <c r="P161" s="24"/>
      <c r="Q161" s="24"/>
      <c r="R161" s="24">
        <f>利润表!C161/利润表!F161</f>
        <v>0.0103753066139856</v>
      </c>
      <c r="S161" s="24">
        <f>利润表!F161/资产表!C161</f>
        <v>0.511427964958597</v>
      </c>
      <c r="T161" s="44">
        <f>资产表!C161/负债表!C161</f>
        <v>1.79686688799992</v>
      </c>
      <c r="U161" s="38"/>
      <c r="V161" s="38"/>
      <c r="W161" s="38"/>
      <c r="X161" s="38"/>
      <c r="Y161" s="24">
        <f>负债表!E161/资产表!C161</f>
        <v>0.443475748438387</v>
      </c>
      <c r="Z161" s="38"/>
      <c r="AA161" s="38"/>
      <c r="AB161" s="24">
        <f>(利润表!C161-利润表!C162)/利润表!C162</f>
        <v>-0.818033604976127</v>
      </c>
      <c r="AC161" s="24">
        <f>(利润表!F161-利润表!F162)/利润表!F162</f>
        <v>0.0414799682560481</v>
      </c>
      <c r="AD161" s="38"/>
      <c r="AE161" s="24"/>
      <c r="AF161" s="38"/>
      <c r="AG161" s="24">
        <f>(资产表!C161-资产表!C162)/资产表!C162</f>
        <v>0.0199780880080499</v>
      </c>
      <c r="AH161" s="38"/>
      <c r="AI161" s="38"/>
      <c r="AJ161" s="38"/>
      <c r="AK161" s="38"/>
      <c r="AL161" s="38"/>
      <c r="AM161" s="3"/>
      <c r="AN161" s="38"/>
      <c r="AO161" s="38"/>
      <c r="AP161" s="38"/>
      <c r="AQ161" s="38"/>
      <c r="AR161" s="53"/>
      <c r="AS161" s="56"/>
      <c r="AT161" s="56"/>
      <c r="AU161" s="38"/>
      <c r="AV161" s="38"/>
      <c r="AW161" s="38"/>
      <c r="AX161" s="38"/>
      <c r="AY161" s="38"/>
      <c r="AZ161" s="38"/>
      <c r="BA161" s="38"/>
      <c r="BB161" s="38"/>
      <c r="BC161" s="38"/>
    </row>
    <row r="162" spans="1:55">
      <c r="A162" s="3"/>
      <c r="B162" s="3">
        <v>2018</v>
      </c>
      <c r="C162" s="38"/>
      <c r="D162" s="38"/>
      <c r="E162" s="38"/>
      <c r="F162" s="38"/>
      <c r="G162" s="24"/>
      <c r="H162" s="24"/>
      <c r="I162" s="24">
        <f>利润表!C162/负债表!C162</f>
        <v>0.0528225066532145</v>
      </c>
      <c r="J162" s="24">
        <f>利润表!C162/资产表!C162</f>
        <v>0.0297430199447415</v>
      </c>
      <c r="K162" s="24"/>
      <c r="L162" s="38"/>
      <c r="M162" s="24"/>
      <c r="N162" s="24"/>
      <c r="O162" s="24"/>
      <c r="P162" s="24"/>
      <c r="Q162" s="24"/>
      <c r="R162" s="24">
        <f>利润表!C162/利润表!F162</f>
        <v>0.0593827997832393</v>
      </c>
      <c r="S162" s="24">
        <f>利润表!F162/资产表!C162</f>
        <v>0.500869276176103</v>
      </c>
      <c r="T162" s="44">
        <f>资产表!C162/负债表!C162</f>
        <v>1.7759631251753</v>
      </c>
      <c r="U162" s="38"/>
      <c r="V162" s="38"/>
      <c r="W162" s="38"/>
      <c r="X162" s="38"/>
      <c r="Y162" s="24">
        <f>负债表!E162/资产表!C162</f>
        <v>0.436925245899297</v>
      </c>
      <c r="Z162" s="38"/>
      <c r="AA162" s="38"/>
      <c r="AB162" s="24">
        <f>(利润表!C162-利润表!C163)/利润表!C163</f>
        <v>-0.292351056329004</v>
      </c>
      <c r="AC162" s="24">
        <f>(利润表!F162-利润表!F163)/利润表!F163</f>
        <v>-0.0451760329949501</v>
      </c>
      <c r="AD162" s="38"/>
      <c r="AE162" s="24"/>
      <c r="AF162" s="38"/>
      <c r="AG162" s="24">
        <f>(资产表!C162-资产表!C163)/资产表!C163</f>
        <v>0.0913295789918752</v>
      </c>
      <c r="AH162" s="38"/>
      <c r="AI162" s="38"/>
      <c r="AJ162" s="38"/>
      <c r="AK162" s="38"/>
      <c r="AL162" s="38"/>
      <c r="AM162" s="3"/>
      <c r="AN162" s="38"/>
      <c r="AO162" s="38"/>
      <c r="AP162" s="38"/>
      <c r="AQ162" s="38"/>
      <c r="AR162" s="53"/>
      <c r="AS162" s="56"/>
      <c r="AT162" s="56"/>
      <c r="AU162" s="38"/>
      <c r="AV162" s="38"/>
      <c r="AW162" s="38"/>
      <c r="AX162" s="38"/>
      <c r="AY162" s="38"/>
      <c r="AZ162" s="38"/>
      <c r="BA162" s="38"/>
      <c r="BB162" s="38"/>
      <c r="BC162" s="38"/>
    </row>
    <row r="163" spans="1:55">
      <c r="A163" s="3"/>
      <c r="B163" s="3">
        <v>2017</v>
      </c>
      <c r="C163" s="38"/>
      <c r="D163" s="38"/>
      <c r="E163" s="38"/>
      <c r="F163" s="38"/>
      <c r="G163" s="24"/>
      <c r="H163" s="24"/>
      <c r="I163" s="24">
        <f>利润表!C163/负债表!C163</f>
        <v>0.0732380221786046</v>
      </c>
      <c r="J163" s="24">
        <f>利润表!C163/资产表!C163</f>
        <v>0.0458694070337409</v>
      </c>
      <c r="K163" s="24"/>
      <c r="L163" s="38"/>
      <c r="M163" s="24"/>
      <c r="N163" s="24"/>
      <c r="O163" s="24"/>
      <c r="P163" s="24"/>
      <c r="Q163" s="24"/>
      <c r="R163" s="24">
        <f>利润表!C163/利润表!F163</f>
        <v>0.0801246450913386</v>
      </c>
      <c r="S163" s="24">
        <f>利润表!F163/资产表!C163</f>
        <v>0.572475634449948</v>
      </c>
      <c r="T163" s="44">
        <f>资产表!C163/负债表!C163</f>
        <v>1.59666380960041</v>
      </c>
      <c r="U163" s="38"/>
      <c r="V163" s="38"/>
      <c r="W163" s="38"/>
      <c r="X163" s="38"/>
      <c r="Y163" s="24">
        <f>负债表!E163/资产表!C163</f>
        <v>0.373694077621596</v>
      </c>
      <c r="Z163" s="38"/>
      <c r="AA163" s="38"/>
      <c r="AB163" s="24">
        <f>(利润表!C163-利润表!C164)/利润表!C164</f>
        <v>-0.347846672526329</v>
      </c>
      <c r="AC163" s="24">
        <f>(利润表!F163-利润表!F164)/利润表!F164</f>
        <v>6.73508028019681e-5</v>
      </c>
      <c r="AD163" s="38"/>
      <c r="AE163" s="24"/>
      <c r="AF163" s="38"/>
      <c r="AG163" s="24">
        <f>(资产表!C163-资产表!C164)/资产表!C164</f>
        <v>0.0776967678247725</v>
      </c>
      <c r="AH163" s="38"/>
      <c r="AI163" s="38"/>
      <c r="AJ163" s="38"/>
      <c r="AK163" s="38"/>
      <c r="AL163" s="38"/>
      <c r="AM163" s="3"/>
      <c r="AN163" s="38"/>
      <c r="AO163" s="38"/>
      <c r="AP163" s="38"/>
      <c r="AQ163" s="38"/>
      <c r="AR163" s="53"/>
      <c r="AS163" s="56"/>
      <c r="AT163" s="56"/>
      <c r="AU163" s="38"/>
      <c r="AV163" s="38"/>
      <c r="AW163" s="38"/>
      <c r="AX163" s="38"/>
      <c r="AY163" s="38"/>
      <c r="AZ163" s="38"/>
      <c r="BA163" s="38"/>
      <c r="BB163" s="38"/>
      <c r="BC163" s="38"/>
    </row>
    <row r="164" spans="1:55">
      <c r="A164" s="3"/>
      <c r="B164" s="3">
        <v>2016</v>
      </c>
      <c r="C164" s="38"/>
      <c r="D164" s="38"/>
      <c r="E164" s="38"/>
      <c r="F164" s="38"/>
      <c r="G164" s="24"/>
      <c r="H164" s="24"/>
      <c r="I164" s="24">
        <f>利润表!C164/负债表!C164</f>
        <v>0.112563932530811</v>
      </c>
      <c r="J164" s="24">
        <f>利润表!C164/资产表!C164</f>
        <v>0.0758001372066866</v>
      </c>
      <c r="K164" s="24"/>
      <c r="L164" s="38"/>
      <c r="M164" s="24"/>
      <c r="N164" s="24"/>
      <c r="O164" s="24"/>
      <c r="P164" s="24"/>
      <c r="Q164" s="24"/>
      <c r="R164" s="24">
        <f>利润表!C164/利润表!F164</f>
        <v>0.122869942044028</v>
      </c>
      <c r="S164" s="24">
        <f>利润表!F164/资产表!C164</f>
        <v>0.616913591279512</v>
      </c>
      <c r="T164" s="44">
        <f>资产表!C164/负债表!C164</f>
        <v>1.48500961447971</v>
      </c>
      <c r="U164" s="38"/>
      <c r="V164" s="38"/>
      <c r="W164" s="38"/>
      <c r="X164" s="38"/>
      <c r="Y164" s="24">
        <f>负债表!E164/资产表!C164</f>
        <v>0.326603686434474</v>
      </c>
      <c r="Z164" s="38"/>
      <c r="AA164" s="38"/>
      <c r="AB164" s="24">
        <f>(利润表!C164-利润表!C165)/利润表!C165</f>
        <v>-0.205968747540382</v>
      </c>
      <c r="AC164" s="24">
        <f>(利润表!F164-利润表!F165)/利润表!F165</f>
        <v>0.178962925178468</v>
      </c>
      <c r="AD164" s="38"/>
      <c r="AE164" s="24"/>
      <c r="AF164" s="38"/>
      <c r="AG164" s="24">
        <f>(资产表!C164-资产表!C165)/资产表!C165</f>
        <v>0.240126957015111</v>
      </c>
      <c r="AH164" s="38"/>
      <c r="AI164" s="38"/>
      <c r="AJ164" s="38"/>
      <c r="AK164" s="38"/>
      <c r="AL164" s="38"/>
      <c r="AM164" s="3"/>
      <c r="AN164" s="38"/>
      <c r="AO164" s="38"/>
      <c r="AP164" s="38"/>
      <c r="AQ164" s="38"/>
      <c r="AR164" s="53"/>
      <c r="AS164" s="56"/>
      <c r="AT164" s="56"/>
      <c r="AU164" s="38"/>
      <c r="AV164" s="38"/>
      <c r="AW164" s="38"/>
      <c r="AX164" s="38"/>
      <c r="AY164" s="38"/>
      <c r="AZ164" s="38"/>
      <c r="BA164" s="38"/>
      <c r="BB164" s="38"/>
      <c r="BC164" s="38"/>
    </row>
    <row r="165" spans="1:55">
      <c r="A165" s="3"/>
      <c r="B165" s="3">
        <v>2015</v>
      </c>
      <c r="C165" s="38"/>
      <c r="D165" s="38"/>
      <c r="E165" s="38"/>
      <c r="F165" s="38"/>
      <c r="G165" s="24"/>
      <c r="H165" s="24"/>
      <c r="I165" s="24">
        <f>利润表!C165/负债表!C165</f>
        <v>0.165834620642498</v>
      </c>
      <c r="J165" s="24">
        <f>利润表!C165/资产表!C165</f>
        <v>0.118385508384302</v>
      </c>
      <c r="K165" s="24"/>
      <c r="L165" s="38"/>
      <c r="M165" s="24"/>
      <c r="N165" s="24"/>
      <c r="O165" s="24"/>
      <c r="P165" s="24"/>
      <c r="Q165" s="24"/>
      <c r="R165" s="24">
        <f>利润表!C165/利润表!F165</f>
        <v>0.182435018571391</v>
      </c>
      <c r="S165" s="24">
        <f>利润表!F165/资产表!C165</f>
        <v>0.648918772894334</v>
      </c>
      <c r="T165" s="44">
        <f>资产表!C165/负债表!C165</f>
        <v>1.40080169360059</v>
      </c>
      <c r="U165" s="38"/>
      <c r="V165" s="38"/>
      <c r="W165" s="38"/>
      <c r="X165" s="38"/>
      <c r="Y165" s="24">
        <f>负债表!E165/资产表!C165</f>
        <v>0.286123078970858</v>
      </c>
      <c r="Z165" s="38"/>
      <c r="AA165" s="38"/>
      <c r="AB165" s="24">
        <f>(利润表!C165-利润表!C166)/利润表!C166</f>
        <v>0.502712152409816</v>
      </c>
      <c r="AC165" s="24">
        <f>(利润表!F165-利润表!F166)/利润表!F166</f>
        <v>0.0463160795393692</v>
      </c>
      <c r="AD165" s="38"/>
      <c r="AE165" s="24"/>
      <c r="AF165" s="38"/>
      <c r="AG165" s="24">
        <f>(资产表!C165-资产表!C166)/资产表!C166</f>
        <v>0.226245781509762</v>
      </c>
      <c r="AH165" s="38"/>
      <c r="AI165" s="38"/>
      <c r="AJ165" s="38"/>
      <c r="AK165" s="38"/>
      <c r="AL165" s="38"/>
      <c r="AM165" s="3"/>
      <c r="AN165" s="38"/>
      <c r="AO165" s="38"/>
      <c r="AP165" s="38"/>
      <c r="AQ165" s="38"/>
      <c r="AR165" s="53"/>
      <c r="AS165" s="56"/>
      <c r="AT165" s="56"/>
      <c r="AU165" s="38"/>
      <c r="AV165" s="38"/>
      <c r="AW165" s="38"/>
      <c r="AX165" s="38"/>
      <c r="AY165" s="38"/>
      <c r="AZ165" s="38"/>
      <c r="BA165" s="38"/>
      <c r="BB165" s="38"/>
      <c r="BC165" s="38"/>
    </row>
    <row r="166" spans="1:55">
      <c r="A166" s="3"/>
      <c r="B166" s="3">
        <v>2014</v>
      </c>
      <c r="C166" s="38"/>
      <c r="D166" s="38"/>
      <c r="E166" s="38"/>
      <c r="F166" s="38"/>
      <c r="G166" s="24"/>
      <c r="H166" s="24"/>
      <c r="I166" s="24">
        <f>利润表!C166/负债表!C166</f>
        <v>0.14239979547114</v>
      </c>
      <c r="J166" s="24">
        <f>利润表!C166/资产表!C166</f>
        <v>0.0966051482416899</v>
      </c>
      <c r="K166" s="24"/>
      <c r="L166" s="38"/>
      <c r="M166" s="24"/>
      <c r="N166" s="24"/>
      <c r="O166" s="24"/>
      <c r="P166" s="24"/>
      <c r="Q166" s="24"/>
      <c r="R166" s="24">
        <f>利润表!C166/利润表!F166</f>
        <v>0.127026784934293</v>
      </c>
      <c r="S166" s="24">
        <f>利润表!F166/资产表!C166</f>
        <v>0.760510063225333</v>
      </c>
      <c r="T166" s="44">
        <f>资产表!C166/负债表!C166</f>
        <v>1.47403940745352</v>
      </c>
      <c r="U166" s="38"/>
      <c r="V166" s="38"/>
      <c r="W166" s="38"/>
      <c r="X166" s="38"/>
      <c r="Y166" s="24">
        <f>负债表!E166/资产表!C166</f>
        <v>0.321592085704444</v>
      </c>
      <c r="Z166" s="38"/>
      <c r="AA166" s="38"/>
      <c r="AB166" s="24">
        <f>(利润表!C166-利润表!C167)/利润表!C167</f>
        <v>0.169752513514697</v>
      </c>
      <c r="AC166" s="24">
        <f>(利润表!F166-利润表!F167)/利润表!F167</f>
        <v>-0.0527591328915032</v>
      </c>
      <c r="AD166" s="38"/>
      <c r="AE166" s="24"/>
      <c r="AF166" s="38"/>
      <c r="AG166" s="24">
        <f>(资产表!C166-资产表!C167)/资产表!C167</f>
        <v>0.371558287477583</v>
      </c>
      <c r="AH166" s="38"/>
      <c r="AI166" s="38"/>
      <c r="AJ166" s="38"/>
      <c r="AK166" s="38"/>
      <c r="AL166" s="38"/>
      <c r="AM166" s="3"/>
      <c r="AN166" s="38"/>
      <c r="AO166" s="38"/>
      <c r="AP166" s="38"/>
      <c r="AQ166" s="38"/>
      <c r="AR166" s="53"/>
      <c r="AS166" s="56"/>
      <c r="AT166" s="56"/>
      <c r="AU166" s="38"/>
      <c r="AV166" s="38"/>
      <c r="AW166" s="38"/>
      <c r="AX166" s="38"/>
      <c r="AY166" s="38"/>
      <c r="AZ166" s="38"/>
      <c r="BA166" s="38"/>
      <c r="BB166" s="38"/>
      <c r="BC166" s="38"/>
    </row>
    <row r="167" spans="1:55">
      <c r="A167" s="3"/>
      <c r="B167" s="3">
        <v>2013</v>
      </c>
      <c r="C167" s="38"/>
      <c r="D167" s="38"/>
      <c r="E167" s="38"/>
      <c r="F167" s="38"/>
      <c r="G167" s="24"/>
      <c r="H167" s="24"/>
      <c r="I167" s="24">
        <f>利润表!C167/负债表!C167</f>
        <v>0.201758395855431</v>
      </c>
      <c r="J167" s="24">
        <f>利润表!C167/资产表!C167</f>
        <v>0.113271474224728</v>
      </c>
      <c r="K167" s="24"/>
      <c r="L167" s="38"/>
      <c r="M167" s="24"/>
      <c r="N167" s="24"/>
      <c r="O167" s="24"/>
      <c r="P167" s="24"/>
      <c r="Q167" s="24"/>
      <c r="R167" s="24">
        <f>利润表!C167/利润表!F167</f>
        <v>0.102863606204726</v>
      </c>
      <c r="S167" s="24">
        <f>利润表!F167/资产表!C167</f>
        <v>1.1011812477125</v>
      </c>
      <c r="T167" s="44">
        <f>资产表!C167/负债表!C167</f>
        <v>1.78119334312845</v>
      </c>
      <c r="U167" s="38"/>
      <c r="V167" s="38"/>
      <c r="W167" s="38"/>
      <c r="X167" s="38"/>
      <c r="Y167" s="24">
        <f>负债表!E167/资产表!C167</f>
        <v>0.438578633892928</v>
      </c>
      <c r="Z167" s="38"/>
      <c r="AA167" s="38"/>
      <c r="AB167" s="24">
        <f>(利润表!C167-利润表!C168)/利润表!C168</f>
        <v>6.51638843502779</v>
      </c>
      <c r="AC167" s="24">
        <f>(利润表!F167-利润表!F168)/利润表!F168</f>
        <v>-0.113101609816192</v>
      </c>
      <c r="AD167" s="38"/>
      <c r="AE167" s="24"/>
      <c r="AF167" s="38"/>
      <c r="AG167" s="24">
        <f>(资产表!C167-资产表!C168)/资产表!C168</f>
        <v>-0.293234206135623</v>
      </c>
      <c r="AH167" s="38"/>
      <c r="AI167" s="38"/>
      <c r="AJ167" s="38"/>
      <c r="AK167" s="38"/>
      <c r="AL167" s="38"/>
      <c r="AM167" s="3"/>
      <c r="AN167" s="38"/>
      <c r="AO167" s="38"/>
      <c r="AP167" s="38"/>
      <c r="AQ167" s="38"/>
      <c r="AR167" s="53"/>
      <c r="AS167" s="56"/>
      <c r="AT167" s="56"/>
      <c r="AU167" s="38"/>
      <c r="AV167" s="38"/>
      <c r="AW167" s="38"/>
      <c r="AX167" s="38"/>
      <c r="AY167" s="38"/>
      <c r="AZ167" s="38"/>
      <c r="BA167" s="38"/>
      <c r="BB167" s="38"/>
      <c r="BC167" s="38"/>
    </row>
    <row r="168" spans="1:55">
      <c r="A168" s="3"/>
      <c r="B168" s="3">
        <v>2012</v>
      </c>
      <c r="C168" s="38"/>
      <c r="D168" s="38"/>
      <c r="E168" s="38"/>
      <c r="F168" s="38"/>
      <c r="G168" s="24"/>
      <c r="H168" s="24"/>
      <c r="I168" s="24">
        <f>利润表!C168/负债表!C168</f>
        <v>0.0394230486871099</v>
      </c>
      <c r="J168" s="24">
        <f>利润表!C168/资产表!C168</f>
        <v>0.0106509135463982</v>
      </c>
      <c r="K168" s="24"/>
      <c r="L168" s="38"/>
      <c r="M168" s="24"/>
      <c r="N168" s="24"/>
      <c r="O168" s="24"/>
      <c r="P168" s="24"/>
      <c r="Q168" s="24"/>
      <c r="R168" s="24">
        <f>利润表!C168/利润表!F168</f>
        <v>0.0121374204566552</v>
      </c>
      <c r="S168" s="24">
        <f>利润表!F168/资产表!C168</f>
        <v>0.877526949357519</v>
      </c>
      <c r="T168" s="44">
        <f>资产表!C168/负债表!C168</f>
        <v>3.70137721195209</v>
      </c>
      <c r="U168" s="38"/>
      <c r="V168" s="38"/>
      <c r="W168" s="38"/>
      <c r="X168" s="38"/>
      <c r="Y168" s="24">
        <f>负债表!E168/资产表!C168</f>
        <v>0.72983029214885</v>
      </c>
      <c r="Z168" s="38"/>
      <c r="AA168" s="38"/>
      <c r="AB168" s="24" t="e">
        <f>(利润表!C168-利润表!C169)/利润表!C169</f>
        <v>#DIV/0!</v>
      </c>
      <c r="AC168" s="24" t="e">
        <f>(利润表!F168-利润表!F169)/利润表!F169</f>
        <v>#DIV/0!</v>
      </c>
      <c r="AD168" s="38"/>
      <c r="AE168" s="24"/>
      <c r="AF168" s="38"/>
      <c r="AG168" s="24" t="e">
        <f>(资产表!C168-资产表!C169)/资产表!C169</f>
        <v>#DIV/0!</v>
      </c>
      <c r="AH168" s="38"/>
      <c r="AI168" s="38"/>
      <c r="AJ168" s="38"/>
      <c r="AK168" s="38"/>
      <c r="AL168" s="38"/>
      <c r="AM168" s="3"/>
      <c r="AN168" s="38"/>
      <c r="AO168" s="38"/>
      <c r="AP168" s="38"/>
      <c r="AQ168" s="38"/>
      <c r="AR168" s="53"/>
      <c r="AS168" s="56"/>
      <c r="AT168" s="56"/>
      <c r="AU168" s="38"/>
      <c r="AV168" s="38"/>
      <c r="AW168" s="38"/>
      <c r="AX168" s="38"/>
      <c r="AY168" s="38"/>
      <c r="AZ168" s="38"/>
      <c r="BA168" s="38"/>
      <c r="BB168" s="38"/>
      <c r="BC168" s="38"/>
    </row>
    <row r="169" spans="1:55">
      <c r="A169" s="3"/>
      <c r="B169" s="3">
        <v>2011</v>
      </c>
      <c r="C169" s="38"/>
      <c r="D169" s="38"/>
      <c r="E169" s="38"/>
      <c r="F169" s="38"/>
      <c r="G169" s="24"/>
      <c r="H169" s="24"/>
      <c r="I169" s="24" t="e">
        <f>利润表!C169/负债表!C169</f>
        <v>#DIV/0!</v>
      </c>
      <c r="J169" s="24" t="e">
        <f>利润表!C169/资产表!C169</f>
        <v>#DIV/0!</v>
      </c>
      <c r="K169" s="24"/>
      <c r="L169" s="38"/>
      <c r="M169" s="24"/>
      <c r="N169" s="24"/>
      <c r="O169" s="24"/>
      <c r="P169" s="24"/>
      <c r="Q169" s="24"/>
      <c r="R169" s="24" t="e">
        <f>利润表!C169/利润表!F169</f>
        <v>#DIV/0!</v>
      </c>
      <c r="S169" s="24" t="e">
        <f>利润表!F169/资产表!C169</f>
        <v>#DIV/0!</v>
      </c>
      <c r="T169" s="44" t="e">
        <f>资产表!C169/负债表!C169</f>
        <v>#DIV/0!</v>
      </c>
      <c r="U169" s="38"/>
      <c r="V169" s="38"/>
      <c r="W169" s="38"/>
      <c r="X169" s="38"/>
      <c r="Y169" s="24" t="e">
        <f>负债表!E169/资产表!C169</f>
        <v>#DIV/0!</v>
      </c>
      <c r="Z169" s="38"/>
      <c r="AA169" s="38"/>
      <c r="AB169" s="24" t="e">
        <f>(利润表!C169-利润表!C170)/利润表!C170</f>
        <v>#DIV/0!</v>
      </c>
      <c r="AC169" s="24" t="e">
        <f>(利润表!F169-利润表!F170)/利润表!F170</f>
        <v>#DIV/0!</v>
      </c>
      <c r="AD169" s="38"/>
      <c r="AE169" s="24"/>
      <c r="AF169" s="38"/>
      <c r="AG169" s="24" t="e">
        <f>(资产表!C169-资产表!C170)/资产表!C170</f>
        <v>#DIV/0!</v>
      </c>
      <c r="AH169" s="38"/>
      <c r="AI169" s="38"/>
      <c r="AJ169" s="38"/>
      <c r="AK169" s="38"/>
      <c r="AL169" s="38"/>
      <c r="AM169" s="3"/>
      <c r="AN169" s="38"/>
      <c r="AO169" s="38"/>
      <c r="AP169" s="38"/>
      <c r="AQ169" s="38"/>
      <c r="AR169" s="53"/>
      <c r="AS169" s="56"/>
      <c r="AT169" s="56"/>
      <c r="AU169" s="38"/>
      <c r="AV169" s="38"/>
      <c r="AW169" s="38"/>
      <c r="AX169" s="38"/>
      <c r="AY169" s="38"/>
      <c r="AZ169" s="38"/>
      <c r="BA169" s="38"/>
      <c r="BB169" s="38"/>
      <c r="BC169" s="38"/>
    </row>
    <row r="170" spans="1:55">
      <c r="A170" s="3"/>
      <c r="B170" s="3">
        <v>2010</v>
      </c>
      <c r="C170" s="38"/>
      <c r="D170" s="38"/>
      <c r="E170" s="38"/>
      <c r="F170" s="38"/>
      <c r="G170" s="24"/>
      <c r="H170" s="24"/>
      <c r="I170" s="24" t="e">
        <f>利润表!C170/负债表!C170</f>
        <v>#DIV/0!</v>
      </c>
      <c r="J170" s="24" t="e">
        <f>利润表!C170/资产表!C170</f>
        <v>#DIV/0!</v>
      </c>
      <c r="K170" s="24"/>
      <c r="L170" s="38"/>
      <c r="M170" s="24"/>
      <c r="N170" s="24"/>
      <c r="O170" s="24"/>
      <c r="P170" s="24"/>
      <c r="Q170" s="24"/>
      <c r="R170" s="24" t="e">
        <f>利润表!C170/利润表!F170</f>
        <v>#DIV/0!</v>
      </c>
      <c r="S170" s="24" t="e">
        <f>利润表!F170/资产表!C170</f>
        <v>#DIV/0!</v>
      </c>
      <c r="T170" s="44" t="e">
        <f>资产表!C170/负债表!C170</f>
        <v>#DIV/0!</v>
      </c>
      <c r="U170" s="38"/>
      <c r="V170" s="38"/>
      <c r="W170" s="38"/>
      <c r="X170" s="38"/>
      <c r="Y170" s="24" t="e">
        <f>负债表!E170/资产表!C170</f>
        <v>#DIV/0!</v>
      </c>
      <c r="Z170" s="38"/>
      <c r="AA170" s="38"/>
      <c r="AB170" s="24">
        <f>(利润表!C170-利润表!C171)/利润表!C171</f>
        <v>-1</v>
      </c>
      <c r="AC170" s="24">
        <f>(利润表!F170-利润表!F171)/利润表!F171</f>
        <v>-1</v>
      </c>
      <c r="AD170" s="38"/>
      <c r="AE170" s="24"/>
      <c r="AF170" s="38"/>
      <c r="AG170" s="24">
        <f>(资产表!C170-资产表!C171)/资产表!C171</f>
        <v>-1</v>
      </c>
      <c r="AH170" s="38"/>
      <c r="AI170" s="38"/>
      <c r="AJ170" s="38"/>
      <c r="AK170" s="38"/>
      <c r="AL170" s="38"/>
      <c r="AM170" s="3"/>
      <c r="AN170" s="38"/>
      <c r="AO170" s="38"/>
      <c r="AP170" s="38"/>
      <c r="AQ170" s="38"/>
      <c r="AR170" s="53"/>
      <c r="AS170" s="56"/>
      <c r="AT170" s="56"/>
      <c r="AU170" s="38"/>
      <c r="AV170" s="38"/>
      <c r="AW170" s="38"/>
      <c r="AX170" s="38"/>
      <c r="AY170" s="38"/>
      <c r="AZ170" s="38"/>
      <c r="BA170" s="38"/>
      <c r="BB170" s="38"/>
      <c r="BC170" s="38"/>
    </row>
    <row r="171" spans="1:55">
      <c r="A171" s="3" t="s">
        <v>68</v>
      </c>
      <c r="B171" s="3">
        <v>2023</v>
      </c>
      <c r="C171" s="38"/>
      <c r="D171" s="38"/>
      <c r="E171" s="38"/>
      <c r="F171" s="38"/>
      <c r="G171" s="24"/>
      <c r="H171" s="24"/>
      <c r="I171" s="24">
        <f>利润表!C171/负债表!C171</f>
        <v>0.243926415739208</v>
      </c>
      <c r="J171" s="24">
        <f>利润表!C171/资产表!C171</f>
        <v>0.0393111147509561</v>
      </c>
      <c r="K171" s="24"/>
      <c r="L171" s="38"/>
      <c r="M171" s="24"/>
      <c r="N171" s="24"/>
      <c r="O171" s="24"/>
      <c r="P171" s="24"/>
      <c r="Q171" s="24"/>
      <c r="R171" s="24">
        <f>利润表!C171/利润表!F171</f>
        <v>0.010139582795132</v>
      </c>
      <c r="S171" s="24">
        <f>利润表!F171/资产表!C171</f>
        <v>3.87699529115038</v>
      </c>
      <c r="T171" s="44">
        <f>资产表!C171/负债表!C171</f>
        <v>6.20502413336612</v>
      </c>
      <c r="U171" s="38"/>
      <c r="V171" s="38"/>
      <c r="W171" s="38"/>
      <c r="X171" s="38"/>
      <c r="Y171" s="24">
        <f>负债表!E171/资产表!C171</f>
        <v>0.838840272252492</v>
      </c>
      <c r="Z171" s="38"/>
      <c r="AA171" s="38"/>
      <c r="AB171" s="24">
        <f>(利润表!C171-利润表!C172)/利润表!C172</f>
        <v>-1.4808406586147</v>
      </c>
      <c r="AC171" s="24">
        <f>(利润表!F171-利润表!F172)/利润表!F172</f>
        <v>0.0934109247095187</v>
      </c>
      <c r="AD171" s="38"/>
      <c r="AE171" s="24"/>
      <c r="AF171" s="38"/>
      <c r="AG171" s="24">
        <f>(资产表!C171-资产表!C172)/资产表!C172</f>
        <v>-0.119490548382791</v>
      </c>
      <c r="AH171" s="38"/>
      <c r="AI171" s="38"/>
      <c r="AJ171" s="38"/>
      <c r="AK171" s="38"/>
      <c r="AL171" s="38"/>
      <c r="AM171" s="3"/>
      <c r="AN171" s="38"/>
      <c r="AO171" s="38"/>
      <c r="AP171" s="38"/>
      <c r="AQ171" s="38"/>
      <c r="AR171" s="53"/>
      <c r="AS171" s="56"/>
      <c r="AT171" s="56"/>
      <c r="AU171" s="38"/>
      <c r="AV171" s="38"/>
      <c r="AW171" s="38"/>
      <c r="AX171" s="38"/>
      <c r="AY171" s="38"/>
      <c r="AZ171" s="38"/>
      <c r="BA171" s="38"/>
      <c r="BB171" s="38"/>
      <c r="BC171" s="38"/>
    </row>
    <row r="172" spans="1:55">
      <c r="A172" s="3"/>
      <c r="B172" s="3">
        <v>2022</v>
      </c>
      <c r="C172" s="38"/>
      <c r="D172" s="38"/>
      <c r="E172" s="38"/>
      <c r="F172" s="38"/>
      <c r="G172" s="24"/>
      <c r="H172" s="24"/>
      <c r="I172" s="24">
        <f>利润表!C172/负债表!C172</f>
        <v>-0.686872302391117</v>
      </c>
      <c r="J172" s="24">
        <f>利润表!C172/资产表!C172</f>
        <v>-0.071986025872994</v>
      </c>
      <c r="K172" s="24"/>
      <c r="L172" s="38"/>
      <c r="M172" s="24"/>
      <c r="N172" s="24"/>
      <c r="O172" s="24"/>
      <c r="P172" s="24"/>
      <c r="Q172" s="24"/>
      <c r="R172" s="24">
        <f>利润表!C172/利润表!F172</f>
        <v>-0.0230569740756423</v>
      </c>
      <c r="S172" s="24">
        <f>利润表!F172/资产表!C172</f>
        <v>3.12209336909656</v>
      </c>
      <c r="T172" s="44">
        <f>资产表!C172/负债表!C172</f>
        <v>9.54174499927217</v>
      </c>
      <c r="U172" s="38"/>
      <c r="V172" s="38"/>
      <c r="W172" s="38"/>
      <c r="X172" s="38"/>
      <c r="Y172" s="24">
        <f>负债表!E172/资产表!C172</f>
        <v>0.895197366930653</v>
      </c>
      <c r="Z172" s="38"/>
      <c r="AA172" s="38"/>
      <c r="AB172" s="24">
        <f>(利润表!C172-利润表!C173)/利润表!C173</f>
        <v>-0.518126873965727</v>
      </c>
      <c r="AC172" s="24">
        <f>(利润表!F172-利润表!F173)/利润表!F173</f>
        <v>-0.211684813613361</v>
      </c>
      <c r="AD172" s="38"/>
      <c r="AE172" s="24"/>
      <c r="AF172" s="38"/>
      <c r="AG172" s="24">
        <f>(资产表!C172-资产表!C173)/资产表!C173</f>
        <v>-0.186170783921196</v>
      </c>
      <c r="AH172" s="38"/>
      <c r="AI172" s="38"/>
      <c r="AJ172" s="38"/>
      <c r="AK172" s="38"/>
      <c r="AL172" s="38"/>
      <c r="AM172" s="3"/>
      <c r="AN172" s="38"/>
      <c r="AO172" s="38"/>
      <c r="AP172" s="38"/>
      <c r="AQ172" s="38"/>
      <c r="AR172" s="53"/>
      <c r="AS172" s="56"/>
      <c r="AT172" s="56"/>
      <c r="AU172" s="38"/>
      <c r="AV172" s="38"/>
      <c r="AW172" s="38"/>
      <c r="AX172" s="38"/>
      <c r="AY172" s="38"/>
      <c r="AZ172" s="38"/>
      <c r="BA172" s="38"/>
      <c r="BB172" s="38"/>
      <c r="BC172" s="38"/>
    </row>
    <row r="173" spans="1:55">
      <c r="A173" s="3"/>
      <c r="B173" s="3">
        <v>2021</v>
      </c>
      <c r="C173" s="38"/>
      <c r="D173" s="38"/>
      <c r="E173" s="38"/>
      <c r="F173" s="38"/>
      <c r="G173" s="24"/>
      <c r="H173" s="24"/>
      <c r="I173" s="24">
        <f>利润表!C173/负债表!C173</f>
        <v>-0.839625536152607</v>
      </c>
      <c r="J173" s="24">
        <f>利润表!C173/资产表!C173</f>
        <v>-0.121576256984874</v>
      </c>
      <c r="K173" s="24"/>
      <c r="L173" s="38"/>
      <c r="M173" s="24"/>
      <c r="N173" s="24"/>
      <c r="O173" s="24"/>
      <c r="P173" s="24"/>
      <c r="Q173" s="24"/>
      <c r="R173" s="24">
        <f>利润表!C173/利润表!F173</f>
        <v>-0.0377198101200171</v>
      </c>
      <c r="S173" s="24">
        <f>利润表!F173/资产表!C173</f>
        <v>3.22314074747571</v>
      </c>
      <c r="T173" s="44">
        <f>资产表!C173/负债表!C173</f>
        <v>6.90616372781629</v>
      </c>
      <c r="U173" s="38"/>
      <c r="V173" s="38"/>
      <c r="W173" s="38"/>
      <c r="X173" s="38"/>
      <c r="Y173" s="24">
        <f>负债表!E173/资产表!C173</f>
        <v>0.85520181110502</v>
      </c>
      <c r="Z173" s="38"/>
      <c r="AA173" s="38"/>
      <c r="AB173" s="24">
        <f>(利润表!C173-利润表!C174)/利润表!C174</f>
        <v>-3.02994618034606</v>
      </c>
      <c r="AC173" s="24">
        <f>(利润表!F173-利润表!F174)/利润表!F174</f>
        <v>-0.0177671961903991</v>
      </c>
      <c r="AD173" s="38"/>
      <c r="AE173" s="24"/>
      <c r="AF173" s="38"/>
      <c r="AG173" s="24">
        <f>(资产表!C173-资产表!C174)/资产表!C174</f>
        <v>-0.186683668147325</v>
      </c>
      <c r="AH173" s="38"/>
      <c r="AI173" s="38"/>
      <c r="AJ173" s="38"/>
      <c r="AK173" s="38"/>
      <c r="AL173" s="38"/>
      <c r="AM173" s="3"/>
      <c r="AN173" s="38"/>
      <c r="AO173" s="38"/>
      <c r="AP173" s="38"/>
      <c r="AQ173" s="38"/>
      <c r="AR173" s="53"/>
      <c r="AS173" s="56"/>
      <c r="AT173" s="56"/>
      <c r="AU173" s="38"/>
      <c r="AV173" s="38"/>
      <c r="AW173" s="38"/>
      <c r="AX173" s="38"/>
      <c r="AY173" s="38"/>
      <c r="AZ173" s="38"/>
      <c r="BA173" s="38"/>
      <c r="BB173" s="38"/>
      <c r="BC173" s="38"/>
    </row>
    <row r="174" spans="1:55">
      <c r="A174" s="3"/>
      <c r="B174" s="3">
        <v>2020</v>
      </c>
      <c r="C174" s="38"/>
      <c r="D174" s="38"/>
      <c r="E174" s="38"/>
      <c r="F174" s="38"/>
      <c r="G174" s="24"/>
      <c r="H174" s="24"/>
      <c r="I174" s="24">
        <f>利润表!C174/负债表!C174</f>
        <v>0.226633011849891</v>
      </c>
      <c r="J174" s="24">
        <f>利润表!C174/资产表!C174</f>
        <v>0.0487106290445881</v>
      </c>
      <c r="K174" s="24"/>
      <c r="L174" s="38"/>
      <c r="M174" s="24"/>
      <c r="N174" s="24"/>
      <c r="O174" s="24"/>
      <c r="P174" s="24"/>
      <c r="Q174" s="24"/>
      <c r="R174" s="24">
        <f>利润表!C174/利润表!F174</f>
        <v>0.0182515355392496</v>
      </c>
      <c r="S174" s="24">
        <f>利润表!F174/资产表!C174</f>
        <v>2.66885100926641</v>
      </c>
      <c r="T174" s="44">
        <f>资产表!C174/负债表!C174</f>
        <v>4.65263980973104</v>
      </c>
      <c r="U174" s="38"/>
      <c r="V174" s="38"/>
      <c r="W174" s="38"/>
      <c r="X174" s="38"/>
      <c r="Y174" s="24">
        <f>负债表!E174/资产表!C174</f>
        <v>0.785068253530288</v>
      </c>
      <c r="Z174" s="38"/>
      <c r="AA174" s="38"/>
      <c r="AB174" s="24">
        <f>(利润表!C174-利润表!C175)/利润表!C175</f>
        <v>-1.48409859062031</v>
      </c>
      <c r="AC174" s="24">
        <f>(利润表!F174-利润表!F175)/利润表!F175</f>
        <v>0.86551559741399</v>
      </c>
      <c r="AD174" s="38"/>
      <c r="AE174" s="24"/>
      <c r="AF174" s="38"/>
      <c r="AG174" s="24">
        <f>(资产表!C174-资产表!C175)/资产表!C175</f>
        <v>0.296604668557663</v>
      </c>
      <c r="AH174" s="38"/>
      <c r="AI174" s="38"/>
      <c r="AJ174" s="38"/>
      <c r="AK174" s="38"/>
      <c r="AL174" s="38"/>
      <c r="AM174" s="3"/>
      <c r="AN174" s="38"/>
      <c r="AO174" s="38"/>
      <c r="AP174" s="38"/>
      <c r="AQ174" s="38"/>
      <c r="AR174" s="53"/>
      <c r="AS174" s="56"/>
      <c r="AT174" s="56"/>
      <c r="AU174" s="38"/>
      <c r="AV174" s="38"/>
      <c r="AW174" s="38"/>
      <c r="AX174" s="38"/>
      <c r="AY174" s="38"/>
      <c r="AZ174" s="38"/>
      <c r="BA174" s="38"/>
      <c r="BB174" s="38"/>
      <c r="BC174" s="38"/>
    </row>
    <row r="175" spans="1:55">
      <c r="A175" s="3"/>
      <c r="B175" s="3">
        <v>2019</v>
      </c>
      <c r="C175" s="38"/>
      <c r="D175" s="38"/>
      <c r="E175" s="38"/>
      <c r="F175" s="38"/>
      <c r="G175" s="24"/>
      <c r="H175" s="24"/>
      <c r="I175" s="24">
        <f>利润表!C175/负债表!C175</f>
        <v>-0.605269128706028</v>
      </c>
      <c r="J175" s="24">
        <f>利润表!C175/资产表!C175</f>
        <v>-0.130466046072689</v>
      </c>
      <c r="K175" s="24"/>
      <c r="L175" s="38"/>
      <c r="M175" s="24"/>
      <c r="N175" s="24"/>
      <c r="O175" s="24"/>
      <c r="P175" s="24"/>
      <c r="Q175" s="24"/>
      <c r="R175" s="24">
        <f>利润表!C175/利润表!F175</f>
        <v>-0.070333863566091</v>
      </c>
      <c r="S175" s="24">
        <f>利润表!F175/资产表!C175</f>
        <v>1.85495349548221</v>
      </c>
      <c r="T175" s="44">
        <f>资产表!C175/负债表!C175</f>
        <v>4.63928467923985</v>
      </c>
      <c r="U175" s="38"/>
      <c r="V175" s="38"/>
      <c r="W175" s="38"/>
      <c r="X175" s="38"/>
      <c r="Y175" s="24">
        <f>负债表!E175/资产表!C175</f>
        <v>0.784449528507086</v>
      </c>
      <c r="Z175" s="38"/>
      <c r="AA175" s="38"/>
      <c r="AB175" s="24">
        <f>(利润表!C175-利润表!C176)/利润表!C176</f>
        <v>-4.72581564797789</v>
      </c>
      <c r="AC175" s="24">
        <f>(利润表!F175-利润表!F176)/利润表!F176</f>
        <v>-0.0468143761054235</v>
      </c>
      <c r="AD175" s="38"/>
      <c r="AE175" s="24"/>
      <c r="AF175" s="38"/>
      <c r="AG175" s="24">
        <f>(资产表!C175-资产表!C176)/资产表!C176</f>
        <v>-0.0820539726414713</v>
      </c>
      <c r="AH175" s="38"/>
      <c r="AI175" s="38"/>
      <c r="AJ175" s="38"/>
      <c r="AK175" s="38"/>
      <c r="AL175" s="38"/>
      <c r="AM175" s="3"/>
      <c r="AN175" s="38"/>
      <c r="AO175" s="38"/>
      <c r="AP175" s="38"/>
      <c r="AQ175" s="38"/>
      <c r="AR175" s="53"/>
      <c r="AS175" s="56"/>
      <c r="AT175" s="56"/>
      <c r="AU175" s="38"/>
      <c r="AV175" s="38"/>
      <c r="AW175" s="38"/>
      <c r="AX175" s="38"/>
      <c r="AY175" s="38"/>
      <c r="AZ175" s="38"/>
      <c r="BA175" s="38"/>
      <c r="BB175" s="38"/>
      <c r="BC175" s="38"/>
    </row>
    <row r="176" spans="1:55">
      <c r="A176" s="3"/>
      <c r="B176" s="3">
        <v>2018</v>
      </c>
      <c r="C176" s="38"/>
      <c r="D176" s="38"/>
      <c r="E176" s="38"/>
      <c r="F176" s="38"/>
      <c r="G176" s="24"/>
      <c r="H176" s="24"/>
      <c r="I176" s="24">
        <f>利润表!C176/负债表!C176</f>
        <v>0.100336966512288</v>
      </c>
      <c r="J176" s="24">
        <f>利润表!C176/资产表!C176</f>
        <v>0.0321435089689952</v>
      </c>
      <c r="K176" s="24"/>
      <c r="L176" s="38"/>
      <c r="M176" s="24"/>
      <c r="N176" s="24"/>
      <c r="O176" s="24"/>
      <c r="P176" s="24"/>
      <c r="Q176" s="24"/>
      <c r="R176" s="24">
        <f>利润表!C176/利润表!F176</f>
        <v>0.0179937049919648</v>
      </c>
      <c r="S176" s="24">
        <f>利润表!F176/资产表!C176</f>
        <v>1.78637523419157</v>
      </c>
      <c r="T176" s="44">
        <f>资产表!C176/负债表!C176</f>
        <v>3.12153121207367</v>
      </c>
      <c r="U176" s="38"/>
      <c r="V176" s="38"/>
      <c r="W176" s="38"/>
      <c r="X176" s="38"/>
      <c r="Y176" s="24">
        <f>负债表!E176/资产表!C176</f>
        <v>0.679644401397579</v>
      </c>
      <c r="Z176" s="38"/>
      <c r="AA176" s="38"/>
      <c r="AB176" s="24">
        <f>(利润表!C176-利润表!C177)/利润表!C177</f>
        <v>-0.151459646693944</v>
      </c>
      <c r="AC176" s="24">
        <f>(利润表!F176-利润表!F177)/利润表!F177</f>
        <v>0.218789431633754</v>
      </c>
      <c r="AD176" s="38"/>
      <c r="AE176" s="24"/>
      <c r="AF176" s="38"/>
      <c r="AG176" s="24">
        <f>(资产表!C176-资产表!C177)/资产表!C177</f>
        <v>-0.136058307112442</v>
      </c>
      <c r="AH176" s="38"/>
      <c r="AI176" s="38"/>
      <c r="AJ176" s="38"/>
      <c r="AK176" s="38"/>
      <c r="AL176" s="38"/>
      <c r="AM176" s="3"/>
      <c r="AN176" s="38"/>
      <c r="AO176" s="38"/>
      <c r="AP176" s="38"/>
      <c r="AQ176" s="38"/>
      <c r="AR176" s="53"/>
      <c r="AS176" s="56"/>
      <c r="AT176" s="56"/>
      <c r="AU176" s="38"/>
      <c r="AV176" s="38"/>
      <c r="AW176" s="38"/>
      <c r="AX176" s="38"/>
      <c r="AY176" s="38"/>
      <c r="AZ176" s="38"/>
      <c r="BA176" s="38"/>
      <c r="BB176" s="38"/>
      <c r="BC176" s="38"/>
    </row>
    <row r="177" spans="1:55">
      <c r="A177" s="3"/>
      <c r="B177" s="3">
        <v>2017</v>
      </c>
      <c r="C177" s="38"/>
      <c r="D177" s="38"/>
      <c r="E177" s="38"/>
      <c r="F177" s="38"/>
      <c r="G177" s="24"/>
      <c r="H177" s="24"/>
      <c r="I177" s="24">
        <f>利润表!C177/负债表!C177</f>
        <v>0.0947293619302216</v>
      </c>
      <c r="J177" s="24">
        <f>利润表!C177/资产表!C177</f>
        <v>0.0327269262396574</v>
      </c>
      <c r="K177" s="24"/>
      <c r="L177" s="38"/>
      <c r="M177" s="24"/>
      <c r="N177" s="24"/>
      <c r="O177" s="24"/>
      <c r="P177" s="24"/>
      <c r="Q177" s="24"/>
      <c r="R177" s="24">
        <f>利润表!C177/利润表!F177</f>
        <v>0.0258450141996161</v>
      </c>
      <c r="S177" s="24">
        <f>利润表!F177/资产表!C177</f>
        <v>1.26627619497085</v>
      </c>
      <c r="T177" s="44">
        <f>资产表!C177/负债表!C177</f>
        <v>2.89453892603674</v>
      </c>
      <c r="U177" s="38"/>
      <c r="V177" s="38"/>
      <c r="W177" s="38"/>
      <c r="X177" s="38"/>
      <c r="Y177" s="24">
        <f>负债表!E177/资产表!C177</f>
        <v>0.654521833855861</v>
      </c>
      <c r="Z177" s="38"/>
      <c r="AA177" s="38"/>
      <c r="AB177" s="24">
        <f>(利润表!C177-利润表!C178)/利润表!C178</f>
        <v>1.02036248828847</v>
      </c>
      <c r="AC177" s="24">
        <f>(利润表!F177-利润表!F178)/利润表!F178</f>
        <v>0.490834491571042</v>
      </c>
      <c r="AD177" s="38"/>
      <c r="AE177" s="24"/>
      <c r="AF177" s="38"/>
      <c r="AG177" s="24">
        <f>(资产表!C177-资产表!C178)/资产表!C178</f>
        <v>1.28466059241821</v>
      </c>
      <c r="AH177" s="38"/>
      <c r="AI177" s="38"/>
      <c r="AJ177" s="38"/>
      <c r="AK177" s="38"/>
      <c r="AL177" s="38"/>
      <c r="AM177" s="3"/>
      <c r="AN177" s="38"/>
      <c r="AO177" s="38"/>
      <c r="AP177" s="38"/>
      <c r="AQ177" s="38"/>
      <c r="AR177" s="53"/>
      <c r="AS177" s="56"/>
      <c r="AT177" s="56"/>
      <c r="AU177" s="38"/>
      <c r="AV177" s="38"/>
      <c r="AW177" s="38"/>
      <c r="AX177" s="38"/>
      <c r="AY177" s="38"/>
      <c r="AZ177" s="38"/>
      <c r="BA177" s="38"/>
      <c r="BB177" s="38"/>
      <c r="BC177" s="38"/>
    </row>
    <row r="178" spans="1:55">
      <c r="A178" s="3"/>
      <c r="B178" s="3">
        <v>2016</v>
      </c>
      <c r="C178" s="38"/>
      <c r="D178" s="38"/>
      <c r="E178" s="38"/>
      <c r="F178" s="38"/>
      <c r="G178" s="24"/>
      <c r="H178" s="24"/>
      <c r="I178" s="24">
        <f>利润表!C178/负债表!C178</f>
        <v>0.0551684559863222</v>
      </c>
      <c r="J178" s="24">
        <f>利润表!C178/资产表!C178</f>
        <v>0.037008170129937</v>
      </c>
      <c r="K178" s="24"/>
      <c r="L178" s="38"/>
      <c r="M178" s="24"/>
      <c r="N178" s="24"/>
      <c r="O178" s="24"/>
      <c r="P178" s="24"/>
      <c r="Q178" s="24"/>
      <c r="R178" s="24">
        <f>利润表!C178/利润表!F178</f>
        <v>0.0190711512549274</v>
      </c>
      <c r="S178" s="24">
        <f>利润表!F178/资产表!C178</f>
        <v>1.94053151984599</v>
      </c>
      <c r="T178" s="44">
        <f>资产表!C178/负债表!C178</f>
        <v>1.49071018082288</v>
      </c>
      <c r="U178" s="38"/>
      <c r="V178" s="38"/>
      <c r="W178" s="38"/>
      <c r="X178" s="38"/>
      <c r="Y178" s="24">
        <f>负债表!E178/资产表!C178</f>
        <v>0.329178794869439</v>
      </c>
      <c r="Z178" s="38"/>
      <c r="AA178" s="38"/>
      <c r="AB178" s="24">
        <f>(利润表!C178-利润表!C179)/利润表!C179</f>
        <v>0.216631518619093</v>
      </c>
      <c r="AC178" s="24">
        <f>(利润表!F178-利润表!F179)/利润表!F179</f>
        <v>-0.0678605843064974</v>
      </c>
      <c r="AD178" s="38"/>
      <c r="AE178" s="24"/>
      <c r="AF178" s="38"/>
      <c r="AG178" s="24">
        <f>(资产表!C178-资产表!C179)/资产表!C179</f>
        <v>-0.0107536003379706</v>
      </c>
      <c r="AH178" s="38"/>
      <c r="AI178" s="38"/>
      <c r="AJ178" s="38"/>
      <c r="AK178" s="38"/>
      <c r="AL178" s="38"/>
      <c r="AM178" s="3"/>
      <c r="AN178" s="38"/>
      <c r="AO178" s="38"/>
      <c r="AP178" s="38"/>
      <c r="AQ178" s="38"/>
      <c r="AR178" s="53"/>
      <c r="AS178" s="56"/>
      <c r="AT178" s="56"/>
      <c r="AU178" s="38"/>
      <c r="AV178" s="38"/>
      <c r="AW178" s="38"/>
      <c r="AX178" s="38"/>
      <c r="AY178" s="38"/>
      <c r="AZ178" s="38"/>
      <c r="BA178" s="38"/>
      <c r="BB178" s="38"/>
      <c r="BC178" s="38"/>
    </row>
    <row r="179" spans="1:55">
      <c r="A179" s="3"/>
      <c r="B179" s="3">
        <v>2015</v>
      </c>
      <c r="C179" s="38"/>
      <c r="D179" s="38"/>
      <c r="E179" s="38"/>
      <c r="F179" s="38"/>
      <c r="G179" s="24"/>
      <c r="H179" s="24"/>
      <c r="I179" s="24">
        <f>利润表!C179/负债表!C179</f>
        <v>0.047855185736562</v>
      </c>
      <c r="J179" s="24">
        <f>利润表!C179/资产表!C179</f>
        <v>0.0300914438750309</v>
      </c>
      <c r="K179" s="24"/>
      <c r="L179" s="38"/>
      <c r="M179" s="24"/>
      <c r="N179" s="24"/>
      <c r="O179" s="24"/>
      <c r="P179" s="24"/>
      <c r="Q179" s="24"/>
      <c r="R179" s="24">
        <f>利润表!C179/利润表!F179</f>
        <v>0.0146116318008494</v>
      </c>
      <c r="S179" s="24">
        <f>利润表!F179/资产表!C179</f>
        <v>2.05941706478544</v>
      </c>
      <c r="T179" s="44">
        <f>资产表!C179/负债表!C179</f>
        <v>1.5903253408279</v>
      </c>
      <c r="U179" s="38"/>
      <c r="V179" s="38"/>
      <c r="W179" s="38"/>
      <c r="X179" s="38"/>
      <c r="Y179" s="24">
        <f>负债表!E179/资产表!C179</f>
        <v>0.371197845920372</v>
      </c>
      <c r="Z179" s="38"/>
      <c r="AA179" s="38"/>
      <c r="AB179" s="24">
        <f>(利润表!C179-利润表!C180)/利润表!C180</f>
        <v>-0.459353407161667</v>
      </c>
      <c r="AC179" s="24">
        <f>(利润表!F179-利润表!F180)/利润表!F180</f>
        <v>0.304318274534387</v>
      </c>
      <c r="AD179" s="38"/>
      <c r="AE179" s="24"/>
      <c r="AF179" s="38"/>
      <c r="AG179" s="24">
        <f>(资产表!C179-资产表!C180)/资产表!C180</f>
        <v>0.524353515258309</v>
      </c>
      <c r="AH179" s="38"/>
      <c r="AI179" s="38"/>
      <c r="AJ179" s="38"/>
      <c r="AK179" s="38"/>
      <c r="AL179" s="38"/>
      <c r="AM179" s="3"/>
      <c r="AN179" s="38"/>
      <c r="AO179" s="38"/>
      <c r="AP179" s="38"/>
      <c r="AQ179" s="38"/>
      <c r="AR179" s="53"/>
      <c r="AS179" s="56"/>
      <c r="AT179" s="56"/>
      <c r="AU179" s="38"/>
      <c r="AV179" s="38"/>
      <c r="AW179" s="38"/>
      <c r="AX179" s="38"/>
      <c r="AY179" s="38"/>
      <c r="AZ179" s="38"/>
      <c r="BA179" s="38"/>
      <c r="BB179" s="38"/>
      <c r="BC179" s="38"/>
    </row>
    <row r="180" spans="1:55">
      <c r="A180" s="3"/>
      <c r="B180" s="3">
        <v>2014</v>
      </c>
      <c r="C180" s="38"/>
      <c r="D180" s="38"/>
      <c r="E180" s="38"/>
      <c r="F180" s="38"/>
      <c r="G180" s="24"/>
      <c r="H180" s="24"/>
      <c r="I180" s="24">
        <f>利润表!C180/负债表!C180</f>
        <v>0.155569682987956</v>
      </c>
      <c r="J180" s="24">
        <f>利润表!C180/资产表!C180</f>
        <v>0.0848428508710082</v>
      </c>
      <c r="K180" s="24"/>
      <c r="L180" s="38"/>
      <c r="M180" s="24"/>
      <c r="N180" s="24"/>
      <c r="O180" s="24"/>
      <c r="P180" s="24"/>
      <c r="Q180" s="24"/>
      <c r="R180" s="24">
        <f>利润表!C180/利润表!F180</f>
        <v>0.0352507879103837</v>
      </c>
      <c r="S180" s="24">
        <f>利润表!F180/资产表!C180</f>
        <v>2.40683558865974</v>
      </c>
      <c r="T180" s="44">
        <f>资产表!C180/负债表!C180</f>
        <v>1.83362158851166</v>
      </c>
      <c r="U180" s="38"/>
      <c r="V180" s="38"/>
      <c r="W180" s="38"/>
      <c r="X180" s="38"/>
      <c r="Y180" s="24">
        <f>负债表!E180/资产表!C180</f>
        <v>0.454631202934465</v>
      </c>
      <c r="Z180" s="38"/>
      <c r="AA180" s="38"/>
      <c r="AB180" s="24">
        <f>(利润表!C180-利润表!C181)/利润表!C181</f>
        <v>-0.209048826599368</v>
      </c>
      <c r="AC180" s="24">
        <f>(利润表!F180-利润表!F181)/利润表!F181</f>
        <v>0.022433877658584</v>
      </c>
      <c r="AD180" s="38"/>
      <c r="AE180" s="24"/>
      <c r="AF180" s="38"/>
      <c r="AG180" s="24">
        <f>(资产表!C180-资产表!C181)/资产表!C181</f>
        <v>0.287311217022745</v>
      </c>
      <c r="AH180" s="38"/>
      <c r="AI180" s="38"/>
      <c r="AJ180" s="38"/>
      <c r="AK180" s="38"/>
      <c r="AL180" s="38"/>
      <c r="AM180" s="3"/>
      <c r="AN180" s="38"/>
      <c r="AO180" s="38"/>
      <c r="AP180" s="38"/>
      <c r="AQ180" s="38"/>
      <c r="AR180" s="53"/>
      <c r="AS180" s="56"/>
      <c r="AT180" s="56"/>
      <c r="AU180" s="38"/>
      <c r="AV180" s="38"/>
      <c r="AW180" s="38"/>
      <c r="AX180" s="38"/>
      <c r="AY180" s="38"/>
      <c r="AZ180" s="38"/>
      <c r="BA180" s="38"/>
      <c r="BB180" s="38"/>
      <c r="BC180" s="38"/>
    </row>
    <row r="181" spans="1:55">
      <c r="A181" s="3"/>
      <c r="B181" s="3">
        <v>2013</v>
      </c>
      <c r="C181" s="38"/>
      <c r="D181" s="38"/>
      <c r="E181" s="38"/>
      <c r="F181" s="38"/>
      <c r="G181" s="24"/>
      <c r="H181" s="24"/>
      <c r="I181" s="24">
        <f>利润表!C181/负债表!C181</f>
        <v>0.233567441468429</v>
      </c>
      <c r="J181" s="24">
        <f>利润表!C181/资产表!C181</f>
        <v>0.138085835489513</v>
      </c>
      <c r="K181" s="24"/>
      <c r="L181" s="38"/>
      <c r="M181" s="24"/>
      <c r="N181" s="24"/>
      <c r="O181" s="24"/>
      <c r="P181" s="24"/>
      <c r="Q181" s="24"/>
      <c r="R181" s="24">
        <f>利润表!C181/利润表!F181</f>
        <v>0.045567414254885</v>
      </c>
      <c r="S181" s="24">
        <f>利润表!F181/资产表!C181</f>
        <v>3.03036364357035</v>
      </c>
      <c r="T181" s="44">
        <f>资产表!C181/负债表!C181</f>
        <v>1.69146560645004</v>
      </c>
      <c r="U181" s="38"/>
      <c r="V181" s="38"/>
      <c r="W181" s="38"/>
      <c r="X181" s="38"/>
      <c r="Y181" s="24">
        <f>负债表!E181/资产表!C181</f>
        <v>0.408796728596362</v>
      </c>
      <c r="Z181" s="38"/>
      <c r="AA181" s="38"/>
      <c r="AB181" s="24">
        <f>(利润表!C181-利润表!C182)/利润表!C182</f>
        <v>0.433165179679387</v>
      </c>
      <c r="AC181" s="24">
        <f>(利润表!F181-利润表!F182)/利润表!F182</f>
        <v>0.484801019929962</v>
      </c>
      <c r="AD181" s="38"/>
      <c r="AE181" s="24"/>
      <c r="AF181" s="38"/>
      <c r="AG181" s="24">
        <f>(资产表!C181-资产表!C182)/资产表!C182</f>
        <v>0.197792590912066</v>
      </c>
      <c r="AH181" s="38"/>
      <c r="AI181" s="38"/>
      <c r="AJ181" s="38"/>
      <c r="AK181" s="38"/>
      <c r="AL181" s="38"/>
      <c r="AM181" s="3"/>
      <c r="AN181" s="38"/>
      <c r="AO181" s="38"/>
      <c r="AP181" s="38"/>
      <c r="AQ181" s="38"/>
      <c r="AR181" s="53"/>
      <c r="AS181" s="56"/>
      <c r="AT181" s="56"/>
      <c r="AU181" s="38"/>
      <c r="AV181" s="38"/>
      <c r="AW181" s="38"/>
      <c r="AX181" s="38"/>
      <c r="AY181" s="38"/>
      <c r="AZ181" s="38"/>
      <c r="BA181" s="38"/>
      <c r="BB181" s="38"/>
      <c r="BC181" s="38"/>
    </row>
    <row r="182" spans="1:55">
      <c r="A182" s="3"/>
      <c r="B182" s="3">
        <v>2012</v>
      </c>
      <c r="C182" s="38"/>
      <c r="D182" s="38"/>
      <c r="E182" s="38"/>
      <c r="F182" s="38"/>
      <c r="G182" s="24"/>
      <c r="H182" s="24"/>
      <c r="I182" s="24">
        <f>利润表!C182/负债表!C182</f>
        <v>0.217158471719941</v>
      </c>
      <c r="J182" s="24">
        <f>利润表!C182/资产表!C182</f>
        <v>0.115407625725488</v>
      </c>
      <c r="K182" s="24"/>
      <c r="L182" s="38"/>
      <c r="M182" s="24"/>
      <c r="N182" s="24"/>
      <c r="O182" s="24"/>
      <c r="P182" s="24"/>
      <c r="Q182" s="24"/>
      <c r="R182" s="24">
        <f>利润表!C182/利润表!F182</f>
        <v>0.0472091731787401</v>
      </c>
      <c r="S182" s="24">
        <f>利润表!F182/资产表!C182</f>
        <v>2.44460171519082</v>
      </c>
      <c r="T182" s="44">
        <f>资产表!C182/负债表!C182</f>
        <v>1.881664841078</v>
      </c>
      <c r="U182" s="38"/>
      <c r="V182" s="38"/>
      <c r="W182" s="38"/>
      <c r="X182" s="38"/>
      <c r="Y182" s="24">
        <f>负债表!E182/资产表!C182</f>
        <v>0.468555728858121</v>
      </c>
      <c r="Z182" s="38"/>
      <c r="AA182" s="38"/>
      <c r="AB182" s="24" t="e">
        <f>(利润表!C182-利润表!C183)/利润表!C183</f>
        <v>#DIV/0!</v>
      </c>
      <c r="AC182" s="24" t="e">
        <f>(利润表!F182-利润表!F183)/利润表!F183</f>
        <v>#DIV/0!</v>
      </c>
      <c r="AD182" s="38"/>
      <c r="AE182" s="24"/>
      <c r="AF182" s="38"/>
      <c r="AG182" s="24" t="e">
        <f>(资产表!C182-资产表!C183)/资产表!C183</f>
        <v>#DIV/0!</v>
      </c>
      <c r="AH182" s="38"/>
      <c r="AI182" s="38"/>
      <c r="AJ182" s="38"/>
      <c r="AK182" s="38"/>
      <c r="AL182" s="38"/>
      <c r="AM182" s="3"/>
      <c r="AN182" s="38"/>
      <c r="AO182" s="38"/>
      <c r="AP182" s="38"/>
      <c r="AQ182" s="38"/>
      <c r="AR182" s="53"/>
      <c r="AS182" s="56"/>
      <c r="AT182" s="56"/>
      <c r="AU182" s="38"/>
      <c r="AV182" s="38"/>
      <c r="AW182" s="38"/>
      <c r="AX182" s="38"/>
      <c r="AY182" s="38"/>
      <c r="AZ182" s="38"/>
      <c r="BA182" s="38"/>
      <c r="BB182" s="38"/>
      <c r="BC182" s="38"/>
    </row>
    <row r="183" spans="1:55">
      <c r="A183" s="3"/>
      <c r="B183" s="3">
        <v>2011</v>
      </c>
      <c r="C183" s="38"/>
      <c r="D183" s="38"/>
      <c r="E183" s="38"/>
      <c r="F183" s="38"/>
      <c r="G183" s="24"/>
      <c r="H183" s="24"/>
      <c r="I183" s="24" t="e">
        <f>利润表!C183/负债表!C183</f>
        <v>#DIV/0!</v>
      </c>
      <c r="J183" s="24" t="e">
        <f>利润表!C183/资产表!C183</f>
        <v>#DIV/0!</v>
      </c>
      <c r="K183" s="24"/>
      <c r="L183" s="38"/>
      <c r="M183" s="24"/>
      <c r="N183" s="24"/>
      <c r="O183" s="24"/>
      <c r="P183" s="24"/>
      <c r="Q183" s="24"/>
      <c r="R183" s="24" t="e">
        <f>利润表!C183/利润表!F183</f>
        <v>#DIV/0!</v>
      </c>
      <c r="S183" s="24" t="e">
        <f>利润表!F183/资产表!C183</f>
        <v>#DIV/0!</v>
      </c>
      <c r="T183" s="44" t="e">
        <f>资产表!C183/负债表!C183</f>
        <v>#DIV/0!</v>
      </c>
      <c r="U183" s="38"/>
      <c r="V183" s="38"/>
      <c r="W183" s="38"/>
      <c r="X183" s="38"/>
      <c r="Y183" s="24" t="e">
        <f>负债表!E183/资产表!C183</f>
        <v>#DIV/0!</v>
      </c>
      <c r="Z183" s="38"/>
      <c r="AA183" s="38"/>
      <c r="AB183" s="24" t="e">
        <f>(利润表!C183-利润表!C184)/利润表!C184</f>
        <v>#DIV/0!</v>
      </c>
      <c r="AC183" s="24" t="e">
        <f>(利润表!F183-利润表!F184)/利润表!F184</f>
        <v>#DIV/0!</v>
      </c>
      <c r="AD183" s="38"/>
      <c r="AE183" s="24"/>
      <c r="AF183" s="38"/>
      <c r="AG183" s="24" t="e">
        <f>(资产表!C183-资产表!C184)/资产表!C184</f>
        <v>#DIV/0!</v>
      </c>
      <c r="AH183" s="38"/>
      <c r="AI183" s="38"/>
      <c r="AJ183" s="38"/>
      <c r="AK183" s="38"/>
      <c r="AL183" s="38"/>
      <c r="AM183" s="3"/>
      <c r="AN183" s="38"/>
      <c r="AO183" s="38"/>
      <c r="AP183" s="38"/>
      <c r="AQ183" s="38"/>
      <c r="AR183" s="53"/>
      <c r="AS183" s="56"/>
      <c r="AT183" s="56"/>
      <c r="AU183" s="38"/>
      <c r="AV183" s="38"/>
      <c r="AW183" s="38"/>
      <c r="AX183" s="38"/>
      <c r="AY183" s="38"/>
      <c r="AZ183" s="38"/>
      <c r="BA183" s="38"/>
      <c r="BB183" s="38"/>
      <c r="BC183" s="38"/>
    </row>
    <row r="184" spans="1:55">
      <c r="A184" s="3"/>
      <c r="B184" s="3">
        <v>2010</v>
      </c>
      <c r="C184" s="38"/>
      <c r="D184" s="38"/>
      <c r="E184" s="38"/>
      <c r="F184" s="38"/>
      <c r="G184" s="24"/>
      <c r="H184" s="24"/>
      <c r="I184" s="24" t="e">
        <f>利润表!C184/负债表!C184</f>
        <v>#DIV/0!</v>
      </c>
      <c r="J184" s="24" t="e">
        <f>利润表!C184/资产表!C184</f>
        <v>#DIV/0!</v>
      </c>
      <c r="K184" s="24"/>
      <c r="L184" s="38"/>
      <c r="M184" s="24"/>
      <c r="N184" s="24"/>
      <c r="O184" s="24"/>
      <c r="P184" s="24"/>
      <c r="Q184" s="24"/>
      <c r="R184" s="24" t="e">
        <f>利润表!C184/利润表!F184</f>
        <v>#DIV/0!</v>
      </c>
      <c r="S184" s="24" t="e">
        <f>利润表!F184/资产表!C184</f>
        <v>#DIV/0!</v>
      </c>
      <c r="T184" s="44" t="e">
        <f>资产表!C184/负债表!C184</f>
        <v>#DIV/0!</v>
      </c>
      <c r="U184" s="38"/>
      <c r="V184" s="38"/>
      <c r="W184" s="38"/>
      <c r="X184" s="38"/>
      <c r="Y184" s="24" t="e">
        <f>负债表!E184/资产表!C184</f>
        <v>#DIV/0!</v>
      </c>
      <c r="Z184" s="38"/>
      <c r="AA184" s="38"/>
      <c r="AB184" s="24">
        <f>(利润表!C184-利润表!C185)/利润表!C185</f>
        <v>-1</v>
      </c>
      <c r="AC184" s="24">
        <f>(利润表!F184-利润表!F185)/利润表!F185</f>
        <v>-1</v>
      </c>
      <c r="AD184" s="38"/>
      <c r="AE184" s="24"/>
      <c r="AF184" s="38"/>
      <c r="AG184" s="24">
        <f>(资产表!C184-资产表!C185)/资产表!C185</f>
        <v>-1</v>
      </c>
      <c r="AH184" s="38"/>
      <c r="AI184" s="38"/>
      <c r="AJ184" s="38"/>
      <c r="AK184" s="38"/>
      <c r="AL184" s="38"/>
      <c r="AM184" s="3"/>
      <c r="AN184" s="38"/>
      <c r="AO184" s="38"/>
      <c r="AP184" s="38"/>
      <c r="AQ184" s="38"/>
      <c r="AR184" s="53"/>
      <c r="AS184" s="56"/>
      <c r="AT184" s="56"/>
      <c r="AU184" s="38"/>
      <c r="AV184" s="38"/>
      <c r="AW184" s="38"/>
      <c r="AX184" s="38"/>
      <c r="AY184" s="38"/>
      <c r="AZ184" s="38"/>
      <c r="BA184" s="38"/>
      <c r="BB184" s="38"/>
      <c r="BC184" s="38"/>
    </row>
    <row r="185" spans="1:55">
      <c r="A185" s="3" t="s">
        <v>69</v>
      </c>
      <c r="B185" s="3">
        <v>2023</v>
      </c>
      <c r="C185" s="38"/>
      <c r="D185" s="38"/>
      <c r="E185" s="38"/>
      <c r="F185" s="38"/>
      <c r="G185" s="24"/>
      <c r="H185" s="24"/>
      <c r="I185" s="24">
        <f>利润表!C185/负债表!C185</f>
        <v>0.0527978241355886</v>
      </c>
      <c r="J185" s="24">
        <f>利润表!C185/资产表!C185</f>
        <v>0.0376092672807625</v>
      </c>
      <c r="K185" s="24"/>
      <c r="L185" s="38"/>
      <c r="M185" s="24"/>
      <c r="N185" s="24"/>
      <c r="O185" s="24"/>
      <c r="P185" s="24"/>
      <c r="Q185" s="24"/>
      <c r="R185" s="24">
        <f>利润表!C185/利润表!F185</f>
        <v>0.0775174140543207</v>
      </c>
      <c r="S185" s="24">
        <f>利润表!F185/资产表!C185</f>
        <v>0.485171851248903</v>
      </c>
      <c r="T185" s="44">
        <f>资产表!C185/负债表!C185</f>
        <v>1.40385144282232</v>
      </c>
      <c r="U185" s="38"/>
      <c r="V185" s="38"/>
      <c r="W185" s="38"/>
      <c r="X185" s="38"/>
      <c r="Y185" s="24">
        <f>负债表!E185/资产表!C185</f>
        <v>0.287673916558016</v>
      </c>
      <c r="Z185" s="38"/>
      <c r="AA185" s="38"/>
      <c r="AB185" s="24">
        <f>(利润表!C185-利润表!C186)/利润表!C186</f>
        <v>0.262112818577334</v>
      </c>
      <c r="AC185" s="24">
        <f>(利润表!F185-利润表!F186)/利润表!F186</f>
        <v>0.104915535777951</v>
      </c>
      <c r="AD185" s="38"/>
      <c r="AE185" s="24"/>
      <c r="AF185" s="38"/>
      <c r="AG185" s="24">
        <f>(资产表!C185-资产表!C186)/资产表!C186</f>
        <v>0.109204096955321</v>
      </c>
      <c r="AH185" s="38"/>
      <c r="AI185" s="38"/>
      <c r="AJ185" s="38"/>
      <c r="AK185" s="38"/>
      <c r="AL185" s="38"/>
      <c r="AM185" s="3"/>
      <c r="AN185" s="38"/>
      <c r="AO185" s="38"/>
      <c r="AP185" s="38"/>
      <c r="AQ185" s="38"/>
      <c r="AR185" s="53"/>
      <c r="AS185" s="56"/>
      <c r="AT185" s="56"/>
      <c r="AU185" s="38"/>
      <c r="AV185" s="38"/>
      <c r="AW185" s="38"/>
      <c r="AX185" s="38"/>
      <c r="AY185" s="38"/>
      <c r="AZ185" s="38"/>
      <c r="BA185" s="38"/>
      <c r="BB185" s="38"/>
      <c r="BC185" s="38"/>
    </row>
    <row r="186" spans="1:55">
      <c r="A186" s="3"/>
      <c r="B186" s="3">
        <v>2022</v>
      </c>
      <c r="C186" s="38"/>
      <c r="D186" s="38"/>
      <c r="E186" s="38"/>
      <c r="F186" s="38"/>
      <c r="G186" s="24"/>
      <c r="H186" s="24"/>
      <c r="I186" s="24">
        <f>利润表!C186/负债表!C186</f>
        <v>0.0438053717786468</v>
      </c>
      <c r="J186" s="24">
        <f>利润表!C186/资产表!C186</f>
        <v>0.0330527926959276</v>
      </c>
      <c r="K186" s="24"/>
      <c r="L186" s="38"/>
      <c r="M186" s="24"/>
      <c r="N186" s="24"/>
      <c r="O186" s="24"/>
      <c r="P186" s="24"/>
      <c r="Q186" s="24"/>
      <c r="R186" s="24">
        <f>利润表!C186/利润表!F186</f>
        <v>0.0678625506541458</v>
      </c>
      <c r="S186" s="24">
        <f>利润表!F186/资产表!C186</f>
        <v>0.487054971811737</v>
      </c>
      <c r="T186" s="44">
        <f>资产表!C186/负债表!C186</f>
        <v>1.32531529730751</v>
      </c>
      <c r="U186" s="38"/>
      <c r="V186" s="38"/>
      <c r="W186" s="38"/>
      <c r="X186" s="38"/>
      <c r="Y186" s="24">
        <f>负债表!E186/资产表!C186</f>
        <v>0.245462568770176</v>
      </c>
      <c r="Z186" s="38"/>
      <c r="AA186" s="38"/>
      <c r="AB186" s="24">
        <f>(利润表!C186-利润表!C187)/利润表!C187</f>
        <v>-0.438584346744043</v>
      </c>
      <c r="AC186" s="24">
        <f>(利润表!F186-利润表!F187)/利润表!F187</f>
        <v>-0.22214226352631</v>
      </c>
      <c r="AD186" s="38"/>
      <c r="AE186" s="24"/>
      <c r="AF186" s="38"/>
      <c r="AG186" s="24">
        <f>(资产表!C186-资产表!C187)/资产表!C187</f>
        <v>0.00311772867067819</v>
      </c>
      <c r="AH186" s="38"/>
      <c r="AI186" s="38"/>
      <c r="AJ186" s="38"/>
      <c r="AK186" s="38"/>
      <c r="AL186" s="38"/>
      <c r="AM186" s="3"/>
      <c r="AN186" s="38"/>
      <c r="AO186" s="38"/>
      <c r="AP186" s="38"/>
      <c r="AQ186" s="38"/>
      <c r="AR186" s="53"/>
      <c r="AS186" s="56"/>
      <c r="AT186" s="56"/>
      <c r="AU186" s="38"/>
      <c r="AV186" s="38"/>
      <c r="AW186" s="38"/>
      <c r="AX186" s="38"/>
      <c r="AY186" s="38"/>
      <c r="AZ186" s="38"/>
      <c r="BA186" s="38"/>
      <c r="BB186" s="38"/>
      <c r="BC186" s="38"/>
    </row>
    <row r="187" spans="1:55">
      <c r="A187" s="3"/>
      <c r="B187" s="3">
        <v>2021</v>
      </c>
      <c r="C187" s="38"/>
      <c r="D187" s="38"/>
      <c r="E187" s="38"/>
      <c r="F187" s="38"/>
      <c r="G187" s="24"/>
      <c r="H187" s="24"/>
      <c r="I187" s="24">
        <f>利润表!C187/负债表!C187</f>
        <v>0.0785584430446137</v>
      </c>
      <c r="J187" s="24">
        <f>利润表!C187/资产表!C187</f>
        <v>0.0590575666051931</v>
      </c>
      <c r="K187" s="24"/>
      <c r="L187" s="38"/>
      <c r="M187" s="24"/>
      <c r="N187" s="24"/>
      <c r="O187" s="24"/>
      <c r="P187" s="24"/>
      <c r="Q187" s="24"/>
      <c r="R187" s="24">
        <f>利润表!C187/利润表!F187</f>
        <v>0.0940255401448496</v>
      </c>
      <c r="S187" s="24">
        <f>利润表!F187/资产表!C187</f>
        <v>0.628101327726624</v>
      </c>
      <c r="T187" s="44">
        <f>资产表!C187/负债表!C187</f>
        <v>1.3302011505111</v>
      </c>
      <c r="U187" s="38"/>
      <c r="V187" s="38"/>
      <c r="W187" s="38"/>
      <c r="X187" s="38"/>
      <c r="Y187" s="24">
        <f>负债表!E187/资产表!C187</f>
        <v>0.248233998583017</v>
      </c>
      <c r="Z187" s="38"/>
      <c r="AA187" s="38"/>
      <c r="AB187" s="24">
        <f>(利润表!C187-利润表!C188)/利润表!C188</f>
        <v>2.68070068436026</v>
      </c>
      <c r="AC187" s="24">
        <f>(利润表!F187-利润表!F188)/利润表!F188</f>
        <v>0.950982691396002</v>
      </c>
      <c r="AD187" s="38"/>
      <c r="AE187" s="24"/>
      <c r="AF187" s="38"/>
      <c r="AG187" s="24">
        <f>(资产表!C187-资产表!C188)/资产表!C188</f>
        <v>0.194151910344161</v>
      </c>
      <c r="AH187" s="38"/>
      <c r="AI187" s="38"/>
      <c r="AJ187" s="38"/>
      <c r="AK187" s="38"/>
      <c r="AL187" s="38"/>
      <c r="AM187" s="3"/>
      <c r="AN187" s="38"/>
      <c r="AO187" s="38"/>
      <c r="AP187" s="38"/>
      <c r="AQ187" s="38"/>
      <c r="AR187" s="53"/>
      <c r="AS187" s="56"/>
      <c r="AT187" s="56"/>
      <c r="AU187" s="38"/>
      <c r="AV187" s="38"/>
      <c r="AW187" s="38"/>
      <c r="AX187" s="38"/>
      <c r="AY187" s="38"/>
      <c r="AZ187" s="38"/>
      <c r="BA187" s="38"/>
      <c r="BB187" s="38"/>
      <c r="BC187" s="38"/>
    </row>
    <row r="188" spans="1:55">
      <c r="A188" s="3"/>
      <c r="B188" s="3">
        <v>2020</v>
      </c>
      <c r="C188" s="38"/>
      <c r="D188" s="38"/>
      <c r="E188" s="38"/>
      <c r="F188" s="38"/>
      <c r="G188" s="24"/>
      <c r="H188" s="24"/>
      <c r="I188" s="24">
        <f>利润表!C188/负债表!C188</f>
        <v>0.0238713998788987</v>
      </c>
      <c r="J188" s="24">
        <f>利润表!C188/资产表!C188</f>
        <v>0.0191604023335917</v>
      </c>
      <c r="K188" s="24"/>
      <c r="L188" s="38"/>
      <c r="M188" s="24"/>
      <c r="N188" s="24"/>
      <c r="O188" s="24"/>
      <c r="P188" s="24"/>
      <c r="Q188" s="24"/>
      <c r="R188" s="24">
        <f>利润表!C188/利润表!F188</f>
        <v>0.0498389347852244</v>
      </c>
      <c r="S188" s="24">
        <f>利润表!F188/资产表!C188</f>
        <v>0.384446465723263</v>
      </c>
      <c r="T188" s="44">
        <f>资产表!C188/负债表!C188</f>
        <v>1.24587153564347</v>
      </c>
      <c r="U188" s="38"/>
      <c r="V188" s="38"/>
      <c r="W188" s="38"/>
      <c r="X188" s="38"/>
      <c r="Y188" s="24">
        <f>负债表!E188/资产表!C188</f>
        <v>0.197349027254632</v>
      </c>
      <c r="Z188" s="38"/>
      <c r="AA188" s="38"/>
      <c r="AB188" s="24">
        <f>(利润表!C188-利润表!C189)/利润表!C189</f>
        <v>-0.697071881050282</v>
      </c>
      <c r="AC188" s="24">
        <f>(利润表!F188-利润表!F189)/利润表!F189</f>
        <v>-0.18528260788629</v>
      </c>
      <c r="AD188" s="38"/>
      <c r="AE188" s="24"/>
      <c r="AF188" s="38"/>
      <c r="AG188" s="24">
        <f>(资产表!C188-资产表!C189)/资产表!C189</f>
        <v>0.174302101476291</v>
      </c>
      <c r="AH188" s="38"/>
      <c r="AI188" s="38"/>
      <c r="AJ188" s="38"/>
      <c r="AK188" s="38"/>
      <c r="AL188" s="38"/>
      <c r="AM188" s="3"/>
      <c r="AN188" s="38"/>
      <c r="AO188" s="38"/>
      <c r="AP188" s="38"/>
      <c r="AQ188" s="38"/>
      <c r="AR188" s="53"/>
      <c r="AS188" s="56"/>
      <c r="AT188" s="56"/>
      <c r="AU188" s="38"/>
      <c r="AV188" s="38"/>
      <c r="AW188" s="38"/>
      <c r="AX188" s="38"/>
      <c r="AY188" s="38"/>
      <c r="AZ188" s="38"/>
      <c r="BA188" s="38"/>
      <c r="BB188" s="38"/>
      <c r="BC188" s="38"/>
    </row>
    <row r="189" spans="1:55">
      <c r="A189" s="3"/>
      <c r="B189" s="3">
        <v>2019</v>
      </c>
      <c r="C189" s="38"/>
      <c r="D189" s="38"/>
      <c r="E189" s="38"/>
      <c r="F189" s="38"/>
      <c r="G189" s="24"/>
      <c r="H189" s="24"/>
      <c r="I189" s="24">
        <f>利润表!C189/负债表!C189</f>
        <v>0.0845229049482384</v>
      </c>
      <c r="J189" s="24">
        <f>利润表!C189/资产表!C189</f>
        <v>0.0742753786062452</v>
      </c>
      <c r="K189" s="24"/>
      <c r="L189" s="38"/>
      <c r="M189" s="24"/>
      <c r="N189" s="24"/>
      <c r="O189" s="24"/>
      <c r="P189" s="24"/>
      <c r="Q189" s="24"/>
      <c r="R189" s="24">
        <f>利润表!C189/利润表!F189</f>
        <v>0.134040534482978</v>
      </c>
      <c r="S189" s="24">
        <f>利润表!F189/资产表!C189</f>
        <v>0.55412624914352</v>
      </c>
      <c r="T189" s="44">
        <f>资产表!C189/负债表!C189</f>
        <v>1.1379666658627</v>
      </c>
      <c r="U189" s="38"/>
      <c r="V189" s="38"/>
      <c r="W189" s="38"/>
      <c r="X189" s="38"/>
      <c r="Y189" s="24">
        <f>负债表!E189/资产表!C189</f>
        <v>0.12123963732989</v>
      </c>
      <c r="Z189" s="38"/>
      <c r="AA189" s="38"/>
      <c r="AB189" s="24">
        <f>(利润表!C189-利润表!C190)/利润表!C190</f>
        <v>-0.198514916110369</v>
      </c>
      <c r="AC189" s="24">
        <f>(利润表!F189-利润表!F190)/利润表!F190</f>
        <v>-0.0726841841556009</v>
      </c>
      <c r="AD189" s="38"/>
      <c r="AE189" s="24"/>
      <c r="AF189" s="38"/>
      <c r="AG189" s="24">
        <f>(资产表!C189-资产表!C190)/资产表!C190</f>
        <v>0.722939148976033</v>
      </c>
      <c r="AH189" s="38"/>
      <c r="AI189" s="38"/>
      <c r="AJ189" s="38"/>
      <c r="AK189" s="38"/>
      <c r="AL189" s="38"/>
      <c r="AM189" s="3"/>
      <c r="AN189" s="38"/>
      <c r="AO189" s="38"/>
      <c r="AP189" s="38"/>
      <c r="AQ189" s="38"/>
      <c r="AR189" s="53"/>
      <c r="AS189" s="56"/>
      <c r="AT189" s="56"/>
      <c r="AU189" s="38"/>
      <c r="AV189" s="38"/>
      <c r="AW189" s="38"/>
      <c r="AX189" s="38"/>
      <c r="AY189" s="38"/>
      <c r="AZ189" s="38"/>
      <c r="BA189" s="38"/>
      <c r="BB189" s="38"/>
      <c r="BC189" s="38"/>
    </row>
    <row r="190" spans="1:55">
      <c r="A190" s="3"/>
      <c r="B190" s="3">
        <v>2018</v>
      </c>
      <c r="C190" s="38"/>
      <c r="D190" s="38"/>
      <c r="E190" s="38"/>
      <c r="F190" s="38"/>
      <c r="G190" s="24"/>
      <c r="H190" s="24"/>
      <c r="I190" s="24">
        <f>利润表!C190/负债表!C190</f>
        <v>0.213533262788161</v>
      </c>
      <c r="J190" s="24">
        <f>利润表!C190/资产表!C190</f>
        <v>0.159668545526343</v>
      </c>
      <c r="K190" s="24"/>
      <c r="L190" s="38"/>
      <c r="M190" s="24"/>
      <c r="N190" s="24"/>
      <c r="O190" s="24"/>
      <c r="P190" s="24"/>
      <c r="Q190" s="24"/>
      <c r="R190" s="24">
        <f>利润表!C190/利润表!F190</f>
        <v>0.155084492635946</v>
      </c>
      <c r="S190" s="24">
        <f>利润表!F190/资产表!C190</f>
        <v>1.02955842207356</v>
      </c>
      <c r="T190" s="44">
        <f>资产表!C190/负债表!C190</f>
        <v>1.33735334084903</v>
      </c>
      <c r="U190" s="38"/>
      <c r="V190" s="38"/>
      <c r="W190" s="38"/>
      <c r="X190" s="38"/>
      <c r="Y190" s="24">
        <f>负债表!E190/资产表!C190</f>
        <v>0.252254457026936</v>
      </c>
      <c r="Z190" s="38"/>
      <c r="AA190" s="38"/>
      <c r="AB190" s="24">
        <f>(利润表!C190-利润表!C191)/利润表!C191</f>
        <v>0.398253966829423</v>
      </c>
      <c r="AC190" s="24">
        <f>(利润表!F190-利润表!F191)/利润表!F191</f>
        <v>0.268453961271977</v>
      </c>
      <c r="AD190" s="38"/>
      <c r="AE190" s="24"/>
      <c r="AF190" s="38"/>
      <c r="AG190" s="24">
        <f>(资产表!C190-资产表!C191)/资产表!C191</f>
        <v>0.146995664575077</v>
      </c>
      <c r="AH190" s="38"/>
      <c r="AI190" s="38"/>
      <c r="AJ190" s="38"/>
      <c r="AK190" s="38"/>
      <c r="AL190" s="38"/>
      <c r="AM190" s="3"/>
      <c r="AN190" s="38"/>
      <c r="AO190" s="38"/>
      <c r="AP190" s="38"/>
      <c r="AQ190" s="38"/>
      <c r="AR190" s="53"/>
      <c r="AS190" s="56"/>
      <c r="AT190" s="56"/>
      <c r="AU190" s="38"/>
      <c r="AV190" s="38"/>
      <c r="AW190" s="38"/>
      <c r="AX190" s="38"/>
      <c r="AY190" s="38"/>
      <c r="AZ190" s="38"/>
      <c r="BA190" s="38"/>
      <c r="BB190" s="38"/>
      <c r="BC190" s="38"/>
    </row>
    <row r="191" spans="1:55">
      <c r="A191" s="3"/>
      <c r="B191" s="3">
        <v>2017</v>
      </c>
      <c r="C191" s="38"/>
      <c r="D191" s="38"/>
      <c r="E191" s="38"/>
      <c r="F191" s="38"/>
      <c r="G191" s="24"/>
      <c r="H191" s="24"/>
      <c r="I191" s="24">
        <f>利润表!C191/负债表!C191</f>
        <v>0.194131472279792</v>
      </c>
      <c r="J191" s="24">
        <f>利润表!C191/资产表!C191</f>
        <v>0.130977014070625</v>
      </c>
      <c r="K191" s="24"/>
      <c r="L191" s="38"/>
      <c r="M191" s="24"/>
      <c r="N191" s="24"/>
      <c r="O191" s="24"/>
      <c r="P191" s="24"/>
      <c r="Q191" s="24"/>
      <c r="R191" s="24">
        <f>利润表!C191/利润表!F191</f>
        <v>0.140687989222718</v>
      </c>
      <c r="S191" s="24">
        <f>利润表!F191/资产表!C191</f>
        <v>0.930975094563901</v>
      </c>
      <c r="T191" s="44">
        <f>资产表!C191/负债表!C191</f>
        <v>1.48217970654846</v>
      </c>
      <c r="U191" s="38"/>
      <c r="V191" s="38"/>
      <c r="W191" s="38"/>
      <c r="X191" s="38"/>
      <c r="Y191" s="24">
        <f>负债表!E191/资产表!C191</f>
        <v>0.325317978932061</v>
      </c>
      <c r="Z191" s="38"/>
      <c r="AA191" s="38"/>
      <c r="AB191" s="24">
        <f>(利润表!C191-利润表!C192)/利润表!C192</f>
        <v>0.356421117224937</v>
      </c>
      <c r="AC191" s="24">
        <f>(利润表!F191-利润表!F192)/利润表!F192</f>
        <v>0.117703246215067</v>
      </c>
      <c r="AD191" s="38"/>
      <c r="AE191" s="24"/>
      <c r="AF191" s="38"/>
      <c r="AG191" s="24">
        <f>(资产表!C191-资产表!C192)/资产表!C192</f>
        <v>0.222436149492212</v>
      </c>
      <c r="AH191" s="38"/>
      <c r="AI191" s="38"/>
      <c r="AJ191" s="38"/>
      <c r="AK191" s="38"/>
      <c r="AL191" s="38"/>
      <c r="AM191" s="3"/>
      <c r="AN191" s="38"/>
      <c r="AO191" s="38"/>
      <c r="AP191" s="38"/>
      <c r="AQ191" s="38"/>
      <c r="AR191" s="53"/>
      <c r="AS191" s="56"/>
      <c r="AT191" s="56"/>
      <c r="AU191" s="38"/>
      <c r="AV191" s="38"/>
      <c r="AW191" s="38"/>
      <c r="AX191" s="38"/>
      <c r="AY191" s="38"/>
      <c r="AZ191" s="38"/>
      <c r="BA191" s="38"/>
      <c r="BB191" s="38"/>
      <c r="BC191" s="38"/>
    </row>
    <row r="192" spans="1:55">
      <c r="A192" s="3"/>
      <c r="B192" s="3">
        <v>2016</v>
      </c>
      <c r="C192" s="38"/>
      <c r="D192" s="38"/>
      <c r="E192" s="38"/>
      <c r="F192" s="38"/>
      <c r="G192" s="24"/>
      <c r="H192" s="24"/>
      <c r="I192" s="24">
        <f>利润表!C192/负债表!C192</f>
        <v>0.166118071951937</v>
      </c>
      <c r="J192" s="24">
        <f>利润表!C192/资产表!C192</f>
        <v>0.118039327697912</v>
      </c>
      <c r="K192" s="24"/>
      <c r="L192" s="38"/>
      <c r="M192" s="24"/>
      <c r="N192" s="24"/>
      <c r="O192" s="24"/>
      <c r="P192" s="24"/>
      <c r="Q192" s="24"/>
      <c r="R192" s="24">
        <f>利润表!C192/利润表!F192</f>
        <v>0.115928173235323</v>
      </c>
      <c r="S192" s="24">
        <f>利润表!F192/资产表!C192</f>
        <v>1.01821088354686</v>
      </c>
      <c r="T192" s="44">
        <f>资产表!C192/负债表!C192</f>
        <v>1.40731123424449</v>
      </c>
      <c r="U192" s="38"/>
      <c r="V192" s="38"/>
      <c r="W192" s="38"/>
      <c r="X192" s="38"/>
      <c r="Y192" s="24">
        <f>负债表!E192/资产表!C192</f>
        <v>0.28942512809766</v>
      </c>
      <c r="Z192" s="38"/>
      <c r="AA192" s="38"/>
      <c r="AB192" s="24">
        <f>(利润表!C192-利润表!C193)/利润表!C193</f>
        <v>0.0465441095829568</v>
      </c>
      <c r="AC192" s="24">
        <f>(利润表!F192-利润表!F193)/利润表!F193</f>
        <v>0.635346023499404</v>
      </c>
      <c r="AD192" s="38"/>
      <c r="AE192" s="24"/>
      <c r="AF192" s="38"/>
      <c r="AG192" s="24">
        <f>(资产表!C192-资产表!C193)/资产表!C193</f>
        <v>1.09710701261953</v>
      </c>
      <c r="AH192" s="38"/>
      <c r="AI192" s="38"/>
      <c r="AJ192" s="38"/>
      <c r="AK192" s="38"/>
      <c r="AL192" s="38"/>
      <c r="AM192" s="3"/>
      <c r="AN192" s="38"/>
      <c r="AO192" s="38"/>
      <c r="AP192" s="38"/>
      <c r="AQ192" s="38"/>
      <c r="AR192" s="53"/>
      <c r="AS192" s="56"/>
      <c r="AT192" s="56"/>
      <c r="AU192" s="38"/>
      <c r="AV192" s="38"/>
      <c r="AW192" s="38"/>
      <c r="AX192" s="38"/>
      <c r="AY192" s="38"/>
      <c r="AZ192" s="38"/>
      <c r="BA192" s="38"/>
      <c r="BB192" s="38"/>
      <c r="BC192" s="38"/>
    </row>
    <row r="193" spans="1:55">
      <c r="A193" s="3"/>
      <c r="B193" s="3">
        <v>2015</v>
      </c>
      <c r="C193" s="38"/>
      <c r="D193" s="38"/>
      <c r="E193" s="38"/>
      <c r="F193" s="38"/>
      <c r="G193" s="24"/>
      <c r="H193" s="24"/>
      <c r="I193" s="24">
        <f>利润表!C193/负债表!C193</f>
        <v>0.312607103066702</v>
      </c>
      <c r="J193" s="24">
        <f>利润表!C193/资产表!C193</f>
        <v>0.236531933640933</v>
      </c>
      <c r="K193" s="24"/>
      <c r="L193" s="38"/>
      <c r="M193" s="24"/>
      <c r="N193" s="24"/>
      <c r="O193" s="24"/>
      <c r="P193" s="24"/>
      <c r="Q193" s="24"/>
      <c r="R193" s="24">
        <f>利润表!C193/利润表!F193</f>
        <v>0.181151157773448</v>
      </c>
      <c r="S193" s="24">
        <f>利润表!F193/资产表!C193</f>
        <v>1.30571582620933</v>
      </c>
      <c r="T193" s="44">
        <f>资产表!C193/负债表!C193</f>
        <v>1.32162747860192</v>
      </c>
      <c r="U193" s="38"/>
      <c r="V193" s="38"/>
      <c r="W193" s="38"/>
      <c r="X193" s="38"/>
      <c r="Y193" s="24">
        <f>负债表!E193/资产表!C193</f>
        <v>0.243357136416496</v>
      </c>
      <c r="Z193" s="38"/>
      <c r="AA193" s="38"/>
      <c r="AB193" s="24">
        <f>(利润表!C193-利润表!C194)/利润表!C194</f>
        <v>0.137719367195907</v>
      </c>
      <c r="AC193" s="24">
        <f>(利润表!F193-利润表!F194)/利润表!F194</f>
        <v>-0.155117923008008</v>
      </c>
      <c r="AD193" s="38"/>
      <c r="AE193" s="24"/>
      <c r="AF193" s="38"/>
      <c r="AG193" s="24">
        <f>(资产表!C193-资产表!C194)/资产表!C194</f>
        <v>0.167461402663681</v>
      </c>
      <c r="AH193" s="38"/>
      <c r="AI193" s="38"/>
      <c r="AJ193" s="38"/>
      <c r="AK193" s="38"/>
      <c r="AL193" s="38"/>
      <c r="AM193" s="3"/>
      <c r="AN193" s="38"/>
      <c r="AO193" s="38"/>
      <c r="AP193" s="38"/>
      <c r="AQ193" s="38"/>
      <c r="AR193" s="53"/>
      <c r="AS193" s="56"/>
      <c r="AT193" s="56"/>
      <c r="AU193" s="38"/>
      <c r="AV193" s="38"/>
      <c r="AW193" s="38"/>
      <c r="AX193" s="38"/>
      <c r="AY193" s="38"/>
      <c r="AZ193" s="38"/>
      <c r="BA193" s="38"/>
      <c r="BB193" s="38"/>
      <c r="BC193" s="38"/>
    </row>
    <row r="194" spans="1:55">
      <c r="A194" s="3"/>
      <c r="B194" s="3">
        <v>2014</v>
      </c>
      <c r="C194" s="38"/>
      <c r="D194" s="38"/>
      <c r="E194" s="38"/>
      <c r="F194" s="38"/>
      <c r="G194" s="24"/>
      <c r="H194" s="24"/>
      <c r="I194" s="24" t="e">
        <f>利润表!C194/负债表!C194</f>
        <v>#VALUE!</v>
      </c>
      <c r="J194" s="24">
        <f>利润表!C194/资产表!C194</f>
        <v>0.242715304832854</v>
      </c>
      <c r="K194" s="24"/>
      <c r="L194" s="38"/>
      <c r="M194" s="24"/>
      <c r="N194" s="24"/>
      <c r="O194" s="24"/>
      <c r="P194" s="24"/>
      <c r="Q194" s="24"/>
      <c r="R194" s="24">
        <f>利润表!C194/利润表!F194</f>
        <v>0.134524708677813</v>
      </c>
      <c r="S194" s="24">
        <f>利润表!F194/资产表!C194</f>
        <v>1.80424330383914</v>
      </c>
      <c r="T194" s="44" t="e">
        <f>资产表!C194/负债表!C194</f>
        <v>#VALUE!</v>
      </c>
      <c r="U194" s="38"/>
      <c r="V194" s="38"/>
      <c r="W194" s="38"/>
      <c r="X194" s="38"/>
      <c r="Y194" s="24" t="e">
        <f>负债表!E194/资产表!C194</f>
        <v>#VALUE!</v>
      </c>
      <c r="Z194" s="38"/>
      <c r="AA194" s="38"/>
      <c r="AB194" s="24">
        <f>(利润表!C194-利润表!C195)/利润表!C195</f>
        <v>2.33440946166004</v>
      </c>
      <c r="AC194" s="24">
        <f>(利润表!F194-利润表!F195)/利润表!F195</f>
        <v>0.524783161421455</v>
      </c>
      <c r="AD194" s="38"/>
      <c r="AE194" s="24"/>
      <c r="AF194" s="38"/>
      <c r="AG194" s="24">
        <f>(资产表!C194-资产表!C195)/资产表!C195</f>
        <v>1.01777679911812</v>
      </c>
      <c r="AH194" s="38"/>
      <c r="AI194" s="38"/>
      <c r="AJ194" s="38"/>
      <c r="AK194" s="38"/>
      <c r="AL194" s="38"/>
      <c r="AM194" s="3"/>
      <c r="AN194" s="38"/>
      <c r="AO194" s="38"/>
      <c r="AP194" s="38"/>
      <c r="AQ194" s="38"/>
      <c r="AR194" s="53"/>
      <c r="AS194" s="56"/>
      <c r="AT194" s="56"/>
      <c r="AU194" s="38"/>
      <c r="AV194" s="38"/>
      <c r="AW194" s="38"/>
      <c r="AX194" s="38"/>
      <c r="AY194" s="38"/>
      <c r="AZ194" s="38"/>
      <c r="BA194" s="38"/>
      <c r="BB194" s="38"/>
      <c r="BC194" s="38"/>
    </row>
    <row r="195" spans="1:55">
      <c r="A195" s="3"/>
      <c r="B195" s="3">
        <v>2013</v>
      </c>
      <c r="C195" s="38"/>
      <c r="D195" s="38"/>
      <c r="E195" s="38"/>
      <c r="F195" s="38"/>
      <c r="G195" s="24"/>
      <c r="H195" s="24"/>
      <c r="I195" s="24" t="e">
        <f>利润表!C195/负债表!C195</f>
        <v>#VALUE!</v>
      </c>
      <c r="J195" s="24">
        <f>利润表!C195/资产表!C195</f>
        <v>0.146876175980737</v>
      </c>
      <c r="K195" s="24"/>
      <c r="L195" s="38"/>
      <c r="M195" s="24"/>
      <c r="N195" s="24"/>
      <c r="O195" s="24"/>
      <c r="P195" s="24"/>
      <c r="Q195" s="24"/>
      <c r="R195" s="24">
        <f>利润表!C195/利润表!F195</f>
        <v>0.0615164432999585</v>
      </c>
      <c r="S195" s="24">
        <f>利润表!F195/资产表!C195</f>
        <v>2.38759213149822</v>
      </c>
      <c r="T195" s="44" t="e">
        <f>资产表!C195/负债表!C195</f>
        <v>#VALUE!</v>
      </c>
      <c r="U195" s="38"/>
      <c r="V195" s="38"/>
      <c r="W195" s="38"/>
      <c r="X195" s="38"/>
      <c r="Y195" s="24" t="e">
        <f>负债表!E195/资产表!C195</f>
        <v>#VALUE!</v>
      </c>
      <c r="Z195" s="38"/>
      <c r="AA195" s="38"/>
      <c r="AB195" s="24" t="e">
        <f>(利润表!C195-利润表!C196)/利润表!C196</f>
        <v>#VALUE!</v>
      </c>
      <c r="AC195" s="24" t="e">
        <f>(利润表!F195-利润表!F196)/利润表!F196</f>
        <v>#VALUE!</v>
      </c>
      <c r="AD195" s="38"/>
      <c r="AE195" s="24"/>
      <c r="AF195" s="38"/>
      <c r="AG195" s="24" t="e">
        <f>(资产表!C195-资产表!C196)/资产表!C196</f>
        <v>#VALUE!</v>
      </c>
      <c r="AH195" s="38"/>
      <c r="AI195" s="38"/>
      <c r="AJ195" s="38"/>
      <c r="AK195" s="38"/>
      <c r="AL195" s="38"/>
      <c r="AM195" s="3"/>
      <c r="AN195" s="38"/>
      <c r="AO195" s="38"/>
      <c r="AP195" s="38"/>
      <c r="AQ195" s="38"/>
      <c r="AR195" s="53"/>
      <c r="AS195" s="56"/>
      <c r="AT195" s="56"/>
      <c r="AU195" s="38"/>
      <c r="AV195" s="38"/>
      <c r="AW195" s="38"/>
      <c r="AX195" s="38"/>
      <c r="AY195" s="38"/>
      <c r="AZ195" s="38"/>
      <c r="BA195" s="38"/>
      <c r="BB195" s="38"/>
      <c r="BC195" s="38"/>
    </row>
    <row r="196" spans="1:55">
      <c r="A196" s="3"/>
      <c r="B196" s="3">
        <v>2012</v>
      </c>
      <c r="C196" s="38"/>
      <c r="D196" s="38"/>
      <c r="E196" s="38"/>
      <c r="F196" s="38"/>
      <c r="G196" s="24"/>
      <c r="H196" s="24"/>
      <c r="I196" s="24" t="e">
        <f>利润表!C196/负债表!C196</f>
        <v>#VALUE!</v>
      </c>
      <c r="J196" s="24" t="e">
        <f>利润表!C196/资产表!C196</f>
        <v>#VALUE!</v>
      </c>
      <c r="K196" s="24"/>
      <c r="L196" s="38"/>
      <c r="M196" s="24"/>
      <c r="N196" s="24"/>
      <c r="O196" s="24"/>
      <c r="P196" s="24"/>
      <c r="Q196" s="24"/>
      <c r="R196" s="24" t="e">
        <f>利润表!C196/利润表!F196</f>
        <v>#VALUE!</v>
      </c>
      <c r="S196" s="24" t="e">
        <f>利润表!F196/资产表!C196</f>
        <v>#VALUE!</v>
      </c>
      <c r="T196" s="44" t="e">
        <f>资产表!C196/负债表!C196</f>
        <v>#VALUE!</v>
      </c>
      <c r="U196" s="38"/>
      <c r="V196" s="38"/>
      <c r="W196" s="38"/>
      <c r="X196" s="38"/>
      <c r="Y196" s="24" t="e">
        <f>负债表!E196/资产表!C196</f>
        <v>#VALUE!</v>
      </c>
      <c r="Z196" s="38"/>
      <c r="AA196" s="38"/>
      <c r="AB196" s="24" t="e">
        <f>(利润表!C196-利润表!C197)/利润表!C197</f>
        <v>#VALUE!</v>
      </c>
      <c r="AC196" s="24" t="e">
        <f>(利润表!F196-利润表!F197)/利润表!F197</f>
        <v>#VALUE!</v>
      </c>
      <c r="AD196" s="38"/>
      <c r="AE196" s="24"/>
      <c r="AF196" s="38"/>
      <c r="AG196" s="24" t="e">
        <f>(资产表!C196-资产表!C197)/资产表!C197</f>
        <v>#VALUE!</v>
      </c>
      <c r="AH196" s="38"/>
      <c r="AI196" s="38"/>
      <c r="AJ196" s="38"/>
      <c r="AK196" s="38"/>
      <c r="AL196" s="38"/>
      <c r="AM196" s="3"/>
      <c r="AN196" s="38"/>
      <c r="AO196" s="38"/>
      <c r="AP196" s="38"/>
      <c r="AQ196" s="38"/>
      <c r="AR196" s="53"/>
      <c r="AS196" s="56"/>
      <c r="AT196" s="56"/>
      <c r="AU196" s="38"/>
      <c r="AV196" s="38"/>
      <c r="AW196" s="38"/>
      <c r="AX196" s="38"/>
      <c r="AY196" s="38"/>
      <c r="AZ196" s="38"/>
      <c r="BA196" s="38"/>
      <c r="BB196" s="38"/>
      <c r="BC196" s="38"/>
    </row>
    <row r="197" spans="1:55">
      <c r="A197" s="3"/>
      <c r="B197" s="3">
        <v>2011</v>
      </c>
      <c r="C197" s="38"/>
      <c r="D197" s="38"/>
      <c r="E197" s="38"/>
      <c r="F197" s="38"/>
      <c r="G197" s="24"/>
      <c r="H197" s="24"/>
      <c r="I197" s="24" t="e">
        <f>利润表!C197/负债表!C197</f>
        <v>#DIV/0!</v>
      </c>
      <c r="J197" s="24" t="e">
        <f>利润表!C197/资产表!C197</f>
        <v>#DIV/0!</v>
      </c>
      <c r="K197" s="24"/>
      <c r="L197" s="38"/>
      <c r="M197" s="24"/>
      <c r="N197" s="24"/>
      <c r="O197" s="24"/>
      <c r="P197" s="24"/>
      <c r="Q197" s="24"/>
      <c r="R197" s="24" t="e">
        <f>利润表!C197/利润表!F197</f>
        <v>#DIV/0!</v>
      </c>
      <c r="S197" s="24" t="e">
        <f>利润表!F197/资产表!C197</f>
        <v>#DIV/0!</v>
      </c>
      <c r="T197" s="44" t="e">
        <f>资产表!C197/负债表!C197</f>
        <v>#DIV/0!</v>
      </c>
      <c r="U197" s="38"/>
      <c r="V197" s="38"/>
      <c r="W197" s="38"/>
      <c r="X197" s="38"/>
      <c r="Y197" s="24" t="e">
        <f>负债表!E197/资产表!C197</f>
        <v>#DIV/0!</v>
      </c>
      <c r="Z197" s="38"/>
      <c r="AA197" s="38"/>
      <c r="AB197" s="24" t="e">
        <f>(利润表!C197-利润表!C198)/利润表!C198</f>
        <v>#DIV/0!</v>
      </c>
      <c r="AC197" s="24" t="e">
        <f>(利润表!F197-利润表!F198)/利润表!F198</f>
        <v>#DIV/0!</v>
      </c>
      <c r="AD197" s="38"/>
      <c r="AE197" s="24"/>
      <c r="AF197" s="38"/>
      <c r="AG197" s="24" t="e">
        <f>(资产表!C197-资产表!C198)/资产表!C198</f>
        <v>#DIV/0!</v>
      </c>
      <c r="AH197" s="38"/>
      <c r="AI197" s="38"/>
      <c r="AJ197" s="38"/>
      <c r="AK197" s="38"/>
      <c r="AL197" s="38"/>
      <c r="AM197" s="3"/>
      <c r="AN197" s="38"/>
      <c r="AO197" s="38"/>
      <c r="AP197" s="38"/>
      <c r="AQ197" s="38"/>
      <c r="AR197" s="53"/>
      <c r="AS197" s="56"/>
      <c r="AT197" s="56"/>
      <c r="AU197" s="38"/>
      <c r="AV197" s="38"/>
      <c r="AW197" s="38"/>
      <c r="AX197" s="38"/>
      <c r="AY197" s="38"/>
      <c r="AZ197" s="38"/>
      <c r="BA197" s="38"/>
      <c r="BB197" s="38"/>
      <c r="BC197" s="38"/>
    </row>
    <row r="198" spans="1:55">
      <c r="A198" s="3"/>
      <c r="B198" s="3">
        <v>2010</v>
      </c>
      <c r="C198" s="38"/>
      <c r="D198" s="38"/>
      <c r="E198" s="38"/>
      <c r="F198" s="38"/>
      <c r="G198" s="24"/>
      <c r="H198" s="24"/>
      <c r="I198" s="24" t="e">
        <f>利润表!C198/负债表!C198</f>
        <v>#DIV/0!</v>
      </c>
      <c r="J198" s="24" t="e">
        <f>利润表!C198/资产表!C198</f>
        <v>#DIV/0!</v>
      </c>
      <c r="K198" s="24"/>
      <c r="L198" s="38"/>
      <c r="M198" s="24"/>
      <c r="N198" s="24"/>
      <c r="O198" s="24"/>
      <c r="P198" s="24"/>
      <c r="Q198" s="24"/>
      <c r="R198" s="24" t="e">
        <f>利润表!C198/利润表!F198</f>
        <v>#DIV/0!</v>
      </c>
      <c r="S198" s="24" t="e">
        <f>利润表!F198/资产表!C198</f>
        <v>#DIV/0!</v>
      </c>
      <c r="T198" s="44" t="e">
        <f>资产表!C198/负债表!C198</f>
        <v>#DIV/0!</v>
      </c>
      <c r="U198" s="38"/>
      <c r="V198" s="38"/>
      <c r="W198" s="38"/>
      <c r="X198" s="38"/>
      <c r="Y198" s="24" t="e">
        <f>负债表!E198/资产表!C198</f>
        <v>#DIV/0!</v>
      </c>
      <c r="Z198" s="38"/>
      <c r="AA198" s="38"/>
      <c r="AB198" s="24">
        <f>(利润表!C198-利润表!C199)/利润表!C199</f>
        <v>-1</v>
      </c>
      <c r="AC198" s="24">
        <f>(利润表!F198-利润表!F199)/利润表!F199</f>
        <v>-1</v>
      </c>
      <c r="AD198" s="38"/>
      <c r="AE198" s="24"/>
      <c r="AF198" s="38"/>
      <c r="AG198" s="24">
        <f>(资产表!C198-资产表!C199)/资产表!C199</f>
        <v>-1</v>
      </c>
      <c r="AH198" s="38"/>
      <c r="AI198" s="38"/>
      <c r="AJ198" s="38"/>
      <c r="AK198" s="38"/>
      <c r="AL198" s="38"/>
      <c r="AM198" s="3"/>
      <c r="AN198" s="38"/>
      <c r="AO198" s="38"/>
      <c r="AP198" s="38"/>
      <c r="AQ198" s="38"/>
      <c r="AR198" s="53"/>
      <c r="AS198" s="56"/>
      <c r="AT198" s="56"/>
      <c r="AU198" s="38"/>
      <c r="AV198" s="38"/>
      <c r="AW198" s="38"/>
      <c r="AX198" s="38"/>
      <c r="AY198" s="38"/>
      <c r="AZ198" s="38"/>
      <c r="BA198" s="38"/>
      <c r="BB198" s="38"/>
      <c r="BC198" s="38"/>
    </row>
    <row r="199" spans="1:55">
      <c r="A199" s="3" t="s">
        <v>70</v>
      </c>
      <c r="B199" s="3">
        <v>2023</v>
      </c>
      <c r="C199" s="38"/>
      <c r="D199" s="38"/>
      <c r="E199" s="38"/>
      <c r="F199" s="38"/>
      <c r="G199" s="24"/>
      <c r="H199" s="24"/>
      <c r="I199" s="24">
        <f>利润表!C199/负债表!C199</f>
        <v>0.0214916621473146</v>
      </c>
      <c r="J199" s="24">
        <f>利润表!C199/资产表!C199</f>
        <v>0.0161664798504221</v>
      </c>
      <c r="K199" s="24"/>
      <c r="L199" s="38"/>
      <c r="M199" s="24"/>
      <c r="N199" s="24"/>
      <c r="O199" s="24"/>
      <c r="P199" s="24"/>
      <c r="Q199" s="24"/>
      <c r="R199" s="24">
        <f>利润表!C199/利润表!F199</f>
        <v>0.0146165805085502</v>
      </c>
      <c r="S199" s="24">
        <f>利润表!F199/资产表!C199</f>
        <v>1.10603706803826</v>
      </c>
      <c r="T199" s="44">
        <f>资产表!C199/负债表!C199</f>
        <v>1.3293965257844</v>
      </c>
      <c r="U199" s="38"/>
      <c r="V199" s="38"/>
      <c r="W199" s="38"/>
      <c r="X199" s="38"/>
      <c r="Y199" s="24">
        <f>负债表!E199/资产表!C199</f>
        <v>0.247778987981063</v>
      </c>
      <c r="Z199" s="38"/>
      <c r="AA199" s="38"/>
      <c r="AB199" s="24">
        <f>(利润表!C199-利润表!C200)/利润表!C200</f>
        <v>-1.22289217920376</v>
      </c>
      <c r="AC199" s="24">
        <f>(利润表!F199-利润表!F200)/利润表!F200</f>
        <v>0.0350961786942117</v>
      </c>
      <c r="AD199" s="38"/>
      <c r="AE199" s="24"/>
      <c r="AF199" s="38"/>
      <c r="AG199" s="24">
        <f>(资产表!C199-资产表!C200)/资产表!C200</f>
        <v>-0.0835190308523176</v>
      </c>
      <c r="AH199" s="38"/>
      <c r="AI199" s="38"/>
      <c r="AJ199" s="38"/>
      <c r="AK199" s="38"/>
      <c r="AL199" s="38"/>
      <c r="AM199" s="3"/>
      <c r="AN199" s="38"/>
      <c r="AO199" s="38"/>
      <c r="AP199" s="38"/>
      <c r="AQ199" s="38"/>
      <c r="AR199" s="53"/>
      <c r="AS199" s="56"/>
      <c r="AT199" s="56"/>
      <c r="AU199" s="38"/>
      <c r="AV199" s="38"/>
      <c r="AW199" s="38"/>
      <c r="AX199" s="38"/>
      <c r="AY199" s="38"/>
      <c r="AZ199" s="38"/>
      <c r="BA199" s="38"/>
      <c r="BB199" s="38"/>
      <c r="BC199" s="38"/>
    </row>
    <row r="200" spans="1:55">
      <c r="A200" s="3"/>
      <c r="B200" s="3">
        <v>2022</v>
      </c>
      <c r="C200" s="38"/>
      <c r="D200" s="38"/>
      <c r="E200" s="38"/>
      <c r="F200" s="38"/>
      <c r="G200" s="24"/>
      <c r="H200" s="24"/>
      <c r="I200" s="24">
        <f>利润表!C200/负债表!C200</f>
        <v>-0.0990250960765489</v>
      </c>
      <c r="J200" s="24">
        <f>利润表!C200/资产表!C200</f>
        <v>-0.0664728173682427</v>
      </c>
      <c r="K200" s="24"/>
      <c r="L200" s="38"/>
      <c r="M200" s="24"/>
      <c r="N200" s="24"/>
      <c r="O200" s="24"/>
      <c r="P200" s="24"/>
      <c r="Q200" s="24"/>
      <c r="R200" s="24">
        <f>利润表!C200/利润表!F200</f>
        <v>-0.0678784095701517</v>
      </c>
      <c r="S200" s="24">
        <f>利润表!F200/资产表!C200</f>
        <v>0.979292499473543</v>
      </c>
      <c r="T200" s="44">
        <f>资产表!C200/负债表!C200</f>
        <v>1.48970812426942</v>
      </c>
      <c r="U200" s="38"/>
      <c r="V200" s="38"/>
      <c r="W200" s="38"/>
      <c r="X200" s="38"/>
      <c r="Y200" s="24">
        <f>负债表!E200/资产表!C200</f>
        <v>0.328727565011827</v>
      </c>
      <c r="Z200" s="38"/>
      <c r="AA200" s="38"/>
      <c r="AB200" s="24">
        <f>(利润表!C200-利润表!C201)/利润表!C201</f>
        <v>3.30329827978407</v>
      </c>
      <c r="AC200" s="24">
        <f>(利润表!F200-利润表!F201)/利润表!F201</f>
        <v>-0.236060503559434</v>
      </c>
      <c r="AD200" s="38"/>
      <c r="AE200" s="24"/>
      <c r="AF200" s="38"/>
      <c r="AG200" s="24">
        <f>(资产表!C200-资产表!C201)/资产表!C201</f>
        <v>-0.140762809504028</v>
      </c>
      <c r="AH200" s="38"/>
      <c r="AI200" s="38"/>
      <c r="AJ200" s="38"/>
      <c r="AK200" s="38"/>
      <c r="AL200" s="38"/>
      <c r="AM200" s="3"/>
      <c r="AN200" s="38"/>
      <c r="AO200" s="38"/>
      <c r="AP200" s="38"/>
      <c r="AQ200" s="38"/>
      <c r="AR200" s="53"/>
      <c r="AS200" s="56"/>
      <c r="AT200" s="56"/>
      <c r="AU200" s="38"/>
      <c r="AV200" s="38"/>
      <c r="AW200" s="38"/>
      <c r="AX200" s="38"/>
      <c r="AY200" s="38"/>
      <c r="AZ200" s="38"/>
      <c r="BA200" s="38"/>
      <c r="BB200" s="38"/>
      <c r="BC200" s="38"/>
    </row>
    <row r="201" spans="1:55">
      <c r="A201" s="3"/>
      <c r="B201" s="3">
        <v>2021</v>
      </c>
      <c r="C201" s="38"/>
      <c r="D201" s="38"/>
      <c r="E201" s="38"/>
      <c r="F201" s="38"/>
      <c r="G201" s="24"/>
      <c r="H201" s="24"/>
      <c r="I201" s="24">
        <f>利润表!C201/负债表!C201</f>
        <v>-0.0210251046650797</v>
      </c>
      <c r="J201" s="24">
        <f>利润表!C201/资产表!C201</f>
        <v>-0.0132725907260853</v>
      </c>
      <c r="K201" s="24"/>
      <c r="L201" s="38"/>
      <c r="M201" s="24"/>
      <c r="N201" s="24"/>
      <c r="O201" s="24"/>
      <c r="P201" s="24"/>
      <c r="Q201" s="24"/>
      <c r="R201" s="24">
        <f>利润表!C201/利润表!F201</f>
        <v>-0.012050058967516</v>
      </c>
      <c r="S201" s="24">
        <f>利润表!F201/资产表!C201</f>
        <v>1.1014544212493</v>
      </c>
      <c r="T201" s="44">
        <f>资产表!C201/负债表!C201</f>
        <v>1.58409952502777</v>
      </c>
      <c r="U201" s="38"/>
      <c r="V201" s="38"/>
      <c r="W201" s="38"/>
      <c r="X201" s="38"/>
      <c r="Y201" s="24">
        <f>负债表!E201/资产表!C201</f>
        <v>0.368726532518549</v>
      </c>
      <c r="Z201" s="38"/>
      <c r="AA201" s="38"/>
      <c r="AB201" s="24">
        <f>(利润表!C201-利润表!C202)/利润表!C202</f>
        <v>-1.24493367453237</v>
      </c>
      <c r="AC201" s="24">
        <f>(利润表!F201-利润表!F202)/利润表!F202</f>
        <v>-0.134858774068696</v>
      </c>
      <c r="AD201" s="38"/>
      <c r="AE201" s="24"/>
      <c r="AF201" s="38"/>
      <c r="AG201" s="24">
        <f>(资产表!C201-资产表!C202)/资产表!C202</f>
        <v>0.00511706896293739</v>
      </c>
      <c r="AH201" s="38"/>
      <c r="AI201" s="38"/>
      <c r="AJ201" s="38"/>
      <c r="AK201" s="38"/>
      <c r="AL201" s="38"/>
      <c r="AM201" s="3"/>
      <c r="AN201" s="38"/>
      <c r="AO201" s="38"/>
      <c r="AP201" s="38"/>
      <c r="AQ201" s="38"/>
      <c r="AR201" s="53"/>
      <c r="AS201" s="56"/>
      <c r="AT201" s="56"/>
      <c r="AU201" s="38"/>
      <c r="AV201" s="38"/>
      <c r="AW201" s="38"/>
      <c r="AX201" s="38"/>
      <c r="AY201" s="38"/>
      <c r="AZ201" s="38"/>
      <c r="BA201" s="38"/>
      <c r="BB201" s="38"/>
      <c r="BC201" s="38"/>
    </row>
    <row r="202" spans="1:55">
      <c r="A202" s="3"/>
      <c r="B202" s="3">
        <v>2020</v>
      </c>
      <c r="C202" s="38"/>
      <c r="D202" s="38"/>
      <c r="E202" s="38"/>
      <c r="F202" s="38"/>
      <c r="G202" s="24"/>
      <c r="H202" s="24"/>
      <c r="I202" s="24">
        <f>利润表!C202/负债表!C202</f>
        <v>0.0830450759330234</v>
      </c>
      <c r="J202" s="24">
        <f>利润表!C202/资产表!C202</f>
        <v>0.054465795744979</v>
      </c>
      <c r="K202" s="24"/>
      <c r="L202" s="38"/>
      <c r="M202" s="24"/>
      <c r="N202" s="24"/>
      <c r="O202" s="24"/>
      <c r="P202" s="24"/>
      <c r="Q202" s="24"/>
      <c r="R202" s="24">
        <f>利润表!C202/利润表!F202</f>
        <v>0.0425625541592213</v>
      </c>
      <c r="S202" s="24">
        <f>利润表!F202/资产表!C202</f>
        <v>1.27966464468343</v>
      </c>
      <c r="T202" s="44">
        <f>资产表!C202/负债表!C202</f>
        <v>1.52471977682762</v>
      </c>
      <c r="U202" s="38"/>
      <c r="V202" s="38"/>
      <c r="W202" s="38"/>
      <c r="X202" s="38"/>
      <c r="Y202" s="24">
        <f>负债表!E202/资产表!C202</f>
        <v>0.344141779231966</v>
      </c>
      <c r="Z202" s="38"/>
      <c r="AA202" s="38"/>
      <c r="AB202" s="24">
        <f>(利润表!C202-利润表!C203)/利润表!C203</f>
        <v>-0.364777513553164</v>
      </c>
      <c r="AC202" s="24">
        <f>(利润表!F202-利润表!F203)/利润表!F203</f>
        <v>0.0170297604740638</v>
      </c>
      <c r="AD202" s="38"/>
      <c r="AE202" s="24"/>
      <c r="AF202" s="38"/>
      <c r="AG202" s="24">
        <f>(资产表!C202-资产表!C203)/资产表!C203</f>
        <v>0.0511109429547276</v>
      </c>
      <c r="AH202" s="38"/>
      <c r="AI202" s="38"/>
      <c r="AJ202" s="38"/>
      <c r="AK202" s="38"/>
      <c r="AL202" s="38"/>
      <c r="AM202" s="3"/>
      <c r="AN202" s="38"/>
      <c r="AO202" s="38"/>
      <c r="AP202" s="38"/>
      <c r="AQ202" s="38"/>
      <c r="AR202" s="53"/>
      <c r="AS202" s="56"/>
      <c r="AT202" s="56"/>
      <c r="AU202" s="38"/>
      <c r="AV202" s="38"/>
      <c r="AW202" s="38"/>
      <c r="AX202" s="38"/>
      <c r="AY202" s="38"/>
      <c r="AZ202" s="38"/>
      <c r="BA202" s="38"/>
      <c r="BB202" s="38"/>
      <c r="BC202" s="38"/>
    </row>
    <row r="203" spans="1:55">
      <c r="A203" s="3"/>
      <c r="B203" s="3">
        <v>2019</v>
      </c>
      <c r="C203" s="38"/>
      <c r="D203" s="38"/>
      <c r="E203" s="38"/>
      <c r="F203" s="38"/>
      <c r="G203" s="24"/>
      <c r="H203" s="24"/>
      <c r="I203" s="24">
        <f>利润表!C203/负债表!C203</f>
        <v>0.138783791549621</v>
      </c>
      <c r="J203" s="24">
        <f>利润表!C203/资产表!C203</f>
        <v>0.0901252634246535</v>
      </c>
      <c r="K203" s="24"/>
      <c r="L203" s="38"/>
      <c r="M203" s="24"/>
      <c r="N203" s="24"/>
      <c r="O203" s="24"/>
      <c r="P203" s="24"/>
      <c r="Q203" s="24"/>
      <c r="R203" s="24">
        <f>利润表!C203/利润表!F203</f>
        <v>0.0681452328676971</v>
      </c>
      <c r="S203" s="24">
        <f>利润表!F203/资产表!C203</f>
        <v>1.32254685517959</v>
      </c>
      <c r="T203" s="44">
        <f>资产表!C203/负债表!C203</f>
        <v>1.53989887270229</v>
      </c>
      <c r="U203" s="38"/>
      <c r="V203" s="38"/>
      <c r="W203" s="38"/>
      <c r="X203" s="38"/>
      <c r="Y203" s="24">
        <f>负债表!E203/资产表!C203</f>
        <v>0.350606706890337</v>
      </c>
      <c r="Z203" s="38"/>
      <c r="AA203" s="38"/>
      <c r="AB203" s="24">
        <f>(利润表!C203-利润表!C204)/利润表!C204</f>
        <v>0.146395388488271</v>
      </c>
      <c r="AC203" s="24">
        <f>(利润表!F203-利润表!F204)/利润表!F204</f>
        <v>0.242075676096806</v>
      </c>
      <c r="AD203" s="38"/>
      <c r="AE203" s="24"/>
      <c r="AF203" s="38"/>
      <c r="AG203" s="24">
        <f>(资产表!C203-资产表!C204)/资产表!C204</f>
        <v>0.530831096688601</v>
      </c>
      <c r="AH203" s="38"/>
      <c r="AI203" s="38"/>
      <c r="AJ203" s="38"/>
      <c r="AK203" s="38"/>
      <c r="AL203" s="38"/>
      <c r="AM203" s="3"/>
      <c r="AN203" s="38"/>
      <c r="AO203" s="38"/>
      <c r="AP203" s="38"/>
      <c r="AQ203" s="38"/>
      <c r="AR203" s="53"/>
      <c r="AS203" s="56"/>
      <c r="AT203" s="56"/>
      <c r="AU203" s="38"/>
      <c r="AV203" s="38"/>
      <c r="AW203" s="38"/>
      <c r="AX203" s="38"/>
      <c r="AY203" s="38"/>
      <c r="AZ203" s="38"/>
      <c r="BA203" s="38"/>
      <c r="BB203" s="38"/>
      <c r="BC203" s="38"/>
    </row>
    <row r="204" spans="1:55">
      <c r="A204" s="3"/>
      <c r="B204" s="3">
        <v>2018</v>
      </c>
      <c r="C204" s="38"/>
      <c r="D204" s="38"/>
      <c r="E204" s="38"/>
      <c r="F204" s="38"/>
      <c r="G204" s="24"/>
      <c r="H204" s="24"/>
      <c r="I204" s="24">
        <f>利润表!C204/负债表!C204</f>
        <v>0.198939210590925</v>
      </c>
      <c r="J204" s="24">
        <f>利润表!C204/资产表!C204</f>
        <v>0.120348142737773</v>
      </c>
      <c r="K204" s="24"/>
      <c r="L204" s="38"/>
      <c r="M204" s="24"/>
      <c r="N204" s="24"/>
      <c r="O204" s="24"/>
      <c r="P204" s="24"/>
      <c r="Q204" s="24"/>
      <c r="R204" s="24">
        <f>利润表!C204/利润表!F204</f>
        <v>0.0738327605264832</v>
      </c>
      <c r="S204" s="24">
        <f>利润表!F204/资产表!C204</f>
        <v>1.63001006436168</v>
      </c>
      <c r="T204" s="44">
        <f>资产表!C204/负债表!C204</f>
        <v>1.65303099877822</v>
      </c>
      <c r="U204" s="38"/>
      <c r="V204" s="38"/>
      <c r="W204" s="38"/>
      <c r="X204" s="38"/>
      <c r="Y204" s="24">
        <f>负债表!E204/资产表!C204</f>
        <v>0.395050667084214</v>
      </c>
      <c r="Z204" s="38"/>
      <c r="AA204" s="38"/>
      <c r="AB204" s="24">
        <f>(利润表!C204-利润表!C205)/利润表!C205</f>
        <v>0.20821030684345</v>
      </c>
      <c r="AC204" s="24">
        <f>(利润表!F204-利润表!F205)/利润表!F205</f>
        <v>0.407840300588315</v>
      </c>
      <c r="AD204" s="38"/>
      <c r="AE204" s="24"/>
      <c r="AF204" s="38"/>
      <c r="AG204" s="24">
        <f>(资产表!C204-资产表!C205)/资产表!C205</f>
        <v>0.229626769456381</v>
      </c>
      <c r="AH204" s="38"/>
      <c r="AI204" s="38"/>
      <c r="AJ204" s="38"/>
      <c r="AK204" s="38"/>
      <c r="AL204" s="38"/>
      <c r="AM204" s="3"/>
      <c r="AN204" s="38"/>
      <c r="AO204" s="38"/>
      <c r="AP204" s="38"/>
      <c r="AQ204" s="38"/>
      <c r="AR204" s="53"/>
      <c r="AS204" s="56"/>
      <c r="AT204" s="56"/>
      <c r="AU204" s="38"/>
      <c r="AV204" s="38"/>
      <c r="AW204" s="38"/>
      <c r="AX204" s="38"/>
      <c r="AY204" s="38"/>
      <c r="AZ204" s="38"/>
      <c r="BA204" s="38"/>
      <c r="BB204" s="38"/>
      <c r="BC204" s="38"/>
    </row>
    <row r="205" spans="1:55">
      <c r="A205" s="3"/>
      <c r="B205" s="3">
        <v>2017</v>
      </c>
      <c r="C205" s="38"/>
      <c r="D205" s="38"/>
      <c r="E205" s="38"/>
      <c r="F205" s="38"/>
      <c r="G205" s="24"/>
      <c r="H205" s="24"/>
      <c r="I205" s="24">
        <f>利润表!C205/负债表!C205</f>
        <v>0.190767772954045</v>
      </c>
      <c r="J205" s="24">
        <f>利润表!C205/资产表!C205</f>
        <v>0.122481406694288</v>
      </c>
      <c r="K205" s="24"/>
      <c r="L205" s="38"/>
      <c r="M205" s="24"/>
      <c r="N205" s="24"/>
      <c r="O205" s="24"/>
      <c r="P205" s="24"/>
      <c r="Q205" s="24"/>
      <c r="R205" s="24">
        <f>利润表!C205/利润表!F205</f>
        <v>0.0860319889543348</v>
      </c>
      <c r="S205" s="24">
        <f>利润表!F205/资产表!C205</f>
        <v>1.42367284754163</v>
      </c>
      <c r="T205" s="44">
        <f>资产表!C205/负债表!C205</f>
        <v>1.55752434677859</v>
      </c>
      <c r="U205" s="38"/>
      <c r="V205" s="38"/>
      <c r="W205" s="38"/>
      <c r="X205" s="38"/>
      <c r="Y205" s="24">
        <f>负债表!E205/资产表!C205</f>
        <v>0.357955461776064</v>
      </c>
      <c r="Z205" s="38"/>
      <c r="AA205" s="38"/>
      <c r="AB205" s="24">
        <f>(利润表!C205-利润表!C206)/利润表!C206</f>
        <v>0.408963505665101</v>
      </c>
      <c r="AC205" s="24">
        <f>(利润表!F205-利润表!F206)/利润表!F206</f>
        <v>0.352439624659849</v>
      </c>
      <c r="AD205" s="38"/>
      <c r="AE205" s="24"/>
      <c r="AF205" s="38"/>
      <c r="AG205" s="24">
        <f>(资产表!C205-资产表!C206)/资产表!C206</f>
        <v>0.35233602997448</v>
      </c>
      <c r="AH205" s="38"/>
      <c r="AI205" s="38"/>
      <c r="AJ205" s="38"/>
      <c r="AK205" s="38"/>
      <c r="AL205" s="38"/>
      <c r="AM205" s="3"/>
      <c r="AN205" s="38"/>
      <c r="AO205" s="38"/>
      <c r="AP205" s="38"/>
      <c r="AQ205" s="38"/>
      <c r="AR205" s="53"/>
      <c r="AS205" s="56"/>
      <c r="AT205" s="56"/>
      <c r="AU205" s="38"/>
      <c r="AV205" s="38"/>
      <c r="AW205" s="38"/>
      <c r="AX205" s="38"/>
      <c r="AY205" s="38"/>
      <c r="AZ205" s="38"/>
      <c r="BA205" s="38"/>
      <c r="BB205" s="38"/>
      <c r="BC205" s="38"/>
    </row>
    <row r="206" spans="1:55">
      <c r="A206" s="3"/>
      <c r="B206" s="3">
        <v>2016</v>
      </c>
      <c r="C206" s="38"/>
      <c r="D206" s="38"/>
      <c r="E206" s="38"/>
      <c r="F206" s="38"/>
      <c r="G206" s="24"/>
      <c r="H206" s="24"/>
      <c r="I206" s="24">
        <f>利润表!C206/负债表!C206</f>
        <v>0.169136441939257</v>
      </c>
      <c r="J206" s="24">
        <f>利润表!C206/资产表!C206</f>
        <v>0.117558771826709</v>
      </c>
      <c r="K206" s="24"/>
      <c r="L206" s="38"/>
      <c r="M206" s="24"/>
      <c r="N206" s="24"/>
      <c r="O206" s="24"/>
      <c r="P206" s="24"/>
      <c r="Q206" s="24"/>
      <c r="R206" s="24">
        <f>利润表!C206/利润表!F206</f>
        <v>0.0825806136087367</v>
      </c>
      <c r="S206" s="24">
        <f>利润表!F206/资产表!C206</f>
        <v>1.42356379650673</v>
      </c>
      <c r="T206" s="44">
        <f>资产表!C206/负债表!C206</f>
        <v>1.43873944335331</v>
      </c>
      <c r="U206" s="38"/>
      <c r="V206" s="38"/>
      <c r="W206" s="38"/>
      <c r="X206" s="38"/>
      <c r="Y206" s="24">
        <f>负债表!E206/资产表!C206</f>
        <v>0.304947115601922</v>
      </c>
      <c r="Z206" s="38"/>
      <c r="AA206" s="38"/>
      <c r="AB206" s="24">
        <f>(利润表!C206-利润表!C207)/利润表!C207</f>
        <v>-0.35234223936157</v>
      </c>
      <c r="AC206" s="24">
        <f>(利润表!F206-利润表!F207)/利润表!F207</f>
        <v>0.153012001040976</v>
      </c>
      <c r="AD206" s="38"/>
      <c r="AE206" s="24"/>
      <c r="AF206" s="38"/>
      <c r="AG206" s="24">
        <f>(资产表!C206-资产表!C207)/资产表!C207</f>
        <v>0.158768739685116</v>
      </c>
      <c r="AH206" s="38"/>
      <c r="AI206" s="38"/>
      <c r="AJ206" s="38"/>
      <c r="AK206" s="38"/>
      <c r="AL206" s="38"/>
      <c r="AM206" s="3"/>
      <c r="AN206" s="38"/>
      <c r="AO206" s="38"/>
      <c r="AP206" s="38"/>
      <c r="AQ206" s="38"/>
      <c r="AR206" s="53"/>
      <c r="AS206" s="56"/>
      <c r="AT206" s="56"/>
      <c r="AU206" s="38"/>
      <c r="AV206" s="38"/>
      <c r="AW206" s="38"/>
      <c r="AX206" s="38"/>
      <c r="AY206" s="38"/>
      <c r="AZ206" s="38"/>
      <c r="BA206" s="38"/>
      <c r="BB206" s="38"/>
      <c r="BC206" s="38"/>
    </row>
    <row r="207" spans="1:55">
      <c r="A207" s="3"/>
      <c r="B207" s="3">
        <v>2015</v>
      </c>
      <c r="C207" s="38"/>
      <c r="D207" s="38"/>
      <c r="E207" s="38"/>
      <c r="F207" s="38"/>
      <c r="G207" s="24"/>
      <c r="H207" s="24"/>
      <c r="I207" s="24">
        <f>利润表!C207/负债表!C207</f>
        <v>0.364014982586069</v>
      </c>
      <c r="J207" s="24">
        <f>利润表!C207/资产表!C207</f>
        <v>0.210332428865336</v>
      </c>
      <c r="K207" s="24"/>
      <c r="L207" s="38"/>
      <c r="M207" s="24"/>
      <c r="N207" s="24"/>
      <c r="O207" s="24"/>
      <c r="P207" s="24"/>
      <c r="Q207" s="24"/>
      <c r="R207" s="24">
        <f>利润表!C207/利润表!F207</f>
        <v>0.147016594768109</v>
      </c>
      <c r="S207" s="24">
        <f>利润表!F207/资产表!C207</f>
        <v>1.43067134153866</v>
      </c>
      <c r="T207" s="44">
        <f>资产表!C207/负债表!C207</f>
        <v>1.73066504556521</v>
      </c>
      <c r="U207" s="38"/>
      <c r="V207" s="38"/>
      <c r="W207" s="38"/>
      <c r="X207" s="38"/>
      <c r="Y207" s="24">
        <f>负债表!E207/资产表!C207</f>
        <v>0.422187440277668</v>
      </c>
      <c r="Z207" s="38"/>
      <c r="AA207" s="38"/>
      <c r="AB207" s="24" t="e">
        <f>(利润表!C207-利润表!C208)/利润表!C208</f>
        <v>#VALUE!</v>
      </c>
      <c r="AC207" s="24" t="e">
        <f>(利润表!F207-利润表!F208)/利润表!F208</f>
        <v>#VALUE!</v>
      </c>
      <c r="AD207" s="38"/>
      <c r="AE207" s="24"/>
      <c r="AF207" s="38"/>
      <c r="AG207" s="24" t="e">
        <f>(资产表!C207-资产表!C208)/资产表!C208</f>
        <v>#VALUE!</v>
      </c>
      <c r="AH207" s="38"/>
      <c r="AI207" s="38"/>
      <c r="AJ207" s="38"/>
      <c r="AK207" s="38"/>
      <c r="AL207" s="38"/>
      <c r="AM207" s="3"/>
      <c r="AN207" s="38"/>
      <c r="AO207" s="38"/>
      <c r="AP207" s="38"/>
      <c r="AQ207" s="38"/>
      <c r="AR207" s="53"/>
      <c r="AS207" s="56"/>
      <c r="AT207" s="56"/>
      <c r="AU207" s="38"/>
      <c r="AV207" s="38"/>
      <c r="AW207" s="38"/>
      <c r="AX207" s="38"/>
      <c r="AY207" s="38"/>
      <c r="AZ207" s="38"/>
      <c r="BA207" s="38"/>
      <c r="BB207" s="38"/>
      <c r="BC207" s="38"/>
    </row>
    <row r="208" spans="1:55">
      <c r="A208" s="3"/>
      <c r="B208" s="3">
        <v>2014</v>
      </c>
      <c r="C208" s="38"/>
      <c r="D208" s="38"/>
      <c r="E208" s="38"/>
      <c r="F208" s="38"/>
      <c r="G208" s="24"/>
      <c r="H208" s="24"/>
      <c r="I208" s="24" t="e">
        <f>利润表!C208/负债表!C208</f>
        <v>#VALUE!</v>
      </c>
      <c r="J208" s="24" t="e">
        <f>利润表!C208/资产表!C208</f>
        <v>#VALUE!</v>
      </c>
      <c r="K208" s="24"/>
      <c r="L208" s="38"/>
      <c r="M208" s="24"/>
      <c r="N208" s="24"/>
      <c r="O208" s="24"/>
      <c r="P208" s="24"/>
      <c r="Q208" s="24"/>
      <c r="R208" s="24" t="e">
        <f>利润表!C208/利润表!F208</f>
        <v>#VALUE!</v>
      </c>
      <c r="S208" s="24" t="e">
        <f>利润表!F208/资产表!C208</f>
        <v>#VALUE!</v>
      </c>
      <c r="T208" s="44" t="e">
        <f>资产表!C208/负债表!C208</f>
        <v>#VALUE!</v>
      </c>
      <c r="U208" s="38"/>
      <c r="V208" s="38"/>
      <c r="W208" s="38"/>
      <c r="X208" s="38"/>
      <c r="Y208" s="24" t="e">
        <f>负债表!E208/资产表!C208</f>
        <v>#VALUE!</v>
      </c>
      <c r="Z208" s="38"/>
      <c r="AA208" s="38"/>
      <c r="AB208" s="24" t="e">
        <f>(利润表!C208-利润表!C209)/利润表!C209</f>
        <v>#VALUE!</v>
      </c>
      <c r="AC208" s="24" t="e">
        <f>(利润表!F208-利润表!F209)/利润表!F209</f>
        <v>#VALUE!</v>
      </c>
      <c r="AD208" s="38"/>
      <c r="AE208" s="24"/>
      <c r="AF208" s="38"/>
      <c r="AG208" s="24" t="e">
        <f>(资产表!C208-资产表!C209)/资产表!C209</f>
        <v>#VALUE!</v>
      </c>
      <c r="AH208" s="38"/>
      <c r="AI208" s="38"/>
      <c r="AJ208" s="38"/>
      <c r="AK208" s="38"/>
      <c r="AL208" s="38"/>
      <c r="AM208" s="3"/>
      <c r="AN208" s="38"/>
      <c r="AO208" s="38"/>
      <c r="AP208" s="38"/>
      <c r="AQ208" s="38"/>
      <c r="AR208" s="53"/>
      <c r="AS208" s="56"/>
      <c r="AT208" s="56"/>
      <c r="AU208" s="38"/>
      <c r="AV208" s="38"/>
      <c r="AW208" s="38"/>
      <c r="AX208" s="38"/>
      <c r="AY208" s="38"/>
      <c r="AZ208" s="38"/>
      <c r="BA208" s="38"/>
      <c r="BB208" s="38"/>
      <c r="BC208" s="38"/>
    </row>
    <row r="209" spans="1:55">
      <c r="A209" s="3"/>
      <c r="B209" s="3">
        <v>2013</v>
      </c>
      <c r="C209" s="38"/>
      <c r="D209" s="38"/>
      <c r="E209" s="38"/>
      <c r="F209" s="38"/>
      <c r="G209" s="24"/>
      <c r="H209" s="24"/>
      <c r="I209" s="24" t="e">
        <f>利润表!C209/负债表!C209</f>
        <v>#VALUE!</v>
      </c>
      <c r="J209" s="24" t="e">
        <f>利润表!C209/资产表!C209</f>
        <v>#VALUE!</v>
      </c>
      <c r="K209" s="24"/>
      <c r="L209" s="38"/>
      <c r="M209" s="24"/>
      <c r="N209" s="24"/>
      <c r="O209" s="24"/>
      <c r="P209" s="24"/>
      <c r="Q209" s="24"/>
      <c r="R209" s="24" t="e">
        <f>利润表!C209/利润表!F209</f>
        <v>#VALUE!</v>
      </c>
      <c r="S209" s="24" t="e">
        <f>利润表!F209/资产表!C209</f>
        <v>#VALUE!</v>
      </c>
      <c r="T209" s="44" t="e">
        <f>资产表!C209/负债表!C209</f>
        <v>#VALUE!</v>
      </c>
      <c r="U209" s="38"/>
      <c r="V209" s="38"/>
      <c r="W209" s="38"/>
      <c r="X209" s="38"/>
      <c r="Y209" s="24" t="e">
        <f>负债表!E209/资产表!C209</f>
        <v>#VALUE!</v>
      </c>
      <c r="Z209" s="38"/>
      <c r="AA209" s="38"/>
      <c r="AB209" s="24" t="e">
        <f>(利润表!C209-利润表!C210)/利润表!C210</f>
        <v>#VALUE!</v>
      </c>
      <c r="AC209" s="24" t="e">
        <f>(利润表!F209-利润表!F210)/利润表!F210</f>
        <v>#VALUE!</v>
      </c>
      <c r="AD209" s="38"/>
      <c r="AE209" s="24"/>
      <c r="AF209" s="38"/>
      <c r="AG209" s="24" t="e">
        <f>(资产表!C209-资产表!C210)/资产表!C210</f>
        <v>#VALUE!</v>
      </c>
      <c r="AH209" s="38"/>
      <c r="AI209" s="38"/>
      <c r="AJ209" s="38"/>
      <c r="AK209" s="38"/>
      <c r="AL209" s="38"/>
      <c r="AM209" s="3"/>
      <c r="AN209" s="38"/>
      <c r="AO209" s="38"/>
      <c r="AP209" s="38"/>
      <c r="AQ209" s="38"/>
      <c r="AR209" s="53"/>
      <c r="AS209" s="56"/>
      <c r="AT209" s="56"/>
      <c r="AU209" s="38"/>
      <c r="AV209" s="38"/>
      <c r="AW209" s="38"/>
      <c r="AX209" s="38"/>
      <c r="AY209" s="38"/>
      <c r="AZ209" s="38"/>
      <c r="BA209" s="38"/>
      <c r="BB209" s="38"/>
      <c r="BC209" s="38"/>
    </row>
    <row r="210" spans="1:55">
      <c r="A210" s="3"/>
      <c r="B210" s="3">
        <v>2012</v>
      </c>
      <c r="C210" s="38"/>
      <c r="D210" s="38"/>
      <c r="E210" s="38"/>
      <c r="F210" s="38"/>
      <c r="G210" s="24"/>
      <c r="H210" s="24"/>
      <c r="I210" s="24" t="e">
        <f>利润表!C210/负债表!C210</f>
        <v>#VALUE!</v>
      </c>
      <c r="J210" s="24" t="e">
        <f>利润表!C210/资产表!C210</f>
        <v>#VALUE!</v>
      </c>
      <c r="K210" s="24"/>
      <c r="L210" s="38"/>
      <c r="M210" s="24"/>
      <c r="N210" s="24"/>
      <c r="O210" s="24"/>
      <c r="P210" s="24"/>
      <c r="Q210" s="24"/>
      <c r="R210" s="24" t="e">
        <f>利润表!C210/利润表!F210</f>
        <v>#VALUE!</v>
      </c>
      <c r="S210" s="24" t="e">
        <f>利润表!F210/资产表!C210</f>
        <v>#VALUE!</v>
      </c>
      <c r="T210" s="44" t="e">
        <f>资产表!C210/负债表!C210</f>
        <v>#VALUE!</v>
      </c>
      <c r="U210" s="38"/>
      <c r="V210" s="38"/>
      <c r="W210" s="38"/>
      <c r="X210" s="38"/>
      <c r="Y210" s="24" t="e">
        <f>负债表!E210/资产表!C210</f>
        <v>#VALUE!</v>
      </c>
      <c r="Z210" s="38"/>
      <c r="AA210" s="38"/>
      <c r="AB210" s="24" t="e">
        <f>(利润表!C210-利润表!C211)/利润表!C211</f>
        <v>#VALUE!</v>
      </c>
      <c r="AC210" s="24" t="e">
        <f>(利润表!F210-利润表!F211)/利润表!F211</f>
        <v>#VALUE!</v>
      </c>
      <c r="AD210" s="38"/>
      <c r="AE210" s="24"/>
      <c r="AF210" s="38"/>
      <c r="AG210" s="24" t="e">
        <f>(资产表!C210-资产表!C211)/资产表!C211</f>
        <v>#VALUE!</v>
      </c>
      <c r="AH210" s="38"/>
      <c r="AI210" s="38"/>
      <c r="AJ210" s="38"/>
      <c r="AK210" s="38"/>
      <c r="AL210" s="38"/>
      <c r="AM210" s="3"/>
      <c r="AN210" s="38"/>
      <c r="AO210" s="38"/>
      <c r="AP210" s="38"/>
      <c r="AQ210" s="38"/>
      <c r="AR210" s="53"/>
      <c r="AS210" s="56"/>
      <c r="AT210" s="56"/>
      <c r="AU210" s="38"/>
      <c r="AV210" s="38"/>
      <c r="AW210" s="38"/>
      <c r="AX210" s="38"/>
      <c r="AY210" s="38"/>
      <c r="AZ210" s="38"/>
      <c r="BA210" s="38"/>
      <c r="BB210" s="38"/>
      <c r="BC210" s="38"/>
    </row>
    <row r="211" spans="1:55">
      <c r="A211" s="3"/>
      <c r="B211" s="3">
        <v>2011</v>
      </c>
      <c r="C211" s="38"/>
      <c r="D211" s="38"/>
      <c r="E211" s="38"/>
      <c r="F211" s="38"/>
      <c r="G211" s="24"/>
      <c r="H211" s="24"/>
      <c r="I211" s="24" t="e">
        <f>利润表!C211/负债表!C211</f>
        <v>#DIV/0!</v>
      </c>
      <c r="J211" s="24" t="e">
        <f>利润表!C211/资产表!C211</f>
        <v>#DIV/0!</v>
      </c>
      <c r="K211" s="24"/>
      <c r="L211" s="38"/>
      <c r="M211" s="24"/>
      <c r="N211" s="24"/>
      <c r="O211" s="24"/>
      <c r="P211" s="24"/>
      <c r="Q211" s="24"/>
      <c r="R211" s="24" t="e">
        <f>利润表!C211/利润表!F211</f>
        <v>#DIV/0!</v>
      </c>
      <c r="S211" s="24" t="e">
        <f>利润表!F211/资产表!C211</f>
        <v>#DIV/0!</v>
      </c>
      <c r="T211" s="44" t="e">
        <f>资产表!C211/负债表!C211</f>
        <v>#DIV/0!</v>
      </c>
      <c r="U211" s="38"/>
      <c r="V211" s="38"/>
      <c r="W211" s="38"/>
      <c r="X211" s="38"/>
      <c r="Y211" s="24" t="e">
        <f>负债表!E211/资产表!C211</f>
        <v>#DIV/0!</v>
      </c>
      <c r="Z211" s="38"/>
      <c r="AA211" s="38"/>
      <c r="AB211" s="24" t="e">
        <f>(利润表!C211-利润表!C212)/利润表!C212</f>
        <v>#DIV/0!</v>
      </c>
      <c r="AC211" s="24" t="e">
        <f>(利润表!F211-利润表!F212)/利润表!F212</f>
        <v>#DIV/0!</v>
      </c>
      <c r="AD211" s="38"/>
      <c r="AE211" s="24"/>
      <c r="AF211" s="38"/>
      <c r="AG211" s="24" t="e">
        <f>(资产表!C211-资产表!C212)/资产表!C212</f>
        <v>#DIV/0!</v>
      </c>
      <c r="AH211" s="38"/>
      <c r="AI211" s="38"/>
      <c r="AJ211" s="38"/>
      <c r="AK211" s="38"/>
      <c r="AL211" s="38"/>
      <c r="AM211" s="3"/>
      <c r="AN211" s="38"/>
      <c r="AO211" s="38"/>
      <c r="AP211" s="38"/>
      <c r="AQ211" s="38"/>
      <c r="AR211" s="53"/>
      <c r="AS211" s="56"/>
      <c r="AT211" s="56"/>
      <c r="AU211" s="38"/>
      <c r="AV211" s="38"/>
      <c r="AW211" s="38"/>
      <c r="AX211" s="38"/>
      <c r="AY211" s="38"/>
      <c r="AZ211" s="38"/>
      <c r="BA211" s="38"/>
      <c r="BB211" s="38"/>
      <c r="BC211" s="38"/>
    </row>
    <row r="212" spans="1:55">
      <c r="A212" s="3"/>
      <c r="B212" s="3">
        <v>2010</v>
      </c>
      <c r="C212" s="38"/>
      <c r="D212" s="38"/>
      <c r="E212" s="38"/>
      <c r="F212" s="38"/>
      <c r="G212" s="24"/>
      <c r="H212" s="24"/>
      <c r="I212" s="24" t="e">
        <f>利润表!C212/负债表!C212</f>
        <v>#DIV/0!</v>
      </c>
      <c r="J212" s="24" t="e">
        <f>利润表!C212/资产表!C212</f>
        <v>#DIV/0!</v>
      </c>
      <c r="K212" s="24"/>
      <c r="L212" s="38"/>
      <c r="M212" s="24"/>
      <c r="N212" s="24"/>
      <c r="O212" s="24"/>
      <c r="P212" s="24"/>
      <c r="Q212" s="24"/>
      <c r="R212" s="24" t="e">
        <f>利润表!C212/利润表!F212</f>
        <v>#DIV/0!</v>
      </c>
      <c r="S212" s="24" t="e">
        <f>利润表!F212/资产表!C212</f>
        <v>#DIV/0!</v>
      </c>
      <c r="T212" s="44" t="e">
        <f>资产表!C212/负债表!C212</f>
        <v>#DIV/0!</v>
      </c>
      <c r="U212" s="38"/>
      <c r="V212" s="38"/>
      <c r="W212" s="38"/>
      <c r="X212" s="38"/>
      <c r="Y212" s="24" t="e">
        <f>负债表!E212/资产表!C212</f>
        <v>#DIV/0!</v>
      </c>
      <c r="Z212" s="38"/>
      <c r="AA212" s="38"/>
      <c r="AB212" s="24">
        <f>(利润表!C212-利润表!C213)/利润表!C213</f>
        <v>-1</v>
      </c>
      <c r="AC212" s="24">
        <f>(利润表!F212-利润表!F213)/利润表!F213</f>
        <v>-1</v>
      </c>
      <c r="AD212" s="38"/>
      <c r="AE212" s="24"/>
      <c r="AF212" s="38"/>
      <c r="AG212" s="24">
        <f>(资产表!C212-资产表!C213)/资产表!C213</f>
        <v>-1</v>
      </c>
      <c r="AH212" s="38"/>
      <c r="AI212" s="38"/>
      <c r="AJ212" s="38"/>
      <c r="AK212" s="38"/>
      <c r="AL212" s="38"/>
      <c r="AM212" s="3"/>
      <c r="AN212" s="38"/>
      <c r="AO212" s="38"/>
      <c r="AP212" s="38"/>
      <c r="AQ212" s="38"/>
      <c r="AR212" s="53"/>
      <c r="AS212" s="56"/>
      <c r="AT212" s="56"/>
      <c r="AU212" s="38"/>
      <c r="AV212" s="38"/>
      <c r="AW212" s="38"/>
      <c r="AX212" s="38"/>
      <c r="AY212" s="38"/>
      <c r="AZ212" s="38"/>
      <c r="BA212" s="38"/>
      <c r="BB212" s="38"/>
      <c r="BC212" s="38"/>
    </row>
    <row r="213" spans="1:55">
      <c r="A213" s="3" t="s">
        <v>71</v>
      </c>
      <c r="B213" s="3">
        <v>2023</v>
      </c>
      <c r="C213" s="38"/>
      <c r="D213" s="38"/>
      <c r="E213" s="38"/>
      <c r="F213" s="38"/>
      <c r="G213" s="24"/>
      <c r="H213" s="24"/>
      <c r="I213" s="24">
        <f>利润表!C213/负债表!C213</f>
        <v>0.0150210749997849</v>
      </c>
      <c r="J213" s="24">
        <f>利润表!C213/资产表!C213</f>
        <v>0.0089248051311552</v>
      </c>
      <c r="K213" s="24"/>
      <c r="L213" s="38"/>
      <c r="M213" s="24"/>
      <c r="N213" s="24"/>
      <c r="O213" s="24"/>
      <c r="P213" s="24"/>
      <c r="Q213" s="24"/>
      <c r="R213" s="24">
        <f>利润表!C213/利润表!F213</f>
        <v>0.00878733273074069</v>
      </c>
      <c r="S213" s="24">
        <f>利润表!F213/资产表!C213</f>
        <v>1.01564438318508</v>
      </c>
      <c r="T213" s="44">
        <f>资产表!C213/负债表!C213</f>
        <v>1.683070361654</v>
      </c>
      <c r="U213" s="38"/>
      <c r="V213" s="38"/>
      <c r="W213" s="38"/>
      <c r="X213" s="38"/>
      <c r="Y213" s="24">
        <f>负债表!E213/资产表!C213</f>
        <v>0.405847775123751</v>
      </c>
      <c r="Z213" s="38"/>
      <c r="AA213" s="38"/>
      <c r="AB213" s="24">
        <f>(利润表!C213-利润表!C214)/利润表!C214</f>
        <v>-0.858611469825362</v>
      </c>
      <c r="AC213" s="24">
        <f>(利润表!F213-利润表!F214)/利润表!F214</f>
        <v>-0.181873504154928</v>
      </c>
      <c r="AD213" s="38"/>
      <c r="AE213" s="24"/>
      <c r="AF213" s="38"/>
      <c r="AG213" s="24">
        <f>(资产表!C213-资产表!C214)/资产表!C214</f>
        <v>0.476120639429085</v>
      </c>
      <c r="AH213" s="38"/>
      <c r="AI213" s="38"/>
      <c r="AJ213" s="38"/>
      <c r="AK213" s="38"/>
      <c r="AL213" s="38"/>
      <c r="AM213" s="3"/>
      <c r="AN213" s="38"/>
      <c r="AO213" s="38"/>
      <c r="AP213" s="38"/>
      <c r="AQ213" s="38"/>
      <c r="AR213" s="53"/>
      <c r="AS213" s="56"/>
      <c r="AT213" s="56"/>
      <c r="AU213" s="38"/>
      <c r="AV213" s="38"/>
      <c r="AW213" s="38"/>
      <c r="AX213" s="38"/>
      <c r="AY213" s="38"/>
      <c r="AZ213" s="38"/>
      <c r="BA213" s="38"/>
      <c r="BB213" s="38"/>
      <c r="BC213" s="38"/>
    </row>
    <row r="214" spans="1:55">
      <c r="A214" s="3"/>
      <c r="B214" s="3">
        <v>2022</v>
      </c>
      <c r="C214" s="38"/>
      <c r="D214" s="38"/>
      <c r="E214" s="38"/>
      <c r="F214" s="38"/>
      <c r="G214" s="24"/>
      <c r="H214" s="24"/>
      <c r="I214" s="24">
        <f>利润表!C214/负债表!C214</f>
        <v>0.161410034596632</v>
      </c>
      <c r="J214" s="24">
        <f>利润表!C214/资产表!C214</f>
        <v>0.0931765047752361</v>
      </c>
      <c r="K214" s="24"/>
      <c r="L214" s="38"/>
      <c r="M214" s="24"/>
      <c r="N214" s="24"/>
      <c r="O214" s="24"/>
      <c r="P214" s="24"/>
      <c r="Q214" s="24"/>
      <c r="R214" s="24">
        <f>利润表!C214/利润表!F214</f>
        <v>0.0508467675980916</v>
      </c>
      <c r="S214" s="24">
        <f>利润表!F214/资产表!C214</f>
        <v>1.83249612859822</v>
      </c>
      <c r="T214" s="44">
        <f>资产表!C214/负债表!C214</f>
        <v>1.73230402863888</v>
      </c>
      <c r="U214" s="38"/>
      <c r="V214" s="38"/>
      <c r="W214" s="38"/>
      <c r="X214" s="38"/>
      <c r="Y214" s="24">
        <f>负债表!E214/资产表!C214</f>
        <v>0.422734125495439</v>
      </c>
      <c r="Z214" s="38"/>
      <c r="AA214" s="38"/>
      <c r="AB214" s="24">
        <f>(利润表!C214-利润表!C215)/利润表!C215</f>
        <v>0.447491880352728</v>
      </c>
      <c r="AC214" s="24">
        <f>(利润表!F214-利润表!F215)/利润表!F215</f>
        <v>0.43950957635305</v>
      </c>
      <c r="AD214" s="38"/>
      <c r="AE214" s="24"/>
      <c r="AF214" s="38"/>
      <c r="AG214" s="24">
        <f>(资产表!C214-资产表!C215)/资产表!C215</f>
        <v>0.0182652605758288</v>
      </c>
      <c r="AH214" s="38"/>
      <c r="AI214" s="38"/>
      <c r="AJ214" s="38"/>
      <c r="AK214" s="38"/>
      <c r="AL214" s="38"/>
      <c r="AM214" s="3"/>
      <c r="AN214" s="38"/>
      <c r="AO214" s="38"/>
      <c r="AP214" s="38"/>
      <c r="AQ214" s="38"/>
      <c r="AR214" s="53"/>
      <c r="AS214" s="56"/>
      <c r="AT214" s="56"/>
      <c r="AU214" s="38"/>
      <c r="AV214" s="38"/>
      <c r="AW214" s="38"/>
      <c r="AX214" s="38"/>
      <c r="AY214" s="38"/>
      <c r="AZ214" s="38"/>
      <c r="BA214" s="38"/>
      <c r="BB214" s="38"/>
      <c r="BC214" s="38"/>
    </row>
    <row r="215" spans="1:55">
      <c r="A215" s="3"/>
      <c r="B215" s="3">
        <v>2021</v>
      </c>
      <c r="C215" s="38"/>
      <c r="D215" s="38"/>
      <c r="E215" s="38"/>
      <c r="F215" s="38"/>
      <c r="G215" s="24"/>
      <c r="H215" s="24"/>
      <c r="I215" s="24">
        <f>利润表!C215/负债表!C215</f>
        <v>0.123916541598507</v>
      </c>
      <c r="J215" s="24">
        <f>利润表!C215/资产表!C215</f>
        <v>0.0655467565672151</v>
      </c>
      <c r="K215" s="24"/>
      <c r="L215" s="38"/>
      <c r="M215" s="24"/>
      <c r="N215" s="24"/>
      <c r="O215" s="24"/>
      <c r="P215" s="24"/>
      <c r="Q215" s="24"/>
      <c r="R215" s="24">
        <f>利润表!C215/利润表!F215</f>
        <v>0.0505663692332524</v>
      </c>
      <c r="S215" s="24">
        <f>利润表!F215/资产表!C215</f>
        <v>1.29625198647072</v>
      </c>
      <c r="T215" s="44">
        <f>资产表!C215/负债表!C215</f>
        <v>1.89050607670322</v>
      </c>
      <c r="U215" s="38"/>
      <c r="V215" s="38"/>
      <c r="W215" s="38"/>
      <c r="X215" s="38"/>
      <c r="Y215" s="24">
        <f>负债表!E215/资产表!C215</f>
        <v>0.471041107816029</v>
      </c>
      <c r="Z215" s="38"/>
      <c r="AA215" s="38"/>
      <c r="AB215" s="24">
        <f>(利润表!C215-利润表!C216)/利润表!C216</f>
        <v>-0.291477140302276</v>
      </c>
      <c r="AC215" s="24">
        <f>(利润表!F215-利润表!F216)/利润表!F216</f>
        <v>0.148393684944689</v>
      </c>
      <c r="AD215" s="38"/>
      <c r="AE215" s="24"/>
      <c r="AF215" s="38"/>
      <c r="AG215" s="24">
        <f>(资产表!C215-资产表!C216)/资产表!C216</f>
        <v>0.211954526393188</v>
      </c>
      <c r="AH215" s="38"/>
      <c r="AI215" s="38"/>
      <c r="AJ215" s="38"/>
      <c r="AK215" s="38"/>
      <c r="AL215" s="38"/>
      <c r="AM215" s="3"/>
      <c r="AN215" s="38"/>
      <c r="AO215" s="38"/>
      <c r="AP215" s="38"/>
      <c r="AQ215" s="38"/>
      <c r="AR215" s="53"/>
      <c r="AS215" s="56"/>
      <c r="AT215" s="56"/>
      <c r="AU215" s="38"/>
      <c r="AV215" s="38"/>
      <c r="AW215" s="38"/>
      <c r="AX215" s="38"/>
      <c r="AY215" s="38"/>
      <c r="AZ215" s="38"/>
      <c r="BA215" s="38"/>
      <c r="BB215" s="38"/>
      <c r="BC215" s="38"/>
    </row>
    <row r="216" spans="1:55">
      <c r="A216" s="3"/>
      <c r="B216" s="3">
        <v>2020</v>
      </c>
      <c r="C216" s="38"/>
      <c r="D216" s="38"/>
      <c r="E216" s="38"/>
      <c r="F216" s="38"/>
      <c r="G216" s="24"/>
      <c r="H216" s="24"/>
      <c r="I216" s="24">
        <f>利润表!C216/负债表!C216</f>
        <v>0.189163358640127</v>
      </c>
      <c r="J216" s="24">
        <f>利润表!C216/资产表!C216</f>
        <v>0.112120148594669</v>
      </c>
      <c r="K216" s="24"/>
      <c r="L216" s="38"/>
      <c r="M216" s="24"/>
      <c r="N216" s="24"/>
      <c r="O216" s="24"/>
      <c r="P216" s="24"/>
      <c r="Q216" s="24"/>
      <c r="R216" s="24">
        <f>利润表!C216/利润表!F216</f>
        <v>0.0819593867766281</v>
      </c>
      <c r="S216" s="24">
        <f>利润表!F216/资产表!C216</f>
        <v>1.36799643096698</v>
      </c>
      <c r="T216" s="44">
        <f>资产表!C216/负债表!C216</f>
        <v>1.68714866160212</v>
      </c>
      <c r="U216" s="38"/>
      <c r="V216" s="38"/>
      <c r="W216" s="38"/>
      <c r="X216" s="38"/>
      <c r="Y216" s="24">
        <f>负债表!E216/资产表!C216</f>
        <v>0.40728400362159</v>
      </c>
      <c r="Z216" s="38"/>
      <c r="AA216" s="38"/>
      <c r="AB216" s="24">
        <f>(利润表!C216-利润表!C217)/利润表!C217</f>
        <v>0.420263782756409</v>
      </c>
      <c r="AC216" s="24">
        <f>(利润表!F216-利润表!F217)/利润表!F217</f>
        <v>0.266464756108945</v>
      </c>
      <c r="AD216" s="38"/>
      <c r="AE216" s="24"/>
      <c r="AF216" s="38"/>
      <c r="AG216" s="24">
        <f>(资产表!C216-资产表!C217)/资产表!C217</f>
        <v>0.0986142629330354</v>
      </c>
      <c r="AH216" s="38"/>
      <c r="AI216" s="38"/>
      <c r="AJ216" s="38"/>
      <c r="AK216" s="38"/>
      <c r="AL216" s="38"/>
      <c r="AM216" s="3"/>
      <c r="AN216" s="38"/>
      <c r="AO216" s="38"/>
      <c r="AP216" s="38"/>
      <c r="AQ216" s="38"/>
      <c r="AR216" s="53"/>
      <c r="AS216" s="56"/>
      <c r="AT216" s="56"/>
      <c r="AU216" s="38"/>
      <c r="AV216" s="38"/>
      <c r="AW216" s="38"/>
      <c r="AX216" s="38"/>
      <c r="AY216" s="38"/>
      <c r="AZ216" s="38"/>
      <c r="BA216" s="38"/>
      <c r="BB216" s="38"/>
      <c r="BC216" s="38"/>
    </row>
    <row r="217" spans="1:55">
      <c r="A217" s="3"/>
      <c r="B217" s="3">
        <v>2019</v>
      </c>
      <c r="C217" s="38"/>
      <c r="D217" s="38"/>
      <c r="E217" s="38"/>
      <c r="F217" s="38"/>
      <c r="G217" s="24"/>
      <c r="H217" s="24"/>
      <c r="I217" s="24">
        <f>利润表!C217/负债表!C217</f>
        <v>0.155392197355936</v>
      </c>
      <c r="J217" s="24">
        <f>利润表!C217/资产表!C217</f>
        <v>0.0867281105832445</v>
      </c>
      <c r="K217" s="24"/>
      <c r="L217" s="38"/>
      <c r="M217" s="24"/>
      <c r="N217" s="24"/>
      <c r="O217" s="24"/>
      <c r="P217" s="24"/>
      <c r="Q217" s="24"/>
      <c r="R217" s="24">
        <f>利润表!C217/利润表!F217</f>
        <v>0.0730840820171106</v>
      </c>
      <c r="S217" s="24">
        <f>利润表!F217/资产表!C217</f>
        <v>1.18668947039575</v>
      </c>
      <c r="T217" s="44">
        <f>资产表!C217/负债表!C217</f>
        <v>1.79171662233764</v>
      </c>
      <c r="U217" s="38"/>
      <c r="V217" s="38"/>
      <c r="W217" s="38"/>
      <c r="X217" s="38"/>
      <c r="Y217" s="24">
        <f>负债表!E217/资产表!C217</f>
        <v>0.441876026860036</v>
      </c>
      <c r="Z217" s="38"/>
      <c r="AA217" s="38"/>
      <c r="AB217" s="24">
        <f>(利润表!C217-利润表!C218)/利润表!C218</f>
        <v>0.227897971642583</v>
      </c>
      <c r="AC217" s="24">
        <f>(利润表!F217-利润表!F218)/利润表!F218</f>
        <v>0.494580069153557</v>
      </c>
      <c r="AD217" s="38"/>
      <c r="AE217" s="24"/>
      <c r="AF217" s="38"/>
      <c r="AG217" s="24">
        <f>(资产表!C217-资产表!C218)/资产表!C218</f>
        <v>0.316869649955969</v>
      </c>
      <c r="AH217" s="38"/>
      <c r="AI217" s="38"/>
      <c r="AJ217" s="38"/>
      <c r="AK217" s="38"/>
      <c r="AL217" s="38"/>
      <c r="AM217" s="3"/>
      <c r="AN217" s="38"/>
      <c r="AO217" s="38"/>
      <c r="AP217" s="38"/>
      <c r="AQ217" s="38"/>
      <c r="AR217" s="53"/>
      <c r="AS217" s="56"/>
      <c r="AT217" s="56"/>
      <c r="AU217" s="38"/>
      <c r="AV217" s="38"/>
      <c r="AW217" s="38"/>
      <c r="AX217" s="38"/>
      <c r="AY217" s="38"/>
      <c r="AZ217" s="38"/>
      <c r="BA217" s="38"/>
      <c r="BB217" s="38"/>
      <c r="BC217" s="38"/>
    </row>
    <row r="218" spans="1:55">
      <c r="A218" s="3"/>
      <c r="B218" s="3">
        <v>2018</v>
      </c>
      <c r="C218" s="38"/>
      <c r="D218" s="38"/>
      <c r="E218" s="38"/>
      <c r="F218" s="38"/>
      <c r="G218" s="24"/>
      <c r="H218" s="24"/>
      <c r="I218" s="24">
        <f>利润表!C218/负债表!C218</f>
        <v>0.146439086676239</v>
      </c>
      <c r="J218" s="24">
        <f>利润表!C218/资产表!C218</f>
        <v>0.0930123017243194</v>
      </c>
      <c r="K218" s="24"/>
      <c r="L218" s="38"/>
      <c r="M218" s="24"/>
      <c r="N218" s="24"/>
      <c r="O218" s="24"/>
      <c r="P218" s="24"/>
      <c r="Q218" s="24"/>
      <c r="R218" s="24">
        <f>利润表!C218/利润表!F218</f>
        <v>0.0889569124452891</v>
      </c>
      <c r="S218" s="24">
        <f>利润表!F218/资产表!C218</f>
        <v>1.04558824230241</v>
      </c>
      <c r="T218" s="44">
        <f>资产表!C218/负债表!C218</f>
        <v>1.57440557820268</v>
      </c>
      <c r="U218" s="38"/>
      <c r="V218" s="38"/>
      <c r="W218" s="38"/>
      <c r="X218" s="38"/>
      <c r="Y218" s="24">
        <f>负债表!E218/资产表!C218</f>
        <v>0.364839648788854</v>
      </c>
      <c r="Z218" s="38"/>
      <c r="AA218" s="38"/>
      <c r="AB218" s="24">
        <f>(利润表!C218-利润表!C219)/利润表!C219</f>
        <v>0.309196380247917</v>
      </c>
      <c r="AC218" s="24">
        <f>(利润表!F218-利润表!F219)/利润表!F219</f>
        <v>0.283568918140348</v>
      </c>
      <c r="AD218" s="38"/>
      <c r="AE218" s="24"/>
      <c r="AF218" s="38"/>
      <c r="AG218" s="24">
        <f>(资产表!C218-资产表!C219)/资产表!C219</f>
        <v>0.407776878457777</v>
      </c>
      <c r="AH218" s="38"/>
      <c r="AI218" s="38"/>
      <c r="AJ218" s="38"/>
      <c r="AK218" s="38"/>
      <c r="AL218" s="38"/>
      <c r="AM218" s="3"/>
      <c r="AN218" s="38"/>
      <c r="AO218" s="38"/>
      <c r="AP218" s="38"/>
      <c r="AQ218" s="38"/>
      <c r="AR218" s="53"/>
      <c r="AS218" s="56"/>
      <c r="AT218" s="56"/>
      <c r="AU218" s="38"/>
      <c r="AV218" s="38"/>
      <c r="AW218" s="38"/>
      <c r="AX218" s="38"/>
      <c r="AY218" s="38"/>
      <c r="AZ218" s="38"/>
      <c r="BA218" s="38"/>
      <c r="BB218" s="38"/>
      <c r="BC218" s="38"/>
    </row>
    <row r="219" spans="1:55">
      <c r="A219" s="3"/>
      <c r="B219" s="3">
        <v>2017</v>
      </c>
      <c r="C219" s="38"/>
      <c r="D219" s="38"/>
      <c r="E219" s="38"/>
      <c r="F219" s="38"/>
      <c r="G219" s="24"/>
      <c r="H219" s="24"/>
      <c r="I219" s="24">
        <f>利润表!C219/负债表!C219</f>
        <v>0.136441647373755</v>
      </c>
      <c r="J219" s="24">
        <f>利润表!C219/资产表!C219</f>
        <v>0.10001598671915</v>
      </c>
      <c r="K219" s="24"/>
      <c r="L219" s="38"/>
      <c r="M219" s="24"/>
      <c r="N219" s="24"/>
      <c r="O219" s="24"/>
      <c r="P219" s="24"/>
      <c r="Q219" s="24"/>
      <c r="R219" s="24">
        <f>利润表!C219/利润表!F219</f>
        <v>0.0872155847596241</v>
      </c>
      <c r="S219" s="24">
        <f>利润表!F219/资产表!C219</f>
        <v>1.14676736955678</v>
      </c>
      <c r="T219" s="44">
        <f>资产表!C219/负债表!C219</f>
        <v>1.36419838317338</v>
      </c>
      <c r="U219" s="38"/>
      <c r="V219" s="38"/>
      <c r="W219" s="38"/>
      <c r="X219" s="38"/>
      <c r="Y219" s="24">
        <f>负债表!E219/资产表!C219</f>
        <v>0.266968783767496</v>
      </c>
      <c r="Z219" s="38"/>
      <c r="AA219" s="38"/>
      <c r="AB219" s="24">
        <f>(利润表!C219-利润表!C220)/利润表!C220</f>
        <v>0.421911063104391</v>
      </c>
      <c r="AC219" s="24">
        <f>(利润表!F219-利润表!F220)/利润表!F220</f>
        <v>0.159083582995235</v>
      </c>
      <c r="AD219" s="38"/>
      <c r="AE219" s="24"/>
      <c r="AF219" s="38"/>
      <c r="AG219" s="24">
        <f>(资产表!C219-资产表!C220)/资产表!C220</f>
        <v>0.473100743329963</v>
      </c>
      <c r="AH219" s="38"/>
      <c r="AI219" s="38"/>
      <c r="AJ219" s="38"/>
      <c r="AK219" s="38"/>
      <c r="AL219" s="38"/>
      <c r="AM219" s="3"/>
      <c r="AN219" s="38"/>
      <c r="AO219" s="38"/>
      <c r="AP219" s="38"/>
      <c r="AQ219" s="38"/>
      <c r="AR219" s="53"/>
      <c r="AS219" s="56"/>
      <c r="AT219" s="56"/>
      <c r="AU219" s="38"/>
      <c r="AV219" s="38"/>
      <c r="AW219" s="38"/>
      <c r="AX219" s="38"/>
      <c r="AY219" s="38"/>
      <c r="AZ219" s="38"/>
      <c r="BA219" s="38"/>
      <c r="BB219" s="38"/>
      <c r="BC219" s="38"/>
    </row>
    <row r="220" spans="1:55">
      <c r="A220" s="3"/>
      <c r="B220" s="3">
        <v>2016</v>
      </c>
      <c r="C220" s="38"/>
      <c r="D220" s="38"/>
      <c r="E220" s="38"/>
      <c r="F220" s="38"/>
      <c r="G220" s="24"/>
      <c r="H220" s="24"/>
      <c r="I220" s="24">
        <f>利润表!C220/负债表!C220</f>
        <v>0.208642117799457</v>
      </c>
      <c r="J220" s="24">
        <f>利润表!C220/资产表!C220</f>
        <v>0.103616624276903</v>
      </c>
      <c r="K220" s="24"/>
      <c r="L220" s="38"/>
      <c r="M220" s="24"/>
      <c r="N220" s="24"/>
      <c r="O220" s="24"/>
      <c r="P220" s="24"/>
      <c r="Q220" s="24"/>
      <c r="R220" s="24">
        <f>利润表!C220/利润表!F220</f>
        <v>0.071094567796318</v>
      </c>
      <c r="S220" s="24">
        <f>利润表!F220/资产表!C220</f>
        <v>1.45744784009039</v>
      </c>
      <c r="T220" s="44">
        <f>资产表!C220/负债表!C220</f>
        <v>2.01359694214594</v>
      </c>
      <c r="U220" s="38"/>
      <c r="V220" s="38"/>
      <c r="W220" s="38"/>
      <c r="X220" s="38"/>
      <c r="Y220" s="24">
        <f>负债表!E220/资产表!C220</f>
        <v>0.503376281981102</v>
      </c>
      <c r="Z220" s="38"/>
      <c r="AA220" s="38"/>
      <c r="AB220" s="24">
        <f>(利润表!C220-利润表!C221)/利润表!C221</f>
        <v>0.206225570117776</v>
      </c>
      <c r="AC220" s="24">
        <f>(利润表!F220-利润表!F221)/利润表!F221</f>
        <v>0.276324055500126</v>
      </c>
      <c r="AD220" s="38"/>
      <c r="AE220" s="24"/>
      <c r="AF220" s="38"/>
      <c r="AG220" s="24">
        <f>(资产表!C220-资产表!C221)/资产表!C221</f>
        <v>0.30345377732845</v>
      </c>
      <c r="AH220" s="38"/>
      <c r="AI220" s="38"/>
      <c r="AJ220" s="38"/>
      <c r="AK220" s="38"/>
      <c r="AL220" s="38"/>
      <c r="AM220" s="3"/>
      <c r="AN220" s="38"/>
      <c r="AO220" s="38"/>
      <c r="AP220" s="38"/>
      <c r="AQ220" s="38"/>
      <c r="AR220" s="53"/>
      <c r="AS220" s="56"/>
      <c r="AT220" s="56"/>
      <c r="AU220" s="38"/>
      <c r="AV220" s="38"/>
      <c r="AW220" s="38"/>
      <c r="AX220" s="38"/>
      <c r="AY220" s="38"/>
      <c r="AZ220" s="38"/>
      <c r="BA220" s="38"/>
      <c r="BB220" s="38"/>
      <c r="BC220" s="38"/>
    </row>
    <row r="221" spans="1:55">
      <c r="A221" s="3"/>
      <c r="B221" s="3">
        <v>2015</v>
      </c>
      <c r="C221" s="38"/>
      <c r="D221" s="38"/>
      <c r="E221" s="38"/>
      <c r="F221" s="38"/>
      <c r="G221" s="24"/>
      <c r="H221" s="24"/>
      <c r="I221" s="24">
        <f>利润表!C221/负债表!C221</f>
        <v>0.199108746389536</v>
      </c>
      <c r="J221" s="24">
        <f>利润表!C221/资产表!C221</f>
        <v>0.11196867621913</v>
      </c>
      <c r="K221" s="24"/>
      <c r="L221" s="38"/>
      <c r="M221" s="24"/>
      <c r="N221" s="24"/>
      <c r="O221" s="24"/>
      <c r="P221" s="24"/>
      <c r="Q221" s="24"/>
      <c r="R221" s="24">
        <f>利润表!C221/利润表!F221</f>
        <v>0.0752261511791409</v>
      </c>
      <c r="S221" s="24">
        <f>利润表!F221/资产表!C221</f>
        <v>1.48842755430211</v>
      </c>
      <c r="T221" s="44">
        <f>资产表!C221/负债表!C221</f>
        <v>1.77825400025154</v>
      </c>
      <c r="U221" s="38"/>
      <c r="V221" s="38"/>
      <c r="W221" s="38"/>
      <c r="X221" s="38"/>
      <c r="Y221" s="24">
        <f>负债表!E221/资产表!C221</f>
        <v>0.437650639414533</v>
      </c>
      <c r="Z221" s="38"/>
      <c r="AA221" s="38"/>
      <c r="AB221" s="24">
        <f>(利润表!C221-利润表!C222)/利润表!C222</f>
        <v>0.151440003198712</v>
      </c>
      <c r="AC221" s="24">
        <f>(利润表!F221-利润表!F222)/利润表!F222</f>
        <v>0.0246180744610084</v>
      </c>
      <c r="AD221" s="38"/>
      <c r="AE221" s="24"/>
      <c r="AF221" s="38"/>
      <c r="AG221" s="24">
        <f>(资产表!C221-资产表!C222)/资产表!C222</f>
        <v>0.178685611652237</v>
      </c>
      <c r="AH221" s="38"/>
      <c r="AI221" s="38"/>
      <c r="AJ221" s="38"/>
      <c r="AK221" s="38"/>
      <c r="AL221" s="38"/>
      <c r="AM221" s="3"/>
      <c r="AN221" s="38"/>
      <c r="AO221" s="38"/>
      <c r="AP221" s="38"/>
      <c r="AQ221" s="38"/>
      <c r="AR221" s="53"/>
      <c r="AS221" s="56"/>
      <c r="AT221" s="56"/>
      <c r="AU221" s="38"/>
      <c r="AV221" s="38"/>
      <c r="AW221" s="38"/>
      <c r="AX221" s="38"/>
      <c r="AY221" s="38"/>
      <c r="AZ221" s="38"/>
      <c r="BA221" s="38"/>
      <c r="BB221" s="38"/>
      <c r="BC221" s="38"/>
    </row>
    <row r="222" spans="1:55">
      <c r="A222" s="3"/>
      <c r="B222" s="3">
        <v>2014</v>
      </c>
      <c r="C222" s="38"/>
      <c r="D222" s="38"/>
      <c r="E222" s="38"/>
      <c r="F222" s="38"/>
      <c r="G222" s="24"/>
      <c r="H222" s="24"/>
      <c r="I222" s="24" t="e">
        <f>利润表!C222/负债表!C222</f>
        <v>#VALUE!</v>
      </c>
      <c r="J222" s="24">
        <f>利润表!C222/资产表!C222</f>
        <v>0.114618101897282</v>
      </c>
      <c r="K222" s="24"/>
      <c r="L222" s="38"/>
      <c r="M222" s="24"/>
      <c r="N222" s="24"/>
      <c r="O222" s="24"/>
      <c r="P222" s="24"/>
      <c r="Q222" s="24"/>
      <c r="R222" s="24">
        <f>利润表!C222/利润表!F222</f>
        <v>0.0669405908741753</v>
      </c>
      <c r="S222" s="24">
        <f>利润表!F222/资产表!C222</f>
        <v>1.71223618436119</v>
      </c>
      <c r="T222" s="44" t="e">
        <f>资产表!C222/负债表!C222</f>
        <v>#VALUE!</v>
      </c>
      <c r="U222" s="38"/>
      <c r="V222" s="38"/>
      <c r="W222" s="38"/>
      <c r="X222" s="38"/>
      <c r="Y222" s="24" t="e">
        <f>负债表!E222/资产表!C222</f>
        <v>#VALUE!</v>
      </c>
      <c r="Z222" s="38"/>
      <c r="AA222" s="38"/>
      <c r="AB222" s="24">
        <f>(利润表!C222-利润表!C223)/利润表!C223</f>
        <v>1.70998895635662</v>
      </c>
      <c r="AC222" s="24">
        <f>(利润表!F222-利润表!F223)/利润表!F223</f>
        <v>-0.132871088446966</v>
      </c>
      <c r="AD222" s="38"/>
      <c r="AE222" s="24"/>
      <c r="AF222" s="38"/>
      <c r="AG222" s="24">
        <f>(资产表!C222-资产表!C223)/资产表!C223</f>
        <v>-0.0718504205895597</v>
      </c>
      <c r="AH222" s="38"/>
      <c r="AI222" s="38"/>
      <c r="AJ222" s="38"/>
      <c r="AK222" s="38"/>
      <c r="AL222" s="38"/>
      <c r="AM222" s="3"/>
      <c r="AN222" s="38"/>
      <c r="AO222" s="38"/>
      <c r="AP222" s="38"/>
      <c r="AQ222" s="38"/>
      <c r="AR222" s="53"/>
      <c r="AS222" s="56"/>
      <c r="AT222" s="56"/>
      <c r="AU222" s="38"/>
      <c r="AV222" s="38"/>
      <c r="AW222" s="38"/>
      <c r="AX222" s="38"/>
      <c r="AY222" s="38"/>
      <c r="AZ222" s="38"/>
      <c r="BA222" s="38"/>
      <c r="BB222" s="38"/>
      <c r="BC222" s="38"/>
    </row>
    <row r="223" spans="1:55">
      <c r="A223" s="3"/>
      <c r="B223" s="3">
        <v>2013</v>
      </c>
      <c r="C223" s="38"/>
      <c r="D223" s="38"/>
      <c r="E223" s="38"/>
      <c r="F223" s="38"/>
      <c r="G223" s="24"/>
      <c r="H223" s="24"/>
      <c r="I223" s="24" t="e">
        <f>利润表!C223/负债表!C223</f>
        <v>#VALUE!</v>
      </c>
      <c r="J223" s="24">
        <f>利润表!C223/资产表!C223</f>
        <v>0.0392557847216501</v>
      </c>
      <c r="K223" s="24"/>
      <c r="L223" s="38"/>
      <c r="M223" s="24"/>
      <c r="N223" s="24"/>
      <c r="O223" s="24"/>
      <c r="P223" s="24"/>
      <c r="Q223" s="24"/>
      <c r="R223" s="24">
        <f>利润表!C223/利润表!F223</f>
        <v>0.0214193203877403</v>
      </c>
      <c r="S223" s="24">
        <f>利润表!F223/资产表!C223</f>
        <v>1.8327278368794</v>
      </c>
      <c r="T223" s="44" t="e">
        <f>资产表!C223/负债表!C223</f>
        <v>#VALUE!</v>
      </c>
      <c r="U223" s="38"/>
      <c r="V223" s="38"/>
      <c r="W223" s="38"/>
      <c r="X223" s="38"/>
      <c r="Y223" s="24" t="e">
        <f>负债表!E223/资产表!C223</f>
        <v>#VALUE!</v>
      </c>
      <c r="Z223" s="38"/>
      <c r="AA223" s="38"/>
      <c r="AB223" s="24">
        <f>(利润表!C223-利润表!C224)/利润表!C224</f>
        <v>-0.695241455238393</v>
      </c>
      <c r="AC223" s="24">
        <f>(利润表!F223-利润表!F224)/利润表!F224</f>
        <v>-0.221759332539401</v>
      </c>
      <c r="AD223" s="38"/>
      <c r="AE223" s="24"/>
      <c r="AF223" s="38"/>
      <c r="AG223" s="24">
        <f>(资产表!C223-资产表!C224)/资产表!C224</f>
        <v>-0.106231252100145</v>
      </c>
      <c r="AH223" s="38"/>
      <c r="AI223" s="38"/>
      <c r="AJ223" s="38"/>
      <c r="AK223" s="38"/>
      <c r="AL223" s="38"/>
      <c r="AM223" s="3"/>
      <c r="AN223" s="38"/>
      <c r="AO223" s="38"/>
      <c r="AP223" s="38"/>
      <c r="AQ223" s="38"/>
      <c r="AR223" s="53"/>
      <c r="AS223" s="56"/>
      <c r="AT223" s="56"/>
      <c r="AU223" s="38"/>
      <c r="AV223" s="38"/>
      <c r="AW223" s="38"/>
      <c r="AX223" s="38"/>
      <c r="AY223" s="38"/>
      <c r="AZ223" s="38"/>
      <c r="BA223" s="38"/>
      <c r="BB223" s="38"/>
      <c r="BC223" s="38"/>
    </row>
    <row r="224" spans="1:55">
      <c r="A224" s="3"/>
      <c r="B224" s="3">
        <v>2012</v>
      </c>
      <c r="C224" s="38"/>
      <c r="D224" s="38"/>
      <c r="E224" s="38"/>
      <c r="F224" s="38"/>
      <c r="G224" s="24"/>
      <c r="H224" s="24"/>
      <c r="I224" s="24" t="e">
        <f>利润表!C224/负债表!C224</f>
        <v>#VALUE!</v>
      </c>
      <c r="J224" s="24">
        <f>利润表!C224/资产表!C224</f>
        <v>0.115125873126677</v>
      </c>
      <c r="K224" s="24"/>
      <c r="L224" s="38"/>
      <c r="M224" s="24"/>
      <c r="N224" s="24"/>
      <c r="O224" s="24"/>
      <c r="P224" s="24"/>
      <c r="Q224" s="24"/>
      <c r="R224" s="24">
        <f>利润表!C224/利润表!F224</f>
        <v>0.0546970264874668</v>
      </c>
      <c r="S224" s="24">
        <f>利润表!F224/资产表!C224</f>
        <v>2.10479217097947</v>
      </c>
      <c r="T224" s="44" t="e">
        <f>资产表!C224/负债表!C224</f>
        <v>#VALUE!</v>
      </c>
      <c r="U224" s="38"/>
      <c r="V224" s="38"/>
      <c r="W224" s="38"/>
      <c r="X224" s="38"/>
      <c r="Y224" s="24" t="e">
        <f>负债表!E224/资产表!C224</f>
        <v>#VALUE!</v>
      </c>
      <c r="Z224" s="38"/>
      <c r="AA224" s="38"/>
      <c r="AB224" s="24" t="e">
        <f>(利润表!C224-利润表!C225)/利润表!C225</f>
        <v>#DIV/0!</v>
      </c>
      <c r="AC224" s="24" t="e">
        <f>(利润表!F224-利润表!F225)/利润表!F225</f>
        <v>#DIV/0!</v>
      </c>
      <c r="AD224" s="38"/>
      <c r="AE224" s="24"/>
      <c r="AF224" s="38"/>
      <c r="AG224" s="24" t="e">
        <f>(资产表!C224-资产表!C225)/资产表!C225</f>
        <v>#DIV/0!</v>
      </c>
      <c r="AH224" s="38"/>
      <c r="AI224" s="38"/>
      <c r="AJ224" s="38"/>
      <c r="AK224" s="38"/>
      <c r="AL224" s="38"/>
      <c r="AM224" s="3"/>
      <c r="AN224" s="38"/>
      <c r="AO224" s="38"/>
      <c r="AP224" s="38"/>
      <c r="AQ224" s="38"/>
      <c r="AR224" s="53"/>
      <c r="AS224" s="56"/>
      <c r="AT224" s="56"/>
      <c r="AU224" s="38"/>
      <c r="AV224" s="38"/>
      <c r="AW224" s="38"/>
      <c r="AX224" s="38"/>
      <c r="AY224" s="38"/>
      <c r="AZ224" s="38"/>
      <c r="BA224" s="38"/>
      <c r="BB224" s="38"/>
      <c r="BC224" s="38"/>
    </row>
    <row r="225" spans="1:55">
      <c r="A225" s="3"/>
      <c r="B225" s="3">
        <v>2011</v>
      </c>
      <c r="C225" s="38"/>
      <c r="D225" s="38"/>
      <c r="E225" s="38"/>
      <c r="F225" s="38"/>
      <c r="G225" s="24"/>
      <c r="H225" s="24"/>
      <c r="I225" s="24" t="e">
        <f>利润表!C225/负债表!C225</f>
        <v>#DIV/0!</v>
      </c>
      <c r="J225" s="24" t="e">
        <f>利润表!C225/资产表!C225</f>
        <v>#DIV/0!</v>
      </c>
      <c r="K225" s="24"/>
      <c r="L225" s="38"/>
      <c r="M225" s="24"/>
      <c r="N225" s="24"/>
      <c r="O225" s="24"/>
      <c r="P225" s="24"/>
      <c r="Q225" s="24"/>
      <c r="R225" s="24" t="e">
        <f>利润表!C225/利润表!F225</f>
        <v>#DIV/0!</v>
      </c>
      <c r="S225" s="24" t="e">
        <f>利润表!F225/资产表!C225</f>
        <v>#DIV/0!</v>
      </c>
      <c r="T225" s="44" t="e">
        <f>资产表!C225/负债表!C225</f>
        <v>#DIV/0!</v>
      </c>
      <c r="U225" s="38"/>
      <c r="V225" s="38"/>
      <c r="W225" s="38"/>
      <c r="X225" s="38"/>
      <c r="Y225" s="24" t="e">
        <f>负债表!E225/资产表!C225</f>
        <v>#DIV/0!</v>
      </c>
      <c r="Z225" s="38"/>
      <c r="AA225" s="38"/>
      <c r="AB225" s="24" t="e">
        <f>(利润表!C225-利润表!C226)/利润表!C226</f>
        <v>#DIV/0!</v>
      </c>
      <c r="AC225" s="24" t="e">
        <f>(利润表!F225-利润表!F226)/利润表!F226</f>
        <v>#DIV/0!</v>
      </c>
      <c r="AD225" s="38"/>
      <c r="AE225" s="24"/>
      <c r="AF225" s="38"/>
      <c r="AG225" s="24" t="e">
        <f>(资产表!C225-资产表!C226)/资产表!C226</f>
        <v>#DIV/0!</v>
      </c>
      <c r="AH225" s="38"/>
      <c r="AI225" s="38"/>
      <c r="AJ225" s="38"/>
      <c r="AK225" s="38"/>
      <c r="AL225" s="38"/>
      <c r="AM225" s="3"/>
      <c r="AN225" s="38"/>
      <c r="AO225" s="38"/>
      <c r="AP225" s="38"/>
      <c r="AQ225" s="38"/>
      <c r="AR225" s="53"/>
      <c r="AS225" s="56"/>
      <c r="AT225" s="56"/>
      <c r="AU225" s="38"/>
      <c r="AV225" s="38"/>
      <c r="AW225" s="38"/>
      <c r="AX225" s="38"/>
      <c r="AY225" s="38"/>
      <c r="AZ225" s="38"/>
      <c r="BA225" s="38"/>
      <c r="BB225" s="38"/>
      <c r="BC225" s="38"/>
    </row>
    <row r="226" spans="1:55">
      <c r="A226" s="3"/>
      <c r="B226" s="3">
        <v>2010</v>
      </c>
      <c r="C226" s="38"/>
      <c r="D226" s="38"/>
      <c r="E226" s="38"/>
      <c r="F226" s="38"/>
      <c r="G226" s="24"/>
      <c r="H226" s="24"/>
      <c r="I226" s="24" t="e">
        <f>利润表!C226/负债表!C226</f>
        <v>#DIV/0!</v>
      </c>
      <c r="J226" s="24" t="e">
        <f>利润表!C226/资产表!C226</f>
        <v>#DIV/0!</v>
      </c>
      <c r="K226" s="24"/>
      <c r="L226" s="38"/>
      <c r="M226" s="24"/>
      <c r="N226" s="24"/>
      <c r="O226" s="24"/>
      <c r="P226" s="24"/>
      <c r="Q226" s="24"/>
      <c r="R226" s="24" t="e">
        <f>利润表!C226/利润表!F226</f>
        <v>#DIV/0!</v>
      </c>
      <c r="S226" s="24" t="e">
        <f>利润表!F226/资产表!C226</f>
        <v>#DIV/0!</v>
      </c>
      <c r="T226" s="44" t="e">
        <f>资产表!C226/负债表!C226</f>
        <v>#DIV/0!</v>
      </c>
      <c r="U226" s="38"/>
      <c r="V226" s="38"/>
      <c r="W226" s="38"/>
      <c r="X226" s="38"/>
      <c r="Y226" s="24" t="e">
        <f>负债表!E226/资产表!C226</f>
        <v>#DIV/0!</v>
      </c>
      <c r="Z226" s="38"/>
      <c r="AA226" s="38"/>
      <c r="AB226" s="24">
        <f>(利润表!C226-利润表!C227)/利润表!C227</f>
        <v>-1</v>
      </c>
      <c r="AC226" s="24">
        <f>(利润表!F226-利润表!F227)/利润表!F227</f>
        <v>-1</v>
      </c>
      <c r="AD226" s="38"/>
      <c r="AE226" s="24"/>
      <c r="AF226" s="38"/>
      <c r="AG226" s="24">
        <f>(资产表!C226-资产表!C227)/资产表!C227</f>
        <v>-1</v>
      </c>
      <c r="AH226" s="38"/>
      <c r="AI226" s="38"/>
      <c r="AJ226" s="38"/>
      <c r="AK226" s="38"/>
      <c r="AL226" s="38"/>
      <c r="AM226" s="3"/>
      <c r="AN226" s="38"/>
      <c r="AO226" s="38"/>
      <c r="AP226" s="38"/>
      <c r="AQ226" s="38"/>
      <c r="AR226" s="53"/>
      <c r="AS226" s="56"/>
      <c r="AT226" s="56"/>
      <c r="AU226" s="38"/>
      <c r="AV226" s="38"/>
      <c r="AW226" s="38"/>
      <c r="AX226" s="38"/>
      <c r="AY226" s="38"/>
      <c r="AZ226" s="38"/>
      <c r="BA226" s="38"/>
      <c r="BB226" s="38"/>
      <c r="BC226" s="38"/>
    </row>
    <row r="227" spans="1:55">
      <c r="A227" s="3" t="s">
        <v>72</v>
      </c>
      <c r="B227" s="3">
        <v>2023</v>
      </c>
      <c r="C227" s="38"/>
      <c r="D227" s="38"/>
      <c r="E227" s="38"/>
      <c r="F227" s="38"/>
      <c r="G227" s="24"/>
      <c r="H227" s="24"/>
      <c r="I227" s="24">
        <f>利润表!C227/负债表!C227</f>
        <v>0.00825351273226277</v>
      </c>
      <c r="J227" s="24">
        <f>利润表!C227/资产表!C227</f>
        <v>0.00467857889572251</v>
      </c>
      <c r="K227" s="24"/>
      <c r="L227" s="38"/>
      <c r="M227" s="24"/>
      <c r="N227" s="24"/>
      <c r="O227" s="24"/>
      <c r="P227" s="24"/>
      <c r="Q227" s="24"/>
      <c r="R227" s="24">
        <f>利润表!C227/利润表!F227</f>
        <v>0.00156452457199624</v>
      </c>
      <c r="S227" s="24">
        <f>利润表!F227/资产表!C227</f>
        <v>2.99041573361353</v>
      </c>
      <c r="T227" s="44">
        <f>资产表!C227/负债表!C227</f>
        <v>1.7641067760573</v>
      </c>
      <c r="U227" s="38"/>
      <c r="V227" s="38"/>
      <c r="W227" s="38"/>
      <c r="X227" s="38"/>
      <c r="Y227" s="24">
        <f>负债表!E227/资产表!C227</f>
        <v>0.43314088831122</v>
      </c>
      <c r="Z227" s="38"/>
      <c r="AA227" s="38"/>
      <c r="AB227" s="24">
        <f>(利润表!C227-利润表!C228)/利润表!C228</f>
        <v>-0.867610508525197</v>
      </c>
      <c r="AC227" s="24">
        <f>(利润表!F227-利润表!F228)/利润表!F228</f>
        <v>-0.0965360808633807</v>
      </c>
      <c r="AD227" s="38"/>
      <c r="AE227" s="24"/>
      <c r="AF227" s="38"/>
      <c r="AG227" s="24">
        <f>(资产表!C227-资产表!C228)/资产表!C228</f>
        <v>-0.130269485217166</v>
      </c>
      <c r="AH227" s="38"/>
      <c r="AI227" s="38"/>
      <c r="AJ227" s="38"/>
      <c r="AK227" s="38"/>
      <c r="AL227" s="38"/>
      <c r="AM227" s="3"/>
      <c r="AN227" s="38"/>
      <c r="AO227" s="38"/>
      <c r="AP227" s="38"/>
      <c r="AQ227" s="38"/>
      <c r="AR227" s="53"/>
      <c r="AS227" s="56"/>
      <c r="AT227" s="56"/>
      <c r="AU227" s="38"/>
      <c r="AV227" s="38"/>
      <c r="AW227" s="38"/>
      <c r="AX227" s="38"/>
      <c r="AY227" s="38"/>
      <c r="AZ227" s="38"/>
      <c r="BA227" s="38"/>
      <c r="BB227" s="38"/>
      <c r="BC227" s="38"/>
    </row>
    <row r="228" spans="1:55">
      <c r="A228" s="3"/>
      <c r="B228" s="3">
        <v>2022</v>
      </c>
      <c r="C228" s="38"/>
      <c r="D228" s="38"/>
      <c r="E228" s="38"/>
      <c r="F228" s="38"/>
      <c r="G228" s="24"/>
      <c r="H228" s="24"/>
      <c r="I228" s="24">
        <f>利润表!C228/负债表!C228</f>
        <v>0.0632055748061359</v>
      </c>
      <c r="J228" s="24">
        <f>利润表!C228/资产表!C228</f>
        <v>0.0307358445606182</v>
      </c>
      <c r="K228" s="24"/>
      <c r="L228" s="38"/>
      <c r="M228" s="24"/>
      <c r="N228" s="24"/>
      <c r="O228" s="24"/>
      <c r="P228" s="24"/>
      <c r="Q228" s="24"/>
      <c r="R228" s="24">
        <f>利润表!C228/利润表!F228</f>
        <v>0.0106767650940806</v>
      </c>
      <c r="S228" s="24">
        <f>利润表!F228/资产表!C228</f>
        <v>2.8787600260737</v>
      </c>
      <c r="T228" s="44">
        <f>资产表!C228/负债表!C228</f>
        <v>2.0564124952376</v>
      </c>
      <c r="U228" s="38"/>
      <c r="V228" s="38"/>
      <c r="W228" s="38"/>
      <c r="X228" s="38"/>
      <c r="Y228" s="24">
        <f>负债表!E228/资产表!C228</f>
        <v>0.513716240143513</v>
      </c>
      <c r="Z228" s="38"/>
      <c r="AA228" s="38"/>
      <c r="AB228" s="24">
        <f>(利润表!C228-利润表!C229)/利润表!C229</f>
        <v>-0.174720914147277</v>
      </c>
      <c r="AC228" s="24">
        <f>(利润表!F228-利润表!F229)/利润表!F229</f>
        <v>-0.0947366377876715</v>
      </c>
      <c r="AD228" s="38"/>
      <c r="AE228" s="24"/>
      <c r="AF228" s="38"/>
      <c r="AG228" s="24">
        <f>(资产表!C228-资产表!C229)/资产表!C229</f>
        <v>-0.0229107414813876</v>
      </c>
      <c r="AH228" s="38"/>
      <c r="AI228" s="38"/>
      <c r="AJ228" s="38"/>
      <c r="AK228" s="38"/>
      <c r="AL228" s="38"/>
      <c r="AM228" s="3"/>
      <c r="AN228" s="38"/>
      <c r="AO228" s="38"/>
      <c r="AP228" s="38"/>
      <c r="AQ228" s="38"/>
      <c r="AR228" s="53"/>
      <c r="AS228" s="56"/>
      <c r="AT228" s="56"/>
      <c r="AU228" s="38"/>
      <c r="AV228" s="38"/>
      <c r="AW228" s="38"/>
      <c r="AX228" s="38"/>
      <c r="AY228" s="38"/>
      <c r="AZ228" s="38"/>
      <c r="BA228" s="38"/>
      <c r="BB228" s="38"/>
      <c r="BC228" s="38"/>
    </row>
    <row r="229" spans="1:55">
      <c r="A229" s="3"/>
      <c r="B229" s="3">
        <v>2021</v>
      </c>
      <c r="C229" s="38"/>
      <c r="D229" s="38"/>
      <c r="E229" s="38"/>
      <c r="F229" s="38"/>
      <c r="G229" s="24"/>
      <c r="H229" s="24"/>
      <c r="I229" s="24">
        <f>利润表!C229/负债表!C229</f>
        <v>0.0843850926897706</v>
      </c>
      <c r="J229" s="24">
        <f>利润表!C229/资产表!C229</f>
        <v>0.0363897063266149</v>
      </c>
      <c r="K229" s="24"/>
      <c r="L229" s="38"/>
      <c r="M229" s="24"/>
      <c r="N229" s="24"/>
      <c r="O229" s="24"/>
      <c r="P229" s="24"/>
      <c r="Q229" s="24"/>
      <c r="R229" s="24">
        <f>利润表!C229/利润表!F229</f>
        <v>0.0117115342340609</v>
      </c>
      <c r="S229" s="24">
        <f>利润表!F229/资产表!C229</f>
        <v>3.10716816425144</v>
      </c>
      <c r="T229" s="44">
        <f>资产表!C229/负债表!C229</f>
        <v>2.31892755419278</v>
      </c>
      <c r="U229" s="38"/>
      <c r="V229" s="38"/>
      <c r="W229" s="38"/>
      <c r="X229" s="38"/>
      <c r="Y229" s="24">
        <f>负债表!E229/资产表!C229</f>
        <v>0.568766174608632</v>
      </c>
      <c r="Z229" s="38"/>
      <c r="AA229" s="38"/>
      <c r="AB229" s="24">
        <f>(利润表!C229-利润表!C230)/利润表!C230</f>
        <v>0.0172331906679774</v>
      </c>
      <c r="AC229" s="24">
        <f>(利润表!F229-利润表!F230)/利润表!F230</f>
        <v>-0.00313287812690395</v>
      </c>
      <c r="AD229" s="38"/>
      <c r="AE229" s="24"/>
      <c r="AF229" s="38"/>
      <c r="AG229" s="24">
        <f>(资产表!C229-资产表!C230)/资产表!C230</f>
        <v>0.0770291429158683</v>
      </c>
      <c r="AH229" s="38"/>
      <c r="AI229" s="38"/>
      <c r="AJ229" s="38"/>
      <c r="AK229" s="38"/>
      <c r="AL229" s="38"/>
      <c r="AM229" s="3"/>
      <c r="AN229" s="38"/>
      <c r="AO229" s="38"/>
      <c r="AP229" s="38"/>
      <c r="AQ229" s="38"/>
      <c r="AR229" s="53"/>
      <c r="AS229" s="56"/>
      <c r="AT229" s="56"/>
      <c r="AU229" s="38"/>
      <c r="AV229" s="38"/>
      <c r="AW229" s="38"/>
      <c r="AX229" s="38"/>
      <c r="AY229" s="38"/>
      <c r="AZ229" s="38"/>
      <c r="BA229" s="38"/>
      <c r="BB229" s="38"/>
      <c r="BC229" s="38"/>
    </row>
    <row r="230" spans="1:55">
      <c r="A230" s="3"/>
      <c r="B230" s="3">
        <v>2020</v>
      </c>
      <c r="C230" s="38"/>
      <c r="D230" s="38"/>
      <c r="E230" s="38"/>
      <c r="F230" s="38"/>
      <c r="G230" s="24"/>
      <c r="H230" s="24"/>
      <c r="I230" s="24">
        <f>利润表!C230/负债表!C230</f>
        <v>0.0937862959907858</v>
      </c>
      <c r="J230" s="24">
        <f>利润表!C230/资产表!C230</f>
        <v>0.0385288000583011</v>
      </c>
      <c r="K230" s="24"/>
      <c r="L230" s="38"/>
      <c r="M230" s="24"/>
      <c r="N230" s="24"/>
      <c r="O230" s="24"/>
      <c r="P230" s="24"/>
      <c r="Q230" s="24"/>
      <c r="R230" s="24">
        <f>利润表!C230/利润表!F230</f>
        <v>0.0114770571111233</v>
      </c>
      <c r="S230" s="24">
        <f>利润表!F230/资产表!C230</f>
        <v>3.35702782388004</v>
      </c>
      <c r="T230" s="44">
        <f>资产表!C230/负债表!C230</f>
        <v>2.43418678621888</v>
      </c>
      <c r="U230" s="38"/>
      <c r="V230" s="38"/>
      <c r="W230" s="38"/>
      <c r="X230" s="38"/>
      <c r="Y230" s="24">
        <f>负债表!E230/资产表!C230</f>
        <v>0.58918518264026</v>
      </c>
      <c r="Z230" s="38"/>
      <c r="AA230" s="38"/>
      <c r="AB230" s="24">
        <f>(利润表!C230-利润表!C231)/利润表!C231</f>
        <v>0.608125557842707</v>
      </c>
      <c r="AC230" s="24">
        <f>(利润表!F230-利润表!F231)/利润表!F231</f>
        <v>0.230732214539541</v>
      </c>
      <c r="AD230" s="38"/>
      <c r="AE230" s="24"/>
      <c r="AF230" s="38"/>
      <c r="AG230" s="24">
        <f>(资产表!C230-资产表!C231)/资产表!C231</f>
        <v>0.154938754890574</v>
      </c>
      <c r="AH230" s="38"/>
      <c r="AI230" s="38"/>
      <c r="AJ230" s="38"/>
      <c r="AK230" s="38"/>
      <c r="AL230" s="38"/>
      <c r="AM230" s="3"/>
      <c r="AN230" s="38"/>
      <c r="AO230" s="38"/>
      <c r="AP230" s="38"/>
      <c r="AQ230" s="38"/>
      <c r="AR230" s="53"/>
      <c r="AS230" s="56"/>
      <c r="AT230" s="56"/>
      <c r="AU230" s="38"/>
      <c r="AV230" s="38"/>
      <c r="AW230" s="38"/>
      <c r="AX230" s="38"/>
      <c r="AY230" s="38"/>
      <c r="AZ230" s="38"/>
      <c r="BA230" s="38"/>
      <c r="BB230" s="38"/>
      <c r="BC230" s="38"/>
    </row>
    <row r="231" spans="1:55">
      <c r="A231" s="3"/>
      <c r="B231" s="3">
        <v>2019</v>
      </c>
      <c r="C231" s="38"/>
      <c r="D231" s="38"/>
      <c r="E231" s="38"/>
      <c r="F231" s="38"/>
      <c r="G231" s="24"/>
      <c r="H231" s="24"/>
      <c r="I231" s="24">
        <f>利润表!C231/负债表!C231</f>
        <v>0.0668044033098711</v>
      </c>
      <c r="J231" s="24">
        <f>利润表!C231/资产表!C231</f>
        <v>0.0276709764046388</v>
      </c>
      <c r="K231" s="24"/>
      <c r="L231" s="38"/>
      <c r="M231" s="24"/>
      <c r="N231" s="24"/>
      <c r="O231" s="24"/>
      <c r="P231" s="24"/>
      <c r="Q231" s="24"/>
      <c r="R231" s="24">
        <f>利润表!C231/利润表!F231</f>
        <v>0.00878363250051096</v>
      </c>
      <c r="S231" s="24">
        <f>利润表!F231/资产表!C231</f>
        <v>3.15028849431362</v>
      </c>
      <c r="T231" s="44">
        <f>资产表!C231/负债表!C231</f>
        <v>2.41424091195683</v>
      </c>
      <c r="U231" s="38"/>
      <c r="V231" s="38"/>
      <c r="W231" s="38"/>
      <c r="X231" s="38"/>
      <c r="Y231" s="24">
        <f>负债表!E231/资产表!C231</f>
        <v>0.585791130020465</v>
      </c>
      <c r="Z231" s="38"/>
      <c r="AA231" s="38"/>
      <c r="AB231" s="24">
        <f>(利润表!C231-利润表!C232)/利润表!C232</f>
        <v>-1.08411449288623</v>
      </c>
      <c r="AC231" s="24">
        <f>(利润表!F231-利润表!F232)/利润表!F232</f>
        <v>0.0886008643873424</v>
      </c>
      <c r="AD231" s="38"/>
      <c r="AE231" s="24"/>
      <c r="AF231" s="38"/>
      <c r="AG231" s="24">
        <f>(资产表!C231-资产表!C232)/资产表!C232</f>
        <v>0.0949653696157663</v>
      </c>
      <c r="AH231" s="38"/>
      <c r="AI231" s="38"/>
      <c r="AJ231" s="38"/>
      <c r="AK231" s="38"/>
      <c r="AL231" s="38"/>
      <c r="AM231" s="3"/>
      <c r="AN231" s="38"/>
      <c r="AO231" s="38"/>
      <c r="AP231" s="38"/>
      <c r="AQ231" s="38"/>
      <c r="AR231" s="53"/>
      <c r="AS231" s="56"/>
      <c r="AT231" s="56"/>
      <c r="AU231" s="38"/>
      <c r="AV231" s="38"/>
      <c r="AW231" s="38"/>
      <c r="AX231" s="38"/>
      <c r="AY231" s="38"/>
      <c r="AZ231" s="38"/>
      <c r="BA231" s="38"/>
      <c r="BB231" s="38"/>
      <c r="BC231" s="38"/>
    </row>
    <row r="232" spans="1:55">
      <c r="A232" s="3"/>
      <c r="B232" s="3">
        <v>2018</v>
      </c>
      <c r="C232" s="38"/>
      <c r="D232" s="38"/>
      <c r="E232" s="38"/>
      <c r="F232" s="38"/>
      <c r="G232" s="24"/>
      <c r="H232" s="24"/>
      <c r="I232" s="24">
        <f>利润表!C232/负债表!C232</f>
        <v>-0.860329594677081</v>
      </c>
      <c r="J232" s="24">
        <f>利润表!C232/资产表!C232</f>
        <v>-0.360208566525113</v>
      </c>
      <c r="K232" s="24"/>
      <c r="L232" s="38"/>
      <c r="M232" s="24"/>
      <c r="N232" s="24"/>
      <c r="O232" s="24"/>
      <c r="P232" s="24"/>
      <c r="Q232" s="24"/>
      <c r="R232" s="24">
        <f>利润表!C232/利润表!F232</f>
        <v>-0.113676842175704</v>
      </c>
      <c r="S232" s="24">
        <f>利润表!F232/资产表!C232</f>
        <v>3.16870665679081</v>
      </c>
      <c r="T232" s="44">
        <f>资产表!C232/负债表!C232</f>
        <v>2.38842069464525</v>
      </c>
      <c r="U232" s="38"/>
      <c r="V232" s="38"/>
      <c r="W232" s="38"/>
      <c r="X232" s="38"/>
      <c r="Y232" s="24">
        <f>负债表!E232/资产表!C232</f>
        <v>0.581313291145919</v>
      </c>
      <c r="Z232" s="38"/>
      <c r="AA232" s="38"/>
      <c r="AB232" s="24">
        <f>(利润表!C232-利润表!C233)/利润表!C233</f>
        <v>1.92396918783039</v>
      </c>
      <c r="AC232" s="24">
        <f>(利润表!F232-利润表!F233)/利润表!F233</f>
        <v>0.158751623464243</v>
      </c>
      <c r="AD232" s="38"/>
      <c r="AE232" s="24"/>
      <c r="AF232" s="38"/>
      <c r="AG232" s="24">
        <f>(资产表!C232-资产表!C233)/资产表!C233</f>
        <v>-0.291423432705938</v>
      </c>
      <c r="AH232" s="38"/>
      <c r="AI232" s="38"/>
      <c r="AJ232" s="38"/>
      <c r="AK232" s="38"/>
      <c r="AL232" s="38"/>
      <c r="AM232" s="3"/>
      <c r="AN232" s="38"/>
      <c r="AO232" s="38"/>
      <c r="AP232" s="38"/>
      <c r="AQ232" s="38"/>
      <c r="AR232" s="53"/>
      <c r="AS232" s="56"/>
      <c r="AT232" s="56"/>
      <c r="AU232" s="38"/>
      <c r="AV232" s="38"/>
      <c r="AW232" s="38"/>
      <c r="AX232" s="38"/>
      <c r="AY232" s="38"/>
      <c r="AZ232" s="38"/>
      <c r="BA232" s="38"/>
      <c r="BB232" s="38"/>
      <c r="BC232" s="38"/>
    </row>
    <row r="233" spans="1:55">
      <c r="A233" s="3"/>
      <c r="B233" s="3">
        <v>2017</v>
      </c>
      <c r="C233" s="38"/>
      <c r="D233" s="38"/>
      <c r="E233" s="38"/>
      <c r="F233" s="38"/>
      <c r="G233" s="24"/>
      <c r="H233" s="24"/>
      <c r="I233" s="24">
        <f>利润表!C233/负债表!C233</f>
        <v>-0.157890127167712</v>
      </c>
      <c r="J233" s="24">
        <f>利润表!C233/资产表!C233</f>
        <v>-0.0872907110788215</v>
      </c>
      <c r="K233" s="24"/>
      <c r="L233" s="38"/>
      <c r="M233" s="24"/>
      <c r="N233" s="24"/>
      <c r="O233" s="24"/>
      <c r="P233" s="24"/>
      <c r="Q233" s="24"/>
      <c r="R233" s="24">
        <f>利润表!C233/利润表!F233</f>
        <v>-0.0450494574189154</v>
      </c>
      <c r="S233" s="24">
        <f>利润表!F233/资产表!C233</f>
        <v>1.93766398265587</v>
      </c>
      <c r="T233" s="44">
        <f>资产表!C233/负债表!C233</f>
        <v>1.80878498085714</v>
      </c>
      <c r="U233" s="38"/>
      <c r="V233" s="38"/>
      <c r="W233" s="38"/>
      <c r="X233" s="38"/>
      <c r="Y233" s="24">
        <f>负债表!E233/资产表!C233</f>
        <v>0.447142689383607</v>
      </c>
      <c r="Z233" s="38"/>
      <c r="AA233" s="38"/>
      <c r="AB233" s="24">
        <f>(利润表!C233-利润表!C234)/利润表!C234</f>
        <v>-3.17616436269107</v>
      </c>
      <c r="AC233" s="24">
        <f>(利润表!F233-利润表!F234)/利润表!F234</f>
        <v>0.299917260824211</v>
      </c>
      <c r="AD233" s="38"/>
      <c r="AE233" s="24"/>
      <c r="AF233" s="38"/>
      <c r="AG233" s="24">
        <f>(资产表!C233-资产表!C234)/资产表!C234</f>
        <v>-0.0374965741118817</v>
      </c>
      <c r="AH233" s="38"/>
      <c r="AI233" s="38"/>
      <c r="AJ233" s="38"/>
      <c r="AK233" s="38"/>
      <c r="AL233" s="38"/>
      <c r="AM233" s="3"/>
      <c r="AN233" s="38"/>
      <c r="AO233" s="38"/>
      <c r="AP233" s="38"/>
      <c r="AQ233" s="38"/>
      <c r="AR233" s="53"/>
      <c r="AS233" s="56"/>
      <c r="AT233" s="56"/>
      <c r="AU233" s="38"/>
      <c r="AV233" s="38"/>
      <c r="AW233" s="38"/>
      <c r="AX233" s="38"/>
      <c r="AY233" s="38"/>
      <c r="AZ233" s="38"/>
      <c r="BA233" s="38"/>
      <c r="BB233" s="38"/>
      <c r="BC233" s="38"/>
    </row>
    <row r="234" spans="1:55">
      <c r="A234" s="3"/>
      <c r="B234" s="3">
        <v>2016</v>
      </c>
      <c r="C234" s="38"/>
      <c r="D234" s="38"/>
      <c r="E234" s="38"/>
      <c r="F234" s="38"/>
      <c r="G234" s="24"/>
      <c r="H234" s="24"/>
      <c r="I234" s="24">
        <f>利润表!C234/负债表!C234</f>
        <v>0.0617859921471484</v>
      </c>
      <c r="J234" s="24">
        <f>利润表!C234/资产表!C234</f>
        <v>0.0386081170622969</v>
      </c>
      <c r="K234" s="24"/>
      <c r="L234" s="38"/>
      <c r="M234" s="24"/>
      <c r="N234" s="24"/>
      <c r="O234" s="24"/>
      <c r="P234" s="24"/>
      <c r="Q234" s="24"/>
      <c r="R234" s="24">
        <f>利润表!C234/利润表!F234</f>
        <v>0.0269099927806909</v>
      </c>
      <c r="S234" s="24">
        <f>利润表!F234/资产表!C234</f>
        <v>1.43471302192247</v>
      </c>
      <c r="T234" s="44">
        <f>资产表!C234/负债表!C234</f>
        <v>1.60033684231356</v>
      </c>
      <c r="U234" s="38"/>
      <c r="V234" s="38"/>
      <c r="W234" s="38"/>
      <c r="X234" s="38"/>
      <c r="Y234" s="24">
        <f>负债表!E234/资产表!C234</f>
        <v>0.375131551333698</v>
      </c>
      <c r="Z234" s="38"/>
      <c r="AA234" s="38"/>
      <c r="AB234" s="24">
        <f>(利润表!C234-利润表!C235)/利润表!C235</f>
        <v>2.05744407528121</v>
      </c>
      <c r="AC234" s="24">
        <f>(利润表!F234-利润表!F235)/利润表!F235</f>
        <v>2.08602218048402</v>
      </c>
      <c r="AD234" s="38"/>
      <c r="AE234" s="24"/>
      <c r="AF234" s="38"/>
      <c r="AG234" s="24">
        <f>(资产表!C234-资产表!C235)/资产表!C235</f>
        <v>0.10010034341811</v>
      </c>
      <c r="AH234" s="38"/>
      <c r="AI234" s="38"/>
      <c r="AJ234" s="38"/>
      <c r="AK234" s="38"/>
      <c r="AL234" s="38"/>
      <c r="AM234" s="3"/>
      <c r="AN234" s="38"/>
      <c r="AO234" s="38"/>
      <c r="AP234" s="38"/>
      <c r="AQ234" s="38"/>
      <c r="AR234" s="53"/>
      <c r="AS234" s="56"/>
      <c r="AT234" s="56"/>
      <c r="AU234" s="38"/>
      <c r="AV234" s="38"/>
      <c r="AW234" s="38"/>
      <c r="AX234" s="38"/>
      <c r="AY234" s="38"/>
      <c r="AZ234" s="38"/>
      <c r="BA234" s="38"/>
      <c r="BB234" s="38"/>
      <c r="BC234" s="38"/>
    </row>
    <row r="235" spans="1:55">
      <c r="A235" s="3"/>
      <c r="B235" s="3">
        <v>2015</v>
      </c>
      <c r="C235" s="38"/>
      <c r="D235" s="38"/>
      <c r="E235" s="38"/>
      <c r="F235" s="38"/>
      <c r="G235" s="24"/>
      <c r="H235" s="24"/>
      <c r="I235" s="24">
        <f>利润表!C235/负债表!C235</f>
        <v>0.0218035207673468</v>
      </c>
      <c r="J235" s="24">
        <f>利润表!C235/资产表!C235</f>
        <v>0.013891604161248</v>
      </c>
      <c r="K235" s="24"/>
      <c r="L235" s="38"/>
      <c r="M235" s="24"/>
      <c r="N235" s="24"/>
      <c r="O235" s="24"/>
      <c r="P235" s="24"/>
      <c r="Q235" s="24"/>
      <c r="R235" s="24">
        <f>利润表!C235/利润表!F235</f>
        <v>0.0271615220272635</v>
      </c>
      <c r="S235" s="24">
        <f>利润表!F235/资产表!C235</f>
        <v>0.511444246287238</v>
      </c>
      <c r="T235" s="44">
        <f>资产表!C235/负债表!C235</f>
        <v>1.56954664949134</v>
      </c>
      <c r="U235" s="38"/>
      <c r="V235" s="38"/>
      <c r="W235" s="38"/>
      <c r="X235" s="38"/>
      <c r="Y235" s="24">
        <f>负债表!E235/资产表!C235</f>
        <v>0.362873349241273</v>
      </c>
      <c r="Z235" s="38"/>
      <c r="AA235" s="38"/>
      <c r="AB235" s="24">
        <f>(利润表!C235-利润表!C236)/利润表!C236</f>
        <v>28.9857614510912</v>
      </c>
      <c r="AC235" s="24">
        <f>(利润表!F235-利润表!F236)/利润表!F236</f>
        <v>0.893393201511993</v>
      </c>
      <c r="AD235" s="38"/>
      <c r="AE235" s="24"/>
      <c r="AF235" s="38"/>
      <c r="AG235" s="24">
        <f>(资产表!C235-资产表!C236)/资产表!C236</f>
        <v>1.79282324765163</v>
      </c>
      <c r="AH235" s="38"/>
      <c r="AI235" s="38"/>
      <c r="AJ235" s="38"/>
      <c r="AK235" s="38"/>
      <c r="AL235" s="38"/>
      <c r="AM235" s="3"/>
      <c r="AN235" s="38"/>
      <c r="AO235" s="38"/>
      <c r="AP235" s="38"/>
      <c r="AQ235" s="38"/>
      <c r="AR235" s="53"/>
      <c r="AS235" s="56"/>
      <c r="AT235" s="56"/>
      <c r="AU235" s="38"/>
      <c r="AV235" s="38"/>
      <c r="AW235" s="38"/>
      <c r="AX235" s="38"/>
      <c r="AY235" s="38"/>
      <c r="AZ235" s="38"/>
      <c r="BA235" s="38"/>
      <c r="BB235" s="38"/>
      <c r="BC235" s="38"/>
    </row>
    <row r="236" spans="1:55">
      <c r="A236" s="3"/>
      <c r="B236" s="3">
        <v>2014</v>
      </c>
      <c r="C236" s="38"/>
      <c r="D236" s="38"/>
      <c r="E236" s="38"/>
      <c r="F236" s="38"/>
      <c r="G236" s="24"/>
      <c r="H236" s="24"/>
      <c r="I236" s="24">
        <f>利润表!C236/负债表!C236</f>
        <v>0.00213306715912601</v>
      </c>
      <c r="J236" s="24">
        <f>利润表!C236/资产表!C236</f>
        <v>0.00129384058203717</v>
      </c>
      <c r="K236" s="24"/>
      <c r="L236" s="38"/>
      <c r="M236" s="24"/>
      <c r="N236" s="24"/>
      <c r="O236" s="24"/>
      <c r="P236" s="24"/>
      <c r="Q236" s="24"/>
      <c r="R236" s="24">
        <f>利润表!C236/利润表!F236</f>
        <v>0.00171506203812835</v>
      </c>
      <c r="S236" s="24">
        <f>利润表!F236/资产表!C236</f>
        <v>0.754398705862058</v>
      </c>
      <c r="T236" s="44">
        <f>资产表!C236/负债表!C236</f>
        <v>1.64863213346381</v>
      </c>
      <c r="U236" s="38"/>
      <c r="V236" s="38"/>
      <c r="W236" s="38"/>
      <c r="X236" s="38"/>
      <c r="Y236" s="24">
        <f>负债表!E236/资产表!C236</f>
        <v>0.393436546757719</v>
      </c>
      <c r="Z236" s="38"/>
      <c r="AA236" s="38"/>
      <c r="AB236" s="24">
        <f>(利润表!C236-利润表!C237)/利润表!C237</f>
        <v>-0.892209010074995</v>
      </c>
      <c r="AC236" s="24">
        <f>(利润表!F236-利润表!F237)/利润表!F237</f>
        <v>0.379449556137335</v>
      </c>
      <c r="AD236" s="38"/>
      <c r="AE236" s="24"/>
      <c r="AF236" s="38"/>
      <c r="AG236" s="24">
        <f>(资产表!C236-资产表!C237)/资产表!C237</f>
        <v>0.242923227206257</v>
      </c>
      <c r="AH236" s="38"/>
      <c r="AI236" s="38"/>
      <c r="AJ236" s="38"/>
      <c r="AK236" s="38"/>
      <c r="AL236" s="38"/>
      <c r="AM236" s="3"/>
      <c r="AN236" s="38"/>
      <c r="AO236" s="38"/>
      <c r="AP236" s="38"/>
      <c r="AQ236" s="38"/>
      <c r="AR236" s="53"/>
      <c r="AS236" s="56"/>
      <c r="AT236" s="56"/>
      <c r="AU236" s="38"/>
      <c r="AV236" s="38"/>
      <c r="AW236" s="38"/>
      <c r="AX236" s="38"/>
      <c r="AY236" s="38"/>
      <c r="AZ236" s="38"/>
      <c r="BA236" s="38"/>
      <c r="BB236" s="38"/>
      <c r="BC236" s="38"/>
    </row>
    <row r="237" spans="1:55">
      <c r="A237" s="3"/>
      <c r="B237" s="3">
        <v>2013</v>
      </c>
      <c r="C237" s="38"/>
      <c r="D237" s="38"/>
      <c r="E237" s="38"/>
      <c r="F237" s="38"/>
      <c r="G237" s="24"/>
      <c r="H237" s="24"/>
      <c r="I237" s="24">
        <f>利润表!C237/负债表!C237</f>
        <v>0.0203753593741069</v>
      </c>
      <c r="J237" s="24">
        <f>利润表!C237/资产表!C237</f>
        <v>0.0149190995725609</v>
      </c>
      <c r="K237" s="24"/>
      <c r="L237" s="38"/>
      <c r="M237" s="24"/>
      <c r="N237" s="24"/>
      <c r="O237" s="24"/>
      <c r="P237" s="24"/>
      <c r="Q237" s="24"/>
      <c r="R237" s="24">
        <f>利润表!C237/利润表!F237</f>
        <v>0.021948416735853</v>
      </c>
      <c r="S237" s="24">
        <f>利润表!F237/资产表!C237</f>
        <v>0.679734659320114</v>
      </c>
      <c r="T237" s="44">
        <f>资产表!C237/负债表!C237</f>
        <v>1.36572313060911</v>
      </c>
      <c r="U237" s="38"/>
      <c r="V237" s="38"/>
      <c r="W237" s="38"/>
      <c r="X237" s="38"/>
      <c r="Y237" s="24">
        <f>负债表!E237/资产表!C237</f>
        <v>0.267787168872214</v>
      </c>
      <c r="Z237" s="38"/>
      <c r="AA237" s="38"/>
      <c r="AB237" s="24">
        <f>(利润表!C237-利润表!C238)/利润表!C238</f>
        <v>0.00831626444117885</v>
      </c>
      <c r="AC237" s="24">
        <f>(利润表!F237-利润表!F238)/利润表!F238</f>
        <v>0.834137365677553</v>
      </c>
      <c r="AD237" s="38"/>
      <c r="AE237" s="24"/>
      <c r="AF237" s="38"/>
      <c r="AG237" s="24">
        <f>(资产表!C237-资产表!C238)/资产表!C238</f>
        <v>0.281822978382847</v>
      </c>
      <c r="AH237" s="38"/>
      <c r="AI237" s="38"/>
      <c r="AJ237" s="38"/>
      <c r="AK237" s="38"/>
      <c r="AL237" s="38"/>
      <c r="AM237" s="3"/>
      <c r="AN237" s="38"/>
      <c r="AO237" s="38"/>
      <c r="AP237" s="38"/>
      <c r="AQ237" s="38"/>
      <c r="AR237" s="53"/>
      <c r="AS237" s="56"/>
      <c r="AT237" s="56"/>
      <c r="AU237" s="38"/>
      <c r="AV237" s="38"/>
      <c r="AW237" s="38"/>
      <c r="AX237" s="38"/>
      <c r="AY237" s="38"/>
      <c r="AZ237" s="38"/>
      <c r="BA237" s="38"/>
      <c r="BB237" s="38"/>
      <c r="BC237" s="38"/>
    </row>
    <row r="238" spans="1:55">
      <c r="A238" s="3"/>
      <c r="B238" s="3">
        <v>2012</v>
      </c>
      <c r="C238" s="38"/>
      <c r="D238" s="38"/>
      <c r="E238" s="38"/>
      <c r="F238" s="38"/>
      <c r="G238" s="24"/>
      <c r="H238" s="24"/>
      <c r="I238" s="24">
        <f>利润表!C238/负债表!C238</f>
        <v>0.0220890325712733</v>
      </c>
      <c r="J238" s="24">
        <f>利润表!C238/资产表!C238</f>
        <v>0.0189659190506947</v>
      </c>
      <c r="K238" s="24"/>
      <c r="L238" s="38"/>
      <c r="M238" s="24"/>
      <c r="N238" s="24"/>
      <c r="O238" s="24"/>
      <c r="P238" s="24"/>
      <c r="Q238" s="24"/>
      <c r="R238" s="24">
        <f>利润表!C238/利润表!F238</f>
        <v>0.0399243894721872</v>
      </c>
      <c r="S238" s="24">
        <f>利润表!F238/资产表!C238</f>
        <v>0.475045938120283</v>
      </c>
      <c r="T238" s="44">
        <f>资产表!C238/负债表!C238</f>
        <v>1.1646697696131</v>
      </c>
      <c r="U238" s="38"/>
      <c r="V238" s="38"/>
      <c r="W238" s="38"/>
      <c r="X238" s="38"/>
      <c r="Y238" s="24">
        <f>负债表!E238/资产表!C238</f>
        <v>0.141387519371952</v>
      </c>
      <c r="Z238" s="38"/>
      <c r="AA238" s="38"/>
      <c r="AB238" s="24" t="e">
        <f>(利润表!C238-利润表!C239)/利润表!C239</f>
        <v>#DIV/0!</v>
      </c>
      <c r="AC238" s="24" t="e">
        <f>(利润表!F238-利润表!F239)/利润表!F239</f>
        <v>#DIV/0!</v>
      </c>
      <c r="AD238" s="38"/>
      <c r="AE238" s="24"/>
      <c r="AF238" s="38"/>
      <c r="AG238" s="24" t="e">
        <f>(资产表!C238-资产表!C239)/资产表!C239</f>
        <v>#DIV/0!</v>
      </c>
      <c r="AH238" s="38"/>
      <c r="AI238" s="38"/>
      <c r="AJ238" s="38"/>
      <c r="AK238" s="38"/>
      <c r="AL238" s="38"/>
      <c r="AM238" s="3"/>
      <c r="AN238" s="38"/>
      <c r="AO238" s="38"/>
      <c r="AP238" s="38"/>
      <c r="AQ238" s="38"/>
      <c r="AR238" s="53"/>
      <c r="AS238" s="56"/>
      <c r="AT238" s="56"/>
      <c r="AU238" s="38"/>
      <c r="AV238" s="38"/>
      <c r="AW238" s="38"/>
      <c r="AX238" s="38"/>
      <c r="AY238" s="38"/>
      <c r="AZ238" s="38"/>
      <c r="BA238" s="38"/>
      <c r="BB238" s="38"/>
      <c r="BC238" s="38"/>
    </row>
    <row r="239" spans="1:55">
      <c r="A239" s="3"/>
      <c r="B239" s="3">
        <v>2011</v>
      </c>
      <c r="C239" s="38"/>
      <c r="D239" s="38"/>
      <c r="E239" s="38"/>
      <c r="F239" s="38"/>
      <c r="G239" s="24"/>
      <c r="H239" s="24"/>
      <c r="I239" s="24" t="e">
        <f>利润表!C239/负债表!C239</f>
        <v>#DIV/0!</v>
      </c>
      <c r="J239" s="24" t="e">
        <f>利润表!C239/资产表!C239</f>
        <v>#DIV/0!</v>
      </c>
      <c r="K239" s="24"/>
      <c r="L239" s="38"/>
      <c r="M239" s="24"/>
      <c r="N239" s="24"/>
      <c r="O239" s="24"/>
      <c r="P239" s="24"/>
      <c r="Q239" s="24"/>
      <c r="R239" s="24" t="e">
        <f>利润表!C239/利润表!F239</f>
        <v>#DIV/0!</v>
      </c>
      <c r="S239" s="24" t="e">
        <f>利润表!F239/资产表!C239</f>
        <v>#DIV/0!</v>
      </c>
      <c r="T239" s="44" t="e">
        <f>资产表!C239/负债表!C239</f>
        <v>#DIV/0!</v>
      </c>
      <c r="U239" s="38"/>
      <c r="V239" s="38"/>
      <c r="W239" s="38"/>
      <c r="X239" s="38"/>
      <c r="Y239" s="24" t="e">
        <f>负债表!E239/资产表!C239</f>
        <v>#DIV/0!</v>
      </c>
      <c r="Z239" s="38"/>
      <c r="AA239" s="38"/>
      <c r="AB239" s="24" t="e">
        <f>(利润表!C239-利润表!C240)/利润表!C240</f>
        <v>#DIV/0!</v>
      </c>
      <c r="AC239" s="24" t="e">
        <f>(利润表!F239-利润表!F240)/利润表!F240</f>
        <v>#DIV/0!</v>
      </c>
      <c r="AD239" s="38"/>
      <c r="AE239" s="24"/>
      <c r="AF239" s="38"/>
      <c r="AG239" s="24" t="e">
        <f>(资产表!C239-资产表!C240)/资产表!C240</f>
        <v>#DIV/0!</v>
      </c>
      <c r="AH239" s="38"/>
      <c r="AI239" s="38"/>
      <c r="AJ239" s="38"/>
      <c r="AK239" s="38"/>
      <c r="AL239" s="38"/>
      <c r="AM239" s="3"/>
      <c r="AN239" s="38"/>
      <c r="AO239" s="38"/>
      <c r="AP239" s="38"/>
      <c r="AQ239" s="38"/>
      <c r="AR239" s="53"/>
      <c r="AS239" s="56"/>
      <c r="AT239" s="56"/>
      <c r="AU239" s="38"/>
      <c r="AV239" s="38"/>
      <c r="AW239" s="38"/>
      <c r="AX239" s="38"/>
      <c r="AY239" s="38"/>
      <c r="AZ239" s="38"/>
      <c r="BA239" s="38"/>
      <c r="BB239" s="38"/>
      <c r="BC239" s="38"/>
    </row>
    <row r="240" spans="1:55">
      <c r="A240" s="3"/>
      <c r="B240" s="3">
        <v>2010</v>
      </c>
      <c r="C240" s="38"/>
      <c r="D240" s="38"/>
      <c r="E240" s="38"/>
      <c r="F240" s="38"/>
      <c r="G240" s="24"/>
      <c r="H240" s="24"/>
      <c r="I240" s="24" t="e">
        <f>利润表!C240/负债表!C240</f>
        <v>#DIV/0!</v>
      </c>
      <c r="J240" s="24" t="e">
        <f>利润表!C240/资产表!C240</f>
        <v>#DIV/0!</v>
      </c>
      <c r="K240" s="24"/>
      <c r="L240" s="38"/>
      <c r="M240" s="24"/>
      <c r="N240" s="24"/>
      <c r="O240" s="24"/>
      <c r="P240" s="24"/>
      <c r="Q240" s="24"/>
      <c r="R240" s="24" t="e">
        <f>利润表!C240/利润表!F240</f>
        <v>#DIV/0!</v>
      </c>
      <c r="S240" s="24" t="e">
        <f>利润表!F240/资产表!C240</f>
        <v>#DIV/0!</v>
      </c>
      <c r="T240" s="44" t="e">
        <f>资产表!C240/负债表!C240</f>
        <v>#DIV/0!</v>
      </c>
      <c r="U240" s="38"/>
      <c r="V240" s="38"/>
      <c r="W240" s="38"/>
      <c r="X240" s="38"/>
      <c r="Y240" s="24" t="e">
        <f>负债表!E240/资产表!C240</f>
        <v>#DIV/0!</v>
      </c>
      <c r="Z240" s="38"/>
      <c r="AA240" s="38"/>
      <c r="AB240" s="24">
        <f>(利润表!C240-利润表!C241)/利润表!C241</f>
        <v>-1</v>
      </c>
      <c r="AC240" s="24">
        <f>(利润表!F240-利润表!F241)/利润表!F241</f>
        <v>-1</v>
      </c>
      <c r="AD240" s="38"/>
      <c r="AE240" s="24"/>
      <c r="AF240" s="38"/>
      <c r="AG240" s="24">
        <f>(资产表!C240-资产表!C241)/资产表!C241</f>
        <v>-1</v>
      </c>
      <c r="AH240" s="38"/>
      <c r="AI240" s="38"/>
      <c r="AJ240" s="38"/>
      <c r="AK240" s="38"/>
      <c r="AL240" s="38"/>
      <c r="AM240" s="3"/>
      <c r="AN240" s="38"/>
      <c r="AO240" s="38"/>
      <c r="AP240" s="38"/>
      <c r="AQ240" s="38"/>
      <c r="AR240" s="53"/>
      <c r="AS240" s="56"/>
      <c r="AT240" s="56"/>
      <c r="AU240" s="38"/>
      <c r="AV240" s="38"/>
      <c r="AW240" s="38"/>
      <c r="AX240" s="38"/>
      <c r="AY240" s="38"/>
      <c r="AZ240" s="38"/>
      <c r="BA240" s="38"/>
      <c r="BB240" s="38"/>
      <c r="BC240" s="38"/>
    </row>
    <row r="241" spans="1:55">
      <c r="A241" s="3" t="s">
        <v>73</v>
      </c>
      <c r="B241" s="3">
        <v>2023</v>
      </c>
      <c r="C241" s="38"/>
      <c r="D241" s="38"/>
      <c r="E241" s="38"/>
      <c r="F241" s="38"/>
      <c r="G241" s="24"/>
      <c r="H241" s="24"/>
      <c r="I241" s="24">
        <f>利润表!C241/负债表!C241</f>
        <v>0.00116997414618923</v>
      </c>
      <c r="J241" s="24">
        <f>利润表!C241/资产表!C241</f>
        <v>0.000957692098601512</v>
      </c>
      <c r="K241" s="24"/>
      <c r="L241" s="38"/>
      <c r="M241" s="24"/>
      <c r="N241" s="24"/>
      <c r="O241" s="24"/>
      <c r="P241" s="24"/>
      <c r="Q241" s="24"/>
      <c r="R241" s="24">
        <f>利润表!C241/利润表!F241</f>
        <v>0.00218066761388857</v>
      </c>
      <c r="S241" s="24">
        <f>利润表!F241/资产表!C241</f>
        <v>0.439173807370742</v>
      </c>
      <c r="T241" s="44">
        <f>资产表!C241/负债表!C241</f>
        <v>1.22166001776324</v>
      </c>
      <c r="U241" s="38"/>
      <c r="V241" s="38"/>
      <c r="W241" s="38"/>
      <c r="X241" s="38"/>
      <c r="Y241" s="24">
        <f>负债表!E241/资产表!C241</f>
        <v>0.181441656876909</v>
      </c>
      <c r="Z241" s="38"/>
      <c r="AA241" s="38"/>
      <c r="AB241" s="24">
        <f>(利润表!C241-利润表!C242)/利润表!C242</f>
        <v>-1.02604656492228</v>
      </c>
      <c r="AC241" s="24">
        <f>(利润表!F241-利润表!F242)/利润表!F242</f>
        <v>-0.320741747240554</v>
      </c>
      <c r="AD241" s="38"/>
      <c r="AE241" s="24"/>
      <c r="AF241" s="38"/>
      <c r="AG241" s="24">
        <f>(资产表!C241-资产表!C242)/资产表!C242</f>
        <v>-0.00937663063028519</v>
      </c>
      <c r="AH241" s="38"/>
      <c r="AI241" s="38"/>
      <c r="AJ241" s="38"/>
      <c r="AK241" s="38"/>
      <c r="AL241" s="38"/>
      <c r="AM241" s="3"/>
      <c r="AN241" s="38"/>
      <c r="AO241" s="38"/>
      <c r="AP241" s="38"/>
      <c r="AQ241" s="38"/>
      <c r="AR241" s="53"/>
      <c r="AS241" s="56"/>
      <c r="AT241" s="56"/>
      <c r="AU241" s="38"/>
      <c r="AV241" s="38"/>
      <c r="AW241" s="38"/>
      <c r="AX241" s="38"/>
      <c r="AY241" s="38"/>
      <c r="AZ241" s="38"/>
      <c r="BA241" s="38"/>
      <c r="BB241" s="38"/>
      <c r="BC241" s="38"/>
    </row>
    <row r="242" spans="1:55">
      <c r="A242" s="3"/>
      <c r="B242" s="3">
        <v>2022</v>
      </c>
      <c r="C242" s="38"/>
      <c r="D242" s="38"/>
      <c r="E242" s="38"/>
      <c r="F242" s="38"/>
      <c r="G242" s="24"/>
      <c r="H242" s="24"/>
      <c r="I242" s="24">
        <f>利润表!C242/负债表!C242</f>
        <v>-0.0450246315976765</v>
      </c>
      <c r="J242" s="24">
        <f>利润表!C242/资产表!C242</f>
        <v>-0.0364236964208638</v>
      </c>
      <c r="K242" s="24"/>
      <c r="L242" s="38"/>
      <c r="M242" s="24"/>
      <c r="N242" s="24"/>
      <c r="O242" s="24"/>
      <c r="P242" s="24"/>
      <c r="Q242" s="24"/>
      <c r="R242" s="24">
        <f>利润表!C242/利润表!F242</f>
        <v>-0.0568687839520874</v>
      </c>
      <c r="S242" s="24">
        <f>利润表!F242/资产表!C242</f>
        <v>0.640486641169455</v>
      </c>
      <c r="T242" s="44">
        <f>资产表!C242/负债表!C242</f>
        <v>1.23613570345612</v>
      </c>
      <c r="U242" s="38"/>
      <c r="V242" s="38"/>
      <c r="W242" s="38"/>
      <c r="X242" s="38"/>
      <c r="Y242" s="24">
        <f>负债表!E242/资产表!C242</f>
        <v>0.191027330410329</v>
      </c>
      <c r="Z242" s="38"/>
      <c r="AA242" s="38"/>
      <c r="AB242" s="24">
        <f>(利润表!C242-利润表!C243)/利润表!C243</f>
        <v>-0.441538683400918</v>
      </c>
      <c r="AC242" s="24">
        <f>(利润表!F242-利润表!F243)/利润表!F243</f>
        <v>-0.238552922169214</v>
      </c>
      <c r="AD242" s="38"/>
      <c r="AE242" s="24"/>
      <c r="AF242" s="38"/>
      <c r="AG242" s="24">
        <f>(资产表!C242-资产表!C243)/资产表!C243</f>
        <v>-0.0847258086542828</v>
      </c>
      <c r="AH242" s="38"/>
      <c r="AI242" s="38"/>
      <c r="AJ242" s="38"/>
      <c r="AK242" s="38"/>
      <c r="AL242" s="38"/>
      <c r="AM242" s="3"/>
      <c r="AN242" s="38"/>
      <c r="AO242" s="38"/>
      <c r="AP242" s="38"/>
      <c r="AQ242" s="38"/>
      <c r="AR242" s="53"/>
      <c r="AS242" s="56"/>
      <c r="AT242" s="56"/>
      <c r="AU242" s="38"/>
      <c r="AV242" s="38"/>
      <c r="AW242" s="38"/>
      <c r="AX242" s="38"/>
      <c r="AY242" s="38"/>
      <c r="AZ242" s="38"/>
      <c r="BA242" s="38"/>
      <c r="BB242" s="38"/>
      <c r="BC242" s="38"/>
    </row>
    <row r="243" spans="1:55">
      <c r="A243" s="3"/>
      <c r="B243" s="3">
        <v>2021</v>
      </c>
      <c r="C243" s="38"/>
      <c r="D243" s="38"/>
      <c r="E243" s="38"/>
      <c r="F243" s="38"/>
      <c r="G243" s="24"/>
      <c r="H243" s="24"/>
      <c r="I243" s="24">
        <f>利润表!C243/负债表!C243</f>
        <v>-0.0770996828016302</v>
      </c>
      <c r="J243" s="24">
        <f>利润表!C243/资产表!C243</f>
        <v>-0.0596955747811644</v>
      </c>
      <c r="K243" s="24"/>
      <c r="L243" s="38"/>
      <c r="M243" s="24"/>
      <c r="N243" s="24"/>
      <c r="O243" s="24"/>
      <c r="P243" s="24"/>
      <c r="Q243" s="24"/>
      <c r="R243" s="24">
        <f>利润表!C243/利润表!F243</f>
        <v>-0.0775390668485531</v>
      </c>
      <c r="S243" s="24">
        <f>利润表!F243/资产表!C243</f>
        <v>0.769877394807445</v>
      </c>
      <c r="T243" s="44">
        <f>资产表!C243/负债表!C243</f>
        <v>1.29154770825588</v>
      </c>
      <c r="U243" s="38"/>
      <c r="V243" s="38"/>
      <c r="W243" s="38"/>
      <c r="X243" s="38"/>
      <c r="Y243" s="24">
        <f>负债表!E243/资产表!C243</f>
        <v>0.225735144270889</v>
      </c>
      <c r="Z243" s="38"/>
      <c r="AA243" s="38"/>
      <c r="AB243" s="24">
        <f>(利润表!C243-利润表!C244)/利润表!C244</f>
        <v>-35.6686835713177</v>
      </c>
      <c r="AC243" s="24">
        <f>(利润表!F243-利润表!F244)/利润表!F244</f>
        <v>0.0363448530970919</v>
      </c>
      <c r="AD243" s="38"/>
      <c r="AE243" s="24"/>
      <c r="AF243" s="38"/>
      <c r="AG243" s="24">
        <f>(资产表!C243-资产表!C244)/资产表!C244</f>
        <v>-0.094588276957738</v>
      </c>
      <c r="AH243" s="38"/>
      <c r="AI243" s="38"/>
      <c r="AJ243" s="38"/>
      <c r="AK243" s="38"/>
      <c r="AL243" s="38"/>
      <c r="AM243" s="3"/>
      <c r="AN243" s="38"/>
      <c r="AO243" s="38"/>
      <c r="AP243" s="38"/>
      <c r="AQ243" s="38"/>
      <c r="AR243" s="53"/>
      <c r="AS243" s="56"/>
      <c r="AT243" s="56"/>
      <c r="AU243" s="38"/>
      <c r="AV243" s="38"/>
      <c r="AW243" s="38"/>
      <c r="AX243" s="38"/>
      <c r="AY243" s="38"/>
      <c r="AZ243" s="38"/>
      <c r="BA243" s="38"/>
      <c r="BB243" s="38"/>
      <c r="BC243" s="38"/>
    </row>
    <row r="244" spans="1:55">
      <c r="A244" s="3"/>
      <c r="B244" s="3">
        <v>2020</v>
      </c>
      <c r="C244" s="38"/>
      <c r="D244" s="38"/>
      <c r="E244" s="38"/>
      <c r="F244" s="38"/>
      <c r="G244" s="24"/>
      <c r="H244" s="24"/>
      <c r="I244" s="24">
        <f>利润表!C244/负债表!C244</f>
        <v>0.00206589789631103</v>
      </c>
      <c r="J244" s="24">
        <f>利润表!C244/资产表!C244</f>
        <v>0.00155901717783506</v>
      </c>
      <c r="K244" s="24"/>
      <c r="L244" s="38"/>
      <c r="M244" s="24"/>
      <c r="N244" s="24"/>
      <c r="O244" s="24"/>
      <c r="P244" s="24"/>
      <c r="Q244" s="24"/>
      <c r="R244" s="24">
        <f>利润表!C244/利润表!F244</f>
        <v>0.00231786167124416</v>
      </c>
      <c r="S244" s="24">
        <f>利润表!F244/资产表!C244</f>
        <v>0.672610103172473</v>
      </c>
      <c r="T244" s="44">
        <f>资产表!C244/负债表!C244</f>
        <v>1.3251283729791</v>
      </c>
      <c r="U244" s="38"/>
      <c r="V244" s="38"/>
      <c r="W244" s="38"/>
      <c r="X244" s="38"/>
      <c r="Y244" s="24">
        <f>负债表!E244/资产表!C244</f>
        <v>0.245356132740678</v>
      </c>
      <c r="Z244" s="38"/>
      <c r="AA244" s="38"/>
      <c r="AB244" s="24">
        <f>(利润表!C244-利润表!C245)/利润表!C245</f>
        <v>-0.927413317823745</v>
      </c>
      <c r="AC244" s="24">
        <f>(利润表!F244-利润表!F245)/利润表!F245</f>
        <v>0.0648294451829911</v>
      </c>
      <c r="AD244" s="38"/>
      <c r="AE244" s="24"/>
      <c r="AF244" s="38"/>
      <c r="AG244" s="24">
        <f>(资产表!C244-资产表!C245)/资产表!C245</f>
        <v>-0.0304698655922025</v>
      </c>
      <c r="AH244" s="38"/>
      <c r="AI244" s="38"/>
      <c r="AJ244" s="38"/>
      <c r="AK244" s="38"/>
      <c r="AL244" s="38"/>
      <c r="AM244" s="3"/>
      <c r="AN244" s="38"/>
      <c r="AO244" s="38"/>
      <c r="AP244" s="38"/>
      <c r="AQ244" s="38"/>
      <c r="AR244" s="53"/>
      <c r="AS244" s="56"/>
      <c r="AT244" s="56"/>
      <c r="AU244" s="38"/>
      <c r="AV244" s="38"/>
      <c r="AW244" s="38"/>
      <c r="AX244" s="38"/>
      <c r="AY244" s="38"/>
      <c r="AZ244" s="38"/>
      <c r="BA244" s="38"/>
      <c r="BB244" s="38"/>
      <c r="BC244" s="38"/>
    </row>
    <row r="245" spans="1:55">
      <c r="A245" s="3"/>
      <c r="B245" s="3">
        <v>2019</v>
      </c>
      <c r="C245" s="38"/>
      <c r="D245" s="38"/>
      <c r="E245" s="38"/>
      <c r="F245" s="38"/>
      <c r="G245" s="24"/>
      <c r="H245" s="24"/>
      <c r="I245" s="24">
        <f>利润表!C245/负债表!C245</f>
        <v>0.0281597732876383</v>
      </c>
      <c r="J245" s="24">
        <f>利润表!C245/资产表!C245</f>
        <v>0.0208235738106919</v>
      </c>
      <c r="K245" s="24"/>
      <c r="L245" s="38"/>
      <c r="M245" s="24"/>
      <c r="N245" s="24"/>
      <c r="O245" s="24"/>
      <c r="P245" s="24"/>
      <c r="Q245" s="24"/>
      <c r="R245" s="24">
        <f>利润表!C245/利润表!F245</f>
        <v>0.0340024820449669</v>
      </c>
      <c r="S245" s="24">
        <f>利润表!F245/资产表!C245</f>
        <v>0.612413346271416</v>
      </c>
      <c r="T245" s="44">
        <f>资产表!C245/负债表!C245</f>
        <v>1.35230261354944</v>
      </c>
      <c r="U245" s="38"/>
      <c r="V245" s="38"/>
      <c r="W245" s="38"/>
      <c r="X245" s="38"/>
      <c r="Y245" s="24">
        <f>负债表!E245/资产表!C245</f>
        <v>0.26052054475051</v>
      </c>
      <c r="Z245" s="38"/>
      <c r="AA245" s="38"/>
      <c r="AB245" s="24">
        <f>(利润表!C245-利润表!C246)/利润表!C246</f>
        <v>-0.458333548560395</v>
      </c>
      <c r="AC245" s="24">
        <f>(利润表!F245-利润表!F246)/利润表!F246</f>
        <v>-0.0810148196805243</v>
      </c>
      <c r="AD245" s="38"/>
      <c r="AE245" s="24"/>
      <c r="AF245" s="38"/>
      <c r="AG245" s="24">
        <f>(资产表!C245-资产表!C246)/资产表!C246</f>
        <v>0.0194078031999907</v>
      </c>
      <c r="AH245" s="38"/>
      <c r="AI245" s="38"/>
      <c r="AJ245" s="38"/>
      <c r="AK245" s="38"/>
      <c r="AL245" s="38"/>
      <c r="AM245" s="3"/>
      <c r="AN245" s="38"/>
      <c r="AO245" s="38"/>
      <c r="AP245" s="38"/>
      <c r="AQ245" s="38"/>
      <c r="AR245" s="53"/>
      <c r="AS245" s="56"/>
      <c r="AT245" s="56"/>
      <c r="AU245" s="38"/>
      <c r="AV245" s="38"/>
      <c r="AW245" s="38"/>
      <c r="AX245" s="38"/>
      <c r="AY245" s="38"/>
      <c r="AZ245" s="38"/>
      <c r="BA245" s="38"/>
      <c r="BB245" s="38"/>
      <c r="BC245" s="38"/>
    </row>
    <row r="246" spans="1:55">
      <c r="A246" s="3"/>
      <c r="B246" s="3">
        <v>2018</v>
      </c>
      <c r="C246" s="38"/>
      <c r="D246" s="38"/>
      <c r="E246" s="38"/>
      <c r="F246" s="38"/>
      <c r="G246" s="24"/>
      <c r="H246" s="24"/>
      <c r="I246" s="24">
        <f>利润表!C246/负债表!C246</f>
        <v>0.0527596978045201</v>
      </c>
      <c r="J246" s="24">
        <f>利润表!C246/资产表!C246</f>
        <v>0.0391896407405566</v>
      </c>
      <c r="K246" s="24"/>
      <c r="L246" s="38"/>
      <c r="M246" s="24"/>
      <c r="N246" s="24"/>
      <c r="O246" s="24"/>
      <c r="P246" s="24"/>
      <c r="Q246" s="24"/>
      <c r="R246" s="24">
        <f>利润表!C246/利润表!F246</f>
        <v>0.057688226786716</v>
      </c>
      <c r="S246" s="24">
        <f>利润表!F246/资产表!C246</f>
        <v>0.679335159415594</v>
      </c>
      <c r="T246" s="44">
        <f>资产表!C246/负债表!C246</f>
        <v>1.3462664318308</v>
      </c>
      <c r="U246" s="38"/>
      <c r="V246" s="38"/>
      <c r="W246" s="38"/>
      <c r="X246" s="38"/>
      <c r="Y246" s="24">
        <f>负债表!E246/资产表!C246</f>
        <v>0.257204980859479</v>
      </c>
      <c r="Z246" s="38"/>
      <c r="AA246" s="38"/>
      <c r="AB246" s="24">
        <f>(利润表!C246-利润表!C247)/利润表!C247</f>
        <v>0.0439057857124</v>
      </c>
      <c r="AC246" s="24">
        <f>(利润表!F246-利润表!F247)/利润表!F247</f>
        <v>-0.18307496884185</v>
      </c>
      <c r="AD246" s="38"/>
      <c r="AE246" s="24"/>
      <c r="AF246" s="38"/>
      <c r="AG246" s="24">
        <f>(资产表!C246-资产表!C247)/资产表!C247</f>
        <v>0.0284143941113987</v>
      </c>
      <c r="AH246" s="38"/>
      <c r="AI246" s="38"/>
      <c r="AJ246" s="38"/>
      <c r="AK246" s="38"/>
      <c r="AL246" s="38"/>
      <c r="AM246" s="3"/>
      <c r="AN246" s="38"/>
      <c r="AO246" s="38"/>
      <c r="AP246" s="38"/>
      <c r="AQ246" s="38"/>
      <c r="AR246" s="53"/>
      <c r="AS246" s="56"/>
      <c r="AT246" s="56"/>
      <c r="AU246" s="38"/>
      <c r="AV246" s="38"/>
      <c r="AW246" s="38"/>
      <c r="AX246" s="38"/>
      <c r="AY246" s="38"/>
      <c r="AZ246" s="38"/>
      <c r="BA246" s="38"/>
      <c r="BB246" s="38"/>
      <c r="BC246" s="38"/>
    </row>
    <row r="247" spans="1:55">
      <c r="A247" s="3"/>
      <c r="B247" s="3">
        <v>2017</v>
      </c>
      <c r="C247" s="38"/>
      <c r="D247" s="38"/>
      <c r="E247" s="38"/>
      <c r="F247" s="38"/>
      <c r="G247" s="24"/>
      <c r="H247" s="24"/>
      <c r="I247" s="24">
        <f>利润表!C247/负债表!C247</f>
        <v>0.0519732533437113</v>
      </c>
      <c r="J247" s="24">
        <f>利润表!C247/资产表!C247</f>
        <v>0.0386080728637197</v>
      </c>
      <c r="K247" s="24"/>
      <c r="L247" s="38"/>
      <c r="M247" s="24"/>
      <c r="N247" s="24"/>
      <c r="O247" s="24"/>
      <c r="P247" s="24"/>
      <c r="Q247" s="24"/>
      <c r="R247" s="24">
        <f>利润表!C247/利润表!F247</f>
        <v>0.0451448369289717</v>
      </c>
      <c r="S247" s="24">
        <f>利润表!F247/资产表!C247</f>
        <v>0.855204614526871</v>
      </c>
      <c r="T247" s="44">
        <f>资产表!C247/负债表!C247</f>
        <v>1.34617579922128</v>
      </c>
      <c r="U247" s="38"/>
      <c r="V247" s="38"/>
      <c r="W247" s="38"/>
      <c r="X247" s="38"/>
      <c r="Y247" s="24">
        <f>负债表!E247/资产表!C247</f>
        <v>0.257154971454346</v>
      </c>
      <c r="Z247" s="38"/>
      <c r="AA247" s="38"/>
      <c r="AB247" s="24">
        <f>(利润表!C247-利润表!C248)/利润表!C248</f>
        <v>0.216518667719261</v>
      </c>
      <c r="AC247" s="24">
        <f>(利润表!F247-利润表!F248)/利润表!F248</f>
        <v>-0.0175371578772204</v>
      </c>
      <c r="AD247" s="38"/>
      <c r="AE247" s="24"/>
      <c r="AF247" s="38"/>
      <c r="AG247" s="24">
        <f>(资产表!C247-资产表!C248)/资产表!C248</f>
        <v>0.0204456009000531</v>
      </c>
      <c r="AH247" s="38"/>
      <c r="AI247" s="38"/>
      <c r="AJ247" s="38"/>
      <c r="AK247" s="38"/>
      <c r="AL247" s="38"/>
      <c r="AM247" s="3"/>
      <c r="AN247" s="38"/>
      <c r="AO247" s="38"/>
      <c r="AP247" s="38"/>
      <c r="AQ247" s="38"/>
      <c r="AR247" s="53"/>
      <c r="AS247" s="56"/>
      <c r="AT247" s="56"/>
      <c r="AU247" s="38"/>
      <c r="AV247" s="38"/>
      <c r="AW247" s="38"/>
      <c r="AX247" s="38"/>
      <c r="AY247" s="38"/>
      <c r="AZ247" s="38"/>
      <c r="BA247" s="38"/>
      <c r="BB247" s="38"/>
      <c r="BC247" s="38"/>
    </row>
    <row r="248" spans="1:55">
      <c r="A248" s="3"/>
      <c r="B248" s="3">
        <v>2016</v>
      </c>
      <c r="C248" s="38"/>
      <c r="D248" s="38"/>
      <c r="E248" s="38"/>
      <c r="F248" s="38"/>
      <c r="G248" s="24"/>
      <c r="H248" s="24"/>
      <c r="I248" s="24">
        <f>利润表!C248/负债表!C248</f>
        <v>0.0412878513284211</v>
      </c>
      <c r="J248" s="24">
        <f>利润表!C248/资产表!C248</f>
        <v>0.0323853954389982</v>
      </c>
      <c r="K248" s="24"/>
      <c r="L248" s="38"/>
      <c r="M248" s="24"/>
      <c r="N248" s="24"/>
      <c r="O248" s="24"/>
      <c r="P248" s="24"/>
      <c r="Q248" s="24"/>
      <c r="R248" s="24">
        <f>利润表!C248/利润表!F248</f>
        <v>0.0364590581084634</v>
      </c>
      <c r="S248" s="24">
        <f>利润表!F248/资产表!C248</f>
        <v>0.888267473686613</v>
      </c>
      <c r="T248" s="44">
        <f>资产表!C248/负债表!C248</f>
        <v>1.27489106644357</v>
      </c>
      <c r="U248" s="38"/>
      <c r="V248" s="38"/>
      <c r="W248" s="38"/>
      <c r="X248" s="38"/>
      <c r="Y248" s="24">
        <f>负债表!E248/资产表!C248</f>
        <v>0.215619258522537</v>
      </c>
      <c r="Z248" s="38"/>
      <c r="AA248" s="38"/>
      <c r="AB248" s="24">
        <f>(利润表!C248-利润表!C249)/利润表!C249</f>
        <v>3.46547967116314</v>
      </c>
      <c r="AC248" s="24">
        <f>(利润表!F248-利润表!F249)/利润表!F249</f>
        <v>0.675536164308877</v>
      </c>
      <c r="AD248" s="38"/>
      <c r="AE248" s="24"/>
      <c r="AF248" s="38"/>
      <c r="AG248" s="24">
        <f>(资产表!C248-资产表!C249)/资产表!C249</f>
        <v>0.728983654547197</v>
      </c>
      <c r="AH248" s="38"/>
      <c r="AI248" s="38"/>
      <c r="AJ248" s="38"/>
      <c r="AK248" s="38"/>
      <c r="AL248" s="38"/>
      <c r="AM248" s="3"/>
      <c r="AN248" s="38"/>
      <c r="AO248" s="38"/>
      <c r="AP248" s="38"/>
      <c r="AQ248" s="38"/>
      <c r="AR248" s="53"/>
      <c r="AS248" s="56"/>
      <c r="AT248" s="56"/>
      <c r="AU248" s="38"/>
      <c r="AV248" s="38"/>
      <c r="AW248" s="38"/>
      <c r="AX248" s="38"/>
      <c r="AY248" s="38"/>
      <c r="AZ248" s="38"/>
      <c r="BA248" s="38"/>
      <c r="BB248" s="38"/>
      <c r="BC248" s="38"/>
    </row>
    <row r="249" spans="1:55">
      <c r="A249" s="3"/>
      <c r="B249" s="3">
        <v>2015</v>
      </c>
      <c r="C249" s="38"/>
      <c r="D249" s="38"/>
      <c r="E249" s="38"/>
      <c r="F249" s="38"/>
      <c r="G249" s="24"/>
      <c r="H249" s="24"/>
      <c r="I249" s="24">
        <f>利润表!C249/负债表!C249</f>
        <v>0.0150627065202618</v>
      </c>
      <c r="J249" s="24">
        <f>利润表!C249/资产表!C249</f>
        <v>0.0125392619569334</v>
      </c>
      <c r="K249" s="24"/>
      <c r="L249" s="38"/>
      <c r="M249" s="24"/>
      <c r="N249" s="24"/>
      <c r="O249" s="24"/>
      <c r="P249" s="24"/>
      <c r="Q249" s="24"/>
      <c r="R249" s="24">
        <f>利润表!C249/利润表!F249</f>
        <v>0.0136801586561601</v>
      </c>
      <c r="S249" s="24">
        <f>利润表!F249/资产表!C249</f>
        <v>0.916602085699279</v>
      </c>
      <c r="T249" s="44">
        <f>资产表!C249/负债表!C249</f>
        <v>1.20124346807614</v>
      </c>
      <c r="U249" s="38"/>
      <c r="V249" s="38"/>
      <c r="W249" s="38"/>
      <c r="X249" s="38"/>
      <c r="Y249" s="24">
        <f>负债表!E249/资产表!C249</f>
        <v>0.167529292291131</v>
      </c>
      <c r="Z249" s="38"/>
      <c r="AA249" s="38"/>
      <c r="AB249" s="24">
        <f>(利润表!C249-利润表!C250)/利润表!C250</f>
        <v>-0.472644659766453</v>
      </c>
      <c r="AC249" s="24">
        <f>(利润表!F249-利润表!F250)/利润表!F250</f>
        <v>0.419823494966877</v>
      </c>
      <c r="AD249" s="38"/>
      <c r="AE249" s="24"/>
      <c r="AF249" s="38"/>
      <c r="AG249" s="24">
        <f>(资产表!C249-资产表!C250)/资产表!C250</f>
        <v>-0.0118584452451834</v>
      </c>
      <c r="AH249" s="38"/>
      <c r="AI249" s="38"/>
      <c r="AJ249" s="38"/>
      <c r="AK249" s="38"/>
      <c r="AL249" s="38"/>
      <c r="AM249" s="3"/>
      <c r="AN249" s="38"/>
      <c r="AO249" s="38"/>
      <c r="AP249" s="38"/>
      <c r="AQ249" s="38"/>
      <c r="AR249" s="53"/>
      <c r="AS249" s="56"/>
      <c r="AT249" s="56"/>
      <c r="AU249" s="38"/>
      <c r="AV249" s="38"/>
      <c r="AW249" s="38"/>
      <c r="AX249" s="38"/>
      <c r="AY249" s="38"/>
      <c r="AZ249" s="38"/>
      <c r="BA249" s="38"/>
      <c r="BB249" s="38"/>
      <c r="BC249" s="38"/>
    </row>
    <row r="250" spans="1:55">
      <c r="A250" s="3"/>
      <c r="B250" s="3">
        <v>2014</v>
      </c>
      <c r="C250" s="38"/>
      <c r="D250" s="38"/>
      <c r="E250" s="38"/>
      <c r="F250" s="38"/>
      <c r="G250" s="24"/>
      <c r="H250" s="24"/>
      <c r="I250" s="24">
        <f>利润表!C250/负债表!C250</f>
        <v>0.028878840302683</v>
      </c>
      <c r="J250" s="24">
        <f>利润表!C250/资产表!C250</f>
        <v>0.0234956676462491</v>
      </c>
      <c r="K250" s="24"/>
      <c r="L250" s="38"/>
      <c r="M250" s="24"/>
      <c r="N250" s="24"/>
      <c r="O250" s="24"/>
      <c r="P250" s="24"/>
      <c r="Q250" s="24"/>
      <c r="R250" s="24">
        <f>利润表!C250/利润表!F250</f>
        <v>0.0368317322173861</v>
      </c>
      <c r="S250" s="24">
        <f>利润表!F250/资产表!C250</f>
        <v>0.637919159152613</v>
      </c>
      <c r="T250" s="44">
        <f>资产表!C250/负债表!C250</f>
        <v>1.22911341518287</v>
      </c>
      <c r="U250" s="38"/>
      <c r="V250" s="38"/>
      <c r="W250" s="38"/>
      <c r="X250" s="38"/>
      <c r="Y250" s="24">
        <f>负债表!E250/资产表!C250</f>
        <v>0.186405430412445</v>
      </c>
      <c r="Z250" s="38"/>
      <c r="AA250" s="38"/>
      <c r="AB250" s="24">
        <f>(利润表!C250-利润表!C251)/利润表!C251</f>
        <v>0.0794507645663476</v>
      </c>
      <c r="AC250" s="24">
        <f>(利润表!F250-利润表!F251)/利润表!F251</f>
        <v>0.276262125415976</v>
      </c>
      <c r="AD250" s="38"/>
      <c r="AE250" s="24"/>
      <c r="AF250" s="38"/>
      <c r="AG250" s="24">
        <f>(资产表!C250-资产表!C251)/资产表!C251</f>
        <v>0.0367361734459138</v>
      </c>
      <c r="AH250" s="38"/>
      <c r="AI250" s="38"/>
      <c r="AJ250" s="38"/>
      <c r="AK250" s="38"/>
      <c r="AL250" s="38"/>
      <c r="AM250" s="3"/>
      <c r="AN250" s="38"/>
      <c r="AO250" s="38"/>
      <c r="AP250" s="38"/>
      <c r="AQ250" s="38"/>
      <c r="AR250" s="53"/>
      <c r="AS250" s="56"/>
      <c r="AT250" s="56"/>
      <c r="AU250" s="38"/>
      <c r="AV250" s="38"/>
      <c r="AW250" s="38"/>
      <c r="AX250" s="38"/>
      <c r="AY250" s="38"/>
      <c r="AZ250" s="38"/>
      <c r="BA250" s="38"/>
      <c r="BB250" s="38"/>
      <c r="BC250" s="38"/>
    </row>
    <row r="251" spans="1:55">
      <c r="A251" s="3"/>
      <c r="B251" s="3">
        <v>2013</v>
      </c>
      <c r="C251" s="38"/>
      <c r="D251" s="38"/>
      <c r="E251" s="38"/>
      <c r="F251" s="38"/>
      <c r="G251" s="24"/>
      <c r="H251" s="24"/>
      <c r="I251" s="24">
        <f>利润表!C251/负债表!C251</f>
        <v>0.0274965790869264</v>
      </c>
      <c r="J251" s="24">
        <f>利润表!C251/资产表!C251</f>
        <v>0.0225659283106952</v>
      </c>
      <c r="K251" s="24"/>
      <c r="L251" s="38"/>
      <c r="M251" s="24"/>
      <c r="N251" s="24"/>
      <c r="O251" s="24"/>
      <c r="P251" s="24"/>
      <c r="Q251" s="24"/>
      <c r="R251" s="24">
        <f>利润表!C251/利润表!F251</f>
        <v>0.0435470948611515</v>
      </c>
      <c r="S251" s="24">
        <f>利润表!F251/资产表!C251</f>
        <v>0.518195952741415</v>
      </c>
      <c r="T251" s="44">
        <f>资产表!C251/负债表!C251</f>
        <v>1.2184997979407</v>
      </c>
      <c r="U251" s="38"/>
      <c r="V251" s="38"/>
      <c r="W251" s="38"/>
      <c r="X251" s="38"/>
      <c r="Y251" s="24">
        <f>负债表!E251/资产表!C251</f>
        <v>0.179318698542234</v>
      </c>
      <c r="Z251" s="38"/>
      <c r="AA251" s="38"/>
      <c r="AB251" s="24">
        <f>(利润表!C251-利润表!C252)/利润表!C252</f>
        <v>-0.387387860179912</v>
      </c>
      <c r="AC251" s="24">
        <f>(利润表!F251-利润表!F252)/利润表!F252</f>
        <v>-0.0378860068586702</v>
      </c>
      <c r="AD251" s="38"/>
      <c r="AE251" s="24"/>
      <c r="AF251" s="38"/>
      <c r="AG251" s="24">
        <f>(资产表!C251-资产表!C252)/资产表!C252</f>
        <v>0.0192039627958012</v>
      </c>
      <c r="AH251" s="38"/>
      <c r="AI251" s="38"/>
      <c r="AJ251" s="38"/>
      <c r="AK251" s="38"/>
      <c r="AL251" s="38"/>
      <c r="AM251" s="3"/>
      <c r="AN251" s="38"/>
      <c r="AO251" s="38"/>
      <c r="AP251" s="38"/>
      <c r="AQ251" s="38"/>
      <c r="AR251" s="53"/>
      <c r="AS251" s="56"/>
      <c r="AT251" s="56"/>
      <c r="AU251" s="38"/>
      <c r="AV251" s="38"/>
      <c r="AW251" s="38"/>
      <c r="AX251" s="38"/>
      <c r="AY251" s="38"/>
      <c r="AZ251" s="38"/>
      <c r="BA251" s="38"/>
      <c r="BB251" s="38"/>
      <c r="BC251" s="38"/>
    </row>
    <row r="252" spans="1:55">
      <c r="A252" s="3"/>
      <c r="B252" s="3">
        <v>2012</v>
      </c>
      <c r="C252" s="38"/>
      <c r="D252" s="38"/>
      <c r="E252" s="38"/>
      <c r="F252" s="38"/>
      <c r="G252" s="24"/>
      <c r="H252" s="24"/>
      <c r="I252" s="24">
        <f>利润表!C252/负债表!C252</f>
        <v>0.0460582203238625</v>
      </c>
      <c r="J252" s="24">
        <f>利润表!C252/资产表!C252</f>
        <v>0.0375429771358774</v>
      </c>
      <c r="K252" s="24"/>
      <c r="L252" s="38"/>
      <c r="M252" s="24"/>
      <c r="N252" s="24"/>
      <c r="O252" s="24"/>
      <c r="P252" s="24"/>
      <c r="Q252" s="24"/>
      <c r="R252" s="24">
        <f>利润表!C252/利润表!F252</f>
        <v>0.0683911835943558</v>
      </c>
      <c r="S252" s="24">
        <f>利润表!F252/资产表!C252</f>
        <v>0.548944690861817</v>
      </c>
      <c r="T252" s="44">
        <f>资产表!C252/负债表!C252</f>
        <v>1.22681321082146</v>
      </c>
      <c r="U252" s="38"/>
      <c r="V252" s="38"/>
      <c r="W252" s="38"/>
      <c r="X252" s="38"/>
      <c r="Y252" s="24">
        <f>负债表!E252/资产表!C252</f>
        <v>0.184879987288033</v>
      </c>
      <c r="Z252" s="38"/>
      <c r="AA252" s="38"/>
      <c r="AB252" s="24" t="e">
        <f>(利润表!C252-利润表!C253)/利润表!C253</f>
        <v>#DIV/0!</v>
      </c>
      <c r="AC252" s="24" t="e">
        <f>(利润表!F252-利润表!F253)/利润表!F253</f>
        <v>#DIV/0!</v>
      </c>
      <c r="AD252" s="38"/>
      <c r="AE252" s="24"/>
      <c r="AF252" s="38"/>
      <c r="AG252" s="24" t="e">
        <f>(资产表!C252-资产表!C253)/资产表!C253</f>
        <v>#DIV/0!</v>
      </c>
      <c r="AH252" s="38"/>
      <c r="AI252" s="38"/>
      <c r="AJ252" s="38"/>
      <c r="AK252" s="38"/>
      <c r="AL252" s="38"/>
      <c r="AM252" s="3"/>
      <c r="AN252" s="38"/>
      <c r="AO252" s="38"/>
      <c r="AP252" s="38"/>
      <c r="AQ252" s="38"/>
      <c r="AR252" s="53"/>
      <c r="AS252" s="56"/>
      <c r="AT252" s="56"/>
      <c r="AU252" s="38"/>
      <c r="AV252" s="38"/>
      <c r="AW252" s="38"/>
      <c r="AX252" s="38"/>
      <c r="AY252" s="38"/>
      <c r="AZ252" s="38"/>
      <c r="BA252" s="38"/>
      <c r="BB252" s="38"/>
      <c r="BC252" s="38"/>
    </row>
    <row r="253" spans="1:55">
      <c r="A253" s="3"/>
      <c r="B253" s="3">
        <v>2011</v>
      </c>
      <c r="C253" s="38"/>
      <c r="D253" s="38"/>
      <c r="E253" s="38"/>
      <c r="F253" s="38"/>
      <c r="G253" s="24"/>
      <c r="H253" s="24"/>
      <c r="I253" s="24" t="e">
        <f>利润表!C253/负债表!C253</f>
        <v>#DIV/0!</v>
      </c>
      <c r="J253" s="24" t="e">
        <f>利润表!C253/资产表!C253</f>
        <v>#DIV/0!</v>
      </c>
      <c r="K253" s="24"/>
      <c r="L253" s="38"/>
      <c r="M253" s="24"/>
      <c r="N253" s="24"/>
      <c r="O253" s="24"/>
      <c r="P253" s="24"/>
      <c r="Q253" s="24"/>
      <c r="R253" s="24" t="e">
        <f>利润表!C253/利润表!F253</f>
        <v>#DIV/0!</v>
      </c>
      <c r="S253" s="24" t="e">
        <f>利润表!F253/资产表!C253</f>
        <v>#DIV/0!</v>
      </c>
      <c r="T253" s="44" t="e">
        <f>资产表!C253/负债表!C253</f>
        <v>#DIV/0!</v>
      </c>
      <c r="U253" s="38"/>
      <c r="V253" s="38"/>
      <c r="W253" s="38"/>
      <c r="X253" s="38"/>
      <c r="Y253" s="24" t="e">
        <f>负债表!E253/资产表!C253</f>
        <v>#DIV/0!</v>
      </c>
      <c r="Z253" s="38"/>
      <c r="AA253" s="38"/>
      <c r="AB253" s="24" t="e">
        <f>(利润表!C253-利润表!C254)/利润表!C254</f>
        <v>#DIV/0!</v>
      </c>
      <c r="AC253" s="24" t="e">
        <f>(利润表!F253-利润表!F254)/利润表!F254</f>
        <v>#DIV/0!</v>
      </c>
      <c r="AD253" s="38"/>
      <c r="AE253" s="24"/>
      <c r="AF253" s="38"/>
      <c r="AG253" s="24" t="e">
        <f>(资产表!C253-资产表!C254)/资产表!C254</f>
        <v>#DIV/0!</v>
      </c>
      <c r="AH253" s="38"/>
      <c r="AI253" s="38"/>
      <c r="AJ253" s="38"/>
      <c r="AK253" s="38"/>
      <c r="AL253" s="38"/>
      <c r="AM253" s="3"/>
      <c r="AN253" s="38"/>
      <c r="AO253" s="38"/>
      <c r="AP253" s="38"/>
      <c r="AQ253" s="38"/>
      <c r="AR253" s="53"/>
      <c r="AS253" s="56"/>
      <c r="AT253" s="56"/>
      <c r="AU253" s="38"/>
      <c r="AV253" s="38"/>
      <c r="AW253" s="38"/>
      <c r="AX253" s="38"/>
      <c r="AY253" s="38"/>
      <c r="AZ253" s="38"/>
      <c r="BA253" s="38"/>
      <c r="BB253" s="38"/>
      <c r="BC253" s="38"/>
    </row>
    <row r="254" spans="1:55">
      <c r="A254" s="3"/>
      <c r="B254" s="3">
        <v>2010</v>
      </c>
      <c r="C254" s="38"/>
      <c r="D254" s="38"/>
      <c r="E254" s="38"/>
      <c r="F254" s="38"/>
      <c r="G254" s="24"/>
      <c r="H254" s="24"/>
      <c r="I254" s="24" t="e">
        <f>利润表!C254/负债表!C254</f>
        <v>#DIV/0!</v>
      </c>
      <c r="J254" s="24" t="e">
        <f>利润表!C254/资产表!C254</f>
        <v>#DIV/0!</v>
      </c>
      <c r="K254" s="24"/>
      <c r="L254" s="38"/>
      <c r="M254" s="24"/>
      <c r="N254" s="24"/>
      <c r="O254" s="24"/>
      <c r="P254" s="24"/>
      <c r="Q254" s="24"/>
      <c r="R254" s="24" t="e">
        <f>利润表!C254/利润表!F254</f>
        <v>#DIV/0!</v>
      </c>
      <c r="S254" s="24" t="e">
        <f>利润表!F254/资产表!C254</f>
        <v>#DIV/0!</v>
      </c>
      <c r="T254" s="44" t="e">
        <f>资产表!C254/负债表!C254</f>
        <v>#DIV/0!</v>
      </c>
      <c r="U254" s="38"/>
      <c r="V254" s="38"/>
      <c r="W254" s="38"/>
      <c r="X254" s="38"/>
      <c r="Y254" s="24" t="e">
        <f>负债表!E254/资产表!C254</f>
        <v>#DIV/0!</v>
      </c>
      <c r="Z254" s="38"/>
      <c r="AA254" s="38"/>
      <c r="AB254" s="24">
        <f>(利润表!C254-利润表!C255)/利润表!C255</f>
        <v>-1</v>
      </c>
      <c r="AC254" s="24">
        <f>(利润表!F254-利润表!F255)/利润表!F255</f>
        <v>-1</v>
      </c>
      <c r="AD254" s="38"/>
      <c r="AE254" s="24"/>
      <c r="AF254" s="38"/>
      <c r="AG254" s="24">
        <f>(资产表!C254-资产表!C255)/资产表!C255</f>
        <v>-1</v>
      </c>
      <c r="AH254" s="38"/>
      <c r="AI254" s="38"/>
      <c r="AJ254" s="38"/>
      <c r="AK254" s="38"/>
      <c r="AL254" s="38"/>
      <c r="AM254" s="3"/>
      <c r="AN254" s="38"/>
      <c r="AO254" s="38"/>
      <c r="AP254" s="38"/>
      <c r="AQ254" s="38"/>
      <c r="AR254" s="53"/>
      <c r="AS254" s="56"/>
      <c r="AT254" s="56"/>
      <c r="AU254" s="38"/>
      <c r="AV254" s="38"/>
      <c r="AW254" s="38"/>
      <c r="AX254" s="38"/>
      <c r="AY254" s="38"/>
      <c r="AZ254" s="38"/>
      <c r="BA254" s="38"/>
      <c r="BB254" s="38"/>
      <c r="BC254" s="38"/>
    </row>
    <row r="255" spans="1:55">
      <c r="A255" s="3" t="s">
        <v>74</v>
      </c>
      <c r="B255" s="3">
        <v>2023</v>
      </c>
      <c r="C255" s="38"/>
      <c r="D255" s="38"/>
      <c r="E255" s="38"/>
      <c r="F255" s="38"/>
      <c r="G255" s="24"/>
      <c r="H255" s="24"/>
      <c r="I255" s="24">
        <f>利润表!C255/负债表!C255</f>
        <v>-0.0557702227138653</v>
      </c>
      <c r="J255" s="24">
        <f>利润表!C255/资产表!C255</f>
        <v>-0.0209449858826243</v>
      </c>
      <c r="K255" s="24"/>
      <c r="L255" s="38"/>
      <c r="M255" s="24"/>
      <c r="N255" s="24"/>
      <c r="O255" s="24"/>
      <c r="P255" s="24"/>
      <c r="Q255" s="24"/>
      <c r="R255" s="24">
        <f>利润表!C255/利润表!F255</f>
        <v>-0.0230808055762936</v>
      </c>
      <c r="S255" s="24">
        <f>利润表!F255/资产表!C255</f>
        <v>0.90746338178668</v>
      </c>
      <c r="T255" s="44">
        <f>资产表!C255/负债表!C255</f>
        <v>2.66270042034889</v>
      </c>
      <c r="U255" s="38"/>
      <c r="V255" s="38"/>
      <c r="W255" s="38"/>
      <c r="X255" s="38"/>
      <c r="Y255" s="24">
        <f>负债表!E255/资产表!C255</f>
        <v>0.624441415805624</v>
      </c>
      <c r="Z255" s="38"/>
      <c r="AA255" s="38"/>
      <c r="AB255" s="24">
        <f>(利润表!C255-利润表!C256)/利润表!C256</f>
        <v>-2.65054237797876</v>
      </c>
      <c r="AC255" s="24">
        <f>(利润表!F255-利润表!F256)/利润表!F256</f>
        <v>-0.0381979473352157</v>
      </c>
      <c r="AD255" s="38"/>
      <c r="AE255" s="24"/>
      <c r="AF255" s="38"/>
      <c r="AG255" s="24">
        <f>(资产表!C255-资产表!C256)/资产表!C256</f>
        <v>0.255554032690693</v>
      </c>
      <c r="AH255" s="38"/>
      <c r="AI255" s="38"/>
      <c r="AJ255" s="38"/>
      <c r="AK255" s="38"/>
      <c r="AL255" s="38"/>
      <c r="AM255" s="3"/>
      <c r="AN255" s="38"/>
      <c r="AO255" s="38"/>
      <c r="AP255" s="38"/>
      <c r="AQ255" s="38"/>
      <c r="AR255" s="53"/>
      <c r="AS255" s="56"/>
      <c r="AT255" s="56"/>
      <c r="AU255" s="38"/>
      <c r="AV255" s="38"/>
      <c r="AW255" s="38"/>
      <c r="AX255" s="38"/>
      <c r="AY255" s="38"/>
      <c r="AZ255" s="38"/>
      <c r="BA255" s="38"/>
      <c r="BB255" s="38"/>
      <c r="BC255" s="38"/>
    </row>
    <row r="256" spans="1:55">
      <c r="A256" s="3"/>
      <c r="B256" s="3">
        <v>2022</v>
      </c>
      <c r="C256" s="38"/>
      <c r="D256" s="38"/>
      <c r="E256" s="38"/>
      <c r="F256" s="38"/>
      <c r="G256" s="24"/>
      <c r="H256" s="24"/>
      <c r="I256" s="24">
        <f>利润表!C256/负债表!C256</f>
        <v>0.0414645860155782</v>
      </c>
      <c r="J256" s="24">
        <f>利润表!C256/资产表!C256</f>
        <v>0.0159326787608946</v>
      </c>
      <c r="K256" s="24"/>
      <c r="L256" s="38"/>
      <c r="M256" s="24"/>
      <c r="N256" s="24"/>
      <c r="O256" s="24"/>
      <c r="P256" s="24"/>
      <c r="Q256" s="24"/>
      <c r="R256" s="24">
        <f>利润表!C256/利润表!F256</f>
        <v>0.0134496190322729</v>
      </c>
      <c r="S256" s="24">
        <f>利润表!F256/资产表!C256</f>
        <v>1.18461933551155</v>
      </c>
      <c r="T256" s="44">
        <f>资产表!C256/负债表!C256</f>
        <v>2.60248679069269</v>
      </c>
      <c r="U256" s="38"/>
      <c r="V256" s="38"/>
      <c r="W256" s="38"/>
      <c r="X256" s="38"/>
      <c r="Y256" s="24">
        <f>负债表!E256/资产表!C256</f>
        <v>0.615752132315786</v>
      </c>
      <c r="Z256" s="38"/>
      <c r="AA256" s="38"/>
      <c r="AB256" s="24">
        <f>(利润表!C256-利润表!C257)/利润表!C257</f>
        <v>-0.699462739447188</v>
      </c>
      <c r="AC256" s="24">
        <f>(利润表!F256-利润表!F257)/利润表!F257</f>
        <v>-0.314795700080064</v>
      </c>
      <c r="AD256" s="38"/>
      <c r="AE256" s="24"/>
      <c r="AF256" s="38"/>
      <c r="AG256" s="24">
        <f>(资产表!C256-资产表!C257)/资产表!C257</f>
        <v>-0.156101161085823</v>
      </c>
      <c r="AH256" s="38"/>
      <c r="AI256" s="38"/>
      <c r="AJ256" s="38"/>
      <c r="AK256" s="38"/>
      <c r="AL256" s="38"/>
      <c r="AM256" s="3"/>
      <c r="AN256" s="38"/>
      <c r="AO256" s="38"/>
      <c r="AP256" s="38"/>
      <c r="AQ256" s="38"/>
      <c r="AR256" s="53"/>
      <c r="AS256" s="56"/>
      <c r="AT256" s="56"/>
      <c r="AU256" s="38"/>
      <c r="AV256" s="38"/>
      <c r="AW256" s="38"/>
      <c r="AX256" s="38"/>
      <c r="AY256" s="38"/>
      <c r="AZ256" s="38"/>
      <c r="BA256" s="38"/>
      <c r="BB256" s="38"/>
      <c r="BC256" s="38"/>
    </row>
    <row r="257" spans="1:55">
      <c r="A257" s="3"/>
      <c r="B257" s="3">
        <v>2021</v>
      </c>
      <c r="C257" s="38"/>
      <c r="D257" s="38"/>
      <c r="E257" s="38"/>
      <c r="F257" s="38"/>
      <c r="G257" s="24"/>
      <c r="H257" s="24"/>
      <c r="I257" s="24">
        <f>利润表!C257/负债表!C257</f>
        <v>0.128660163369633</v>
      </c>
      <c r="J257" s="24">
        <f>利润表!C257/资产表!C257</f>
        <v>0.0447384430216058</v>
      </c>
      <c r="K257" s="24"/>
      <c r="L257" s="38"/>
      <c r="M257" s="24"/>
      <c r="N257" s="24"/>
      <c r="O257" s="24"/>
      <c r="P257" s="24"/>
      <c r="Q257" s="24"/>
      <c r="R257" s="24">
        <f>利润表!C257/利润表!F257</f>
        <v>0.030664207081168</v>
      </c>
      <c r="S257" s="24">
        <f>利润表!F257/资产表!C257</f>
        <v>1.45897928823607</v>
      </c>
      <c r="T257" s="44">
        <f>资产表!C257/负债表!C257</f>
        <v>2.87583015143147</v>
      </c>
      <c r="U257" s="38"/>
      <c r="V257" s="38"/>
      <c r="W257" s="38"/>
      <c r="X257" s="38"/>
      <c r="Y257" s="24">
        <f>负债表!E257/资产表!C257</f>
        <v>0.652274318251292</v>
      </c>
      <c r="Z257" s="38"/>
      <c r="AA257" s="38"/>
      <c r="AB257" s="24">
        <f>(利润表!C257-利润表!C258)/利润表!C258</f>
        <v>0.743141994028405</v>
      </c>
      <c r="AC257" s="24">
        <f>(利润表!F257-利润表!F258)/利润表!F258</f>
        <v>0.577555376805925</v>
      </c>
      <c r="AD257" s="38"/>
      <c r="AE257" s="24"/>
      <c r="AF257" s="38"/>
      <c r="AG257" s="24">
        <f>(资产表!C257-资产表!C258)/资产表!C258</f>
        <v>0.101037072457571</v>
      </c>
      <c r="AH257" s="38"/>
      <c r="AI257" s="38"/>
      <c r="AJ257" s="38"/>
      <c r="AK257" s="38"/>
      <c r="AL257" s="38"/>
      <c r="AM257" s="3"/>
      <c r="AN257" s="38"/>
      <c r="AO257" s="38"/>
      <c r="AP257" s="38"/>
      <c r="AQ257" s="38"/>
      <c r="AR257" s="53"/>
      <c r="AS257" s="56"/>
      <c r="AT257" s="56"/>
      <c r="AU257" s="38"/>
      <c r="AV257" s="38"/>
      <c r="AW257" s="38"/>
      <c r="AX257" s="38"/>
      <c r="AY257" s="38"/>
      <c r="AZ257" s="38"/>
      <c r="BA257" s="38"/>
      <c r="BB257" s="38"/>
      <c r="BC257" s="38"/>
    </row>
    <row r="258" spans="1:55">
      <c r="A258" s="3"/>
      <c r="B258" s="3">
        <v>2020</v>
      </c>
      <c r="C258" s="38"/>
      <c r="D258" s="38"/>
      <c r="E258" s="38"/>
      <c r="F258" s="38"/>
      <c r="G258" s="24"/>
      <c r="H258" s="24"/>
      <c r="I258" s="24">
        <f>利润表!C258/负债表!C258</f>
        <v>0.0907944883876201</v>
      </c>
      <c r="J258" s="24">
        <f>利润表!C258/资产表!C258</f>
        <v>0.0282585609775723</v>
      </c>
      <c r="K258" s="24"/>
      <c r="L258" s="38"/>
      <c r="M258" s="24"/>
      <c r="N258" s="24"/>
      <c r="O258" s="24"/>
      <c r="P258" s="24"/>
      <c r="Q258" s="24"/>
      <c r="R258" s="24">
        <f>利润表!C258/利润表!F258</f>
        <v>0.0277513162565681</v>
      </c>
      <c r="S258" s="24">
        <f>利润表!F258/资产表!C258</f>
        <v>1.01827822206034</v>
      </c>
      <c r="T258" s="44">
        <f>资产表!C258/负债表!C258</f>
        <v>3.21299051496925</v>
      </c>
      <c r="U258" s="38"/>
      <c r="V258" s="38"/>
      <c r="W258" s="38"/>
      <c r="X258" s="38"/>
      <c r="Y258" s="24">
        <f>负债表!E258/资产表!C258</f>
        <v>0.688763475851851</v>
      </c>
      <c r="Z258" s="38"/>
      <c r="AA258" s="38"/>
      <c r="AB258" s="24">
        <f>(利润表!C258-利润表!C259)/利润表!C259</f>
        <v>-1.0762490318828</v>
      </c>
      <c r="AC258" s="24">
        <f>(利润表!F258-利润表!F259)/利润表!F259</f>
        <v>0.471387659552754</v>
      </c>
      <c r="AD258" s="38"/>
      <c r="AE258" s="24"/>
      <c r="AF258" s="38"/>
      <c r="AG258" s="24">
        <f>(资产表!C258-资产表!C259)/资产表!C259</f>
        <v>-0.0819582702297228</v>
      </c>
      <c r="AH258" s="38"/>
      <c r="AI258" s="38"/>
      <c r="AJ258" s="38"/>
      <c r="AK258" s="38"/>
      <c r="AL258" s="38"/>
      <c r="AM258" s="3"/>
      <c r="AN258" s="38"/>
      <c r="AO258" s="38"/>
      <c r="AP258" s="38"/>
      <c r="AQ258" s="38"/>
      <c r="AR258" s="53"/>
      <c r="AS258" s="56"/>
      <c r="AT258" s="56"/>
      <c r="AU258" s="38"/>
      <c r="AV258" s="38"/>
      <c r="AW258" s="38"/>
      <c r="AX258" s="38"/>
      <c r="AY258" s="38"/>
      <c r="AZ258" s="38"/>
      <c r="BA258" s="38"/>
      <c r="BB258" s="38"/>
      <c r="BC258" s="38"/>
    </row>
    <row r="259" spans="1:55">
      <c r="A259" s="3"/>
      <c r="B259" s="3">
        <v>2019</v>
      </c>
      <c r="C259" s="38"/>
      <c r="D259" s="38"/>
      <c r="E259" s="38"/>
      <c r="F259" s="38"/>
      <c r="G259" s="24"/>
      <c r="H259" s="24"/>
      <c r="I259" s="24">
        <f>利润表!C259/负债表!C259</f>
        <v>-0.608249964945567</v>
      </c>
      <c r="J259" s="24">
        <f>利润表!C259/资产表!C259</f>
        <v>-0.340234329014752</v>
      </c>
      <c r="K259" s="24"/>
      <c r="L259" s="38"/>
      <c r="M259" s="24"/>
      <c r="N259" s="24"/>
      <c r="O259" s="24"/>
      <c r="P259" s="24"/>
      <c r="Q259" s="24"/>
      <c r="R259" s="24">
        <f>利润表!C259/利润表!F259</f>
        <v>-0.535520822599063</v>
      </c>
      <c r="S259" s="24">
        <f>利润表!F259/资产表!C259</f>
        <v>0.63533351955108</v>
      </c>
      <c r="T259" s="44">
        <f>资产表!C259/负债表!C259</f>
        <v>1.78773837051344</v>
      </c>
      <c r="U259" s="38"/>
      <c r="V259" s="38"/>
      <c r="W259" s="38"/>
      <c r="X259" s="38"/>
      <c r="Y259" s="24">
        <f>负债表!E259/资产表!C259</f>
        <v>0.440634034323043</v>
      </c>
      <c r="Z259" s="38"/>
      <c r="AA259" s="38"/>
      <c r="AB259" s="24">
        <f>(利润表!C259-利润表!C260)/利润表!C260</f>
        <v>1.27411199018204</v>
      </c>
      <c r="AC259" s="24">
        <f>(利润表!F259-利润表!F260)/利润表!F260</f>
        <v>0.289943566542268</v>
      </c>
      <c r="AD259" s="38"/>
      <c r="AE259" s="24"/>
      <c r="AF259" s="38"/>
      <c r="AG259" s="24">
        <f>(资产表!C259-资产表!C260)/资产表!C260</f>
        <v>-0.259551925174034</v>
      </c>
      <c r="AH259" s="38"/>
      <c r="AI259" s="38"/>
      <c r="AJ259" s="38"/>
      <c r="AK259" s="38"/>
      <c r="AL259" s="38"/>
      <c r="AM259" s="3"/>
      <c r="AN259" s="38"/>
      <c r="AO259" s="38"/>
      <c r="AP259" s="38"/>
      <c r="AQ259" s="38"/>
      <c r="AR259" s="53"/>
      <c r="AS259" s="56"/>
      <c r="AT259" s="56"/>
      <c r="AU259" s="38"/>
      <c r="AV259" s="38"/>
      <c r="AW259" s="38"/>
      <c r="AX259" s="38"/>
      <c r="AY259" s="38"/>
      <c r="AZ259" s="38"/>
      <c r="BA259" s="38"/>
      <c r="BB259" s="38"/>
      <c r="BC259" s="38"/>
    </row>
    <row r="260" spans="1:55">
      <c r="A260" s="3"/>
      <c r="B260" s="3">
        <v>2018</v>
      </c>
      <c r="C260" s="38"/>
      <c r="D260" s="38"/>
      <c r="E260" s="38"/>
      <c r="F260" s="38"/>
      <c r="G260" s="24"/>
      <c r="H260" s="24"/>
      <c r="I260" s="24">
        <f>利润表!C260/负债表!C260</f>
        <v>-0.153722919778487</v>
      </c>
      <c r="J260" s="24">
        <f>利润表!C260/资产表!C260</f>
        <v>-0.110779880232948</v>
      </c>
      <c r="K260" s="24"/>
      <c r="L260" s="38"/>
      <c r="M260" s="24"/>
      <c r="N260" s="24"/>
      <c r="O260" s="24"/>
      <c r="P260" s="24"/>
      <c r="Q260" s="24"/>
      <c r="R260" s="24">
        <f>利润表!C260/利润表!F260</f>
        <v>-0.303763245980594</v>
      </c>
      <c r="S260" s="24">
        <f>利润表!F260/资产表!C260</f>
        <v>0.364691521106623</v>
      </c>
      <c r="T260" s="44">
        <f>资产表!C260/负债表!C260</f>
        <v>1.38764294974177</v>
      </c>
      <c r="U260" s="38"/>
      <c r="V260" s="38"/>
      <c r="W260" s="38"/>
      <c r="X260" s="38"/>
      <c r="Y260" s="24">
        <f>负债表!E260/资产表!C260</f>
        <v>0.279353525208992</v>
      </c>
      <c r="Z260" s="38"/>
      <c r="AA260" s="38"/>
      <c r="AB260" s="24">
        <f>(利润表!C260-利润表!C261)/利润表!C261</f>
        <v>-3.5873944628172</v>
      </c>
      <c r="AC260" s="24">
        <f>(利润表!F260-利润表!F261)/利润表!F261</f>
        <v>-0.0429071343336232</v>
      </c>
      <c r="AD260" s="38"/>
      <c r="AE260" s="24"/>
      <c r="AF260" s="38"/>
      <c r="AG260" s="24">
        <f>(资产表!C260-资产表!C261)/资产表!C261</f>
        <v>-0.138195747433978</v>
      </c>
      <c r="AH260" s="38"/>
      <c r="AI260" s="38"/>
      <c r="AJ260" s="38"/>
      <c r="AK260" s="38"/>
      <c r="AL260" s="38"/>
      <c r="AM260" s="3"/>
      <c r="AN260" s="38"/>
      <c r="AO260" s="38"/>
      <c r="AP260" s="38"/>
      <c r="AQ260" s="38"/>
      <c r="AR260" s="53"/>
      <c r="AS260" s="56"/>
      <c r="AT260" s="56"/>
      <c r="AU260" s="38"/>
      <c r="AV260" s="38"/>
      <c r="AW260" s="38"/>
      <c r="AX260" s="38"/>
      <c r="AY260" s="38"/>
      <c r="AZ260" s="38"/>
      <c r="BA260" s="38"/>
      <c r="BB260" s="38"/>
      <c r="BC260" s="38"/>
    </row>
    <row r="261" spans="1:55">
      <c r="A261" s="3"/>
      <c r="B261" s="3">
        <v>2017</v>
      </c>
      <c r="C261" s="38"/>
      <c r="D261" s="38"/>
      <c r="E261" s="38"/>
      <c r="F261" s="38"/>
      <c r="G261" s="24"/>
      <c r="H261" s="24"/>
      <c r="I261" s="24">
        <f>利润表!C261/负债表!C261</f>
        <v>0.0518777314647624</v>
      </c>
      <c r="J261" s="24">
        <f>利润表!C261/资产表!C261</f>
        <v>0.0368983443597383</v>
      </c>
      <c r="K261" s="24"/>
      <c r="L261" s="38"/>
      <c r="M261" s="24"/>
      <c r="N261" s="24"/>
      <c r="O261" s="24"/>
      <c r="P261" s="24"/>
      <c r="Q261" s="24"/>
      <c r="R261" s="24">
        <f>利润表!C261/利润表!F261</f>
        <v>0.112363862471568</v>
      </c>
      <c r="S261" s="24">
        <f>利润表!F261/资产表!C261</f>
        <v>0.328382662789605</v>
      </c>
      <c r="T261" s="44">
        <f>资产表!C261/负债表!C261</f>
        <v>1.40596366490007</v>
      </c>
      <c r="U261" s="38"/>
      <c r="V261" s="38"/>
      <c r="W261" s="38"/>
      <c r="X261" s="38"/>
      <c r="Y261" s="24">
        <f>负债表!E261/资产表!C261</f>
        <v>0.288744065750036</v>
      </c>
      <c r="Z261" s="38"/>
      <c r="AA261" s="38"/>
      <c r="AB261" s="24">
        <f>(利润表!C261-利润表!C262)/利润表!C262</f>
        <v>-1.19807557788053</v>
      </c>
      <c r="AC261" s="24">
        <f>(利润表!F261-利润表!F262)/利润表!F262</f>
        <v>1.45147642158102</v>
      </c>
      <c r="AD261" s="38"/>
      <c r="AE261" s="24"/>
      <c r="AF261" s="38"/>
      <c r="AG261" s="24">
        <f>(资产表!C261-资产表!C262)/资产表!C262</f>
        <v>-0.0420392285354173</v>
      </c>
      <c r="AH261" s="38"/>
      <c r="AI261" s="38"/>
      <c r="AJ261" s="38"/>
      <c r="AK261" s="38"/>
      <c r="AL261" s="38"/>
      <c r="AM261" s="3"/>
      <c r="AN261" s="38"/>
      <c r="AO261" s="38"/>
      <c r="AP261" s="38"/>
      <c r="AQ261" s="38"/>
      <c r="AR261" s="53"/>
      <c r="AS261" s="56"/>
      <c r="AT261" s="56"/>
      <c r="AU261" s="38"/>
      <c r="AV261" s="38"/>
      <c r="AW261" s="38"/>
      <c r="AX261" s="38"/>
      <c r="AY261" s="38"/>
      <c r="AZ261" s="38"/>
      <c r="BA261" s="38"/>
      <c r="BB261" s="38"/>
      <c r="BC261" s="38"/>
    </row>
    <row r="262" spans="1:55">
      <c r="A262" s="3"/>
      <c r="B262" s="3">
        <v>2016</v>
      </c>
      <c r="C262" s="38"/>
      <c r="D262" s="38"/>
      <c r="E262" s="38"/>
      <c r="F262" s="38"/>
      <c r="G262" s="24"/>
      <c r="H262" s="24"/>
      <c r="I262" s="24">
        <f>利润表!C262/负债表!C262</f>
        <v>-0.314729693798173</v>
      </c>
      <c r="J262" s="24">
        <f>利润表!C262/资产表!C262</f>
        <v>-0.178452925932847</v>
      </c>
      <c r="K262" s="24"/>
      <c r="L262" s="38"/>
      <c r="M262" s="24"/>
      <c r="N262" s="24"/>
      <c r="O262" s="24"/>
      <c r="P262" s="24"/>
      <c r="Q262" s="24"/>
      <c r="R262" s="24">
        <f>利润表!C262/利润表!F262</f>
        <v>-1.39066795833335</v>
      </c>
      <c r="S262" s="24">
        <f>利润表!F262/资产表!C262</f>
        <v>0.12832173551098</v>
      </c>
      <c r="T262" s="44">
        <f>资产表!C262/负债表!C262</f>
        <v>1.76365667389845</v>
      </c>
      <c r="U262" s="38"/>
      <c r="V262" s="38"/>
      <c r="W262" s="38"/>
      <c r="X262" s="38"/>
      <c r="Y262" s="24">
        <f>负债表!E262/资产表!C262</f>
        <v>0.432996220409746</v>
      </c>
      <c r="Z262" s="38"/>
      <c r="AA262" s="38"/>
      <c r="AB262" s="24">
        <f>(利润表!C262-利润表!C263)/利润表!C263</f>
        <v>-13.8107566840816</v>
      </c>
      <c r="AC262" s="24">
        <f>(利润表!F262-利润表!F263)/利润表!F263</f>
        <v>0.327847605924778</v>
      </c>
      <c r="AD262" s="38"/>
      <c r="AE262" s="24"/>
      <c r="AF262" s="38"/>
      <c r="AG262" s="24">
        <f>(资产表!C262-资产表!C263)/资产表!C263</f>
        <v>0.247976236596859</v>
      </c>
      <c r="AH262" s="38"/>
      <c r="AI262" s="38"/>
      <c r="AJ262" s="38"/>
      <c r="AK262" s="38"/>
      <c r="AL262" s="38"/>
      <c r="AM262" s="3"/>
      <c r="AN262" s="38"/>
      <c r="AO262" s="38"/>
      <c r="AP262" s="38"/>
      <c r="AQ262" s="38"/>
      <c r="AR262" s="53"/>
      <c r="AS262" s="56"/>
      <c r="AT262" s="56"/>
      <c r="AU262" s="38"/>
      <c r="AV262" s="38"/>
      <c r="AW262" s="38"/>
      <c r="AX262" s="38"/>
      <c r="AY262" s="38"/>
      <c r="AZ262" s="38"/>
      <c r="BA262" s="38"/>
      <c r="BB262" s="38"/>
      <c r="BC262" s="38"/>
    </row>
    <row r="263" spans="1:55">
      <c r="A263" s="3"/>
      <c r="B263" s="3">
        <v>2015</v>
      </c>
      <c r="C263" s="38"/>
      <c r="D263" s="38"/>
      <c r="E263" s="38"/>
      <c r="F263" s="38"/>
      <c r="G263" s="24"/>
      <c r="H263" s="24"/>
      <c r="I263" s="24">
        <f>利润表!C263/负债表!C263</f>
        <v>0.0403805941012733</v>
      </c>
      <c r="J263" s="24">
        <f>利润表!C263/资产表!C263</f>
        <v>0.0173842198714227</v>
      </c>
      <c r="K263" s="24"/>
      <c r="L263" s="38"/>
      <c r="M263" s="24"/>
      <c r="N263" s="24"/>
      <c r="O263" s="24"/>
      <c r="P263" s="24"/>
      <c r="Q263" s="24"/>
      <c r="R263" s="24">
        <f>利润表!C263/利润表!F263</f>
        <v>0.144144109879456</v>
      </c>
      <c r="S263" s="24">
        <f>利润表!F263/资产表!C263</f>
        <v>0.1206030540267</v>
      </c>
      <c r="T263" s="44">
        <f>资产表!C263/负债表!C263</f>
        <v>2.32283038295285</v>
      </c>
      <c r="U263" s="38"/>
      <c r="V263" s="38"/>
      <c r="W263" s="38"/>
      <c r="X263" s="38"/>
      <c r="Y263" s="24">
        <f>负债表!E263/资产表!C263</f>
        <v>0.569490735380871</v>
      </c>
      <c r="Z263" s="38"/>
      <c r="AA263" s="38"/>
      <c r="AB263" s="24">
        <f>(利润表!C263-利润表!C264)/利润表!C264</f>
        <v>-1.07674537953129</v>
      </c>
      <c r="AC263" s="24">
        <f>(利润表!F263-利润表!F264)/利润表!F264</f>
        <v>-0.00261099810709634</v>
      </c>
      <c r="AD263" s="38"/>
      <c r="AE263" s="24"/>
      <c r="AF263" s="38"/>
      <c r="AG263" s="24">
        <f>(资产表!C263-资产表!C264)/资产表!C264</f>
        <v>0.00141421272704251</v>
      </c>
      <c r="AH263" s="38"/>
      <c r="AI263" s="38"/>
      <c r="AJ263" s="38"/>
      <c r="AK263" s="38"/>
      <c r="AL263" s="38"/>
      <c r="AM263" s="3"/>
      <c r="AN263" s="38"/>
      <c r="AO263" s="38"/>
      <c r="AP263" s="38"/>
      <c r="AQ263" s="38"/>
      <c r="AR263" s="53"/>
      <c r="AS263" s="56"/>
      <c r="AT263" s="56"/>
      <c r="AU263" s="38"/>
      <c r="AV263" s="38"/>
      <c r="AW263" s="38"/>
      <c r="AX263" s="38"/>
      <c r="AY263" s="38"/>
      <c r="AZ263" s="38"/>
      <c r="BA263" s="38"/>
      <c r="BB263" s="38"/>
      <c r="BC263" s="38"/>
    </row>
    <row r="264" spans="1:55">
      <c r="A264" s="3"/>
      <c r="B264" s="3">
        <v>2014</v>
      </c>
      <c r="C264" s="38"/>
      <c r="D264" s="38"/>
      <c r="E264" s="38"/>
      <c r="F264" s="38"/>
      <c r="G264" s="24"/>
      <c r="H264" s="24"/>
      <c r="I264" s="24">
        <f>利润表!C264/负债表!C264</f>
        <v>-0.560495477010651</v>
      </c>
      <c r="J264" s="24">
        <f>利润表!C264/资产表!C264</f>
        <v>-0.226838475003125</v>
      </c>
      <c r="K264" s="24"/>
      <c r="L264" s="38"/>
      <c r="M264" s="24"/>
      <c r="N264" s="24"/>
      <c r="O264" s="24"/>
      <c r="P264" s="24"/>
      <c r="Q264" s="24"/>
      <c r="R264" s="24">
        <f>利润表!C264/利润表!F264</f>
        <v>-1.87330821424618</v>
      </c>
      <c r="S264" s="24">
        <f>利润表!F264/资产表!C264</f>
        <v>0.121089777580677</v>
      </c>
      <c r="T264" s="44">
        <f>资产表!C264/负债表!C264</f>
        <v>2.47090127458726</v>
      </c>
      <c r="U264" s="38"/>
      <c r="V264" s="38"/>
      <c r="W264" s="38"/>
      <c r="X264" s="38"/>
      <c r="Y264" s="24">
        <f>负债表!E264/资产表!C264</f>
        <v>0.595289374656605</v>
      </c>
      <c r="Z264" s="38"/>
      <c r="AA264" s="38"/>
      <c r="AB264" s="24">
        <f>(利润表!C264-利润表!C265)/利润表!C265</f>
        <v>-16.8574441885375</v>
      </c>
      <c r="AC264" s="24">
        <f>(利润表!F264-利润表!F265)/利润表!F265</f>
        <v>-0.253109121327936</v>
      </c>
      <c r="AD264" s="38"/>
      <c r="AE264" s="24"/>
      <c r="AF264" s="38"/>
      <c r="AG264" s="24">
        <f>(资产表!C264-资产表!C265)/资产表!C265</f>
        <v>-0.30622121993351</v>
      </c>
      <c r="AH264" s="38"/>
      <c r="AI264" s="38"/>
      <c r="AJ264" s="38"/>
      <c r="AK264" s="38"/>
      <c r="AL264" s="38"/>
      <c r="AM264" s="3"/>
      <c r="AN264" s="38"/>
      <c r="AO264" s="38"/>
      <c r="AP264" s="38"/>
      <c r="AQ264" s="38"/>
      <c r="AR264" s="53"/>
      <c r="AS264" s="56"/>
      <c r="AT264" s="56"/>
      <c r="AU264" s="38"/>
      <c r="AV264" s="38"/>
      <c r="AW264" s="38"/>
      <c r="AX264" s="38"/>
      <c r="AY264" s="38"/>
      <c r="AZ264" s="38"/>
      <c r="BA264" s="38"/>
      <c r="BB264" s="38"/>
      <c r="BC264" s="38"/>
    </row>
    <row r="265" spans="1:55">
      <c r="A265" s="3"/>
      <c r="B265" s="3">
        <v>2013</v>
      </c>
      <c r="C265" s="38"/>
      <c r="D265" s="38"/>
      <c r="E265" s="38"/>
      <c r="F265" s="38"/>
      <c r="G265" s="24"/>
      <c r="H265" s="24"/>
      <c r="I265" s="24">
        <f>利润表!C265/负债表!C265</f>
        <v>0.0226578487963352</v>
      </c>
      <c r="J265" s="24">
        <f>利润表!C265/资产表!C265</f>
        <v>0.00992440639164094</v>
      </c>
      <c r="K265" s="24"/>
      <c r="L265" s="38"/>
      <c r="M265" s="24"/>
      <c r="N265" s="24"/>
      <c r="O265" s="24"/>
      <c r="P265" s="24"/>
      <c r="Q265" s="24"/>
      <c r="R265" s="24">
        <f>利润表!C265/利润表!F265</f>
        <v>0.0882334379693608</v>
      </c>
      <c r="S265" s="24">
        <f>利润表!F265/资产表!C265</f>
        <v>0.112478971918642</v>
      </c>
      <c r="T265" s="44">
        <f>资产表!C265/负债表!C265</f>
        <v>2.28304322719183</v>
      </c>
      <c r="U265" s="38"/>
      <c r="V265" s="38"/>
      <c r="W265" s="38"/>
      <c r="X265" s="38"/>
      <c r="Y265" s="24">
        <f>负债表!E265/资产表!C265</f>
        <v>0.561988144556504</v>
      </c>
      <c r="Z265" s="38"/>
      <c r="AA265" s="38"/>
      <c r="AB265" s="24">
        <f>(利润表!C265-利润表!C266)/利润表!C266</f>
        <v>-1.18661969679458</v>
      </c>
      <c r="AC265" s="24">
        <f>(利润表!F265-利润表!F266)/利润表!F266</f>
        <v>-0.211647734062921</v>
      </c>
      <c r="AD265" s="38"/>
      <c r="AE265" s="24"/>
      <c r="AF265" s="38"/>
      <c r="AG265" s="24">
        <f>(资产表!C265-资产表!C266)/资产表!C266</f>
        <v>-0.0914211090092889</v>
      </c>
      <c r="AH265" s="38"/>
      <c r="AI265" s="38"/>
      <c r="AJ265" s="38"/>
      <c r="AK265" s="38"/>
      <c r="AL265" s="38"/>
      <c r="AM265" s="3"/>
      <c r="AN265" s="38"/>
      <c r="AO265" s="38"/>
      <c r="AP265" s="38"/>
      <c r="AQ265" s="38"/>
      <c r="AR265" s="53"/>
      <c r="AS265" s="56"/>
      <c r="AT265" s="56"/>
      <c r="AU265" s="38"/>
      <c r="AV265" s="38"/>
      <c r="AW265" s="38"/>
      <c r="AX265" s="38"/>
      <c r="AY265" s="38"/>
      <c r="AZ265" s="38"/>
      <c r="BA265" s="38"/>
      <c r="BB265" s="38"/>
      <c r="BC265" s="38"/>
    </row>
    <row r="266" spans="1:55">
      <c r="A266" s="3"/>
      <c r="B266" s="3">
        <v>2012</v>
      </c>
      <c r="C266" s="38"/>
      <c r="D266" s="38"/>
      <c r="E266" s="38"/>
      <c r="F266" s="38"/>
      <c r="G266" s="24"/>
      <c r="H266" s="24"/>
      <c r="I266" s="24">
        <f>利润表!C266/负债表!C266</f>
        <v>-0.124278407648539</v>
      </c>
      <c r="J266" s="24">
        <f>利润表!C266/资产表!C266</f>
        <v>-0.0483180838246875</v>
      </c>
      <c r="K266" s="24"/>
      <c r="L266" s="38"/>
      <c r="M266" s="24"/>
      <c r="N266" s="24"/>
      <c r="O266" s="24"/>
      <c r="P266" s="24"/>
      <c r="Q266" s="24"/>
      <c r="R266" s="24">
        <f>利润表!C266/利润表!F266</f>
        <v>-0.372731453053056</v>
      </c>
      <c r="S266" s="24">
        <f>利润表!F266/资产表!C266</f>
        <v>0.129632429538512</v>
      </c>
      <c r="T266" s="44">
        <f>资产表!C266/负债表!C266</f>
        <v>2.57208891187528</v>
      </c>
      <c r="U266" s="38"/>
      <c r="V266" s="38"/>
      <c r="W266" s="38"/>
      <c r="X266" s="38"/>
      <c r="Y266" s="24">
        <f>负债表!E266/资产表!C266</f>
        <v>0.611210951774248</v>
      </c>
      <c r="Z266" s="38"/>
      <c r="AA266" s="38"/>
      <c r="AB266" s="24" t="e">
        <f>(利润表!C266-利润表!C267)/利润表!C267</f>
        <v>#DIV/0!</v>
      </c>
      <c r="AC266" s="24" t="e">
        <f>(利润表!F266-利润表!F267)/利润表!F267</f>
        <v>#DIV/0!</v>
      </c>
      <c r="AD266" s="38"/>
      <c r="AE266" s="24"/>
      <c r="AF266" s="38"/>
      <c r="AG266" s="24" t="e">
        <f>(资产表!C266-资产表!C267)/资产表!C267</f>
        <v>#DIV/0!</v>
      </c>
      <c r="AH266" s="38"/>
      <c r="AI266" s="38"/>
      <c r="AJ266" s="38"/>
      <c r="AK266" s="38"/>
      <c r="AL266" s="38"/>
      <c r="AM266" s="3"/>
      <c r="AN266" s="38"/>
      <c r="AO266" s="38"/>
      <c r="AP266" s="38"/>
      <c r="AQ266" s="38"/>
      <c r="AR266" s="53"/>
      <c r="AS266" s="56"/>
      <c r="AT266" s="56"/>
      <c r="AU266" s="38"/>
      <c r="AV266" s="38"/>
      <c r="AW266" s="38"/>
      <c r="AX266" s="38"/>
      <c r="AY266" s="38"/>
      <c r="AZ266" s="38"/>
      <c r="BA266" s="38"/>
      <c r="BB266" s="38"/>
      <c r="BC266" s="38"/>
    </row>
    <row r="267" spans="1:55">
      <c r="A267" s="3"/>
      <c r="B267" s="3">
        <v>2011</v>
      </c>
      <c r="C267" s="38"/>
      <c r="D267" s="38"/>
      <c r="E267" s="38"/>
      <c r="F267" s="38"/>
      <c r="G267" s="24"/>
      <c r="H267" s="24"/>
      <c r="I267" s="24" t="e">
        <f>利润表!C267/负债表!C267</f>
        <v>#DIV/0!</v>
      </c>
      <c r="J267" s="24" t="e">
        <f>利润表!C267/资产表!C267</f>
        <v>#DIV/0!</v>
      </c>
      <c r="K267" s="24"/>
      <c r="L267" s="38"/>
      <c r="M267" s="24"/>
      <c r="N267" s="24"/>
      <c r="O267" s="24"/>
      <c r="P267" s="24"/>
      <c r="Q267" s="24"/>
      <c r="R267" s="24" t="e">
        <f>利润表!C267/利润表!F267</f>
        <v>#DIV/0!</v>
      </c>
      <c r="S267" s="24" t="e">
        <f>利润表!F267/资产表!C267</f>
        <v>#DIV/0!</v>
      </c>
      <c r="T267" s="44" t="e">
        <f>资产表!C267/负债表!C267</f>
        <v>#DIV/0!</v>
      </c>
      <c r="U267" s="38"/>
      <c r="V267" s="38"/>
      <c r="W267" s="38"/>
      <c r="X267" s="38"/>
      <c r="Y267" s="24" t="e">
        <f>负债表!E267/资产表!C267</f>
        <v>#DIV/0!</v>
      </c>
      <c r="Z267" s="38"/>
      <c r="AA267" s="38"/>
      <c r="AB267" s="24" t="e">
        <f>(利润表!C267-利润表!C268)/利润表!C268</f>
        <v>#DIV/0!</v>
      </c>
      <c r="AC267" s="24" t="e">
        <f>(利润表!F267-利润表!F268)/利润表!F268</f>
        <v>#DIV/0!</v>
      </c>
      <c r="AD267" s="38"/>
      <c r="AE267" s="24"/>
      <c r="AF267" s="38"/>
      <c r="AG267" s="24" t="e">
        <f>(资产表!C267-资产表!C268)/资产表!C268</f>
        <v>#DIV/0!</v>
      </c>
      <c r="AH267" s="38"/>
      <c r="AI267" s="38"/>
      <c r="AJ267" s="38"/>
      <c r="AK267" s="38"/>
      <c r="AL267" s="38"/>
      <c r="AM267" s="3"/>
      <c r="AN267" s="38"/>
      <c r="AO267" s="38"/>
      <c r="AP267" s="38"/>
      <c r="AQ267" s="38"/>
      <c r="AR267" s="53"/>
      <c r="AS267" s="56"/>
      <c r="AT267" s="56"/>
      <c r="AU267" s="38"/>
      <c r="AV267" s="38"/>
      <c r="AW267" s="38"/>
      <c r="AX267" s="38"/>
      <c r="AY267" s="38"/>
      <c r="AZ267" s="38"/>
      <c r="BA267" s="38"/>
      <c r="BB267" s="38"/>
      <c r="BC267" s="38"/>
    </row>
    <row r="268" spans="1:55">
      <c r="A268" s="3"/>
      <c r="B268" s="3">
        <v>2010</v>
      </c>
      <c r="C268" s="38"/>
      <c r="D268" s="38"/>
      <c r="E268" s="38"/>
      <c r="F268" s="38"/>
      <c r="G268" s="24"/>
      <c r="H268" s="24"/>
      <c r="I268" s="24" t="e">
        <f>利润表!C268/负债表!C268</f>
        <v>#DIV/0!</v>
      </c>
      <c r="J268" s="24" t="e">
        <f>利润表!C268/资产表!C268</f>
        <v>#DIV/0!</v>
      </c>
      <c r="K268" s="24"/>
      <c r="L268" s="38"/>
      <c r="M268" s="24"/>
      <c r="N268" s="24"/>
      <c r="O268" s="24"/>
      <c r="P268" s="24"/>
      <c r="Q268" s="24"/>
      <c r="R268" s="24" t="e">
        <f>利润表!C268/利润表!F268</f>
        <v>#DIV/0!</v>
      </c>
      <c r="S268" s="24" t="e">
        <f>利润表!F268/资产表!C268</f>
        <v>#DIV/0!</v>
      </c>
      <c r="T268" s="44" t="e">
        <f>资产表!C268/负债表!C268</f>
        <v>#DIV/0!</v>
      </c>
      <c r="U268" s="38"/>
      <c r="V268" s="38"/>
      <c r="W268" s="38"/>
      <c r="X268" s="38"/>
      <c r="Y268" s="24" t="e">
        <f>负债表!E268/资产表!C268</f>
        <v>#DIV/0!</v>
      </c>
      <c r="Z268" s="38"/>
      <c r="AA268" s="38"/>
      <c r="AB268" s="24">
        <f>(利润表!C268-利润表!C269)/利润表!C269</f>
        <v>-1</v>
      </c>
      <c r="AC268" s="24">
        <f>(利润表!F268-利润表!F269)/利润表!F269</f>
        <v>-1</v>
      </c>
      <c r="AD268" s="38"/>
      <c r="AE268" s="24"/>
      <c r="AF268" s="38"/>
      <c r="AG268" s="24">
        <f>(资产表!C268-资产表!C269)/资产表!C269</f>
        <v>-1</v>
      </c>
      <c r="AH268" s="38"/>
      <c r="AI268" s="38"/>
      <c r="AJ268" s="38"/>
      <c r="AK268" s="38"/>
      <c r="AL268" s="38"/>
      <c r="AM268" s="3"/>
      <c r="AN268" s="38"/>
      <c r="AO268" s="38"/>
      <c r="AP268" s="38"/>
      <c r="AQ268" s="38"/>
      <c r="AR268" s="53"/>
      <c r="AS268" s="56"/>
      <c r="AT268" s="56"/>
      <c r="AU268" s="38"/>
      <c r="AV268" s="38"/>
      <c r="AW268" s="38"/>
      <c r="AX268" s="38"/>
      <c r="AY268" s="38"/>
      <c r="AZ268" s="38"/>
      <c r="BA268" s="38"/>
      <c r="BB268" s="38"/>
      <c r="BC268" s="38"/>
    </row>
    <row r="269" spans="1:55">
      <c r="A269" s="3" t="s">
        <v>75</v>
      </c>
      <c r="B269" s="3">
        <v>2023</v>
      </c>
      <c r="C269" s="38"/>
      <c r="D269" s="38"/>
      <c r="E269" s="38"/>
      <c r="F269" s="38"/>
      <c r="G269" s="24"/>
      <c r="H269" s="24"/>
      <c r="I269" s="24">
        <f>利润表!C269/负债表!C269</f>
        <v>-0.0873500137315308</v>
      </c>
      <c r="J269" s="24">
        <f>利润表!C269/资产表!C269</f>
        <v>-0.016847123654815</v>
      </c>
      <c r="K269" s="24"/>
      <c r="L269" s="38"/>
      <c r="M269" s="24"/>
      <c r="N269" s="24"/>
      <c r="O269" s="24"/>
      <c r="P269" s="24"/>
      <c r="Q269" s="24"/>
      <c r="R269" s="24">
        <f>利润表!C269/利润表!F269</f>
        <v>-0.0155487195277811</v>
      </c>
      <c r="S269" s="24">
        <f>利润表!F269/资产表!C269</f>
        <v>1.08350553399038</v>
      </c>
      <c r="T269" s="44">
        <f>资产表!C269/负债表!C269</f>
        <v>5.18486214746608</v>
      </c>
      <c r="U269" s="38"/>
      <c r="V269" s="38"/>
      <c r="W269" s="38"/>
      <c r="X269" s="38"/>
      <c r="Y269" s="24">
        <f>负债表!E269/资产表!C269</f>
        <v>0.807130841368904</v>
      </c>
      <c r="Z269" s="38"/>
      <c r="AA269" s="38"/>
      <c r="AB269" s="24">
        <f>(利润表!C269-利润表!C270)/利润表!C270</f>
        <v>-1.73406774876958</v>
      </c>
      <c r="AC269" s="24">
        <f>(利润表!F269-利润表!F270)/利润表!F270</f>
        <v>0.136540181218304</v>
      </c>
      <c r="AD269" s="38"/>
      <c r="AE269" s="24"/>
      <c r="AF269" s="38"/>
      <c r="AG269" s="24">
        <f>(资产表!C269-资产表!C270)/资产表!C270</f>
        <v>0.0841439404037232</v>
      </c>
      <c r="AH269" s="38"/>
      <c r="AI269" s="38"/>
      <c r="AJ269" s="38"/>
      <c r="AK269" s="38"/>
      <c r="AL269" s="38"/>
      <c r="AM269" s="3"/>
      <c r="AN269" s="38"/>
      <c r="AO269" s="38"/>
      <c r="AP269" s="38"/>
      <c r="AQ269" s="38"/>
      <c r="AR269" s="53"/>
      <c r="AS269" s="56"/>
      <c r="AT269" s="56"/>
      <c r="AU269" s="38"/>
      <c r="AV269" s="38"/>
      <c r="AW269" s="38"/>
      <c r="AX269" s="38"/>
      <c r="AY269" s="38"/>
      <c r="AZ269" s="38"/>
      <c r="BA269" s="38"/>
      <c r="BB269" s="38"/>
      <c r="BC269" s="38"/>
    </row>
    <row r="270" spans="1:55">
      <c r="A270" s="3"/>
      <c r="B270" s="3">
        <v>2022</v>
      </c>
      <c r="C270" s="38"/>
      <c r="D270" s="38"/>
      <c r="E270" s="38"/>
      <c r="F270" s="38"/>
      <c r="G270" s="24"/>
      <c r="H270" s="24"/>
      <c r="I270" s="24">
        <f>利润表!C270/负债表!C270</f>
        <v>0.152781479844489</v>
      </c>
      <c r="J270" s="24">
        <f>利润表!C270/资产表!C270</f>
        <v>0.0248815004530777</v>
      </c>
      <c r="K270" s="24"/>
      <c r="L270" s="38"/>
      <c r="M270" s="24"/>
      <c r="N270" s="24"/>
      <c r="O270" s="24"/>
      <c r="P270" s="24"/>
      <c r="Q270" s="24"/>
      <c r="R270" s="24">
        <f>利润表!C270/利润表!F270</f>
        <v>0.0240737241752382</v>
      </c>
      <c r="S270" s="24">
        <f>利润表!F270/资产表!C270</f>
        <v>1.0335542715352</v>
      </c>
      <c r="T270" s="44">
        <f>资产表!C270/负债表!C270</f>
        <v>6.14036440979952</v>
      </c>
      <c r="U270" s="38"/>
      <c r="V270" s="38"/>
      <c r="W270" s="38"/>
      <c r="X270" s="38"/>
      <c r="Y270" s="24">
        <f>负债表!E270/资产表!C270</f>
        <v>0.837143216059933</v>
      </c>
      <c r="Z270" s="38"/>
      <c r="AA270" s="38"/>
      <c r="AB270" s="24">
        <f>(利润表!C270-利润表!C271)/利润表!C271</f>
        <v>-0.872672463199461</v>
      </c>
      <c r="AC270" s="24">
        <f>(利润表!F270-利润表!F271)/利润表!F271</f>
        <v>0.172480589568569</v>
      </c>
      <c r="AD270" s="38"/>
      <c r="AE270" s="24"/>
      <c r="AF270" s="38"/>
      <c r="AG270" s="24">
        <f>(资产表!C270-资产表!C271)/资产表!C271</f>
        <v>0.102723431412928</v>
      </c>
      <c r="AH270" s="38"/>
      <c r="AI270" s="38"/>
      <c r="AJ270" s="38"/>
      <c r="AK270" s="38"/>
      <c r="AL270" s="38"/>
      <c r="AM270" s="3"/>
      <c r="AN270" s="38"/>
      <c r="AO270" s="38"/>
      <c r="AP270" s="38"/>
      <c r="AQ270" s="38"/>
      <c r="AR270" s="53"/>
      <c r="AS270" s="56"/>
      <c r="AT270" s="56"/>
      <c r="AU270" s="38"/>
      <c r="AV270" s="38"/>
      <c r="AW270" s="38"/>
      <c r="AX270" s="38"/>
      <c r="AY270" s="38"/>
      <c r="AZ270" s="38"/>
      <c r="BA270" s="38"/>
      <c r="BB270" s="38"/>
      <c r="BC270" s="38"/>
    </row>
    <row r="271" spans="1:55">
      <c r="A271" s="3"/>
      <c r="B271" s="3">
        <v>2021</v>
      </c>
      <c r="C271" s="38"/>
      <c r="D271" s="38"/>
      <c r="E271" s="38"/>
      <c r="F271" s="38"/>
      <c r="G271" s="24"/>
      <c r="H271" s="24"/>
      <c r="I271" s="24">
        <f>利润表!C271/负债表!C271</f>
        <v>5.33121633082173</v>
      </c>
      <c r="J271" s="24">
        <f>利润表!C271/资产表!C271</f>
        <v>0.215486879333112</v>
      </c>
      <c r="K271" s="24"/>
      <c r="L271" s="38"/>
      <c r="M271" s="24"/>
      <c r="N271" s="24"/>
      <c r="O271" s="24"/>
      <c r="P271" s="24"/>
      <c r="Q271" s="24"/>
      <c r="R271" s="24">
        <f>利润表!C271/利润表!F271</f>
        <v>0.221680046778184</v>
      </c>
      <c r="S271" s="24">
        <f>利润表!F271/资产表!C271</f>
        <v>0.972062585085662</v>
      </c>
      <c r="T271" s="44">
        <f>资产表!C271/负债表!C271</f>
        <v>24.7403291899756</v>
      </c>
      <c r="U271" s="38"/>
      <c r="V271" s="38"/>
      <c r="W271" s="38"/>
      <c r="X271" s="38"/>
      <c r="Y271" s="24">
        <f>负债表!E271/资产表!C271</f>
        <v>0.959580165958132</v>
      </c>
      <c r="Z271" s="38"/>
      <c r="AA271" s="38"/>
      <c r="AB271" s="24">
        <f>(利润表!C271-利润表!C272)/利润表!C272</f>
        <v>-1.3961722292106</v>
      </c>
      <c r="AC271" s="24">
        <f>(利润表!F271-利润表!F272)/利润表!F272</f>
        <v>0.0671728851805446</v>
      </c>
      <c r="AD271" s="38"/>
      <c r="AE271" s="24"/>
      <c r="AF271" s="38"/>
      <c r="AG271" s="24">
        <f>(资产表!C271-资产表!C272)/资产表!C272</f>
        <v>-0.128628658585634</v>
      </c>
      <c r="AH271" s="38"/>
      <c r="AI271" s="38"/>
      <c r="AJ271" s="38"/>
      <c r="AK271" s="38"/>
      <c r="AL271" s="38"/>
      <c r="AM271" s="3"/>
      <c r="AN271" s="38"/>
      <c r="AO271" s="38"/>
      <c r="AP271" s="38"/>
      <c r="AQ271" s="38"/>
      <c r="AR271" s="53"/>
      <c r="AS271" s="56"/>
      <c r="AT271" s="56"/>
      <c r="AU271" s="38"/>
      <c r="AV271" s="38"/>
      <c r="AW271" s="38"/>
      <c r="AX271" s="38"/>
      <c r="AY271" s="38"/>
      <c r="AZ271" s="38"/>
      <c r="BA271" s="38"/>
      <c r="BB271" s="38"/>
      <c r="BC271" s="38"/>
    </row>
    <row r="272" spans="1:55">
      <c r="A272" s="3"/>
      <c r="B272" s="3">
        <v>2020</v>
      </c>
      <c r="C272" s="38"/>
      <c r="D272" s="38"/>
      <c r="E272" s="38"/>
      <c r="F272" s="38"/>
      <c r="G272" s="24"/>
      <c r="H272" s="24"/>
      <c r="I272" s="24">
        <f>利润表!C272/负债表!C272</f>
        <v>1.17660900008421</v>
      </c>
      <c r="J272" s="24">
        <f>利润表!C272/资产表!C272</f>
        <v>-0.473958236486769</v>
      </c>
      <c r="K272" s="24"/>
      <c r="L272" s="38"/>
      <c r="M272" s="24"/>
      <c r="N272" s="24"/>
      <c r="O272" s="24"/>
      <c r="P272" s="24"/>
      <c r="Q272" s="24"/>
      <c r="R272" s="24">
        <f>利润表!C272/利润表!F272</f>
        <v>-0.597141641095376</v>
      </c>
      <c r="S272" s="24">
        <f>利润表!F272/资产表!C272</f>
        <v>0.793711581756979</v>
      </c>
      <c r="T272" s="44">
        <f>资产表!C272/负债表!C272</f>
        <v>-2.48251619975183</v>
      </c>
      <c r="U272" s="38"/>
      <c r="V272" s="38"/>
      <c r="W272" s="38"/>
      <c r="X272" s="38"/>
      <c r="Y272" s="24">
        <f>负债表!E272/资产表!C272</f>
        <v>1.40281710955198</v>
      </c>
      <c r="Z272" s="38"/>
      <c r="AA272" s="38"/>
      <c r="AB272" s="24">
        <f>(利润表!C272-利润表!C273)/利润表!C273</f>
        <v>-50.7263519803573</v>
      </c>
      <c r="AC272" s="24">
        <f>(利润表!F272-利润表!F273)/利润表!F273</f>
        <v>-0.568866188233633</v>
      </c>
      <c r="AD272" s="38"/>
      <c r="AE272" s="24"/>
      <c r="AF272" s="38"/>
      <c r="AG272" s="24">
        <f>(资产表!C272-资产表!C273)/资产表!C273</f>
        <v>-0.348242078761058</v>
      </c>
      <c r="AH272" s="38"/>
      <c r="AI272" s="38"/>
      <c r="AJ272" s="38"/>
      <c r="AK272" s="38"/>
      <c r="AL272" s="38"/>
      <c r="AM272" s="3"/>
      <c r="AN272" s="38"/>
      <c r="AO272" s="38"/>
      <c r="AP272" s="38"/>
      <c r="AQ272" s="38"/>
      <c r="AR272" s="53"/>
      <c r="AS272" s="56"/>
      <c r="AT272" s="56"/>
      <c r="AU272" s="38"/>
      <c r="AV272" s="38"/>
      <c r="AW272" s="38"/>
      <c r="AX272" s="38"/>
      <c r="AY272" s="38"/>
      <c r="AZ272" s="38"/>
      <c r="BA272" s="38"/>
      <c r="BB272" s="38"/>
      <c r="BC272" s="38"/>
    </row>
    <row r="273" spans="1:55">
      <c r="A273" s="3"/>
      <c r="B273" s="3">
        <v>2019</v>
      </c>
      <c r="C273" s="38"/>
      <c r="D273" s="38"/>
      <c r="E273" s="38"/>
      <c r="F273" s="38"/>
      <c r="G273" s="24"/>
      <c r="H273" s="24"/>
      <c r="I273" s="24">
        <f>利润表!C273/负债表!C273</f>
        <v>0.0945605332866661</v>
      </c>
      <c r="J273" s="24">
        <f>利润表!C273/资产表!C273</f>
        <v>0.00621211938267087</v>
      </c>
      <c r="K273" s="24"/>
      <c r="L273" s="38"/>
      <c r="M273" s="24"/>
      <c r="N273" s="24"/>
      <c r="O273" s="24"/>
      <c r="P273" s="24"/>
      <c r="Q273" s="24"/>
      <c r="R273" s="24">
        <f>利润表!C273/利润表!F273</f>
        <v>0.00517729416369753</v>
      </c>
      <c r="S273" s="24">
        <f>利润表!F273/资产表!C273</f>
        <v>1.19987761681177</v>
      </c>
      <c r="T273" s="44">
        <f>资产表!C273/负债表!C273</f>
        <v>15.2219439874979</v>
      </c>
      <c r="U273" s="38"/>
      <c r="V273" s="38"/>
      <c r="W273" s="38"/>
      <c r="X273" s="38"/>
      <c r="Y273" s="24">
        <f>负债表!E273/资产表!C273</f>
        <v>0.934305368563876</v>
      </c>
      <c r="Z273" s="38"/>
      <c r="AA273" s="38"/>
      <c r="AB273" s="24">
        <f>(利润表!C273-利润表!C274)/利润表!C274</f>
        <v>-1.01514983811466</v>
      </c>
      <c r="AC273" s="24">
        <f>(利润表!F273-利润表!F274)/利润表!F274</f>
        <v>-0.34114455989226</v>
      </c>
      <c r="AD273" s="38"/>
      <c r="AE273" s="24"/>
      <c r="AF273" s="38"/>
      <c r="AG273" s="24">
        <f>(资产表!C273-资产表!C274)/资产表!C274</f>
        <v>-0.329354184630601</v>
      </c>
      <c r="AH273" s="38"/>
      <c r="AI273" s="38"/>
      <c r="AJ273" s="38"/>
      <c r="AK273" s="38"/>
      <c r="AL273" s="38"/>
      <c r="AM273" s="3"/>
      <c r="AN273" s="38"/>
      <c r="AO273" s="38"/>
      <c r="AP273" s="38"/>
      <c r="AQ273" s="38"/>
      <c r="AR273" s="53"/>
      <c r="AS273" s="56"/>
      <c r="AT273" s="56"/>
      <c r="AU273" s="38"/>
      <c r="AV273" s="38"/>
      <c r="AW273" s="38"/>
      <c r="AX273" s="38"/>
      <c r="AY273" s="38"/>
      <c r="AZ273" s="38"/>
      <c r="BA273" s="38"/>
      <c r="BB273" s="38"/>
      <c r="BC273" s="38"/>
    </row>
    <row r="274" spans="1:55">
      <c r="A274" s="3"/>
      <c r="B274" s="3">
        <v>2018</v>
      </c>
      <c r="C274" s="38"/>
      <c r="D274" s="38"/>
      <c r="E274" s="38"/>
      <c r="F274" s="38"/>
      <c r="G274" s="24"/>
      <c r="H274" s="24"/>
      <c r="I274" s="24">
        <f>利润表!C274/负债表!C274</f>
        <v>-6.11077308759417</v>
      </c>
      <c r="J274" s="24">
        <f>利润表!C274/资产表!C274</f>
        <v>-0.274995141006279</v>
      </c>
      <c r="K274" s="24"/>
      <c r="L274" s="38"/>
      <c r="M274" s="24"/>
      <c r="N274" s="24"/>
      <c r="O274" s="24"/>
      <c r="P274" s="24"/>
      <c r="Q274" s="24"/>
      <c r="R274" s="24">
        <f>利润表!C274/利润表!F274</f>
        <v>-0.225156757384045</v>
      </c>
      <c r="S274" s="24">
        <f>利润表!F274/资产表!C274</f>
        <v>1.22134971297897</v>
      </c>
      <c r="T274" s="44">
        <f>资产表!C274/负债表!C274</f>
        <v>22.2213856769733</v>
      </c>
      <c r="U274" s="38"/>
      <c r="V274" s="38"/>
      <c r="W274" s="38"/>
      <c r="X274" s="38"/>
      <c r="Y274" s="24">
        <f>负债表!E274/资产表!C274</f>
        <v>0.954998305932098</v>
      </c>
      <c r="Z274" s="38"/>
      <c r="AA274" s="38"/>
      <c r="AB274" s="24">
        <f>(利润表!C274-利润表!C275)/利润表!C275</f>
        <v>1.77514187378717</v>
      </c>
      <c r="AC274" s="24">
        <f>(利润表!F274-利润表!F275)/利润表!F275</f>
        <v>-0.0250304009536375</v>
      </c>
      <c r="AD274" s="38"/>
      <c r="AE274" s="24"/>
      <c r="AF274" s="38"/>
      <c r="AG274" s="24">
        <f>(资产表!C274-资产表!C275)/资产表!C275</f>
        <v>-0.240953738483185</v>
      </c>
      <c r="AH274" s="38"/>
      <c r="AI274" s="38"/>
      <c r="AJ274" s="38"/>
      <c r="AK274" s="38"/>
      <c r="AL274" s="38"/>
      <c r="AM274" s="3"/>
      <c r="AN274" s="38"/>
      <c r="AO274" s="38"/>
      <c r="AP274" s="38"/>
      <c r="AQ274" s="38"/>
      <c r="AR274" s="53"/>
      <c r="AS274" s="56"/>
      <c r="AT274" s="56"/>
      <c r="AU274" s="38"/>
      <c r="AV274" s="38"/>
      <c r="AW274" s="38"/>
      <c r="AX274" s="38"/>
      <c r="AY274" s="38"/>
      <c r="AZ274" s="38"/>
      <c r="BA274" s="38"/>
      <c r="BB274" s="38"/>
      <c r="BC274" s="38"/>
    </row>
    <row r="275" spans="1:55">
      <c r="A275" s="3"/>
      <c r="B275" s="3">
        <v>2017</v>
      </c>
      <c r="C275" s="38"/>
      <c r="D275" s="38"/>
      <c r="E275" s="38"/>
      <c r="F275" s="38"/>
      <c r="G275" s="24"/>
      <c r="H275" s="24"/>
      <c r="I275" s="24">
        <f>利润表!C275/负债表!C275</f>
        <v>-0.309242294530457</v>
      </c>
      <c r="J275" s="24">
        <f>利润表!C275/资产表!C275</f>
        <v>-0.0752156261586911</v>
      </c>
      <c r="K275" s="24"/>
      <c r="L275" s="38"/>
      <c r="M275" s="24"/>
      <c r="N275" s="24"/>
      <c r="O275" s="24"/>
      <c r="P275" s="24"/>
      <c r="Q275" s="24"/>
      <c r="R275" s="24">
        <f>利润表!C275/利润表!F275</f>
        <v>-0.0791026201373002</v>
      </c>
      <c r="S275" s="24">
        <f>利润表!F275/资产表!C275</f>
        <v>0.950861375111693</v>
      </c>
      <c r="T275" s="44">
        <f>资产表!C275/负债表!C275</f>
        <v>4.11141022582213</v>
      </c>
      <c r="U275" s="38"/>
      <c r="V275" s="38"/>
      <c r="W275" s="38"/>
      <c r="X275" s="38"/>
      <c r="Y275" s="24">
        <f>负债表!E275/资产表!C275</f>
        <v>0.756774453271678</v>
      </c>
      <c r="Z275" s="38"/>
      <c r="AA275" s="38"/>
      <c r="AB275" s="24">
        <f>(利润表!C275-利润表!C276)/利润表!C276</f>
        <v>-3.11159086191432</v>
      </c>
      <c r="AC275" s="24">
        <f>(利润表!F275-利润表!F276)/利润表!F276</f>
        <v>0.0145630575714886</v>
      </c>
      <c r="AD275" s="38"/>
      <c r="AE275" s="24"/>
      <c r="AF275" s="38"/>
      <c r="AG275" s="24">
        <f>(资产表!C275-资产表!C276)/资产表!C276</f>
        <v>0.100133860553696</v>
      </c>
      <c r="AH275" s="38"/>
      <c r="AI275" s="38"/>
      <c r="AJ275" s="38"/>
      <c r="AK275" s="38"/>
      <c r="AL275" s="38"/>
      <c r="AM275" s="3"/>
      <c r="AN275" s="38"/>
      <c r="AO275" s="38"/>
      <c r="AP275" s="38"/>
      <c r="AQ275" s="38"/>
      <c r="AR275" s="53"/>
      <c r="AS275" s="56"/>
      <c r="AT275" s="56"/>
      <c r="AU275" s="38"/>
      <c r="AV275" s="38"/>
      <c r="AW275" s="38"/>
      <c r="AX275" s="38"/>
      <c r="AY275" s="38"/>
      <c r="AZ275" s="38"/>
      <c r="BA275" s="38"/>
      <c r="BB275" s="38"/>
      <c r="BC275" s="38"/>
    </row>
    <row r="276" spans="1:55">
      <c r="A276" s="3"/>
      <c r="B276" s="3">
        <v>2016</v>
      </c>
      <c r="C276" s="38"/>
      <c r="D276" s="38"/>
      <c r="E276" s="38"/>
      <c r="F276" s="38"/>
      <c r="G276" s="24"/>
      <c r="H276" s="24"/>
      <c r="I276" s="24">
        <f>利润表!C276/负债表!C276</f>
        <v>0.108623013649107</v>
      </c>
      <c r="J276" s="24">
        <f>利润表!C276/资产表!C276</f>
        <v>0.0391871638925865</v>
      </c>
      <c r="K276" s="24"/>
      <c r="L276" s="38"/>
      <c r="M276" s="24"/>
      <c r="N276" s="24"/>
      <c r="O276" s="24"/>
      <c r="P276" s="24"/>
      <c r="Q276" s="24"/>
      <c r="R276" s="24">
        <f>利润表!C276/利润表!F276</f>
        <v>0.0380066979810939</v>
      </c>
      <c r="S276" s="24">
        <f>利润表!F276/资产表!C276</f>
        <v>1.03105941779209</v>
      </c>
      <c r="T276" s="44">
        <f>资产表!C276/负债表!C276</f>
        <v>2.77190291052567</v>
      </c>
      <c r="U276" s="38"/>
      <c r="V276" s="38"/>
      <c r="W276" s="38"/>
      <c r="X276" s="38"/>
      <c r="Y276" s="24">
        <f>负债表!E276/资产表!C276</f>
        <v>0.639237003502998</v>
      </c>
      <c r="Z276" s="38"/>
      <c r="AA276" s="38"/>
      <c r="AB276" s="24">
        <f>(利润表!C276-利润表!C277)/利润表!C277</f>
        <v>0.0279948826522898</v>
      </c>
      <c r="AC276" s="24">
        <f>(利润表!F276-利润表!F277)/利润表!F277</f>
        <v>0.0624369494464228</v>
      </c>
      <c r="AD276" s="38"/>
      <c r="AE276" s="24"/>
      <c r="AF276" s="38"/>
      <c r="AG276" s="24">
        <f>(资产表!C276-资产表!C277)/资产表!C277</f>
        <v>0.295747908264815</v>
      </c>
      <c r="AH276" s="38"/>
      <c r="AI276" s="38"/>
      <c r="AJ276" s="38"/>
      <c r="AK276" s="38"/>
      <c r="AL276" s="38"/>
      <c r="AM276" s="3"/>
      <c r="AN276" s="38"/>
      <c r="AO276" s="38"/>
      <c r="AP276" s="38"/>
      <c r="AQ276" s="38"/>
      <c r="AR276" s="53"/>
      <c r="AS276" s="56"/>
      <c r="AT276" s="56"/>
      <c r="AU276" s="38"/>
      <c r="AV276" s="38"/>
      <c r="AW276" s="38"/>
      <c r="AX276" s="38"/>
      <c r="AY276" s="38"/>
      <c r="AZ276" s="38"/>
      <c r="BA276" s="38"/>
      <c r="BB276" s="38"/>
      <c r="BC276" s="38"/>
    </row>
    <row r="277" spans="1:55">
      <c r="A277" s="3"/>
      <c r="B277" s="3">
        <v>2015</v>
      </c>
      <c r="C277" s="38"/>
      <c r="D277" s="38"/>
      <c r="E277" s="38"/>
      <c r="F277" s="38"/>
      <c r="G277" s="24"/>
      <c r="H277" s="24"/>
      <c r="I277" s="24">
        <f>利润表!C277/负债表!C277</f>
        <v>0.115771327569221</v>
      </c>
      <c r="J277" s="24">
        <f>利润表!C277/资产表!C277</f>
        <v>0.0493939089595879</v>
      </c>
      <c r="K277" s="24"/>
      <c r="L277" s="38"/>
      <c r="M277" s="24"/>
      <c r="N277" s="24"/>
      <c r="O277" s="24"/>
      <c r="P277" s="24"/>
      <c r="Q277" s="24"/>
      <c r="R277" s="24">
        <f>利润表!C277/利润表!F277</f>
        <v>0.03928007905777</v>
      </c>
      <c r="S277" s="24">
        <f>利润表!F277/资产表!C277</f>
        <v>1.2574798764265</v>
      </c>
      <c r="T277" s="44">
        <f>资产表!C277/负债表!C277</f>
        <v>2.34383813728814</v>
      </c>
      <c r="U277" s="38"/>
      <c r="V277" s="38"/>
      <c r="W277" s="38"/>
      <c r="X277" s="38"/>
      <c r="Y277" s="24">
        <f>负债表!E277/资产表!C277</f>
        <v>0.573349377633638</v>
      </c>
      <c r="Z277" s="38"/>
      <c r="AA277" s="38"/>
      <c r="AB277" s="24">
        <f>(利润表!C277-利润表!C278)/利润表!C278</f>
        <v>0.810715420695845</v>
      </c>
      <c r="AC277" s="24">
        <f>(利润表!F277-利润表!F278)/利润表!F278</f>
        <v>1.08358405529951</v>
      </c>
      <c r="AD277" s="38"/>
      <c r="AE277" s="24"/>
      <c r="AF277" s="38"/>
      <c r="AG277" s="24">
        <f>(资产表!C277-资产表!C278)/资产表!C278</f>
        <v>-0.00714892018954175</v>
      </c>
      <c r="AH277" s="38"/>
      <c r="AI277" s="38"/>
      <c r="AJ277" s="38"/>
      <c r="AK277" s="38"/>
      <c r="AL277" s="38"/>
      <c r="AM277" s="3"/>
      <c r="AN277" s="38"/>
      <c r="AO277" s="38"/>
      <c r="AP277" s="38"/>
      <c r="AQ277" s="38"/>
      <c r="AR277" s="53"/>
      <c r="AS277" s="56"/>
      <c r="AT277" s="56"/>
      <c r="AU277" s="38"/>
      <c r="AV277" s="38"/>
      <c r="AW277" s="38"/>
      <c r="AX277" s="38"/>
      <c r="AY277" s="38"/>
      <c r="AZ277" s="38"/>
      <c r="BA277" s="38"/>
      <c r="BB277" s="38"/>
      <c r="BC277" s="38"/>
    </row>
    <row r="278" spans="1:55">
      <c r="A278" s="3"/>
      <c r="B278" s="3">
        <v>2014</v>
      </c>
      <c r="C278" s="38"/>
      <c r="D278" s="38"/>
      <c r="E278" s="38"/>
      <c r="F278" s="38"/>
      <c r="G278" s="24"/>
      <c r="H278" s="24"/>
      <c r="I278" s="24">
        <f>利润表!C278/负债表!C278</f>
        <v>0.0573474389499369</v>
      </c>
      <c r="J278" s="24">
        <f>利润表!C278/资产表!C278</f>
        <v>0.0270836572583782</v>
      </c>
      <c r="K278" s="24"/>
      <c r="L278" s="38"/>
      <c r="M278" s="24"/>
      <c r="N278" s="24"/>
      <c r="O278" s="24"/>
      <c r="P278" s="24"/>
      <c r="Q278" s="24"/>
      <c r="R278" s="24">
        <f>利润表!C278/利润表!F278</f>
        <v>0.0451994529235422</v>
      </c>
      <c r="S278" s="24">
        <f>利润表!F278/资产表!C278</f>
        <v>0.599203209476716</v>
      </c>
      <c r="T278" s="44">
        <f>资产表!C278/负债表!C278</f>
        <v>2.1174185747088</v>
      </c>
      <c r="U278" s="38"/>
      <c r="V278" s="38"/>
      <c r="W278" s="38"/>
      <c r="X278" s="38"/>
      <c r="Y278" s="24">
        <f>负债表!E278/资产表!C278</f>
        <v>0.527726821732673</v>
      </c>
      <c r="Z278" s="38"/>
      <c r="AA278" s="38"/>
      <c r="AB278" s="24">
        <f>(利润表!C278-利润表!C279)/利润表!C279</f>
        <v>0.110597807266734</v>
      </c>
      <c r="AC278" s="24">
        <f>(利润表!F278-利润表!F279)/利润表!F279</f>
        <v>-0.111324782358879</v>
      </c>
      <c r="AD278" s="38"/>
      <c r="AE278" s="24"/>
      <c r="AF278" s="38"/>
      <c r="AG278" s="24">
        <f>(资产表!C278-资产表!C279)/资产表!C279</f>
        <v>1.60000991435489</v>
      </c>
      <c r="AH278" s="38"/>
      <c r="AI278" s="38"/>
      <c r="AJ278" s="38"/>
      <c r="AK278" s="38"/>
      <c r="AL278" s="38"/>
      <c r="AM278" s="3"/>
      <c r="AN278" s="38"/>
      <c r="AO278" s="38"/>
      <c r="AP278" s="38"/>
      <c r="AQ278" s="38"/>
      <c r="AR278" s="53"/>
      <c r="AS278" s="56"/>
      <c r="AT278" s="56"/>
      <c r="AU278" s="38"/>
      <c r="AV278" s="38"/>
      <c r="AW278" s="38"/>
      <c r="AX278" s="38"/>
      <c r="AY278" s="38"/>
      <c r="AZ278" s="38"/>
      <c r="BA278" s="38"/>
      <c r="BB278" s="38"/>
      <c r="BC278" s="38"/>
    </row>
    <row r="279" spans="1:55">
      <c r="A279" s="3"/>
      <c r="B279" s="3">
        <v>2013</v>
      </c>
      <c r="C279" s="38"/>
      <c r="D279" s="38"/>
      <c r="E279" s="38"/>
      <c r="F279" s="38"/>
      <c r="G279" s="24"/>
      <c r="H279" s="24"/>
      <c r="I279" s="24">
        <f>利润表!C279/负债表!C279</f>
        <v>0.108252024227977</v>
      </c>
      <c r="J279" s="24">
        <f>利润表!C279/资产表!C279</f>
        <v>0.0634052912116553</v>
      </c>
      <c r="K279" s="24"/>
      <c r="L279" s="38"/>
      <c r="M279" s="24"/>
      <c r="N279" s="24"/>
      <c r="O279" s="24"/>
      <c r="P279" s="24"/>
      <c r="Q279" s="24"/>
      <c r="R279" s="24">
        <f>利润表!C279/利润表!F279</f>
        <v>0.0361675787591766</v>
      </c>
      <c r="S279" s="24">
        <f>利润表!F279/资产表!C279</f>
        <v>1.75309748086379</v>
      </c>
      <c r="T279" s="44">
        <f>资产表!C279/负债表!C279</f>
        <v>1.70730268971744</v>
      </c>
      <c r="U279" s="38"/>
      <c r="V279" s="38"/>
      <c r="W279" s="38"/>
      <c r="X279" s="38"/>
      <c r="Y279" s="24">
        <f>负债表!E279/资产表!C279</f>
        <v>0.414280779839046</v>
      </c>
      <c r="Z279" s="38"/>
      <c r="AA279" s="38"/>
      <c r="AB279" s="24">
        <f>(利润表!C279-利润表!C280)/利润表!C280</f>
        <v>0.664154711114311</v>
      </c>
      <c r="AC279" s="24">
        <f>(利润表!F279-利润表!F280)/利润表!F280</f>
        <v>0.418004850037624</v>
      </c>
      <c r="AD279" s="38"/>
      <c r="AE279" s="24"/>
      <c r="AF279" s="38"/>
      <c r="AG279" s="24">
        <f>(资产表!C279-资产表!C280)/资产表!C280</f>
        <v>0.517590153064028</v>
      </c>
      <c r="AH279" s="38"/>
      <c r="AI279" s="38"/>
      <c r="AJ279" s="38"/>
      <c r="AK279" s="38"/>
      <c r="AL279" s="38"/>
      <c r="AM279" s="3"/>
      <c r="AN279" s="38"/>
      <c r="AO279" s="38"/>
      <c r="AP279" s="38"/>
      <c r="AQ279" s="38"/>
      <c r="AR279" s="53"/>
      <c r="AS279" s="56"/>
      <c r="AT279" s="56"/>
      <c r="AU279" s="38"/>
      <c r="AV279" s="38"/>
      <c r="AW279" s="38"/>
      <c r="AX279" s="38"/>
      <c r="AY279" s="38"/>
      <c r="AZ279" s="38"/>
      <c r="BA279" s="38"/>
      <c r="BB279" s="38"/>
      <c r="BC279" s="38"/>
    </row>
    <row r="280" spans="1:55">
      <c r="A280" s="3"/>
      <c r="B280" s="3">
        <v>2012</v>
      </c>
      <c r="C280" s="38"/>
      <c r="D280" s="38"/>
      <c r="E280" s="38"/>
      <c r="F280" s="38"/>
      <c r="G280" s="24"/>
      <c r="H280" s="24"/>
      <c r="I280" s="24">
        <f>利润表!C280/负债表!C280</f>
        <v>0.0761755472233221</v>
      </c>
      <c r="J280" s="24">
        <f>利润表!C280/资产表!C280</f>
        <v>0.0578210937674987</v>
      </c>
      <c r="K280" s="24"/>
      <c r="L280" s="38"/>
      <c r="M280" s="24"/>
      <c r="N280" s="24"/>
      <c r="O280" s="24"/>
      <c r="P280" s="24"/>
      <c r="Q280" s="24"/>
      <c r="R280" s="24">
        <f>利润表!C280/利润表!F280</f>
        <v>0.0308179292178246</v>
      </c>
      <c r="S280" s="24">
        <f>利润表!F280/资产表!C280</f>
        <v>1.87621606107317</v>
      </c>
      <c r="T280" s="44">
        <f>资产表!C280/负债表!C280</f>
        <v>1.3174352517375</v>
      </c>
      <c r="U280" s="38"/>
      <c r="V280" s="38"/>
      <c r="W280" s="38"/>
      <c r="X280" s="38"/>
      <c r="Y280" s="24">
        <f>负债表!E280/资产表!C280</f>
        <v>0.240949413884932</v>
      </c>
      <c r="Z280" s="38"/>
      <c r="AA280" s="38"/>
      <c r="AB280" s="24" t="e">
        <f>(利润表!C280-利润表!C281)/利润表!C281</f>
        <v>#DIV/0!</v>
      </c>
      <c r="AC280" s="24" t="e">
        <f>(利润表!F280-利润表!F281)/利润表!F281</f>
        <v>#DIV/0!</v>
      </c>
      <c r="AD280" s="38"/>
      <c r="AE280" s="24"/>
      <c r="AF280" s="38"/>
      <c r="AG280" s="24" t="e">
        <f>(资产表!C280-资产表!C281)/资产表!C281</f>
        <v>#DIV/0!</v>
      </c>
      <c r="AH280" s="38"/>
      <c r="AI280" s="38"/>
      <c r="AJ280" s="38"/>
      <c r="AK280" s="38"/>
      <c r="AL280" s="38"/>
      <c r="AM280" s="3"/>
      <c r="AN280" s="38"/>
      <c r="AO280" s="38"/>
      <c r="AP280" s="38"/>
      <c r="AQ280" s="38"/>
      <c r="AR280" s="53"/>
      <c r="AS280" s="56"/>
      <c r="AT280" s="56"/>
      <c r="AU280" s="38"/>
      <c r="AV280" s="38"/>
      <c r="AW280" s="38"/>
      <c r="AX280" s="38"/>
      <c r="AY280" s="38"/>
      <c r="AZ280" s="38"/>
      <c r="BA280" s="38"/>
      <c r="BB280" s="38"/>
      <c r="BC280" s="38"/>
    </row>
    <row r="281" spans="1:55">
      <c r="A281" s="3"/>
      <c r="B281" s="3">
        <v>2011</v>
      </c>
      <c r="C281" s="38"/>
      <c r="D281" s="38"/>
      <c r="E281" s="38"/>
      <c r="F281" s="38"/>
      <c r="G281" s="24"/>
      <c r="H281" s="24"/>
      <c r="I281" s="24" t="e">
        <f>利润表!C281/负债表!C281</f>
        <v>#DIV/0!</v>
      </c>
      <c r="J281" s="24" t="e">
        <f>利润表!C281/资产表!C281</f>
        <v>#DIV/0!</v>
      </c>
      <c r="K281" s="24"/>
      <c r="L281" s="38"/>
      <c r="M281" s="24"/>
      <c r="N281" s="24"/>
      <c r="O281" s="24"/>
      <c r="P281" s="24"/>
      <c r="Q281" s="24"/>
      <c r="R281" s="24" t="e">
        <f>利润表!C281/利润表!F281</f>
        <v>#DIV/0!</v>
      </c>
      <c r="S281" s="24" t="e">
        <f>利润表!F281/资产表!C281</f>
        <v>#DIV/0!</v>
      </c>
      <c r="T281" s="44" t="e">
        <f>资产表!C281/负债表!C281</f>
        <v>#DIV/0!</v>
      </c>
      <c r="U281" s="38"/>
      <c r="V281" s="38"/>
      <c r="W281" s="38"/>
      <c r="X281" s="38"/>
      <c r="Y281" s="24" t="e">
        <f>负债表!E281/资产表!C281</f>
        <v>#DIV/0!</v>
      </c>
      <c r="Z281" s="38"/>
      <c r="AA281" s="38"/>
      <c r="AB281" s="24" t="e">
        <f>(利润表!C281-利润表!C282)/利润表!C282</f>
        <v>#DIV/0!</v>
      </c>
      <c r="AC281" s="24" t="e">
        <f>(利润表!F281-利润表!F282)/利润表!F282</f>
        <v>#DIV/0!</v>
      </c>
      <c r="AD281" s="38"/>
      <c r="AE281" s="24"/>
      <c r="AF281" s="38"/>
      <c r="AG281" s="24" t="e">
        <f>(资产表!C281-资产表!C282)/资产表!C282</f>
        <v>#DIV/0!</v>
      </c>
      <c r="AH281" s="38"/>
      <c r="AI281" s="38"/>
      <c r="AJ281" s="38"/>
      <c r="AK281" s="38"/>
      <c r="AL281" s="38"/>
      <c r="AM281" s="3"/>
      <c r="AN281" s="38"/>
      <c r="AO281" s="38"/>
      <c r="AP281" s="38"/>
      <c r="AQ281" s="38"/>
      <c r="AR281" s="53"/>
      <c r="AS281" s="56"/>
      <c r="AT281" s="56"/>
      <c r="AU281" s="38"/>
      <c r="AV281" s="38"/>
      <c r="AW281" s="38"/>
      <c r="AX281" s="38"/>
      <c r="AY281" s="38"/>
      <c r="AZ281" s="38"/>
      <c r="BA281" s="38"/>
      <c r="BB281" s="38"/>
      <c r="BC281" s="38"/>
    </row>
    <row r="282" spans="1:55">
      <c r="A282" s="3"/>
      <c r="B282" s="3">
        <v>2010</v>
      </c>
      <c r="C282" s="38"/>
      <c r="D282" s="38"/>
      <c r="E282" s="38"/>
      <c r="F282" s="38"/>
      <c r="G282" s="24"/>
      <c r="H282" s="24"/>
      <c r="I282" s="24" t="e">
        <f>利润表!C282/负债表!C282</f>
        <v>#DIV/0!</v>
      </c>
      <c r="J282" s="24" t="e">
        <f>利润表!C282/资产表!C282</f>
        <v>#DIV/0!</v>
      </c>
      <c r="K282" s="24"/>
      <c r="L282" s="38"/>
      <c r="M282" s="24"/>
      <c r="N282" s="24"/>
      <c r="O282" s="24"/>
      <c r="P282" s="24"/>
      <c r="Q282" s="24"/>
      <c r="R282" s="24" t="e">
        <f>利润表!C282/利润表!F282</f>
        <v>#DIV/0!</v>
      </c>
      <c r="S282" s="24" t="e">
        <f>利润表!F282/资产表!C282</f>
        <v>#DIV/0!</v>
      </c>
      <c r="T282" s="44" t="e">
        <f>资产表!C282/负债表!C282</f>
        <v>#DIV/0!</v>
      </c>
      <c r="U282" s="38"/>
      <c r="V282" s="38"/>
      <c r="W282" s="38"/>
      <c r="X282" s="38"/>
      <c r="Y282" s="24" t="e">
        <f>负债表!E282/资产表!C282</f>
        <v>#DIV/0!</v>
      </c>
      <c r="Z282" s="38"/>
      <c r="AA282" s="38"/>
      <c r="AB282" s="24">
        <f>(利润表!C282-利润表!C283)/利润表!C283</f>
        <v>-1</v>
      </c>
      <c r="AC282" s="24">
        <f>(利润表!F282-利润表!F283)/利润表!F283</f>
        <v>-1</v>
      </c>
      <c r="AD282" s="38"/>
      <c r="AE282" s="24"/>
      <c r="AF282" s="38"/>
      <c r="AG282" s="24">
        <f>(资产表!C282-资产表!C283)/资产表!C283</f>
        <v>-1</v>
      </c>
      <c r="AH282" s="38"/>
      <c r="AI282" s="38"/>
      <c r="AJ282" s="38"/>
      <c r="AK282" s="38"/>
      <c r="AL282" s="38"/>
      <c r="AM282" s="3"/>
      <c r="AN282" s="38"/>
      <c r="AO282" s="38"/>
      <c r="AP282" s="38"/>
      <c r="AQ282" s="38"/>
      <c r="AR282" s="53"/>
      <c r="AS282" s="56"/>
      <c r="AT282" s="56"/>
      <c r="AU282" s="38"/>
      <c r="AV282" s="38"/>
      <c r="AW282" s="38"/>
      <c r="AX282" s="38"/>
      <c r="AY282" s="38"/>
      <c r="AZ282" s="38"/>
      <c r="BA282" s="38"/>
      <c r="BB282" s="38"/>
      <c r="BC282" s="38"/>
    </row>
    <row r="283" spans="1:55">
      <c r="A283" s="3" t="s">
        <v>76</v>
      </c>
      <c r="B283" s="3">
        <v>2023</v>
      </c>
      <c r="C283" s="38"/>
      <c r="D283" s="38"/>
      <c r="E283" s="38"/>
      <c r="F283" s="38"/>
      <c r="G283" s="24"/>
      <c r="H283" s="24"/>
      <c r="I283" s="24">
        <f>利润表!C283/负债表!C283</f>
        <v>-0.0260634079486741</v>
      </c>
      <c r="J283" s="24">
        <f>利润表!C283/资产表!C283</f>
        <v>-0.0201494859803144</v>
      </c>
      <c r="K283" s="24"/>
      <c r="L283" s="38"/>
      <c r="M283" s="24"/>
      <c r="N283" s="24"/>
      <c r="O283" s="24"/>
      <c r="P283" s="24"/>
      <c r="Q283" s="24"/>
      <c r="R283" s="24">
        <f>利润表!C283/利润表!F283</f>
        <v>-0.0141498998397058</v>
      </c>
      <c r="S283" s="24">
        <f>利润表!F283/资产表!C283</f>
        <v>1.42400202182161</v>
      </c>
      <c r="T283" s="44">
        <f>资产表!C283/负债表!C283</f>
        <v>1.29350237391353</v>
      </c>
      <c r="U283" s="38"/>
      <c r="V283" s="38"/>
      <c r="W283" s="38"/>
      <c r="X283" s="38"/>
      <c r="Y283" s="24">
        <f>负债表!E283/资产表!C283</f>
        <v>0.226905168349655</v>
      </c>
      <c r="Z283" s="38"/>
      <c r="AA283" s="38"/>
      <c r="AB283" s="24">
        <f>(利润表!C283-利润表!C284)/利润表!C284</f>
        <v>-9.29205670201079</v>
      </c>
      <c r="AC283" s="24">
        <f>(利润表!F283-利润表!F284)/利润表!F284</f>
        <v>-0.394095554284389</v>
      </c>
      <c r="AD283" s="38"/>
      <c r="AE283" s="24"/>
      <c r="AF283" s="38"/>
      <c r="AG283" s="24">
        <f>(资产表!C283-资产表!C284)/资产表!C284</f>
        <v>-0.0940370435474128</v>
      </c>
      <c r="AH283" s="38"/>
      <c r="AI283" s="38"/>
      <c r="AJ283" s="38"/>
      <c r="AK283" s="38"/>
      <c r="AL283" s="38"/>
      <c r="AM283" s="3"/>
      <c r="AN283" s="38"/>
      <c r="AO283" s="38"/>
      <c r="AP283" s="38"/>
      <c r="AQ283" s="38"/>
      <c r="AR283" s="53"/>
      <c r="AS283" s="56"/>
      <c r="AT283" s="56"/>
      <c r="AU283" s="38"/>
      <c r="AV283" s="38"/>
      <c r="AW283" s="38"/>
      <c r="AX283" s="38"/>
      <c r="AY283" s="38"/>
      <c r="AZ283" s="38"/>
      <c r="BA283" s="38"/>
      <c r="BB283" s="38"/>
      <c r="BC283" s="38"/>
    </row>
    <row r="284" spans="1:55">
      <c r="A284" s="3"/>
      <c r="B284" s="3">
        <v>2022</v>
      </c>
      <c r="C284" s="38"/>
      <c r="D284" s="38"/>
      <c r="E284" s="38"/>
      <c r="F284" s="38"/>
      <c r="G284" s="24"/>
      <c r="H284" s="24"/>
      <c r="I284" s="24">
        <f>利润表!C284/负债表!C284</f>
        <v>0.00301164602049167</v>
      </c>
      <c r="J284" s="24">
        <f>利润表!C284/资产表!C284</f>
        <v>0.00220146684299674</v>
      </c>
      <c r="K284" s="24"/>
      <c r="L284" s="38"/>
      <c r="M284" s="24"/>
      <c r="N284" s="24"/>
      <c r="O284" s="24"/>
      <c r="P284" s="24"/>
      <c r="Q284" s="24"/>
      <c r="R284" s="24">
        <f>利润表!C284/利润表!F284</f>
        <v>0.00103393977241247</v>
      </c>
      <c r="S284" s="24">
        <f>利润表!F284/资产表!C284</f>
        <v>2.12920220474747</v>
      </c>
      <c r="T284" s="44">
        <f>资产表!C284/负债表!C284</f>
        <v>1.36801788774256</v>
      </c>
      <c r="U284" s="38"/>
      <c r="V284" s="38"/>
      <c r="W284" s="38"/>
      <c r="X284" s="38"/>
      <c r="Y284" s="24">
        <f>负债表!E284/资产表!C284</f>
        <v>0.269015406187301</v>
      </c>
      <c r="Z284" s="38"/>
      <c r="AA284" s="38"/>
      <c r="AB284" s="24">
        <f>(利润表!C284-利润表!C285)/利润表!C285</f>
        <v>-0.941809557390907</v>
      </c>
      <c r="AC284" s="24">
        <f>(利润表!F284-利润表!F285)/利润表!F285</f>
        <v>-0.250241566940296</v>
      </c>
      <c r="AD284" s="38"/>
      <c r="AE284" s="24"/>
      <c r="AF284" s="38"/>
      <c r="AG284" s="24">
        <f>(资产表!C284-资产表!C285)/资产表!C285</f>
        <v>-0.140050469196107</v>
      </c>
      <c r="AH284" s="38"/>
      <c r="AI284" s="38"/>
      <c r="AJ284" s="38"/>
      <c r="AK284" s="38"/>
      <c r="AL284" s="38"/>
      <c r="AM284" s="3"/>
      <c r="AN284" s="38"/>
      <c r="AO284" s="38"/>
      <c r="AP284" s="38"/>
      <c r="AQ284" s="38"/>
      <c r="AR284" s="53"/>
      <c r="AS284" s="56"/>
      <c r="AT284" s="56"/>
      <c r="AU284" s="38"/>
      <c r="AV284" s="38"/>
      <c r="AW284" s="38"/>
      <c r="AX284" s="38"/>
      <c r="AY284" s="38"/>
      <c r="AZ284" s="38"/>
      <c r="BA284" s="38"/>
      <c r="BB284" s="38"/>
      <c r="BC284" s="38"/>
    </row>
    <row r="285" spans="1:55">
      <c r="A285" s="3"/>
      <c r="B285" s="3">
        <v>2021</v>
      </c>
      <c r="C285" s="38"/>
      <c r="D285" s="38"/>
      <c r="E285" s="38"/>
      <c r="F285" s="38"/>
      <c r="G285" s="24"/>
      <c r="H285" s="24"/>
      <c r="I285" s="24">
        <f>利润表!C285/负债表!C285</f>
        <v>0.0509057551647334</v>
      </c>
      <c r="J285" s="24">
        <f>利润表!C285/资产表!C285</f>
        <v>0.0325336995876285</v>
      </c>
      <c r="K285" s="24"/>
      <c r="L285" s="38"/>
      <c r="M285" s="24"/>
      <c r="N285" s="24"/>
      <c r="O285" s="24"/>
      <c r="P285" s="24"/>
      <c r="Q285" s="24"/>
      <c r="R285" s="24">
        <f>利润表!C285/利润表!F285</f>
        <v>0.0133218623004759</v>
      </c>
      <c r="S285" s="24">
        <f>利润表!F285/资产表!C285</f>
        <v>2.44212849929144</v>
      </c>
      <c r="T285" s="44">
        <f>资产表!C285/负债表!C285</f>
        <v>1.56470846568249</v>
      </c>
      <c r="U285" s="38"/>
      <c r="V285" s="38"/>
      <c r="W285" s="38"/>
      <c r="X285" s="38"/>
      <c r="Y285" s="24">
        <f>负债表!E285/资产表!C285</f>
        <v>0.36090331078779</v>
      </c>
      <c r="Z285" s="38"/>
      <c r="AA285" s="38"/>
      <c r="AB285" s="24">
        <f>(利润表!C285-利润表!C286)/利润表!C286</f>
        <v>-0.484456850727367</v>
      </c>
      <c r="AC285" s="24">
        <f>(利润表!F285-利润表!F286)/利润表!F286</f>
        <v>0.241801675049154</v>
      </c>
      <c r="AD285" s="38"/>
      <c r="AE285" s="24"/>
      <c r="AF285" s="38"/>
      <c r="AG285" s="24">
        <f>(资产表!C285-资产表!C286)/资产表!C286</f>
        <v>0.0180617199380513</v>
      </c>
      <c r="AH285" s="38"/>
      <c r="AI285" s="38"/>
      <c r="AJ285" s="38"/>
      <c r="AK285" s="38"/>
      <c r="AL285" s="38"/>
      <c r="AM285" s="3"/>
      <c r="AN285" s="38"/>
      <c r="AO285" s="38"/>
      <c r="AP285" s="38"/>
      <c r="AQ285" s="38"/>
      <c r="AR285" s="53"/>
      <c r="AS285" s="56"/>
      <c r="AT285" s="56"/>
      <c r="AU285" s="38"/>
      <c r="AV285" s="38"/>
      <c r="AW285" s="38"/>
      <c r="AX285" s="38"/>
      <c r="AY285" s="38"/>
      <c r="AZ285" s="38"/>
      <c r="BA285" s="38"/>
      <c r="BB285" s="38"/>
      <c r="BC285" s="38"/>
    </row>
    <row r="286" spans="1:55">
      <c r="A286" s="3"/>
      <c r="B286" s="3">
        <v>2020</v>
      </c>
      <c r="C286" s="38"/>
      <c r="D286" s="38"/>
      <c r="E286" s="38"/>
      <c r="F286" s="38"/>
      <c r="G286" s="24"/>
      <c r="H286" s="24"/>
      <c r="I286" s="24">
        <f>利润表!C286/负债表!C286</f>
        <v>0.101291915840653</v>
      </c>
      <c r="J286" s="24">
        <f>利润表!C286/资产表!C286</f>
        <v>0.064245474321323</v>
      </c>
      <c r="K286" s="24"/>
      <c r="L286" s="38"/>
      <c r="M286" s="24"/>
      <c r="N286" s="24"/>
      <c r="O286" s="24"/>
      <c r="P286" s="24"/>
      <c r="Q286" s="24"/>
      <c r="R286" s="24">
        <f>利润表!C286/利润表!F286</f>
        <v>0.0320887028425175</v>
      </c>
      <c r="S286" s="24">
        <f>利润表!F286/资产表!C286</f>
        <v>2.00212126481466</v>
      </c>
      <c r="T286" s="44">
        <f>资产表!C286/负债表!C286</f>
        <v>1.57663892921146</v>
      </c>
      <c r="U286" s="38"/>
      <c r="V286" s="38"/>
      <c r="W286" s="38"/>
      <c r="X286" s="38"/>
      <c r="Y286" s="24">
        <f>负债表!E286/资产表!C286</f>
        <v>0.365739370332471</v>
      </c>
      <c r="Z286" s="38"/>
      <c r="AA286" s="38"/>
      <c r="AB286" s="24">
        <f>(利润表!C286-利润表!C287)/利润表!C287</f>
        <v>0.0594408468886354</v>
      </c>
      <c r="AC286" s="24">
        <f>(利润表!F286-利润表!F287)/利润表!F287</f>
        <v>0.366603923309435</v>
      </c>
      <c r="AD286" s="38"/>
      <c r="AE286" s="24"/>
      <c r="AF286" s="38"/>
      <c r="AG286" s="24">
        <f>(资产表!C286-资产表!C287)/资产表!C287</f>
        <v>1.02503539935667</v>
      </c>
      <c r="AH286" s="38"/>
      <c r="AI286" s="38"/>
      <c r="AJ286" s="38"/>
      <c r="AK286" s="38"/>
      <c r="AL286" s="38"/>
      <c r="AM286" s="3"/>
      <c r="AN286" s="38"/>
      <c r="AO286" s="38"/>
      <c r="AP286" s="38"/>
      <c r="AQ286" s="38"/>
      <c r="AR286" s="53"/>
      <c r="AS286" s="56"/>
      <c r="AT286" s="56"/>
      <c r="AU286" s="38"/>
      <c r="AV286" s="38"/>
      <c r="AW286" s="38"/>
      <c r="AX286" s="38"/>
      <c r="AY286" s="38"/>
      <c r="AZ286" s="38"/>
      <c r="BA286" s="38"/>
      <c r="BB286" s="38"/>
      <c r="BC286" s="38"/>
    </row>
    <row r="287" spans="1:55">
      <c r="A287" s="3"/>
      <c r="B287" s="3">
        <v>2019</v>
      </c>
      <c r="C287" s="38"/>
      <c r="D287" s="38"/>
      <c r="E287" s="38"/>
      <c r="F287" s="38"/>
      <c r="G287" s="24"/>
      <c r="H287" s="24"/>
      <c r="I287" s="24" t="e">
        <f>利润表!C287/负债表!C287</f>
        <v>#VALUE!</v>
      </c>
      <c r="J287" s="24">
        <f>利润表!C287/资产表!C287</f>
        <v>0.122800022418632</v>
      </c>
      <c r="K287" s="24"/>
      <c r="L287" s="38"/>
      <c r="M287" s="24"/>
      <c r="N287" s="24"/>
      <c r="O287" s="24"/>
      <c r="P287" s="24"/>
      <c r="Q287" s="24"/>
      <c r="R287" s="24">
        <f>利润表!C287/利润表!F287</f>
        <v>0.0413921620327186</v>
      </c>
      <c r="S287" s="24">
        <f>利润表!F287/资产表!C287</f>
        <v>2.96674578925267</v>
      </c>
      <c r="T287" s="44" t="e">
        <f>资产表!C287/负债表!C287</f>
        <v>#VALUE!</v>
      </c>
      <c r="U287" s="38"/>
      <c r="V287" s="38"/>
      <c r="W287" s="38"/>
      <c r="X287" s="38"/>
      <c r="Y287" s="24" t="e">
        <f>负债表!E287/资产表!C287</f>
        <v>#VALUE!</v>
      </c>
      <c r="Z287" s="38"/>
      <c r="AA287" s="38"/>
      <c r="AB287" s="24">
        <f>(利润表!C287-利润表!C288)/利润表!C288</f>
        <v>0.153411079537732</v>
      </c>
      <c r="AC287" s="24">
        <f>(利润表!F287-利润表!F288)/利润表!F288</f>
        <v>0.0205372828085974</v>
      </c>
      <c r="AD287" s="38"/>
      <c r="AE287" s="24"/>
      <c r="AF287" s="38"/>
      <c r="AG287" s="24">
        <f>(资产表!C287-资产表!C288)/资产表!C288</f>
        <v>0.137937662539316</v>
      </c>
      <c r="AH287" s="38"/>
      <c r="AI287" s="38"/>
      <c r="AJ287" s="38"/>
      <c r="AK287" s="38"/>
      <c r="AL287" s="38"/>
      <c r="AM287" s="3"/>
      <c r="AN287" s="38"/>
      <c r="AO287" s="38"/>
      <c r="AP287" s="38"/>
      <c r="AQ287" s="38"/>
      <c r="AR287" s="53"/>
      <c r="AS287" s="56"/>
      <c r="AT287" s="56"/>
      <c r="AU287" s="38"/>
      <c r="AV287" s="38"/>
      <c r="AW287" s="38"/>
      <c r="AX287" s="38"/>
      <c r="AY287" s="38"/>
      <c r="AZ287" s="38"/>
      <c r="BA287" s="38"/>
      <c r="BB287" s="38"/>
      <c r="BC287" s="38"/>
    </row>
    <row r="288" spans="1:55">
      <c r="A288" s="3"/>
      <c r="B288" s="3">
        <v>2018</v>
      </c>
      <c r="C288" s="38"/>
      <c r="D288" s="38"/>
      <c r="E288" s="38"/>
      <c r="F288" s="38"/>
      <c r="G288" s="24"/>
      <c r="H288" s="24"/>
      <c r="I288" s="24" t="e">
        <f>利润表!C288/负债表!C288</f>
        <v>#VALUE!</v>
      </c>
      <c r="J288" s="24">
        <f>利润表!C288/资产表!C288</f>
        <v>0.121152616746875</v>
      </c>
      <c r="K288" s="24"/>
      <c r="L288" s="38"/>
      <c r="M288" s="24"/>
      <c r="N288" s="24"/>
      <c r="O288" s="24"/>
      <c r="P288" s="24"/>
      <c r="Q288" s="24"/>
      <c r="R288" s="24">
        <f>利润表!C288/利润表!F288</f>
        <v>0.0366237548085404</v>
      </c>
      <c r="S288" s="24">
        <f>利润表!F288/资产表!C288</f>
        <v>3.308033744225</v>
      </c>
      <c r="T288" s="44" t="e">
        <f>资产表!C288/负债表!C288</f>
        <v>#VALUE!</v>
      </c>
      <c r="U288" s="38"/>
      <c r="V288" s="38"/>
      <c r="W288" s="38"/>
      <c r="X288" s="38"/>
      <c r="Y288" s="24" t="e">
        <f>负债表!E288/资产表!C288</f>
        <v>#VALUE!</v>
      </c>
      <c r="Z288" s="38"/>
      <c r="AA288" s="38"/>
      <c r="AB288" s="24">
        <f>(利润表!C288-利润表!C289)/利润表!C289</f>
        <v>0.361715932374128</v>
      </c>
      <c r="AC288" s="24">
        <f>(利润表!F288-利润表!F289)/利润表!F289</f>
        <v>0.533350586082536</v>
      </c>
      <c r="AD288" s="38"/>
      <c r="AE288" s="24"/>
      <c r="AF288" s="38"/>
      <c r="AG288" s="24">
        <f>(资产表!C288-资产表!C289)/资产表!C289</f>
        <v>0.783993406388779</v>
      </c>
      <c r="AH288" s="38"/>
      <c r="AI288" s="38"/>
      <c r="AJ288" s="38"/>
      <c r="AK288" s="38"/>
      <c r="AL288" s="38"/>
      <c r="AM288" s="3"/>
      <c r="AN288" s="38"/>
      <c r="AO288" s="38"/>
      <c r="AP288" s="38"/>
      <c r="AQ288" s="38"/>
      <c r="AR288" s="53"/>
      <c r="AS288" s="56"/>
      <c r="AT288" s="56"/>
      <c r="AU288" s="38"/>
      <c r="AV288" s="38"/>
      <c r="AW288" s="38"/>
      <c r="AX288" s="38"/>
      <c r="AY288" s="38"/>
      <c r="AZ288" s="38"/>
      <c r="BA288" s="38"/>
      <c r="BB288" s="38"/>
      <c r="BC288" s="38"/>
    </row>
    <row r="289" spans="1:55">
      <c r="A289" s="3"/>
      <c r="B289" s="3">
        <v>2017</v>
      </c>
      <c r="C289" s="38"/>
      <c r="D289" s="38"/>
      <c r="E289" s="38"/>
      <c r="F289" s="38"/>
      <c r="G289" s="24"/>
      <c r="H289" s="24"/>
      <c r="I289" s="24" t="e">
        <f>利润表!C289/负债表!C289</f>
        <v>#VALUE!</v>
      </c>
      <c r="J289" s="24">
        <f>利润表!C289/资产表!C289</f>
        <v>0.158722876265641</v>
      </c>
      <c r="K289" s="24"/>
      <c r="L289" s="38"/>
      <c r="M289" s="24"/>
      <c r="N289" s="24"/>
      <c r="O289" s="24"/>
      <c r="P289" s="24"/>
      <c r="Q289" s="24"/>
      <c r="R289" s="24">
        <f>利润表!C289/利润表!F289</f>
        <v>0.0412399198431274</v>
      </c>
      <c r="S289" s="24">
        <f>利润表!F289/资产表!C289</f>
        <v>3.84876781694551</v>
      </c>
      <c r="T289" s="44" t="e">
        <f>资产表!C289/负债表!C289</f>
        <v>#VALUE!</v>
      </c>
      <c r="U289" s="38"/>
      <c r="V289" s="38"/>
      <c r="W289" s="38"/>
      <c r="X289" s="38"/>
      <c r="Y289" s="24" t="e">
        <f>负债表!E289/资产表!C289</f>
        <v>#VALUE!</v>
      </c>
      <c r="Z289" s="38"/>
      <c r="AA289" s="38"/>
      <c r="AB289" s="24">
        <f>(利润表!C289-利润表!C290)/利润表!C290</f>
        <v>0.3257393001212</v>
      </c>
      <c r="AC289" s="24">
        <f>(利润表!F289-利润表!F290)/利润表!F290</f>
        <v>0.589011541836218</v>
      </c>
      <c r="AD289" s="38"/>
      <c r="AE289" s="24"/>
      <c r="AF289" s="38"/>
      <c r="AG289" s="24">
        <f>(资产表!C289-资产表!C290)/资产表!C290</f>
        <v>0.36811961086392</v>
      </c>
      <c r="AH289" s="38"/>
      <c r="AI289" s="38"/>
      <c r="AJ289" s="38"/>
      <c r="AK289" s="38"/>
      <c r="AL289" s="38"/>
      <c r="AM289" s="3"/>
      <c r="AN289" s="38"/>
      <c r="AO289" s="38"/>
      <c r="AP289" s="38"/>
      <c r="AQ289" s="38"/>
      <c r="AR289" s="53"/>
      <c r="AS289" s="56"/>
      <c r="AT289" s="56"/>
      <c r="AU289" s="38"/>
      <c r="AV289" s="38"/>
      <c r="AW289" s="38"/>
      <c r="AX289" s="38"/>
      <c r="AY289" s="38"/>
      <c r="AZ289" s="38"/>
      <c r="BA289" s="38"/>
      <c r="BB289" s="38"/>
      <c r="BC289" s="38"/>
    </row>
    <row r="290" spans="1:55">
      <c r="A290" s="3"/>
      <c r="B290" s="3">
        <v>2016</v>
      </c>
      <c r="C290" s="38"/>
      <c r="D290" s="38"/>
      <c r="E290" s="38"/>
      <c r="F290" s="38"/>
      <c r="G290" s="24"/>
      <c r="H290" s="24"/>
      <c r="I290" s="24" t="e">
        <f>利润表!C290/负债表!C290</f>
        <v>#VALUE!</v>
      </c>
      <c r="J290" s="24">
        <f>利润表!C290/资产表!C290</f>
        <v>0.163796818644434</v>
      </c>
      <c r="K290" s="24"/>
      <c r="L290" s="38"/>
      <c r="M290" s="24"/>
      <c r="N290" s="24"/>
      <c r="O290" s="24"/>
      <c r="P290" s="24"/>
      <c r="Q290" s="24"/>
      <c r="R290" s="24">
        <f>利润表!C290/利润表!F290</f>
        <v>0.0494295587444222</v>
      </c>
      <c r="S290" s="24">
        <f>利润表!F290/资产表!C290</f>
        <v>3.31374227901473</v>
      </c>
      <c r="T290" s="44" t="e">
        <f>资产表!C290/负债表!C290</f>
        <v>#VALUE!</v>
      </c>
      <c r="U290" s="38"/>
      <c r="V290" s="38"/>
      <c r="W290" s="38"/>
      <c r="X290" s="38"/>
      <c r="Y290" s="24" t="e">
        <f>负债表!E290/资产表!C290</f>
        <v>#VALUE!</v>
      </c>
      <c r="Z290" s="38"/>
      <c r="AA290" s="38"/>
      <c r="AB290" s="24">
        <f>(利润表!C290-利润表!C291)/利润表!C291</f>
        <v>0.0512065802733236</v>
      </c>
      <c r="AC290" s="24">
        <f>(利润表!F290-利润表!F291)/利润表!F291</f>
        <v>0.315980479791025</v>
      </c>
      <c r="AD290" s="38"/>
      <c r="AE290" s="24"/>
      <c r="AF290" s="38"/>
      <c r="AG290" s="24">
        <f>(资产表!C290-资产表!C291)/资产表!C291</f>
        <v>0.486029239872912</v>
      </c>
      <c r="AH290" s="38"/>
      <c r="AI290" s="38"/>
      <c r="AJ290" s="38"/>
      <c r="AK290" s="38"/>
      <c r="AL290" s="38"/>
      <c r="AM290" s="3"/>
      <c r="AN290" s="38"/>
      <c r="AO290" s="38"/>
      <c r="AP290" s="38"/>
      <c r="AQ290" s="38"/>
      <c r="AR290" s="53"/>
      <c r="AS290" s="56"/>
      <c r="AT290" s="56"/>
      <c r="AU290" s="38"/>
      <c r="AV290" s="38"/>
      <c r="AW290" s="38"/>
      <c r="AX290" s="38"/>
      <c r="AY290" s="38"/>
      <c r="AZ290" s="38"/>
      <c r="BA290" s="38"/>
      <c r="BB290" s="38"/>
      <c r="BC290" s="38"/>
    </row>
    <row r="291" spans="1:55">
      <c r="A291" s="3"/>
      <c r="B291" s="3">
        <v>2015</v>
      </c>
      <c r="C291" s="38"/>
      <c r="D291" s="38"/>
      <c r="E291" s="38"/>
      <c r="F291" s="38"/>
      <c r="G291" s="24"/>
      <c r="H291" s="24"/>
      <c r="I291" s="24" t="e">
        <f>利润表!C291/负债表!C291</f>
        <v>#VALUE!</v>
      </c>
      <c r="J291" s="24">
        <f>利润表!C291/资产表!C291</f>
        <v>0.231549979301406</v>
      </c>
      <c r="K291" s="24"/>
      <c r="L291" s="38"/>
      <c r="M291" s="24"/>
      <c r="N291" s="24"/>
      <c r="O291" s="24"/>
      <c r="P291" s="24"/>
      <c r="Q291" s="24"/>
      <c r="R291" s="24">
        <f>利润表!C291/利润表!F291</f>
        <v>0.0618796872594064</v>
      </c>
      <c r="S291" s="24">
        <f>利润表!F291/资产表!C291</f>
        <v>3.74193842206608</v>
      </c>
      <c r="T291" s="44" t="e">
        <f>资产表!C291/负债表!C291</f>
        <v>#VALUE!</v>
      </c>
      <c r="U291" s="38"/>
      <c r="V291" s="38"/>
      <c r="W291" s="38"/>
      <c r="X291" s="38"/>
      <c r="Y291" s="24" t="e">
        <f>负债表!E291/资产表!C291</f>
        <v>#VALUE!</v>
      </c>
      <c r="Z291" s="38"/>
      <c r="AA291" s="38"/>
      <c r="AB291" s="24">
        <f>(利润表!C291-利润表!C292)/利润表!C292</f>
        <v>0.815768354145934</v>
      </c>
      <c r="AC291" s="24">
        <f>(利润表!F291-利润表!F292)/利润表!F292</f>
        <v>0.855916190609614</v>
      </c>
      <c r="AD291" s="38"/>
      <c r="AE291" s="24"/>
      <c r="AF291" s="38"/>
      <c r="AG291" s="24">
        <f>(资产表!C291-资产表!C292)/资产表!C292</f>
        <v>0.34424672233763</v>
      </c>
      <c r="AH291" s="38"/>
      <c r="AI291" s="38"/>
      <c r="AJ291" s="38"/>
      <c r="AK291" s="38"/>
      <c r="AL291" s="38"/>
      <c r="AM291" s="3"/>
      <c r="AN291" s="38"/>
      <c r="AO291" s="38"/>
      <c r="AP291" s="38"/>
      <c r="AQ291" s="38"/>
      <c r="AR291" s="53"/>
      <c r="AS291" s="56"/>
      <c r="AT291" s="56"/>
      <c r="AU291" s="38"/>
      <c r="AV291" s="38"/>
      <c r="AW291" s="38"/>
      <c r="AX291" s="38"/>
      <c r="AY291" s="38"/>
      <c r="AZ291" s="38"/>
      <c r="BA291" s="38"/>
      <c r="BB291" s="38"/>
      <c r="BC291" s="38"/>
    </row>
    <row r="292" spans="1:55">
      <c r="A292" s="3"/>
      <c r="B292" s="3">
        <v>2014</v>
      </c>
      <c r="C292" s="38"/>
      <c r="D292" s="38"/>
      <c r="E292" s="38"/>
      <c r="F292" s="38"/>
      <c r="G292" s="24"/>
      <c r="H292" s="24"/>
      <c r="I292" s="24" t="e">
        <f>利润表!C292/负债表!C292</f>
        <v>#VALUE!</v>
      </c>
      <c r="J292" s="24">
        <f>利润表!C292/资产表!C292</f>
        <v>0.171420710148716</v>
      </c>
      <c r="K292" s="24"/>
      <c r="L292" s="38"/>
      <c r="M292" s="24"/>
      <c r="N292" s="24"/>
      <c r="O292" s="24"/>
      <c r="P292" s="24"/>
      <c r="Q292" s="24"/>
      <c r="R292" s="24">
        <f>利润表!C292/利润表!F292</f>
        <v>0.063247887976663</v>
      </c>
      <c r="S292" s="24">
        <f>利润表!F292/资产表!C292</f>
        <v>2.7102993575369</v>
      </c>
      <c r="T292" s="44" t="e">
        <f>资产表!C292/负债表!C292</f>
        <v>#VALUE!</v>
      </c>
      <c r="U292" s="38"/>
      <c r="V292" s="38"/>
      <c r="W292" s="38"/>
      <c r="X292" s="38"/>
      <c r="Y292" s="24" t="e">
        <f>负债表!E292/资产表!C292</f>
        <v>#VALUE!</v>
      </c>
      <c r="Z292" s="38"/>
      <c r="AA292" s="38"/>
      <c r="AB292" s="24" t="e">
        <f>(利润表!C292-利润表!C293)/利润表!C293</f>
        <v>#VALUE!</v>
      </c>
      <c r="AC292" s="24" t="e">
        <f>(利润表!F292-利润表!F293)/利润表!F293</f>
        <v>#VALUE!</v>
      </c>
      <c r="AD292" s="38"/>
      <c r="AE292" s="24"/>
      <c r="AF292" s="38"/>
      <c r="AG292" s="24" t="e">
        <f>(资产表!C292-资产表!C293)/资产表!C293</f>
        <v>#VALUE!</v>
      </c>
      <c r="AH292" s="38"/>
      <c r="AI292" s="38"/>
      <c r="AJ292" s="38"/>
      <c r="AK292" s="38"/>
      <c r="AL292" s="38"/>
      <c r="AM292" s="3"/>
      <c r="AN292" s="38"/>
      <c r="AO292" s="38"/>
      <c r="AP292" s="38"/>
      <c r="AQ292" s="38"/>
      <c r="AR292" s="53"/>
      <c r="AS292" s="56"/>
      <c r="AT292" s="56"/>
      <c r="AU292" s="38"/>
      <c r="AV292" s="38"/>
      <c r="AW292" s="38"/>
      <c r="AX292" s="38"/>
      <c r="AY292" s="38"/>
      <c r="AZ292" s="38"/>
      <c r="BA292" s="38"/>
      <c r="BB292" s="38"/>
      <c r="BC292" s="38"/>
    </row>
    <row r="293" spans="1:55">
      <c r="A293" s="3"/>
      <c r="B293" s="3">
        <v>2013</v>
      </c>
      <c r="C293" s="38"/>
      <c r="D293" s="38"/>
      <c r="E293" s="38"/>
      <c r="F293" s="38"/>
      <c r="G293" s="24"/>
      <c r="H293" s="24"/>
      <c r="I293" s="24" t="e">
        <f>利润表!C293/负债表!C293</f>
        <v>#VALUE!</v>
      </c>
      <c r="J293" s="24" t="e">
        <f>利润表!C293/资产表!C293</f>
        <v>#VALUE!</v>
      </c>
      <c r="K293" s="24"/>
      <c r="L293" s="38"/>
      <c r="M293" s="24"/>
      <c r="N293" s="24"/>
      <c r="O293" s="24"/>
      <c r="P293" s="24"/>
      <c r="Q293" s="24"/>
      <c r="R293" s="24" t="e">
        <f>利润表!C293/利润表!F293</f>
        <v>#VALUE!</v>
      </c>
      <c r="S293" s="24" t="e">
        <f>利润表!F293/资产表!C293</f>
        <v>#VALUE!</v>
      </c>
      <c r="T293" s="44" t="e">
        <f>资产表!C293/负债表!C293</f>
        <v>#VALUE!</v>
      </c>
      <c r="U293" s="38"/>
      <c r="V293" s="38"/>
      <c r="W293" s="38"/>
      <c r="X293" s="38"/>
      <c r="Y293" s="24" t="e">
        <f>负债表!E293/资产表!C293</f>
        <v>#VALUE!</v>
      </c>
      <c r="Z293" s="38"/>
      <c r="AA293" s="38"/>
      <c r="AB293" s="24" t="e">
        <f>(利润表!C293-利润表!C294)/利润表!C294</f>
        <v>#VALUE!</v>
      </c>
      <c r="AC293" s="24" t="e">
        <f>(利润表!F293-利润表!F294)/利润表!F294</f>
        <v>#VALUE!</v>
      </c>
      <c r="AD293" s="38"/>
      <c r="AE293" s="24"/>
      <c r="AF293" s="38"/>
      <c r="AG293" s="24" t="e">
        <f>(资产表!C293-资产表!C294)/资产表!C294</f>
        <v>#VALUE!</v>
      </c>
      <c r="AH293" s="38"/>
      <c r="AI293" s="38"/>
      <c r="AJ293" s="38"/>
      <c r="AK293" s="38"/>
      <c r="AL293" s="38"/>
      <c r="AM293" s="3"/>
      <c r="AN293" s="38"/>
      <c r="AO293" s="38"/>
      <c r="AP293" s="38"/>
      <c r="AQ293" s="38"/>
      <c r="AR293" s="53"/>
      <c r="AS293" s="56"/>
      <c r="AT293" s="56"/>
      <c r="AU293" s="38"/>
      <c r="AV293" s="38"/>
      <c r="AW293" s="38"/>
      <c r="AX293" s="38"/>
      <c r="AY293" s="38"/>
      <c r="AZ293" s="38"/>
      <c r="BA293" s="38"/>
      <c r="BB293" s="38"/>
      <c r="BC293" s="38"/>
    </row>
    <row r="294" spans="1:55">
      <c r="A294" s="3"/>
      <c r="B294" s="3">
        <v>2012</v>
      </c>
      <c r="C294" s="38"/>
      <c r="D294" s="38"/>
      <c r="E294" s="38"/>
      <c r="F294" s="38"/>
      <c r="G294" s="24"/>
      <c r="H294" s="24"/>
      <c r="I294" s="24" t="e">
        <f>利润表!C294/负债表!C294</f>
        <v>#VALUE!</v>
      </c>
      <c r="J294" s="24" t="e">
        <f>利润表!C294/资产表!C294</f>
        <v>#VALUE!</v>
      </c>
      <c r="K294" s="24"/>
      <c r="L294" s="38"/>
      <c r="M294" s="24"/>
      <c r="N294" s="24"/>
      <c r="O294" s="24"/>
      <c r="P294" s="24"/>
      <c r="Q294" s="24"/>
      <c r="R294" s="24" t="e">
        <f>利润表!C294/利润表!F294</f>
        <v>#VALUE!</v>
      </c>
      <c r="S294" s="24" t="e">
        <f>利润表!F294/资产表!C294</f>
        <v>#VALUE!</v>
      </c>
      <c r="T294" s="44" t="e">
        <f>资产表!C294/负债表!C294</f>
        <v>#VALUE!</v>
      </c>
      <c r="U294" s="38"/>
      <c r="V294" s="38"/>
      <c r="W294" s="38"/>
      <c r="X294" s="38"/>
      <c r="Y294" s="24" t="e">
        <f>负债表!E294/资产表!C294</f>
        <v>#VALUE!</v>
      </c>
      <c r="Z294" s="38"/>
      <c r="AA294" s="38"/>
      <c r="AB294" s="24" t="e">
        <f>(利润表!C294-利润表!C295)/利润表!C295</f>
        <v>#VALUE!</v>
      </c>
      <c r="AC294" s="24" t="e">
        <f>(利润表!F294-利润表!F295)/利润表!F295</f>
        <v>#VALUE!</v>
      </c>
      <c r="AD294" s="38"/>
      <c r="AE294" s="24"/>
      <c r="AF294" s="38"/>
      <c r="AG294" s="24" t="e">
        <f>(资产表!C294-资产表!C295)/资产表!C295</f>
        <v>#VALUE!</v>
      </c>
      <c r="AH294" s="38"/>
      <c r="AI294" s="38"/>
      <c r="AJ294" s="38"/>
      <c r="AK294" s="38"/>
      <c r="AL294" s="38"/>
      <c r="AM294" s="3"/>
      <c r="AN294" s="38"/>
      <c r="AO294" s="38"/>
      <c r="AP294" s="38"/>
      <c r="AQ294" s="38"/>
      <c r="AR294" s="53"/>
      <c r="AS294" s="56"/>
      <c r="AT294" s="56"/>
      <c r="AU294" s="38"/>
      <c r="AV294" s="38"/>
      <c r="AW294" s="38"/>
      <c r="AX294" s="38"/>
      <c r="AY294" s="38"/>
      <c r="AZ294" s="38"/>
      <c r="BA294" s="38"/>
      <c r="BB294" s="38"/>
      <c r="BC294" s="38"/>
    </row>
    <row r="295" spans="1:55">
      <c r="A295" s="3"/>
      <c r="B295" s="3">
        <v>2011</v>
      </c>
      <c r="C295" s="38"/>
      <c r="D295" s="38"/>
      <c r="E295" s="38"/>
      <c r="F295" s="38"/>
      <c r="G295" s="24"/>
      <c r="H295" s="24"/>
      <c r="I295" s="24" t="e">
        <f>利润表!C295/负债表!C295</f>
        <v>#DIV/0!</v>
      </c>
      <c r="J295" s="24" t="e">
        <f>利润表!C295/资产表!C295</f>
        <v>#DIV/0!</v>
      </c>
      <c r="K295" s="24"/>
      <c r="L295" s="38"/>
      <c r="M295" s="24"/>
      <c r="N295" s="24"/>
      <c r="O295" s="24"/>
      <c r="P295" s="24"/>
      <c r="Q295" s="24"/>
      <c r="R295" s="24" t="e">
        <f>利润表!C295/利润表!F295</f>
        <v>#DIV/0!</v>
      </c>
      <c r="S295" s="24" t="e">
        <f>利润表!F295/资产表!C295</f>
        <v>#DIV/0!</v>
      </c>
      <c r="T295" s="44" t="e">
        <f>资产表!C295/负债表!C295</f>
        <v>#DIV/0!</v>
      </c>
      <c r="U295" s="38"/>
      <c r="V295" s="38"/>
      <c r="W295" s="38"/>
      <c r="X295" s="38"/>
      <c r="Y295" s="24" t="e">
        <f>负债表!E295/资产表!C295</f>
        <v>#DIV/0!</v>
      </c>
      <c r="Z295" s="38"/>
      <c r="AA295" s="38"/>
      <c r="AB295" s="24" t="e">
        <f>(利润表!C295-利润表!C296)/利润表!C296</f>
        <v>#DIV/0!</v>
      </c>
      <c r="AC295" s="24" t="e">
        <f>(利润表!F295-利润表!F296)/利润表!F296</f>
        <v>#DIV/0!</v>
      </c>
      <c r="AD295" s="38"/>
      <c r="AE295" s="24"/>
      <c r="AF295" s="38"/>
      <c r="AG295" s="24" t="e">
        <f>(资产表!C295-资产表!C296)/资产表!C296</f>
        <v>#DIV/0!</v>
      </c>
      <c r="AH295" s="38"/>
      <c r="AI295" s="38"/>
      <c r="AJ295" s="38"/>
      <c r="AK295" s="38"/>
      <c r="AL295" s="38"/>
      <c r="AM295" s="3"/>
      <c r="AN295" s="38"/>
      <c r="AO295" s="38"/>
      <c r="AP295" s="38"/>
      <c r="AQ295" s="38"/>
      <c r="AR295" s="53"/>
      <c r="AS295" s="56"/>
      <c r="AT295" s="56"/>
      <c r="AU295" s="38"/>
      <c r="AV295" s="38"/>
      <c r="AW295" s="38"/>
      <c r="AX295" s="38"/>
      <c r="AY295" s="38"/>
      <c r="AZ295" s="38"/>
      <c r="BA295" s="38"/>
      <c r="BB295" s="38"/>
      <c r="BC295" s="38"/>
    </row>
    <row r="296" spans="1:55">
      <c r="A296" s="3"/>
      <c r="B296" s="3">
        <v>2010</v>
      </c>
      <c r="C296" s="38"/>
      <c r="D296" s="38"/>
      <c r="E296" s="38"/>
      <c r="F296" s="38"/>
      <c r="G296" s="24"/>
      <c r="H296" s="24"/>
      <c r="I296" s="24" t="e">
        <f>利润表!C296/负债表!C296</f>
        <v>#DIV/0!</v>
      </c>
      <c r="J296" s="24" t="e">
        <f>利润表!C296/资产表!C296</f>
        <v>#DIV/0!</v>
      </c>
      <c r="K296" s="24"/>
      <c r="L296" s="38"/>
      <c r="M296" s="24"/>
      <c r="N296" s="24"/>
      <c r="O296" s="24"/>
      <c r="P296" s="24"/>
      <c r="Q296" s="24"/>
      <c r="R296" s="24" t="e">
        <f>利润表!C296/利润表!F296</f>
        <v>#DIV/0!</v>
      </c>
      <c r="S296" s="24" t="e">
        <f>利润表!F296/资产表!C296</f>
        <v>#DIV/0!</v>
      </c>
      <c r="T296" s="44" t="e">
        <f>资产表!C296/负债表!C296</f>
        <v>#DIV/0!</v>
      </c>
      <c r="U296" s="38"/>
      <c r="V296" s="38"/>
      <c r="W296" s="38"/>
      <c r="X296" s="38"/>
      <c r="Y296" s="24" t="e">
        <f>负债表!E296/资产表!C296</f>
        <v>#DIV/0!</v>
      </c>
      <c r="Z296" s="38"/>
      <c r="AA296" s="38"/>
      <c r="AB296" s="24">
        <f>(利润表!C296-利润表!C297)/利润表!C297</f>
        <v>-1</v>
      </c>
      <c r="AC296" s="24">
        <f>(利润表!F296-利润表!F297)/利润表!F297</f>
        <v>-1</v>
      </c>
      <c r="AD296" s="38"/>
      <c r="AE296" s="24"/>
      <c r="AF296" s="38"/>
      <c r="AG296" s="24">
        <f>(资产表!C296-资产表!C297)/资产表!C297</f>
        <v>-1</v>
      </c>
      <c r="AH296" s="38"/>
      <c r="AI296" s="38"/>
      <c r="AJ296" s="38"/>
      <c r="AK296" s="38"/>
      <c r="AL296" s="38"/>
      <c r="AM296" s="3"/>
      <c r="AN296" s="38"/>
      <c r="AO296" s="38"/>
      <c r="AP296" s="38"/>
      <c r="AQ296" s="38"/>
      <c r="AR296" s="53"/>
      <c r="AS296" s="56"/>
      <c r="AT296" s="56"/>
      <c r="AU296" s="38"/>
      <c r="AV296" s="38"/>
      <c r="AW296" s="38"/>
      <c r="AX296" s="38"/>
      <c r="AY296" s="38"/>
      <c r="AZ296" s="38"/>
      <c r="BA296" s="38"/>
      <c r="BB296" s="38"/>
      <c r="BC296" s="38"/>
    </row>
    <row r="297" spans="1:55">
      <c r="A297" s="3" t="s">
        <v>77</v>
      </c>
      <c r="B297" s="3">
        <v>2023</v>
      </c>
      <c r="C297" s="38"/>
      <c r="D297" s="38"/>
      <c r="E297" s="38"/>
      <c r="F297" s="38"/>
      <c r="G297" s="24"/>
      <c r="H297" s="24"/>
      <c r="I297" s="24">
        <f>利润表!C297/负债表!C297</f>
        <v>-0.145095341663227</v>
      </c>
      <c r="J297" s="24">
        <f>利润表!C297/资产表!C297</f>
        <v>-0.0822599247916636</v>
      </c>
      <c r="K297" s="24"/>
      <c r="L297" s="38"/>
      <c r="M297" s="24"/>
      <c r="N297" s="24"/>
      <c r="O297" s="24"/>
      <c r="P297" s="24"/>
      <c r="Q297" s="24"/>
      <c r="R297" s="24">
        <f>利润表!C297/利润表!F297</f>
        <v>-0.158887715849849</v>
      </c>
      <c r="S297" s="24">
        <f>利润表!F297/资产表!C297</f>
        <v>0.517723628612048</v>
      </c>
      <c r="T297" s="44">
        <f>资产表!C297/负债表!C297</f>
        <v>1.76386426356095</v>
      </c>
      <c r="U297" s="38"/>
      <c r="V297" s="38"/>
      <c r="W297" s="38"/>
      <c r="X297" s="38"/>
      <c r="Y297" s="24">
        <f>负债表!E297/资产表!C297</f>
        <v>0.433062951238002</v>
      </c>
      <c r="Z297" s="38"/>
      <c r="AA297" s="38"/>
      <c r="AB297" s="24">
        <f>(利润表!C297-利润表!C298)/利润表!C298</f>
        <v>-0.717231087747885</v>
      </c>
      <c r="AC297" s="24">
        <f>(利润表!F297-利润表!F298)/利润表!F298</f>
        <v>-0.234262624895602</v>
      </c>
      <c r="AD297" s="38"/>
      <c r="AE297" s="24"/>
      <c r="AF297" s="38"/>
      <c r="AG297" s="24">
        <f>(资产表!C297-资产表!C298)/资产表!C298</f>
        <v>-0.0926444579537966</v>
      </c>
      <c r="AH297" s="38"/>
      <c r="AI297" s="38"/>
      <c r="AJ297" s="38"/>
      <c r="AK297" s="38"/>
      <c r="AL297" s="38"/>
      <c r="AM297" s="3"/>
      <c r="AN297" s="38"/>
      <c r="AO297" s="38"/>
      <c r="AP297" s="38"/>
      <c r="AQ297" s="38"/>
      <c r="AR297" s="53"/>
      <c r="AS297" s="56"/>
      <c r="AT297" s="56"/>
      <c r="AU297" s="38"/>
      <c r="AV297" s="38"/>
      <c r="AW297" s="38"/>
      <c r="AX297" s="38"/>
      <c r="AY297" s="38"/>
      <c r="AZ297" s="38"/>
      <c r="BA297" s="38"/>
      <c r="BB297" s="38"/>
      <c r="BC297" s="38"/>
    </row>
    <row r="298" spans="1:55">
      <c r="A298" s="3"/>
      <c r="B298" s="3">
        <v>2022</v>
      </c>
      <c r="C298" s="38"/>
      <c r="D298" s="38"/>
      <c r="E298" s="38"/>
      <c r="F298" s="38"/>
      <c r="G298" s="24"/>
      <c r="H298" s="24"/>
      <c r="I298" s="24">
        <f>利润表!C298/负债表!C298</f>
        <v>-0.353806988549144</v>
      </c>
      <c r="J298" s="24">
        <f>利润表!C298/资产表!C298</f>
        <v>-0.26395758307926</v>
      </c>
      <c r="K298" s="24"/>
      <c r="L298" s="38"/>
      <c r="M298" s="24"/>
      <c r="N298" s="24"/>
      <c r="O298" s="24"/>
      <c r="P298" s="24"/>
      <c r="Q298" s="24"/>
      <c r="R298" s="24">
        <f>利润表!C298/利润表!F298</f>
        <v>-0.430267462933547</v>
      </c>
      <c r="S298" s="24">
        <f>利润表!F298/资产表!C298</f>
        <v>0.613473259817527</v>
      </c>
      <c r="T298" s="44">
        <f>资产表!C298/负债表!C298</f>
        <v>1.34039334813467</v>
      </c>
      <c r="U298" s="38"/>
      <c r="V298" s="38"/>
      <c r="W298" s="38"/>
      <c r="X298" s="38"/>
      <c r="Y298" s="24">
        <f>负债表!E298/资产表!C298</f>
        <v>0.25395034122511</v>
      </c>
      <c r="Z298" s="38"/>
      <c r="AA298" s="38"/>
      <c r="AB298" s="24">
        <f>(利润表!C298-利润表!C299)/利润表!C299</f>
        <v>1.94163604514113</v>
      </c>
      <c r="AC298" s="24">
        <f>(利润表!F298-利润表!F299)/利润表!F299</f>
        <v>-0.417630061926724</v>
      </c>
      <c r="AD298" s="38"/>
      <c r="AE298" s="24"/>
      <c r="AF298" s="38"/>
      <c r="AG298" s="24">
        <f>(资产表!C298-资产表!C299)/资产表!C299</f>
        <v>-0.280556009819213</v>
      </c>
      <c r="AH298" s="38"/>
      <c r="AI298" s="38"/>
      <c r="AJ298" s="38"/>
      <c r="AK298" s="38"/>
      <c r="AL298" s="38"/>
      <c r="AM298" s="3"/>
      <c r="AN298" s="38"/>
      <c r="AO298" s="38"/>
      <c r="AP298" s="38"/>
      <c r="AQ298" s="38"/>
      <c r="AR298" s="53"/>
      <c r="AS298" s="56"/>
      <c r="AT298" s="56"/>
      <c r="AU298" s="38"/>
      <c r="AV298" s="38"/>
      <c r="AW298" s="38"/>
      <c r="AX298" s="38"/>
      <c r="AY298" s="38"/>
      <c r="AZ298" s="38"/>
      <c r="BA298" s="38"/>
      <c r="BB298" s="38"/>
      <c r="BC298" s="38"/>
    </row>
    <row r="299" spans="1:55">
      <c r="A299" s="3"/>
      <c r="B299" s="3">
        <v>2021</v>
      </c>
      <c r="C299" s="38"/>
      <c r="D299" s="38"/>
      <c r="E299" s="38"/>
      <c r="F299" s="38"/>
      <c r="G299" s="24"/>
      <c r="H299" s="24"/>
      <c r="I299" s="24">
        <f>利润表!C299/负债表!C299</f>
        <v>-0.0870426638527067</v>
      </c>
      <c r="J299" s="24">
        <f>利润表!C299/资产表!C299</f>
        <v>-0.0645568295651983</v>
      </c>
      <c r="K299" s="24"/>
      <c r="L299" s="38"/>
      <c r="M299" s="24"/>
      <c r="N299" s="24"/>
      <c r="O299" s="24"/>
      <c r="P299" s="24"/>
      <c r="Q299" s="24"/>
      <c r="R299" s="24">
        <f>利润表!C299/利润表!F299</f>
        <v>-0.0851821339888205</v>
      </c>
      <c r="S299" s="24">
        <f>利润表!F299/资产表!C299</f>
        <v>0.757868188341828</v>
      </c>
      <c r="T299" s="44">
        <f>资产表!C299/负债表!C299</f>
        <v>1.34831069677607</v>
      </c>
      <c r="U299" s="38"/>
      <c r="V299" s="38"/>
      <c r="W299" s="38"/>
      <c r="X299" s="38"/>
      <c r="Y299" s="24">
        <f>负债表!E299/资产表!C299</f>
        <v>0.258331182574546</v>
      </c>
      <c r="Z299" s="38"/>
      <c r="AA299" s="38"/>
      <c r="AB299" s="24">
        <f>(利润表!C299-利润表!C300)/利润表!C300</f>
        <v>1.9134155745896</v>
      </c>
      <c r="AC299" s="24">
        <f>(利润表!F299-利润表!F300)/利润表!F300</f>
        <v>0.190518269549353</v>
      </c>
      <c r="AD299" s="38"/>
      <c r="AE299" s="24"/>
      <c r="AF299" s="38"/>
      <c r="AG299" s="24">
        <f>(资产表!C299-资产表!C300)/资产表!C300</f>
        <v>-0.0689816846584024</v>
      </c>
      <c r="AH299" s="38"/>
      <c r="AI299" s="38"/>
      <c r="AJ299" s="38"/>
      <c r="AK299" s="38"/>
      <c r="AL299" s="38"/>
      <c r="AM299" s="3"/>
      <c r="AN299" s="38"/>
      <c r="AO299" s="38"/>
      <c r="AP299" s="38"/>
      <c r="AQ299" s="38"/>
      <c r="AR299" s="53"/>
      <c r="AS299" s="56"/>
      <c r="AT299" s="56"/>
      <c r="AU299" s="38"/>
      <c r="AV299" s="38"/>
      <c r="AW299" s="38"/>
      <c r="AX299" s="38"/>
      <c r="AY299" s="38"/>
      <c r="AZ299" s="38"/>
      <c r="BA299" s="38"/>
      <c r="BB299" s="38"/>
      <c r="BC299" s="38"/>
    </row>
    <row r="300" spans="1:55">
      <c r="A300" s="3"/>
      <c r="B300" s="3">
        <v>2020</v>
      </c>
      <c r="C300" s="38"/>
      <c r="D300" s="38"/>
      <c r="E300" s="38"/>
      <c r="F300" s="38"/>
      <c r="G300" s="24"/>
      <c r="H300" s="24"/>
      <c r="I300" s="24">
        <f>利润表!C300/负债表!C300</f>
        <v>-0.0274571342099428</v>
      </c>
      <c r="J300" s="24">
        <f>利润表!C300/资产表!C300</f>
        <v>-0.0206299407574397</v>
      </c>
      <c r="K300" s="24"/>
      <c r="L300" s="38"/>
      <c r="M300" s="24"/>
      <c r="N300" s="24"/>
      <c r="O300" s="24"/>
      <c r="P300" s="24"/>
      <c r="Q300" s="24"/>
      <c r="R300" s="24">
        <f>利润表!C300/利润表!F300</f>
        <v>-0.0348082462513701</v>
      </c>
      <c r="S300" s="24">
        <f>利润表!F300/资产表!C300</f>
        <v>0.592673948824057</v>
      </c>
      <c r="T300" s="44">
        <f>资产表!C300/负债表!C300</f>
        <v>1.33093616374255</v>
      </c>
      <c r="U300" s="38"/>
      <c r="V300" s="38"/>
      <c r="W300" s="38"/>
      <c r="X300" s="38"/>
      <c r="Y300" s="24">
        <f>负债表!E300/资产表!C300</f>
        <v>0.248649163466989</v>
      </c>
      <c r="Z300" s="38"/>
      <c r="AA300" s="38"/>
      <c r="AB300" s="24">
        <f>(利润表!C300-利润表!C301)/利润表!C301</f>
        <v>-0.631743586115893</v>
      </c>
      <c r="AC300" s="24">
        <f>(利润表!F300-利润表!F301)/利润表!F301</f>
        <v>-0.0334265412652402</v>
      </c>
      <c r="AD300" s="38"/>
      <c r="AE300" s="24"/>
      <c r="AF300" s="38"/>
      <c r="AG300" s="24">
        <f>(资产表!C300-资产表!C301)/资产表!C301</f>
        <v>-0.0759629047673816</v>
      </c>
      <c r="AH300" s="38"/>
      <c r="AI300" s="38"/>
      <c r="AJ300" s="38"/>
      <c r="AK300" s="38"/>
      <c r="AL300" s="38"/>
      <c r="AM300" s="3"/>
      <c r="AN300" s="38"/>
      <c r="AO300" s="38"/>
      <c r="AP300" s="38"/>
      <c r="AQ300" s="38"/>
      <c r="AR300" s="53"/>
      <c r="AS300" s="56"/>
      <c r="AT300" s="56"/>
      <c r="AU300" s="38"/>
      <c r="AV300" s="38"/>
      <c r="AW300" s="38"/>
      <c r="AX300" s="38"/>
      <c r="AY300" s="38"/>
      <c r="AZ300" s="38"/>
      <c r="BA300" s="38"/>
      <c r="BB300" s="38"/>
      <c r="BC300" s="38"/>
    </row>
    <row r="301" spans="1:55">
      <c r="A301" s="3"/>
      <c r="B301" s="3">
        <v>2019</v>
      </c>
      <c r="C301" s="38"/>
      <c r="D301" s="38"/>
      <c r="E301" s="38"/>
      <c r="F301" s="38"/>
      <c r="G301" s="24"/>
      <c r="H301" s="24"/>
      <c r="I301" s="24">
        <f>利润表!C301/负债表!C301</f>
        <v>-0.0726382368312002</v>
      </c>
      <c r="J301" s="24">
        <f>利润表!C301/资产表!C301</f>
        <v>-0.0517651012001784</v>
      </c>
      <c r="K301" s="24"/>
      <c r="L301" s="38"/>
      <c r="M301" s="24"/>
      <c r="N301" s="24"/>
      <c r="O301" s="24"/>
      <c r="P301" s="24"/>
      <c r="Q301" s="24"/>
      <c r="R301" s="24">
        <f>利润表!C301/利润表!F301</f>
        <v>-0.0913622294227476</v>
      </c>
      <c r="S301" s="24">
        <f>利润表!F301/资产表!C301</f>
        <v>0.566591922364909</v>
      </c>
      <c r="T301" s="44">
        <f>资产表!C301/负债表!C301</f>
        <v>1.40322794985572</v>
      </c>
      <c r="U301" s="38"/>
      <c r="V301" s="38"/>
      <c r="W301" s="38"/>
      <c r="X301" s="38"/>
      <c r="Y301" s="24">
        <f>负债表!E301/资产表!C301</f>
        <v>0.287357410388796</v>
      </c>
      <c r="Z301" s="38"/>
      <c r="AA301" s="38"/>
      <c r="AB301" s="24">
        <f>(利润表!C301-利润表!C302)/利润表!C302</f>
        <v>-3.56734771837893</v>
      </c>
      <c r="AC301" s="24">
        <f>(利润表!F301-利润表!F302)/利润表!F302</f>
        <v>-0.46194828376643</v>
      </c>
      <c r="AD301" s="38"/>
      <c r="AE301" s="24"/>
      <c r="AF301" s="38"/>
      <c r="AG301" s="24">
        <f>(资产表!C301-资产表!C302)/资产表!C302</f>
        <v>-0.111759436715821</v>
      </c>
      <c r="AH301" s="38"/>
      <c r="AI301" s="38"/>
      <c r="AJ301" s="38"/>
      <c r="AK301" s="38"/>
      <c r="AL301" s="38"/>
      <c r="AM301" s="3"/>
      <c r="AN301" s="38"/>
      <c r="AO301" s="38"/>
      <c r="AP301" s="38"/>
      <c r="AQ301" s="38"/>
      <c r="AR301" s="53"/>
      <c r="AS301" s="56"/>
      <c r="AT301" s="56"/>
      <c r="AU301" s="38"/>
      <c r="AV301" s="38"/>
      <c r="AW301" s="38"/>
      <c r="AX301" s="38"/>
      <c r="AY301" s="38"/>
      <c r="AZ301" s="38"/>
      <c r="BA301" s="38"/>
      <c r="BB301" s="38"/>
      <c r="BC301" s="38"/>
    </row>
    <row r="302" spans="1:55">
      <c r="A302" s="3"/>
      <c r="B302" s="3">
        <v>2018</v>
      </c>
      <c r="C302" s="38"/>
      <c r="D302" s="38"/>
      <c r="E302" s="38"/>
      <c r="F302" s="38"/>
      <c r="G302" s="24"/>
      <c r="H302" s="24"/>
      <c r="I302" s="24">
        <f>利润表!C302/负债表!C302</f>
        <v>0.0262461635755341</v>
      </c>
      <c r="J302" s="24">
        <f>利润表!C302/资产表!C302</f>
        <v>0.0179094800129144</v>
      </c>
      <c r="K302" s="24"/>
      <c r="L302" s="38"/>
      <c r="M302" s="24"/>
      <c r="N302" s="24"/>
      <c r="O302" s="24"/>
      <c r="P302" s="24"/>
      <c r="Q302" s="24"/>
      <c r="R302" s="24">
        <f>利润表!C302/利润表!F302</f>
        <v>0.0191472327600694</v>
      </c>
      <c r="S302" s="24">
        <f>利润表!F302/资产表!C302</f>
        <v>0.935356050523592</v>
      </c>
      <c r="T302" s="44">
        <f>资产表!C302/负债表!C302</f>
        <v>1.46548998388608</v>
      </c>
      <c r="U302" s="38"/>
      <c r="V302" s="38"/>
      <c r="W302" s="38"/>
      <c r="X302" s="38"/>
      <c r="Y302" s="24">
        <f>负债表!E302/资产表!C302</f>
        <v>0.317634367347724</v>
      </c>
      <c r="Z302" s="38"/>
      <c r="AA302" s="38"/>
      <c r="AB302" s="24">
        <f>(利润表!C302-利润表!C303)/利润表!C303</f>
        <v>-0.448583593767884</v>
      </c>
      <c r="AC302" s="24">
        <f>(利润表!F302-利润表!F303)/利润表!F303</f>
        <v>-0.0329773095837191</v>
      </c>
      <c r="AD302" s="38"/>
      <c r="AE302" s="24"/>
      <c r="AF302" s="38"/>
      <c r="AG302" s="24">
        <f>(资产表!C302-资产表!C303)/资产表!C303</f>
        <v>0.109062017731389</v>
      </c>
      <c r="AH302" s="38"/>
      <c r="AI302" s="38"/>
      <c r="AJ302" s="38"/>
      <c r="AK302" s="38"/>
      <c r="AL302" s="38"/>
      <c r="AM302" s="3"/>
      <c r="AN302" s="38"/>
      <c r="AO302" s="38"/>
      <c r="AP302" s="38"/>
      <c r="AQ302" s="38"/>
      <c r="AR302" s="53"/>
      <c r="AS302" s="56"/>
      <c r="AT302" s="56"/>
      <c r="AU302" s="38"/>
      <c r="AV302" s="38"/>
      <c r="AW302" s="38"/>
      <c r="AX302" s="38"/>
      <c r="AY302" s="38"/>
      <c r="AZ302" s="38"/>
      <c r="BA302" s="38"/>
      <c r="BB302" s="38"/>
      <c r="BC302" s="38"/>
    </row>
    <row r="303" spans="1:55">
      <c r="A303" s="3"/>
      <c r="B303" s="3">
        <v>2017</v>
      </c>
      <c r="C303" s="38"/>
      <c r="D303" s="38"/>
      <c r="E303" s="38"/>
      <c r="F303" s="38"/>
      <c r="G303" s="24"/>
      <c r="H303" s="24"/>
      <c r="I303" s="24">
        <f>利润表!C303/负债表!C303</f>
        <v>0.0484526078596686</v>
      </c>
      <c r="J303" s="24">
        <f>利润表!C303/资产表!C303</f>
        <v>0.0360212786836846</v>
      </c>
      <c r="K303" s="24"/>
      <c r="L303" s="38"/>
      <c r="M303" s="24"/>
      <c r="N303" s="24"/>
      <c r="O303" s="24"/>
      <c r="P303" s="24"/>
      <c r="Q303" s="24"/>
      <c r="R303" s="24">
        <f>利润表!C303/利润表!F303</f>
        <v>0.033578631916648</v>
      </c>
      <c r="S303" s="24">
        <f>利润表!F303/资产表!C303</f>
        <v>1.07274408240038</v>
      </c>
      <c r="T303" s="44">
        <f>资产表!C303/负债表!C303</f>
        <v>1.3451107131745</v>
      </c>
      <c r="U303" s="38"/>
      <c r="V303" s="38"/>
      <c r="W303" s="38"/>
      <c r="X303" s="38"/>
      <c r="Y303" s="24">
        <f>负债表!E303/资产表!C303</f>
        <v>0.256566771637728</v>
      </c>
      <c r="Z303" s="38"/>
      <c r="AA303" s="38"/>
      <c r="AB303" s="24">
        <f>(利润表!C303-利润表!C304)/利润表!C304</f>
        <v>0.189852896075495</v>
      </c>
      <c r="AC303" s="24">
        <f>(利润表!F303-利润表!F304)/利润表!F304</f>
        <v>0.278343404057569</v>
      </c>
      <c r="AD303" s="38"/>
      <c r="AE303" s="24"/>
      <c r="AF303" s="38"/>
      <c r="AG303" s="24">
        <f>(资产表!C303-资产表!C304)/资产表!C304</f>
        <v>0.310265311015153</v>
      </c>
      <c r="AH303" s="38"/>
      <c r="AI303" s="38"/>
      <c r="AJ303" s="38"/>
      <c r="AK303" s="38"/>
      <c r="AL303" s="38"/>
      <c r="AM303" s="3"/>
      <c r="AN303" s="38"/>
      <c r="AO303" s="38"/>
      <c r="AP303" s="38"/>
      <c r="AQ303" s="38"/>
      <c r="AR303" s="53"/>
      <c r="AS303" s="56"/>
      <c r="AT303" s="56"/>
      <c r="AU303" s="38"/>
      <c r="AV303" s="38"/>
      <c r="AW303" s="38"/>
      <c r="AX303" s="38"/>
      <c r="AY303" s="38"/>
      <c r="AZ303" s="38"/>
      <c r="BA303" s="38"/>
      <c r="BB303" s="38"/>
      <c r="BC303" s="38"/>
    </row>
    <row r="304" spans="1:55">
      <c r="A304" s="3"/>
      <c r="B304" s="3">
        <v>2016</v>
      </c>
      <c r="C304" s="38"/>
      <c r="D304" s="38"/>
      <c r="E304" s="38"/>
      <c r="F304" s="38"/>
      <c r="G304" s="24"/>
      <c r="H304" s="24"/>
      <c r="I304" s="24">
        <f>利润表!C304/负债表!C304</f>
        <v>0.0426674687606306</v>
      </c>
      <c r="J304" s="24">
        <f>利润表!C304/资产表!C304</f>
        <v>0.0396666109510792</v>
      </c>
      <c r="K304" s="24"/>
      <c r="L304" s="38"/>
      <c r="M304" s="24"/>
      <c r="N304" s="24"/>
      <c r="O304" s="24"/>
      <c r="P304" s="24"/>
      <c r="Q304" s="24"/>
      <c r="R304" s="24">
        <f>利润表!C304/利润表!F304</f>
        <v>0.0360759071726463</v>
      </c>
      <c r="S304" s="24">
        <f>利润表!F304/资产表!C304</f>
        <v>1.09953190535858</v>
      </c>
      <c r="T304" s="44">
        <f>资产表!C304/负债表!C304</f>
        <v>1.07565198381209</v>
      </c>
      <c r="U304" s="38"/>
      <c r="V304" s="38"/>
      <c r="W304" s="38"/>
      <c r="X304" s="38"/>
      <c r="Y304" s="24">
        <f>负债表!E304/资产表!C304</f>
        <v>0.0703312827481423</v>
      </c>
      <c r="Z304" s="38"/>
      <c r="AA304" s="38"/>
      <c r="AB304" s="24">
        <f>(利润表!C304-利润表!C305)/利润表!C305</f>
        <v>-0.142380244654596</v>
      </c>
      <c r="AC304" s="24">
        <f>(利润表!F304-利润表!F305)/利润表!F305</f>
        <v>-0.267964605290192</v>
      </c>
      <c r="AD304" s="38"/>
      <c r="AE304" s="24"/>
      <c r="AF304" s="38"/>
      <c r="AG304" s="24">
        <f>(资产表!C304-资产表!C305)/资产表!C305</f>
        <v>-0.205728904205529</v>
      </c>
      <c r="AH304" s="38"/>
      <c r="AI304" s="38"/>
      <c r="AJ304" s="38"/>
      <c r="AK304" s="38"/>
      <c r="AL304" s="38"/>
      <c r="AM304" s="3"/>
      <c r="AN304" s="38"/>
      <c r="AO304" s="38"/>
      <c r="AP304" s="38"/>
      <c r="AQ304" s="38"/>
      <c r="AR304" s="53"/>
      <c r="AS304" s="56"/>
      <c r="AT304" s="56"/>
      <c r="AU304" s="38"/>
      <c r="AV304" s="38"/>
      <c r="AW304" s="38"/>
      <c r="AX304" s="38"/>
      <c r="AY304" s="38"/>
      <c r="AZ304" s="38"/>
      <c r="BA304" s="38"/>
      <c r="BB304" s="38"/>
      <c r="BC304" s="38"/>
    </row>
    <row r="305" spans="1:55">
      <c r="A305" s="3"/>
      <c r="B305" s="3">
        <v>2015</v>
      </c>
      <c r="C305" s="38"/>
      <c r="D305" s="38"/>
      <c r="E305" s="38"/>
      <c r="F305" s="38"/>
      <c r="G305" s="24"/>
      <c r="H305" s="24"/>
      <c r="I305" s="24">
        <f>利润表!C305/负债表!C305</f>
        <v>0.0412433152448277</v>
      </c>
      <c r="J305" s="24">
        <f>利润表!C305/资产表!C305</f>
        <v>0.0367366100771287</v>
      </c>
      <c r="K305" s="24"/>
      <c r="L305" s="38"/>
      <c r="M305" s="24"/>
      <c r="N305" s="24"/>
      <c r="O305" s="24"/>
      <c r="P305" s="24"/>
      <c r="Q305" s="24"/>
      <c r="R305" s="24">
        <f>利润表!C305/利润表!F305</f>
        <v>0.0307931816892516</v>
      </c>
      <c r="S305" s="24">
        <f>利润表!F305/资产表!C305</f>
        <v>1.19301118175624</v>
      </c>
      <c r="T305" s="44">
        <f>资产表!C305/负债表!C305</f>
        <v>1.1226761303843</v>
      </c>
      <c r="U305" s="38"/>
      <c r="V305" s="38"/>
      <c r="W305" s="38"/>
      <c r="X305" s="38"/>
      <c r="Y305" s="24">
        <f>负债表!E305/资产表!C305</f>
        <v>0.109271166513806</v>
      </c>
      <c r="Z305" s="38"/>
      <c r="AA305" s="38"/>
      <c r="AB305" s="24">
        <f>(利润表!C305-利润表!C306)/利润表!C306</f>
        <v>-0.480984807869586</v>
      </c>
      <c r="AC305" s="24">
        <f>(利润表!F305-利润表!F306)/利润表!F306</f>
        <v>0.121582908375342</v>
      </c>
      <c r="AD305" s="38"/>
      <c r="AE305" s="24"/>
      <c r="AF305" s="38"/>
      <c r="AG305" s="24">
        <f>(资产表!C305-资产表!C306)/资产表!C306</f>
        <v>0.457062694030838</v>
      </c>
      <c r="AH305" s="38"/>
      <c r="AI305" s="38"/>
      <c r="AJ305" s="38"/>
      <c r="AK305" s="38"/>
      <c r="AL305" s="38"/>
      <c r="AM305" s="3"/>
      <c r="AN305" s="38"/>
      <c r="AO305" s="38"/>
      <c r="AP305" s="38"/>
      <c r="AQ305" s="38"/>
      <c r="AR305" s="53"/>
      <c r="AS305" s="56"/>
      <c r="AT305" s="56"/>
      <c r="AU305" s="38"/>
      <c r="AV305" s="38"/>
      <c r="AW305" s="38"/>
      <c r="AX305" s="38"/>
      <c r="AY305" s="38"/>
      <c r="AZ305" s="38"/>
      <c r="BA305" s="38"/>
      <c r="BB305" s="38"/>
      <c r="BC305" s="38"/>
    </row>
    <row r="306" spans="1:55">
      <c r="A306" s="3"/>
      <c r="B306" s="3">
        <v>2014</v>
      </c>
      <c r="C306" s="38"/>
      <c r="D306" s="38"/>
      <c r="E306" s="38"/>
      <c r="F306" s="38"/>
      <c r="G306" s="24"/>
      <c r="H306" s="24"/>
      <c r="I306" s="24">
        <f>利润表!C306/负债表!C306</f>
        <v>0.143891036086144</v>
      </c>
      <c r="J306" s="24">
        <f>利润表!C306/资产表!C306</f>
        <v>0.103132904123338</v>
      </c>
      <c r="K306" s="24"/>
      <c r="L306" s="38"/>
      <c r="M306" s="24"/>
      <c r="N306" s="24"/>
      <c r="O306" s="24"/>
      <c r="P306" s="24"/>
      <c r="Q306" s="24"/>
      <c r="R306" s="24">
        <f>利润表!C306/利润表!F306</f>
        <v>0.0665435362988044</v>
      </c>
      <c r="S306" s="24">
        <f>利润表!F306/资产表!C306</f>
        <v>1.54985607708364</v>
      </c>
      <c r="T306" s="44">
        <f>资产表!C306/负债表!C306</f>
        <v>1.39520008002552</v>
      </c>
      <c r="U306" s="38"/>
      <c r="V306" s="38"/>
      <c r="W306" s="38"/>
      <c r="X306" s="38"/>
      <c r="Y306" s="24">
        <f>负债表!E306/资产表!C306</f>
        <v>0.283256921844706</v>
      </c>
      <c r="Z306" s="38"/>
      <c r="AA306" s="38"/>
      <c r="AB306" s="24">
        <f>(利润表!C306-利润表!C307)/利润表!C307</f>
        <v>-0.0585457308854019</v>
      </c>
      <c r="AC306" s="24">
        <f>(利润表!F306-利润表!F307)/利润表!F307</f>
        <v>0.0200039671822117</v>
      </c>
      <c r="AD306" s="38"/>
      <c r="AE306" s="24"/>
      <c r="AF306" s="38"/>
      <c r="AG306" s="24">
        <f>(资产表!C306-资产表!C307)/资产表!C307</f>
        <v>0.213214555872889</v>
      </c>
      <c r="AH306" s="38"/>
      <c r="AI306" s="38"/>
      <c r="AJ306" s="38"/>
      <c r="AK306" s="38"/>
      <c r="AL306" s="38"/>
      <c r="AM306" s="3"/>
      <c r="AN306" s="38"/>
      <c r="AO306" s="38"/>
      <c r="AP306" s="38"/>
      <c r="AQ306" s="38"/>
      <c r="AR306" s="53"/>
      <c r="AS306" s="56"/>
      <c r="AT306" s="56"/>
      <c r="AU306" s="38"/>
      <c r="AV306" s="38"/>
      <c r="AW306" s="38"/>
      <c r="AX306" s="38"/>
      <c r="AY306" s="38"/>
      <c r="AZ306" s="38"/>
      <c r="BA306" s="38"/>
      <c r="BB306" s="38"/>
      <c r="BC306" s="38"/>
    </row>
    <row r="307" spans="1:55">
      <c r="A307" s="3"/>
      <c r="B307" s="3">
        <v>2013</v>
      </c>
      <c r="C307" s="38"/>
      <c r="D307" s="38"/>
      <c r="E307" s="38"/>
      <c r="F307" s="38"/>
      <c r="G307" s="24"/>
      <c r="H307" s="24"/>
      <c r="I307" s="24">
        <f>利润表!C307/负债表!C307</f>
        <v>0.178286404334082</v>
      </c>
      <c r="J307" s="24">
        <f>利润表!C307/资产表!C307</f>
        <v>0.132903258901305</v>
      </c>
      <c r="K307" s="24"/>
      <c r="L307" s="38"/>
      <c r="M307" s="24"/>
      <c r="N307" s="24"/>
      <c r="O307" s="24"/>
      <c r="P307" s="24"/>
      <c r="Q307" s="24"/>
      <c r="R307" s="24">
        <f>利润表!C307/利润表!F307</f>
        <v>0.0720955581612557</v>
      </c>
      <c r="S307" s="24">
        <f>利润表!F307/资产表!C307</f>
        <v>1.84343199901499</v>
      </c>
      <c r="T307" s="44">
        <f>资产表!C307/负债表!C307</f>
        <v>1.34147503836967</v>
      </c>
      <c r="U307" s="38"/>
      <c r="V307" s="38"/>
      <c r="W307" s="38"/>
      <c r="X307" s="38"/>
      <c r="Y307" s="24">
        <f>负债表!E307/资产表!C307</f>
        <v>0.254551913828136</v>
      </c>
      <c r="Z307" s="38"/>
      <c r="AA307" s="38"/>
      <c r="AB307" s="24">
        <f>(利润表!C307-利润表!C308)/利润表!C308</f>
        <v>-0.031178177543781</v>
      </c>
      <c r="AC307" s="24">
        <f>(利润表!F307-利润表!F308)/利润表!F308</f>
        <v>0.342298521831542</v>
      </c>
      <c r="AD307" s="38"/>
      <c r="AE307" s="24"/>
      <c r="AF307" s="38"/>
      <c r="AG307" s="24">
        <f>(资产表!C307-资产表!C308)/资产表!C308</f>
        <v>0.17760873651177</v>
      </c>
      <c r="AH307" s="38"/>
      <c r="AI307" s="38"/>
      <c r="AJ307" s="38"/>
      <c r="AK307" s="38"/>
      <c r="AL307" s="38"/>
      <c r="AM307" s="3"/>
      <c r="AN307" s="38"/>
      <c r="AO307" s="38"/>
      <c r="AP307" s="38"/>
      <c r="AQ307" s="38"/>
      <c r="AR307" s="53"/>
      <c r="AS307" s="56"/>
      <c r="AT307" s="56"/>
      <c r="AU307" s="38"/>
      <c r="AV307" s="38"/>
      <c r="AW307" s="38"/>
      <c r="AX307" s="38"/>
      <c r="AY307" s="38"/>
      <c r="AZ307" s="38"/>
      <c r="BA307" s="38"/>
      <c r="BB307" s="38"/>
      <c r="BC307" s="38"/>
    </row>
    <row r="308" spans="1:55">
      <c r="A308" s="3"/>
      <c r="B308" s="3">
        <v>2012</v>
      </c>
      <c r="C308" s="38"/>
      <c r="D308" s="38"/>
      <c r="E308" s="38"/>
      <c r="F308" s="38"/>
      <c r="G308" s="24"/>
      <c r="H308" s="24"/>
      <c r="I308" s="24">
        <f>利润表!C308/负债表!C308</f>
        <v>0.225391247680045</v>
      </c>
      <c r="J308" s="24">
        <f>利润表!C308/资产表!C308</f>
        <v>0.161544708392585</v>
      </c>
      <c r="K308" s="24"/>
      <c r="L308" s="38"/>
      <c r="M308" s="24"/>
      <c r="N308" s="24"/>
      <c r="O308" s="24"/>
      <c r="P308" s="24"/>
      <c r="Q308" s="24"/>
      <c r="R308" s="24">
        <f>利润表!C308/利润表!F308</f>
        <v>0.0998880897471183</v>
      </c>
      <c r="S308" s="24">
        <f>利润表!F308/资产表!C308</f>
        <v>1.61725696027984</v>
      </c>
      <c r="T308" s="44">
        <f>资产表!C308/负债表!C308</f>
        <v>1.39522519754904</v>
      </c>
      <c r="U308" s="38"/>
      <c r="V308" s="38"/>
      <c r="W308" s="38"/>
      <c r="X308" s="38"/>
      <c r="Y308" s="24">
        <f>负债表!E308/资产表!C308</f>
        <v>0.283269825002673</v>
      </c>
      <c r="Z308" s="38"/>
      <c r="AA308" s="38"/>
      <c r="AB308" s="24" t="e">
        <f>(利润表!C308-利润表!C309)/利润表!C309</f>
        <v>#DIV/0!</v>
      </c>
      <c r="AC308" s="24" t="e">
        <f>(利润表!F308-利润表!F309)/利润表!F309</f>
        <v>#DIV/0!</v>
      </c>
      <c r="AD308" s="38"/>
      <c r="AE308" s="24"/>
      <c r="AF308" s="38"/>
      <c r="AG308" s="24" t="e">
        <f>(资产表!C308-资产表!C309)/资产表!C309</f>
        <v>#DIV/0!</v>
      </c>
      <c r="AH308" s="38"/>
      <c r="AI308" s="38"/>
      <c r="AJ308" s="38"/>
      <c r="AK308" s="38"/>
      <c r="AL308" s="38"/>
      <c r="AM308" s="3"/>
      <c r="AN308" s="38"/>
      <c r="AO308" s="38"/>
      <c r="AP308" s="38"/>
      <c r="AQ308" s="38"/>
      <c r="AR308" s="53"/>
      <c r="AS308" s="56"/>
      <c r="AT308" s="56"/>
      <c r="AU308" s="38"/>
      <c r="AV308" s="38"/>
      <c r="AW308" s="38"/>
      <c r="AX308" s="38"/>
      <c r="AY308" s="38"/>
      <c r="AZ308" s="38"/>
      <c r="BA308" s="38"/>
      <c r="BB308" s="38"/>
      <c r="BC308" s="38"/>
    </row>
    <row r="309" spans="1:55">
      <c r="A309" s="3"/>
      <c r="B309" s="3">
        <v>2011</v>
      </c>
      <c r="C309" s="38"/>
      <c r="D309" s="38"/>
      <c r="E309" s="38"/>
      <c r="F309" s="38"/>
      <c r="G309" s="24"/>
      <c r="H309" s="24"/>
      <c r="I309" s="24" t="e">
        <f>利润表!C309/负债表!C309</f>
        <v>#DIV/0!</v>
      </c>
      <c r="J309" s="24" t="e">
        <f>利润表!C309/资产表!C309</f>
        <v>#DIV/0!</v>
      </c>
      <c r="K309" s="24"/>
      <c r="L309" s="38"/>
      <c r="M309" s="24"/>
      <c r="N309" s="24"/>
      <c r="O309" s="24"/>
      <c r="P309" s="24"/>
      <c r="Q309" s="24"/>
      <c r="R309" s="24" t="e">
        <f>利润表!C309/利润表!F309</f>
        <v>#DIV/0!</v>
      </c>
      <c r="S309" s="24" t="e">
        <f>利润表!F309/资产表!C309</f>
        <v>#DIV/0!</v>
      </c>
      <c r="T309" s="44" t="e">
        <f>资产表!C309/负债表!C309</f>
        <v>#DIV/0!</v>
      </c>
      <c r="U309" s="38"/>
      <c r="V309" s="38"/>
      <c r="W309" s="38"/>
      <c r="X309" s="38"/>
      <c r="Y309" s="24" t="e">
        <f>负债表!E309/资产表!C309</f>
        <v>#DIV/0!</v>
      </c>
      <c r="Z309" s="38"/>
      <c r="AA309" s="38"/>
      <c r="AB309" s="24" t="e">
        <f>(利润表!C309-利润表!C310)/利润表!C310</f>
        <v>#DIV/0!</v>
      </c>
      <c r="AC309" s="24" t="e">
        <f>(利润表!F309-利润表!F310)/利润表!F310</f>
        <v>#DIV/0!</v>
      </c>
      <c r="AD309" s="38"/>
      <c r="AE309" s="24"/>
      <c r="AF309" s="38"/>
      <c r="AG309" s="24" t="e">
        <f>(资产表!C309-资产表!C310)/资产表!C310</f>
        <v>#DIV/0!</v>
      </c>
      <c r="AH309" s="38"/>
      <c r="AI309" s="38"/>
      <c r="AJ309" s="38"/>
      <c r="AK309" s="38"/>
      <c r="AL309" s="38"/>
      <c r="AM309" s="3"/>
      <c r="AN309" s="38"/>
      <c r="AO309" s="38"/>
      <c r="AP309" s="38"/>
      <c r="AQ309" s="38"/>
      <c r="AR309" s="53"/>
      <c r="AS309" s="56"/>
      <c r="AT309" s="56"/>
      <c r="AU309" s="38"/>
      <c r="AV309" s="38"/>
      <c r="AW309" s="38"/>
      <c r="AX309" s="38"/>
      <c r="AY309" s="38"/>
      <c r="AZ309" s="38"/>
      <c r="BA309" s="38"/>
      <c r="BB309" s="38"/>
      <c r="BC309" s="38"/>
    </row>
    <row r="310" spans="1:55">
      <c r="A310" s="3"/>
      <c r="B310" s="3">
        <v>2010</v>
      </c>
      <c r="C310" s="38"/>
      <c r="D310" s="38"/>
      <c r="E310" s="38"/>
      <c r="F310" s="38"/>
      <c r="G310" s="24"/>
      <c r="H310" s="24"/>
      <c r="I310" s="24" t="e">
        <f>利润表!C310/负债表!C310</f>
        <v>#DIV/0!</v>
      </c>
      <c r="J310" s="24" t="e">
        <f>利润表!C310/资产表!C310</f>
        <v>#DIV/0!</v>
      </c>
      <c r="K310" s="24"/>
      <c r="L310" s="38"/>
      <c r="M310" s="24"/>
      <c r="N310" s="24"/>
      <c r="O310" s="24"/>
      <c r="P310" s="24"/>
      <c r="Q310" s="24"/>
      <c r="R310" s="24" t="e">
        <f>利润表!C310/利润表!F310</f>
        <v>#DIV/0!</v>
      </c>
      <c r="S310" s="24" t="e">
        <f>利润表!F310/资产表!C310</f>
        <v>#DIV/0!</v>
      </c>
      <c r="T310" s="44" t="e">
        <f>资产表!C310/负债表!C310</f>
        <v>#DIV/0!</v>
      </c>
      <c r="U310" s="38"/>
      <c r="V310" s="38"/>
      <c r="W310" s="38"/>
      <c r="X310" s="38"/>
      <c r="Y310" s="24" t="e">
        <f>负债表!E310/资产表!C310</f>
        <v>#DIV/0!</v>
      </c>
      <c r="Z310" s="38"/>
      <c r="AA310" s="38"/>
      <c r="AB310" s="24">
        <f>(利润表!C310-利润表!C311)/利润表!C311</f>
        <v>-1</v>
      </c>
      <c r="AC310" s="24">
        <f>(利润表!F310-利润表!F311)/利润表!F311</f>
        <v>-1</v>
      </c>
      <c r="AD310" s="38"/>
      <c r="AE310" s="24"/>
      <c r="AF310" s="38"/>
      <c r="AG310" s="24">
        <f>(资产表!C310-资产表!C311)/资产表!C311</f>
        <v>-1</v>
      </c>
      <c r="AH310" s="38"/>
      <c r="AI310" s="38"/>
      <c r="AJ310" s="38"/>
      <c r="AK310" s="38"/>
      <c r="AL310" s="38"/>
      <c r="AM310" s="3"/>
      <c r="AN310" s="38"/>
      <c r="AO310" s="38"/>
      <c r="AP310" s="38"/>
      <c r="AQ310" s="38"/>
      <c r="AR310" s="53"/>
      <c r="AS310" s="56"/>
      <c r="AT310" s="56"/>
      <c r="AU310" s="38"/>
      <c r="AV310" s="38"/>
      <c r="AW310" s="38"/>
      <c r="AX310" s="38"/>
      <c r="AY310" s="38"/>
      <c r="AZ310" s="38"/>
      <c r="BA310" s="38"/>
      <c r="BB310" s="38"/>
      <c r="BC310" s="38"/>
    </row>
    <row r="311" spans="1:55">
      <c r="A311" s="3" t="s">
        <v>78</v>
      </c>
      <c r="B311" s="3">
        <v>2023</v>
      </c>
      <c r="C311" s="38"/>
      <c r="D311" s="38"/>
      <c r="E311" s="38"/>
      <c r="F311" s="38"/>
      <c r="G311" s="24"/>
      <c r="H311" s="24"/>
      <c r="I311" s="24">
        <f>利润表!C311/负债表!C311</f>
        <v>4.91806988490355</v>
      </c>
      <c r="J311" s="24">
        <f>利润表!C311/资产表!C311</f>
        <v>-0.171232128655807</v>
      </c>
      <c r="K311" s="24"/>
      <c r="L311" s="38"/>
      <c r="M311" s="24"/>
      <c r="N311" s="24"/>
      <c r="O311" s="24"/>
      <c r="P311" s="24"/>
      <c r="Q311" s="24"/>
      <c r="R311" s="24">
        <f>利润表!C311/利润表!F311</f>
        <v>-0.167972418453495</v>
      </c>
      <c r="S311" s="24">
        <f>利润表!F311/资产表!C311</f>
        <v>1.0194062229521</v>
      </c>
      <c r="T311" s="44">
        <f>资产表!C311/负债表!C311</f>
        <v>-28.7216536026913</v>
      </c>
      <c r="U311" s="38"/>
      <c r="V311" s="38"/>
      <c r="W311" s="38"/>
      <c r="X311" s="38"/>
      <c r="Y311" s="24">
        <f>负债表!E311/资产表!C311</f>
        <v>1.03481693686001</v>
      </c>
      <c r="Z311" s="38"/>
      <c r="AA311" s="38"/>
      <c r="AB311" s="24">
        <f>(利润表!C311-利润表!C312)/利润表!C312</f>
        <v>-0.154274436991293</v>
      </c>
      <c r="AC311" s="24">
        <f>(利润表!F311-利润表!F312)/利润表!F312</f>
        <v>0.319411052278786</v>
      </c>
      <c r="AD311" s="38"/>
      <c r="AE311" s="24"/>
      <c r="AF311" s="38"/>
      <c r="AG311" s="24">
        <f>(资产表!C311-资产表!C312)/资产表!C312</f>
        <v>-0.0847192745438378</v>
      </c>
      <c r="AH311" s="38"/>
      <c r="AI311" s="38"/>
      <c r="AJ311" s="38"/>
      <c r="AK311" s="38"/>
      <c r="AL311" s="38"/>
      <c r="AM311" s="3"/>
      <c r="AN311" s="38"/>
      <c r="AO311" s="38"/>
      <c r="AP311" s="38"/>
      <c r="AQ311" s="38"/>
      <c r="AR311" s="53"/>
      <c r="AS311" s="56"/>
      <c r="AT311" s="56"/>
      <c r="AU311" s="38"/>
      <c r="AV311" s="38"/>
      <c r="AW311" s="38"/>
      <c r="AX311" s="38"/>
      <c r="AY311" s="38"/>
      <c r="AZ311" s="38"/>
      <c r="BA311" s="38"/>
      <c r="BB311" s="38"/>
      <c r="BC311" s="38"/>
    </row>
    <row r="312" spans="1:55">
      <c r="A312" s="3"/>
      <c r="B312" s="3">
        <v>2022</v>
      </c>
      <c r="C312" s="38"/>
      <c r="D312" s="38"/>
      <c r="E312" s="38"/>
      <c r="F312" s="38"/>
      <c r="G312" s="24"/>
      <c r="H312" s="24"/>
      <c r="I312" s="24">
        <f>利润表!C312/负债表!C312</f>
        <v>-3.7953602086646</v>
      </c>
      <c r="J312" s="24">
        <f>利润表!C312/资产表!C312</f>
        <v>-0.185314803989053</v>
      </c>
      <c r="K312" s="24"/>
      <c r="L312" s="38"/>
      <c r="M312" s="24"/>
      <c r="N312" s="24"/>
      <c r="O312" s="24"/>
      <c r="P312" s="24"/>
      <c r="Q312" s="24"/>
      <c r="R312" s="24">
        <f>利润表!C312/利润表!F312</f>
        <v>-0.262052697800808</v>
      </c>
      <c r="S312" s="24">
        <f>利润表!F312/资产表!C312</f>
        <v>0.707166175140524</v>
      </c>
      <c r="T312" s="44">
        <f>资产表!C312/负债表!C312</f>
        <v>20.4806098971392</v>
      </c>
      <c r="U312" s="38"/>
      <c r="V312" s="38"/>
      <c r="W312" s="38"/>
      <c r="X312" s="38"/>
      <c r="Y312" s="24">
        <f>负债表!E312/资产表!C312</f>
        <v>0.951173329064791</v>
      </c>
      <c r="Z312" s="38"/>
      <c r="AA312" s="38"/>
      <c r="AB312" s="24">
        <f>(利润表!C312-利润表!C313)/利润表!C313</f>
        <v>-0.0115947382524614</v>
      </c>
      <c r="AC312" s="24">
        <f>(利润表!F312-利润表!F313)/利润表!F313</f>
        <v>0.141410908399684</v>
      </c>
      <c r="AD312" s="38"/>
      <c r="AE312" s="24"/>
      <c r="AF312" s="38"/>
      <c r="AG312" s="24">
        <f>(资产表!C312-资产表!C313)/资产表!C313</f>
        <v>0.181190361412814</v>
      </c>
      <c r="AH312" s="38"/>
      <c r="AI312" s="38"/>
      <c r="AJ312" s="38"/>
      <c r="AK312" s="38"/>
      <c r="AL312" s="38"/>
      <c r="AM312" s="3"/>
      <c r="AN312" s="38"/>
      <c r="AO312" s="38"/>
      <c r="AP312" s="38"/>
      <c r="AQ312" s="38"/>
      <c r="AR312" s="53"/>
      <c r="AS312" s="56"/>
      <c r="AT312" s="56"/>
      <c r="AU312" s="38"/>
      <c r="AV312" s="38"/>
      <c r="AW312" s="38"/>
      <c r="AX312" s="38"/>
      <c r="AY312" s="38"/>
      <c r="AZ312" s="38"/>
      <c r="BA312" s="38"/>
      <c r="BB312" s="38"/>
      <c r="BC312" s="38"/>
    </row>
    <row r="313" spans="1:55">
      <c r="A313" s="3"/>
      <c r="B313" s="3">
        <v>2021</v>
      </c>
      <c r="C313" s="38"/>
      <c r="D313" s="38"/>
      <c r="E313" s="38"/>
      <c r="F313" s="38"/>
      <c r="G313" s="24"/>
      <c r="H313" s="24"/>
      <c r="I313" s="24">
        <f>利润表!C313/负债表!C313</f>
        <v>-1.45391588509388</v>
      </c>
      <c r="J313" s="24">
        <f>利润表!C313/资产表!C313</f>
        <v>-0.221459829050247</v>
      </c>
      <c r="K313" s="24"/>
      <c r="L313" s="38"/>
      <c r="M313" s="24"/>
      <c r="N313" s="24"/>
      <c r="O313" s="24"/>
      <c r="P313" s="24"/>
      <c r="Q313" s="24"/>
      <c r="R313" s="24">
        <f>利润表!C313/利润表!F313</f>
        <v>-0.302618591200709</v>
      </c>
      <c r="S313" s="24">
        <f>利润表!F313/资产表!C313</f>
        <v>0.731811711142907</v>
      </c>
      <c r="T313" s="44">
        <f>资产表!C313/负债表!C313</f>
        <v>6.56514498060055</v>
      </c>
      <c r="U313" s="38"/>
      <c r="V313" s="38"/>
      <c r="W313" s="38"/>
      <c r="X313" s="38"/>
      <c r="Y313" s="24">
        <f>负债表!E313/资产表!C313</f>
        <v>0.847680439205088</v>
      </c>
      <c r="Z313" s="38"/>
      <c r="AA313" s="38"/>
      <c r="AB313" s="24">
        <f>(利润表!C313-利润表!C314)/利润表!C314</f>
        <v>-4.98163100220475</v>
      </c>
      <c r="AC313" s="24">
        <f>(利润表!F313-利润表!F314)/利润表!F314</f>
        <v>0.390945191500805</v>
      </c>
      <c r="AD313" s="38"/>
      <c r="AE313" s="24"/>
      <c r="AF313" s="38"/>
      <c r="AG313" s="24">
        <f>(资产表!C313-资产表!C314)/资产表!C314</f>
        <v>0.0617284716367219</v>
      </c>
      <c r="AH313" s="38"/>
      <c r="AI313" s="38"/>
      <c r="AJ313" s="38"/>
      <c r="AK313" s="38"/>
      <c r="AL313" s="38"/>
      <c r="AM313" s="3"/>
      <c r="AN313" s="38"/>
      <c r="AO313" s="38"/>
      <c r="AP313" s="38"/>
      <c r="AQ313" s="38"/>
      <c r="AR313" s="53"/>
      <c r="AS313" s="56"/>
      <c r="AT313" s="56"/>
      <c r="AU313" s="38"/>
      <c r="AV313" s="38"/>
      <c r="AW313" s="38"/>
      <c r="AX313" s="38"/>
      <c r="AY313" s="38"/>
      <c r="AZ313" s="38"/>
      <c r="BA313" s="38"/>
      <c r="BB313" s="38"/>
      <c r="BC313" s="38"/>
    </row>
    <row r="314" spans="1:55">
      <c r="A314" s="3"/>
      <c r="B314" s="3">
        <v>2020</v>
      </c>
      <c r="C314" s="38"/>
      <c r="D314" s="38"/>
      <c r="E314" s="38"/>
      <c r="F314" s="38"/>
      <c r="G314" s="24"/>
      <c r="H314" s="24"/>
      <c r="I314" s="24">
        <f>利润表!C314/负债表!C314</f>
        <v>0.453624706978138</v>
      </c>
      <c r="J314" s="24">
        <f>利润表!C314/资产表!C314</f>
        <v>0.0590537409660135</v>
      </c>
      <c r="K314" s="24"/>
      <c r="L314" s="38"/>
      <c r="M314" s="24"/>
      <c r="N314" s="24"/>
      <c r="O314" s="24"/>
      <c r="P314" s="24"/>
      <c r="Q314" s="24"/>
      <c r="R314" s="24">
        <f>利润表!C314/利润表!F314</f>
        <v>0.105716947164691</v>
      </c>
      <c r="S314" s="24">
        <f>利润表!F314/资产表!C314</f>
        <v>0.558602405289068</v>
      </c>
      <c r="T314" s="44">
        <f>资产表!C314/负债表!C314</f>
        <v>7.68155750266875</v>
      </c>
      <c r="U314" s="38"/>
      <c r="V314" s="38"/>
      <c r="W314" s="38"/>
      <c r="X314" s="38"/>
      <c r="Y314" s="24">
        <f>负债表!E314/资产表!C314</f>
        <v>0.869818067540004</v>
      </c>
      <c r="Z314" s="38"/>
      <c r="AA314" s="38"/>
      <c r="AB314" s="24">
        <f>(利润表!C314-利润表!C315)/利润表!C315</f>
        <v>-1.60702091330539</v>
      </c>
      <c r="AC314" s="24">
        <f>(利润表!F314-利润表!F315)/利润表!F315</f>
        <v>-0.383293954596576</v>
      </c>
      <c r="AD314" s="38"/>
      <c r="AE314" s="24"/>
      <c r="AF314" s="38"/>
      <c r="AG314" s="24">
        <f>(资产表!C314-资产表!C315)/资产表!C315</f>
        <v>1.29318031512858</v>
      </c>
      <c r="AH314" s="38"/>
      <c r="AI314" s="38"/>
      <c r="AJ314" s="38"/>
      <c r="AK314" s="38"/>
      <c r="AL314" s="38"/>
      <c r="AM314" s="3"/>
      <c r="AN314" s="38"/>
      <c r="AO314" s="38"/>
      <c r="AP314" s="38"/>
      <c r="AQ314" s="38"/>
      <c r="AR314" s="53"/>
      <c r="AS314" s="56"/>
      <c r="AT314" s="56"/>
      <c r="AU314" s="38"/>
      <c r="AV314" s="38"/>
      <c r="AW314" s="38"/>
      <c r="AX314" s="38"/>
      <c r="AY314" s="38"/>
      <c r="AZ314" s="38"/>
      <c r="BA314" s="38"/>
      <c r="BB314" s="38"/>
      <c r="BC314" s="38"/>
    </row>
    <row r="315" spans="1:55">
      <c r="A315" s="3"/>
      <c r="B315" s="3">
        <v>2019</v>
      </c>
      <c r="C315" s="38"/>
      <c r="D315" s="38"/>
      <c r="E315" s="38"/>
      <c r="F315" s="38"/>
      <c r="G315" s="24"/>
      <c r="H315" s="24"/>
      <c r="I315" s="24">
        <f>利润表!C315/负债表!C315</f>
        <v>1.30446155342556</v>
      </c>
      <c r="J315" s="24">
        <f>利润表!C315/资产表!C315</f>
        <v>-0.223090956752315</v>
      </c>
      <c r="K315" s="24"/>
      <c r="L315" s="38"/>
      <c r="M315" s="24"/>
      <c r="N315" s="24"/>
      <c r="O315" s="24"/>
      <c r="P315" s="24"/>
      <c r="Q315" s="24"/>
      <c r="R315" s="24">
        <f>利润表!C315/利润表!F315</f>
        <v>-0.107403680810679</v>
      </c>
      <c r="S315" s="24">
        <f>利润表!F315/资产表!C315</f>
        <v>2.07712580303053</v>
      </c>
      <c r="T315" s="44">
        <f>资产表!C315/负债表!C315</f>
        <v>-5.84721842792501</v>
      </c>
      <c r="U315" s="38"/>
      <c r="V315" s="38"/>
      <c r="W315" s="38"/>
      <c r="X315" s="38"/>
      <c r="Y315" s="24">
        <f>负债表!E315/资产表!C315</f>
        <v>1.17102148864907</v>
      </c>
      <c r="Z315" s="38"/>
      <c r="AA315" s="38"/>
      <c r="AB315" s="24">
        <f>(利润表!C315-利润表!C316)/利润表!C316</f>
        <v>-0.876227327796152</v>
      </c>
      <c r="AC315" s="24">
        <f>(利润表!F315-利润表!F316)/利润表!F316</f>
        <v>-0.873517628593999</v>
      </c>
      <c r="AD315" s="38"/>
      <c r="AE315" s="24"/>
      <c r="AF315" s="38"/>
      <c r="AG315" s="24">
        <f>(资产表!C315-资产表!C316)/资产表!C316</f>
        <v>-0.478896897989428</v>
      </c>
      <c r="AH315" s="38"/>
      <c r="AI315" s="38"/>
      <c r="AJ315" s="38"/>
      <c r="AK315" s="38"/>
      <c r="AL315" s="38"/>
      <c r="AM315" s="3"/>
      <c r="AN315" s="38"/>
      <c r="AO315" s="38"/>
      <c r="AP315" s="38"/>
      <c r="AQ315" s="38"/>
      <c r="AR315" s="53"/>
      <c r="AS315" s="56"/>
      <c r="AT315" s="56"/>
      <c r="AU315" s="38"/>
      <c r="AV315" s="38"/>
      <c r="AW315" s="38"/>
      <c r="AX315" s="38"/>
      <c r="AY315" s="38"/>
      <c r="AZ315" s="38"/>
      <c r="BA315" s="38"/>
      <c r="BB315" s="38"/>
      <c r="BC315" s="38"/>
    </row>
    <row r="316" spans="1:55">
      <c r="A316" s="3"/>
      <c r="B316" s="3">
        <v>2018</v>
      </c>
      <c r="C316" s="38"/>
      <c r="D316" s="38"/>
      <c r="E316" s="38"/>
      <c r="F316" s="38"/>
      <c r="G316" s="24"/>
      <c r="H316" s="24"/>
      <c r="I316" s="24">
        <f>利润表!C316/负债表!C316</f>
        <v>-15.8078088415443</v>
      </c>
      <c r="J316" s="24">
        <f>利润表!C316/资产表!C316</f>
        <v>-0.93924925045388</v>
      </c>
      <c r="K316" s="24"/>
      <c r="L316" s="38"/>
      <c r="M316" s="24"/>
      <c r="N316" s="24"/>
      <c r="O316" s="24"/>
      <c r="P316" s="24"/>
      <c r="Q316" s="24"/>
      <c r="R316" s="24">
        <f>利润表!C316/利润表!F316</f>
        <v>-0.109755021078438</v>
      </c>
      <c r="S316" s="24">
        <f>利润表!F316/资产表!C316</f>
        <v>8.55768821530848</v>
      </c>
      <c r="T316" s="44">
        <f>资产表!C316/负债表!C316</f>
        <v>16.8302597355339</v>
      </c>
      <c r="U316" s="38"/>
      <c r="V316" s="38"/>
      <c r="W316" s="38"/>
      <c r="X316" s="38"/>
      <c r="Y316" s="24">
        <f>负债表!E316/资产表!C316</f>
        <v>0.94058321049623</v>
      </c>
      <c r="Z316" s="38"/>
      <c r="AA316" s="38"/>
      <c r="AB316" s="24">
        <f>(利润表!C316-利润表!C317)/利润表!C317</f>
        <v>-32.7297631598488</v>
      </c>
      <c r="AC316" s="24">
        <f>(利润表!F316-利润表!F317)/利润表!F317</f>
        <v>0.574798085111665</v>
      </c>
      <c r="AD316" s="38"/>
      <c r="AE316" s="24"/>
      <c r="AF316" s="38"/>
      <c r="AG316" s="24">
        <f>(资产表!C316-资产表!C317)/资产表!C317</f>
        <v>-0.936453399574484</v>
      </c>
      <c r="AH316" s="38"/>
      <c r="AI316" s="38"/>
      <c r="AJ316" s="38"/>
      <c r="AK316" s="38"/>
      <c r="AL316" s="38"/>
      <c r="AM316" s="3"/>
      <c r="AN316" s="38"/>
      <c r="AO316" s="38"/>
      <c r="AP316" s="38"/>
      <c r="AQ316" s="38"/>
      <c r="AR316" s="53"/>
      <c r="AS316" s="56"/>
      <c r="AT316" s="56"/>
      <c r="AU316" s="38"/>
      <c r="AV316" s="38"/>
      <c r="AW316" s="38"/>
      <c r="AX316" s="38"/>
      <c r="AY316" s="38"/>
      <c r="AZ316" s="38"/>
      <c r="BA316" s="38"/>
      <c r="BB316" s="38"/>
      <c r="BC316" s="38"/>
    </row>
    <row r="317" spans="1:55">
      <c r="A317" s="3"/>
      <c r="B317" s="3">
        <v>2017</v>
      </c>
      <c r="C317" s="38"/>
      <c r="D317" s="38"/>
      <c r="E317" s="38"/>
      <c r="F317" s="38"/>
      <c r="G317" s="24"/>
      <c r="H317" s="24"/>
      <c r="I317" s="24">
        <f>利润表!C317/负债表!C317</f>
        <v>0.0211751556757901</v>
      </c>
      <c r="J317" s="24">
        <f>利润表!C317/资产表!C317</f>
        <v>0.00188107602687957</v>
      </c>
      <c r="K317" s="24"/>
      <c r="L317" s="38"/>
      <c r="M317" s="24"/>
      <c r="N317" s="24"/>
      <c r="O317" s="24"/>
      <c r="P317" s="24"/>
      <c r="Q317" s="24"/>
      <c r="R317" s="24">
        <f>利润表!C317/利润表!F317</f>
        <v>0.00544731443959941</v>
      </c>
      <c r="S317" s="24">
        <f>利润表!F317/资产表!C317</f>
        <v>0.345321726464885</v>
      </c>
      <c r="T317" s="44">
        <f>资产表!C317/负债表!C317</f>
        <v>11.2569377171409</v>
      </c>
      <c r="U317" s="38"/>
      <c r="V317" s="38"/>
      <c r="W317" s="38"/>
      <c r="X317" s="38"/>
      <c r="Y317" s="24">
        <f>负债表!E317/资产表!C317</f>
        <v>0.911165893857856</v>
      </c>
      <c r="Z317" s="38"/>
      <c r="AA317" s="38"/>
      <c r="AB317" s="24">
        <f>(利润表!C317-利润表!C318)/利润表!C318</f>
        <v>0.269606638855088</v>
      </c>
      <c r="AC317" s="24">
        <f>(利润表!F317-利润表!F318)/利润表!F318</f>
        <v>2.80793985433616</v>
      </c>
      <c r="AD317" s="38"/>
      <c r="AE317" s="24"/>
      <c r="AF317" s="38"/>
      <c r="AG317" s="24">
        <f>(资产表!C317-资产表!C318)/资产表!C318</f>
        <v>8.64232613867369</v>
      </c>
      <c r="AH317" s="38"/>
      <c r="AI317" s="38"/>
      <c r="AJ317" s="38"/>
      <c r="AK317" s="38"/>
      <c r="AL317" s="38"/>
      <c r="AM317" s="3"/>
      <c r="AN317" s="38"/>
      <c r="AO317" s="38"/>
      <c r="AP317" s="38"/>
      <c r="AQ317" s="38"/>
      <c r="AR317" s="53"/>
      <c r="AS317" s="56"/>
      <c r="AT317" s="56"/>
      <c r="AU317" s="38"/>
      <c r="AV317" s="38"/>
      <c r="AW317" s="38"/>
      <c r="AX317" s="38"/>
      <c r="AY317" s="38"/>
      <c r="AZ317" s="38"/>
      <c r="BA317" s="38"/>
      <c r="BB317" s="38"/>
      <c r="BC317" s="38"/>
    </row>
    <row r="318" spans="1:55">
      <c r="A318" s="3"/>
      <c r="B318" s="3">
        <v>2016</v>
      </c>
      <c r="C318" s="38"/>
      <c r="D318" s="38"/>
      <c r="E318" s="38"/>
      <c r="F318" s="38"/>
      <c r="G318" s="24"/>
      <c r="H318" s="24"/>
      <c r="I318" s="24">
        <f>利润表!C318/负债表!C318</f>
        <v>0.0221149413274331</v>
      </c>
      <c r="J318" s="24">
        <f>利润表!C318/资产表!C318</f>
        <v>0.0142862741795127</v>
      </c>
      <c r="K318" s="24"/>
      <c r="L318" s="38"/>
      <c r="M318" s="24"/>
      <c r="N318" s="24"/>
      <c r="O318" s="24"/>
      <c r="P318" s="24"/>
      <c r="Q318" s="24"/>
      <c r="R318" s="24">
        <f>利润表!C318/利润表!F318</f>
        <v>0.0163381673652536</v>
      </c>
      <c r="S318" s="24">
        <f>利润表!F318/资产表!C318</f>
        <v>0.874411056034065</v>
      </c>
      <c r="T318" s="44">
        <f>资产表!C318/负债表!C318</f>
        <v>1.54798522340746</v>
      </c>
      <c r="U318" s="38"/>
      <c r="V318" s="38"/>
      <c r="W318" s="38"/>
      <c r="X318" s="38"/>
      <c r="Y318" s="24">
        <f>负债表!E318/资产表!C318</f>
        <v>0.353999001489962</v>
      </c>
      <c r="Z318" s="38"/>
      <c r="AA318" s="38"/>
      <c r="AB318" s="24">
        <f>(利润表!C318-利润表!C319)/利润表!C319</f>
        <v>-1.18821865741224</v>
      </c>
      <c r="AC318" s="24">
        <f>(利润表!F318-利润表!F319)/利润表!F319</f>
        <v>0.645588302444753</v>
      </c>
      <c r="AD318" s="38"/>
      <c r="AE318" s="24"/>
      <c r="AF318" s="38"/>
      <c r="AG318" s="24">
        <f>(资产表!C318-资产表!C319)/资产表!C319</f>
        <v>0.169724832355053</v>
      </c>
      <c r="AH318" s="38"/>
      <c r="AI318" s="38"/>
      <c r="AJ318" s="38"/>
      <c r="AK318" s="38"/>
      <c r="AL318" s="38"/>
      <c r="AM318" s="3"/>
      <c r="AN318" s="38"/>
      <c r="AO318" s="38"/>
      <c r="AP318" s="38"/>
      <c r="AQ318" s="38"/>
      <c r="AR318" s="53"/>
      <c r="AS318" s="56"/>
      <c r="AT318" s="56"/>
      <c r="AU318" s="38"/>
      <c r="AV318" s="38"/>
      <c r="AW318" s="38"/>
      <c r="AX318" s="38"/>
      <c r="AY318" s="38"/>
      <c r="AZ318" s="38"/>
      <c r="BA318" s="38"/>
      <c r="BB318" s="38"/>
      <c r="BC318" s="38"/>
    </row>
    <row r="319" spans="1:55">
      <c r="A319" s="3"/>
      <c r="B319" s="3">
        <v>2015</v>
      </c>
      <c r="C319" s="38"/>
      <c r="D319" s="38"/>
      <c r="E319" s="38"/>
      <c r="F319" s="38"/>
      <c r="G319" s="24"/>
      <c r="H319" s="24"/>
      <c r="I319" s="24">
        <f>利润表!C319/负债表!C319</f>
        <v>-0.122118897104822</v>
      </c>
      <c r="J319" s="24">
        <f>利润表!C319/资产表!C319</f>
        <v>-0.0887850859174307</v>
      </c>
      <c r="K319" s="24"/>
      <c r="L319" s="38"/>
      <c r="M319" s="24"/>
      <c r="N319" s="24"/>
      <c r="O319" s="24"/>
      <c r="P319" s="24"/>
      <c r="Q319" s="24"/>
      <c r="R319" s="24">
        <f>利润表!C319/利润表!F319</f>
        <v>-0.142843953247209</v>
      </c>
      <c r="S319" s="24">
        <f>利润表!F319/资产表!C319</f>
        <v>0.621552987712241</v>
      </c>
      <c r="T319" s="44">
        <f>资产表!C319/负债表!C319</f>
        <v>1.37544381292136</v>
      </c>
      <c r="U319" s="38"/>
      <c r="V319" s="38"/>
      <c r="W319" s="38"/>
      <c r="X319" s="38"/>
      <c r="Y319" s="24">
        <f>负债表!E319/资产表!C319</f>
        <v>0.272961941007203</v>
      </c>
      <c r="Z319" s="38"/>
      <c r="AA319" s="38"/>
      <c r="AB319" s="24">
        <f>(利润表!C319-利润表!C320)/利润表!C320</f>
        <v>-17.2644855060477</v>
      </c>
      <c r="AC319" s="24">
        <f>(利润表!F319-利润表!F320)/利润表!F320</f>
        <v>-0.13382632576194</v>
      </c>
      <c r="AD319" s="38"/>
      <c r="AE319" s="24"/>
      <c r="AF319" s="38"/>
      <c r="AG319" s="24">
        <f>(资产表!C319-资产表!C320)/资产表!C320</f>
        <v>-0.0620445032632787</v>
      </c>
      <c r="AH319" s="38"/>
      <c r="AI319" s="38"/>
      <c r="AJ319" s="38"/>
      <c r="AK319" s="38"/>
      <c r="AL319" s="38"/>
      <c r="AM319" s="3"/>
      <c r="AN319" s="38"/>
      <c r="AO319" s="38"/>
      <c r="AP319" s="38"/>
      <c r="AQ319" s="38"/>
      <c r="AR319" s="53"/>
      <c r="AS319" s="56"/>
      <c r="AT319" s="56"/>
      <c r="AU319" s="38"/>
      <c r="AV319" s="38"/>
      <c r="AW319" s="38"/>
      <c r="AX319" s="38"/>
      <c r="AY319" s="38"/>
      <c r="AZ319" s="38"/>
      <c r="BA319" s="38"/>
      <c r="BB319" s="38"/>
      <c r="BC319" s="38"/>
    </row>
    <row r="320" spans="1:55">
      <c r="A320" s="3"/>
      <c r="B320" s="3">
        <v>2014</v>
      </c>
      <c r="C320" s="38"/>
      <c r="D320" s="38"/>
      <c r="E320" s="38"/>
      <c r="F320" s="38"/>
      <c r="G320" s="24"/>
      <c r="H320" s="24"/>
      <c r="I320" s="24">
        <f>利润表!C320/负债表!C320</f>
        <v>0.00686741285714689</v>
      </c>
      <c r="J320" s="24">
        <f>利润表!C320/资产表!C320</f>
        <v>0.00512014101728155</v>
      </c>
      <c r="K320" s="24"/>
      <c r="L320" s="38"/>
      <c r="M320" s="24"/>
      <c r="N320" s="24"/>
      <c r="O320" s="24"/>
      <c r="P320" s="24"/>
      <c r="Q320" s="24"/>
      <c r="R320" s="24">
        <f>利润表!C320/利润表!F320</f>
        <v>0.00760722936983274</v>
      </c>
      <c r="S320" s="24">
        <f>利润表!F320/资产表!C320</f>
        <v>0.67306252623143</v>
      </c>
      <c r="T320" s="44">
        <f>资产表!C320/负债表!C320</f>
        <v>1.34125463223922</v>
      </c>
      <c r="U320" s="38"/>
      <c r="V320" s="38"/>
      <c r="W320" s="38"/>
      <c r="X320" s="38"/>
      <c r="Y320" s="24">
        <f>负债表!E320/资产表!C320</f>
        <v>0.254429415590904</v>
      </c>
      <c r="Z320" s="38"/>
      <c r="AA320" s="38"/>
      <c r="AB320" s="24">
        <f>(利润表!C320-利润表!C321)/利润表!C321</f>
        <v>-0.694182398124237</v>
      </c>
      <c r="AC320" s="24">
        <f>(利润表!F320-利润表!F321)/利润表!F321</f>
        <v>-0.0383992443632925</v>
      </c>
      <c r="AD320" s="38"/>
      <c r="AE320" s="24"/>
      <c r="AF320" s="38"/>
      <c r="AG320" s="24">
        <f>(资产表!C320-资产表!C321)/资产表!C321</f>
        <v>-0.101608680876609</v>
      </c>
      <c r="AH320" s="38"/>
      <c r="AI320" s="38"/>
      <c r="AJ320" s="38"/>
      <c r="AK320" s="38"/>
      <c r="AL320" s="38"/>
      <c r="AM320" s="3"/>
      <c r="AN320" s="38"/>
      <c r="AO320" s="38"/>
      <c r="AP320" s="38"/>
      <c r="AQ320" s="38"/>
      <c r="AR320" s="53"/>
      <c r="AS320" s="56"/>
      <c r="AT320" s="56"/>
      <c r="AU320" s="38"/>
      <c r="AV320" s="38"/>
      <c r="AW320" s="38"/>
      <c r="AX320" s="38"/>
      <c r="AY320" s="38"/>
      <c r="AZ320" s="38"/>
      <c r="BA320" s="38"/>
      <c r="BB320" s="38"/>
      <c r="BC320" s="38"/>
    </row>
    <row r="321" spans="1:55">
      <c r="A321" s="3"/>
      <c r="B321" s="3">
        <v>2013</v>
      </c>
      <c r="C321" s="38"/>
      <c r="D321" s="38"/>
      <c r="E321" s="38"/>
      <c r="F321" s="38"/>
      <c r="G321" s="24"/>
      <c r="H321" s="24"/>
      <c r="I321" s="24">
        <f>利润表!C321/负债表!C321</f>
        <v>0.0226111914158035</v>
      </c>
      <c r="J321" s="24">
        <f>利润表!C321/资产表!C321</f>
        <v>0.0150412867487008</v>
      </c>
      <c r="K321" s="24"/>
      <c r="L321" s="38"/>
      <c r="M321" s="24"/>
      <c r="N321" s="24"/>
      <c r="O321" s="24"/>
      <c r="P321" s="24"/>
      <c r="Q321" s="24"/>
      <c r="R321" s="24">
        <f>利润表!C321/利润表!F321</f>
        <v>0.0239198707512744</v>
      </c>
      <c r="S321" s="24">
        <f>利润表!F321/资产表!C321</f>
        <v>0.628819733396738</v>
      </c>
      <c r="T321" s="44">
        <f>资产表!C321/负债表!C321</f>
        <v>1.50327507171264</v>
      </c>
      <c r="U321" s="38"/>
      <c r="V321" s="38"/>
      <c r="W321" s="38"/>
      <c r="X321" s="38"/>
      <c r="Y321" s="24">
        <f>负债表!E321/资产表!C321</f>
        <v>0.334785749582923</v>
      </c>
      <c r="Z321" s="38"/>
      <c r="AA321" s="38"/>
      <c r="AB321" s="24">
        <f>(利润表!C321-利润表!C322)/利润表!C322</f>
        <v>-0.988269625833393</v>
      </c>
      <c r="AC321" s="24">
        <f>(利润表!F321-利润表!F322)/利润表!F322</f>
        <v>-0.0085018953879733</v>
      </c>
      <c r="AD321" s="38"/>
      <c r="AE321" s="24"/>
      <c r="AF321" s="38"/>
      <c r="AG321" s="24">
        <f>(资产表!C321-资产表!C322)/资产表!C322</f>
        <v>-0.0431693084173644</v>
      </c>
      <c r="AH321" s="38"/>
      <c r="AI321" s="38"/>
      <c r="AJ321" s="38"/>
      <c r="AK321" s="38"/>
      <c r="AL321" s="38"/>
      <c r="AM321" s="3"/>
      <c r="AN321" s="38"/>
      <c r="AO321" s="38"/>
      <c r="AP321" s="38"/>
      <c r="AQ321" s="38"/>
      <c r="AR321" s="53"/>
      <c r="AS321" s="56"/>
      <c r="AT321" s="56"/>
      <c r="AU321" s="38"/>
      <c r="AV321" s="38"/>
      <c r="AW321" s="38"/>
      <c r="AX321" s="38"/>
      <c r="AY321" s="38"/>
      <c r="AZ321" s="38"/>
      <c r="BA321" s="38"/>
      <c r="BB321" s="38"/>
      <c r="BC321" s="38"/>
    </row>
    <row r="322" spans="1:55">
      <c r="A322" s="3"/>
      <c r="B322" s="3">
        <v>2012</v>
      </c>
      <c r="C322" s="38"/>
      <c r="D322" s="38"/>
      <c r="E322" s="38"/>
      <c r="F322" s="38"/>
      <c r="G322" s="24"/>
      <c r="H322" s="24"/>
      <c r="I322" s="24">
        <f>利润表!C322/负债表!C322</f>
        <v>1.97216941752642</v>
      </c>
      <c r="J322" s="24">
        <f>利润表!C322/资产表!C322</f>
        <v>1.22689733487121</v>
      </c>
      <c r="K322" s="24"/>
      <c r="L322" s="38"/>
      <c r="M322" s="24"/>
      <c r="N322" s="24"/>
      <c r="O322" s="24"/>
      <c r="P322" s="24"/>
      <c r="Q322" s="24"/>
      <c r="R322" s="24">
        <f>利润表!C322/利润表!F322</f>
        <v>2.02180307086601</v>
      </c>
      <c r="S322" s="24">
        <f>利润表!F322/资产表!C322</f>
        <v>0.60683325322366</v>
      </c>
      <c r="T322" s="44">
        <f>资产表!C322/负债表!C322</f>
        <v>1.60744453628913</v>
      </c>
      <c r="U322" s="38"/>
      <c r="V322" s="38"/>
      <c r="W322" s="38"/>
      <c r="X322" s="38"/>
      <c r="Y322" s="24">
        <f>负债表!E322/资产表!C322</f>
        <v>0.377894554104772</v>
      </c>
      <c r="Z322" s="38"/>
      <c r="AA322" s="38"/>
      <c r="AB322" s="24" t="e">
        <f>(利润表!C322-利润表!C323)/利润表!C323</f>
        <v>#DIV/0!</v>
      </c>
      <c r="AC322" s="24" t="e">
        <f>(利润表!F322-利润表!F323)/利润表!F323</f>
        <v>#DIV/0!</v>
      </c>
      <c r="AD322" s="38"/>
      <c r="AE322" s="24"/>
      <c r="AF322" s="38"/>
      <c r="AG322" s="24" t="e">
        <f>(资产表!C322-资产表!C323)/资产表!C323</f>
        <v>#DIV/0!</v>
      </c>
      <c r="AH322" s="38"/>
      <c r="AI322" s="38"/>
      <c r="AJ322" s="38"/>
      <c r="AK322" s="38"/>
      <c r="AL322" s="38"/>
      <c r="AM322" s="3"/>
      <c r="AN322" s="38"/>
      <c r="AO322" s="38"/>
      <c r="AP322" s="38"/>
      <c r="AQ322" s="38"/>
      <c r="AR322" s="53"/>
      <c r="AS322" s="56"/>
      <c r="AT322" s="56"/>
      <c r="AU322" s="38"/>
      <c r="AV322" s="38"/>
      <c r="AW322" s="38"/>
      <c r="AX322" s="38"/>
      <c r="AY322" s="38"/>
      <c r="AZ322" s="38"/>
      <c r="BA322" s="38"/>
      <c r="BB322" s="38"/>
      <c r="BC322" s="38"/>
    </row>
    <row r="323" spans="1:55">
      <c r="A323" s="3"/>
      <c r="B323" s="3">
        <v>2011</v>
      </c>
      <c r="C323" s="38"/>
      <c r="D323" s="38"/>
      <c r="E323" s="38"/>
      <c r="F323" s="38"/>
      <c r="G323" s="24"/>
      <c r="H323" s="24"/>
      <c r="I323" s="24" t="e">
        <f>利润表!C323/负债表!C323</f>
        <v>#DIV/0!</v>
      </c>
      <c r="J323" s="24" t="e">
        <f>利润表!C323/资产表!C323</f>
        <v>#DIV/0!</v>
      </c>
      <c r="K323" s="24"/>
      <c r="L323" s="38"/>
      <c r="M323" s="24"/>
      <c r="N323" s="24"/>
      <c r="O323" s="24"/>
      <c r="P323" s="24"/>
      <c r="Q323" s="24"/>
      <c r="R323" s="24" t="e">
        <f>利润表!C323/利润表!F323</f>
        <v>#DIV/0!</v>
      </c>
      <c r="S323" s="24" t="e">
        <f>利润表!F323/资产表!C323</f>
        <v>#DIV/0!</v>
      </c>
      <c r="T323" s="44" t="e">
        <f>资产表!C323/负债表!C323</f>
        <v>#DIV/0!</v>
      </c>
      <c r="U323" s="38"/>
      <c r="V323" s="38"/>
      <c r="W323" s="38"/>
      <c r="X323" s="38"/>
      <c r="Y323" s="24" t="e">
        <f>负债表!E323/资产表!C323</f>
        <v>#DIV/0!</v>
      </c>
      <c r="Z323" s="38"/>
      <c r="AA323" s="38"/>
      <c r="AB323" s="24" t="e">
        <f>(利润表!C323-利润表!C324)/利润表!C324</f>
        <v>#DIV/0!</v>
      </c>
      <c r="AC323" s="24" t="e">
        <f>(利润表!F323-利润表!F324)/利润表!F324</f>
        <v>#DIV/0!</v>
      </c>
      <c r="AD323" s="38"/>
      <c r="AE323" s="24"/>
      <c r="AF323" s="38"/>
      <c r="AG323" s="24" t="e">
        <f>(资产表!C323-资产表!C324)/资产表!C324</f>
        <v>#DIV/0!</v>
      </c>
      <c r="AH323" s="38"/>
      <c r="AI323" s="38"/>
      <c r="AJ323" s="38"/>
      <c r="AK323" s="38"/>
      <c r="AL323" s="38"/>
      <c r="AM323" s="3"/>
      <c r="AN323" s="38"/>
      <c r="AO323" s="38"/>
      <c r="AP323" s="38"/>
      <c r="AQ323" s="38"/>
      <c r="AR323" s="53"/>
      <c r="AS323" s="56"/>
      <c r="AT323" s="56"/>
      <c r="AU323" s="38"/>
      <c r="AV323" s="38"/>
      <c r="AW323" s="38"/>
      <c r="AX323" s="38"/>
      <c r="AY323" s="38"/>
      <c r="AZ323" s="38"/>
      <c r="BA323" s="38"/>
      <c r="BB323" s="38"/>
      <c r="BC323" s="38"/>
    </row>
    <row r="324" spans="1:55">
      <c r="A324" s="3"/>
      <c r="B324" s="3">
        <v>2010</v>
      </c>
      <c r="C324" s="38"/>
      <c r="D324" s="38"/>
      <c r="E324" s="38"/>
      <c r="F324" s="38"/>
      <c r="G324" s="24"/>
      <c r="H324" s="24"/>
      <c r="I324" s="24" t="e">
        <f>利润表!C324/负债表!C324</f>
        <v>#DIV/0!</v>
      </c>
      <c r="J324" s="24" t="e">
        <f>利润表!C324/资产表!C324</f>
        <v>#DIV/0!</v>
      </c>
      <c r="K324" s="24"/>
      <c r="L324" s="38"/>
      <c r="M324" s="24"/>
      <c r="N324" s="24"/>
      <c r="O324" s="24"/>
      <c r="P324" s="24"/>
      <c r="Q324" s="24"/>
      <c r="R324" s="24" t="e">
        <f>利润表!C324/利润表!F324</f>
        <v>#DIV/0!</v>
      </c>
      <c r="S324" s="24" t="e">
        <f>利润表!F324/资产表!C324</f>
        <v>#DIV/0!</v>
      </c>
      <c r="T324" s="44" t="e">
        <f>资产表!C324/负债表!C324</f>
        <v>#DIV/0!</v>
      </c>
      <c r="U324" s="38"/>
      <c r="V324" s="38"/>
      <c r="W324" s="38"/>
      <c r="X324" s="38"/>
      <c r="Y324" s="24" t="e">
        <f>负债表!E324/资产表!C324</f>
        <v>#DIV/0!</v>
      </c>
      <c r="Z324" s="38"/>
      <c r="AA324" s="38"/>
      <c r="AB324" s="24">
        <f>(利润表!C324-利润表!C325)/利润表!C325</f>
        <v>-1</v>
      </c>
      <c r="AC324" s="24">
        <f>(利润表!F324-利润表!F325)/利润表!F325</f>
        <v>-1</v>
      </c>
      <c r="AD324" s="38"/>
      <c r="AE324" s="24"/>
      <c r="AF324" s="38"/>
      <c r="AG324" s="24">
        <f>(资产表!C324-资产表!C325)/资产表!C325</f>
        <v>-1</v>
      </c>
      <c r="AH324" s="38"/>
      <c r="AI324" s="38"/>
      <c r="AJ324" s="38"/>
      <c r="AK324" s="38"/>
      <c r="AL324" s="38"/>
      <c r="AM324" s="3"/>
      <c r="AN324" s="38"/>
      <c r="AO324" s="38"/>
      <c r="AP324" s="38"/>
      <c r="AQ324" s="38"/>
      <c r="AR324" s="53"/>
      <c r="AS324" s="56"/>
      <c r="AT324" s="56"/>
      <c r="AU324" s="38"/>
      <c r="AV324" s="38"/>
      <c r="AW324" s="38"/>
      <c r="AX324" s="38"/>
      <c r="AY324" s="38"/>
      <c r="AZ324" s="38"/>
      <c r="BA324" s="38"/>
      <c r="BB324" s="38"/>
      <c r="BC324" s="38"/>
    </row>
    <row r="325" spans="1:55">
      <c r="A325" s="3" t="s">
        <v>79</v>
      </c>
      <c r="B325" s="3">
        <v>2023</v>
      </c>
      <c r="C325" s="38"/>
      <c r="D325" s="38"/>
      <c r="E325" s="38"/>
      <c r="F325" s="38"/>
      <c r="G325" s="24"/>
      <c r="H325" s="24"/>
      <c r="I325" s="24">
        <f>利润表!C325/负债表!C325</f>
        <v>-0.336739161514213</v>
      </c>
      <c r="J325" s="24">
        <f>利润表!C325/资产表!C325</f>
        <v>-0.108018308531923</v>
      </c>
      <c r="K325" s="24"/>
      <c r="L325" s="38"/>
      <c r="M325" s="24"/>
      <c r="N325" s="24"/>
      <c r="O325" s="24"/>
      <c r="P325" s="24"/>
      <c r="Q325" s="24"/>
      <c r="R325" s="24">
        <f>利润表!C325/利润表!F325</f>
        <v>-0.0748678590864222</v>
      </c>
      <c r="S325" s="24">
        <f>利润表!F325/资产表!C325</f>
        <v>1.44278612811987</v>
      </c>
      <c r="T325" s="44">
        <f>资产表!C325/负债表!C325</f>
        <v>3.11742672229212</v>
      </c>
      <c r="U325" s="38"/>
      <c r="V325" s="38"/>
      <c r="W325" s="38"/>
      <c r="X325" s="38"/>
      <c r="Y325" s="24">
        <f>负债表!E325/资产表!C325</f>
        <v>0.679222612403624</v>
      </c>
      <c r="Z325" s="38"/>
      <c r="AA325" s="38"/>
      <c r="AB325" s="24">
        <f>(利润表!C325-利润表!C326)/利润表!C326</f>
        <v>-2.46847698157809</v>
      </c>
      <c r="AC325" s="24">
        <f>(利润表!F325-利润表!F326)/利润表!F326</f>
        <v>-0.0531691599031848</v>
      </c>
      <c r="AD325" s="38"/>
      <c r="AE325" s="24"/>
      <c r="AF325" s="38"/>
      <c r="AG325" s="24">
        <f>(资产表!C325-资产表!C326)/资产表!C326</f>
        <v>-0.18169207275966</v>
      </c>
      <c r="AH325" s="38"/>
      <c r="AI325" s="38"/>
      <c r="AJ325" s="38"/>
      <c r="AK325" s="38"/>
      <c r="AL325" s="38"/>
      <c r="AM325" s="3"/>
      <c r="AN325" s="38"/>
      <c r="AO325" s="38"/>
      <c r="AP325" s="38"/>
      <c r="AQ325" s="38"/>
      <c r="AR325" s="53"/>
      <c r="AS325" s="56"/>
      <c r="AT325" s="56"/>
      <c r="AU325" s="38"/>
      <c r="AV325" s="38"/>
      <c r="AW325" s="38"/>
      <c r="AX325" s="38"/>
      <c r="AY325" s="38"/>
      <c r="AZ325" s="38"/>
      <c r="BA325" s="38"/>
      <c r="BB325" s="38"/>
      <c r="BC325" s="38"/>
    </row>
    <row r="326" spans="1:55">
      <c r="A326" s="3"/>
      <c r="B326" s="3">
        <v>2022</v>
      </c>
      <c r="C326" s="38"/>
      <c r="D326" s="38"/>
      <c r="E326" s="38"/>
      <c r="F326" s="38"/>
      <c r="G326" s="24"/>
      <c r="H326" s="24"/>
      <c r="I326" s="24">
        <f>利润表!C326/负债表!C326</f>
        <v>0.162014216210817</v>
      </c>
      <c r="J326" s="24">
        <f>利润表!C326/资产表!C326</f>
        <v>0.0601931383791769</v>
      </c>
      <c r="K326" s="24"/>
      <c r="L326" s="38"/>
      <c r="M326" s="24"/>
      <c r="N326" s="24"/>
      <c r="O326" s="24"/>
      <c r="P326" s="24"/>
      <c r="Q326" s="24"/>
      <c r="R326" s="24">
        <f>利润表!C326/利润表!F326</f>
        <v>0.0482725972584662</v>
      </c>
      <c r="S326" s="24">
        <f>利润表!F326/资产表!C326</f>
        <v>1.24694219490375</v>
      </c>
      <c r="T326" s="44">
        <f>资产表!C326/负债表!C326</f>
        <v>2.69157283659535</v>
      </c>
      <c r="U326" s="38"/>
      <c r="V326" s="38"/>
      <c r="W326" s="38"/>
      <c r="X326" s="38"/>
      <c r="Y326" s="24">
        <f>负债表!E326/资产表!C326</f>
        <v>0.628470020798348</v>
      </c>
      <c r="Z326" s="38"/>
      <c r="AA326" s="38"/>
      <c r="AB326" s="24">
        <f>(利润表!C326-利润表!C327)/利润表!C327</f>
        <v>4.46501169185118</v>
      </c>
      <c r="AC326" s="24">
        <f>(利润表!F326-利润表!F327)/利润表!F327</f>
        <v>0.207514267324422</v>
      </c>
      <c r="AD326" s="38"/>
      <c r="AE326" s="24"/>
      <c r="AF326" s="38"/>
      <c r="AG326" s="24">
        <f>(资产表!C326-资产表!C327)/资产表!C327</f>
        <v>0.108725860412405</v>
      </c>
      <c r="AH326" s="38"/>
      <c r="AI326" s="38"/>
      <c r="AJ326" s="38"/>
      <c r="AK326" s="38"/>
      <c r="AL326" s="38"/>
      <c r="AM326" s="3"/>
      <c r="AN326" s="38"/>
      <c r="AO326" s="38"/>
      <c r="AP326" s="38"/>
      <c r="AQ326" s="38"/>
      <c r="AR326" s="53"/>
      <c r="AS326" s="56"/>
      <c r="AT326" s="56"/>
      <c r="AU326" s="38"/>
      <c r="AV326" s="38"/>
      <c r="AW326" s="38"/>
      <c r="AX326" s="38"/>
      <c r="AY326" s="38"/>
      <c r="AZ326" s="38"/>
      <c r="BA326" s="38"/>
      <c r="BB326" s="38"/>
      <c r="BC326" s="38"/>
    </row>
    <row r="327" spans="1:55">
      <c r="A327" s="3"/>
      <c r="B327" s="3">
        <v>2021</v>
      </c>
      <c r="C327" s="38"/>
      <c r="D327" s="38"/>
      <c r="E327" s="38"/>
      <c r="F327" s="38"/>
      <c r="G327" s="24"/>
      <c r="H327" s="24"/>
      <c r="I327" s="24">
        <f>利润表!C327/负债表!C327</f>
        <v>0.033433736201708</v>
      </c>
      <c r="J327" s="24">
        <f>利润表!C327/资产表!C327</f>
        <v>0.0122118108621593</v>
      </c>
      <c r="K327" s="24"/>
      <c r="L327" s="38"/>
      <c r="M327" s="24"/>
      <c r="N327" s="24"/>
      <c r="O327" s="24"/>
      <c r="P327" s="24"/>
      <c r="Q327" s="24"/>
      <c r="R327" s="24">
        <f>利润表!C327/利润表!F327</f>
        <v>0.010666006441911</v>
      </c>
      <c r="S327" s="24">
        <f>利润表!F327/资产表!C327</f>
        <v>1.14492813488038</v>
      </c>
      <c r="T327" s="44">
        <f>资产表!C327/负债表!C327</f>
        <v>2.73781968776712</v>
      </c>
      <c r="U327" s="38"/>
      <c r="V327" s="38"/>
      <c r="W327" s="38"/>
      <c r="X327" s="38"/>
      <c r="Y327" s="24">
        <f>负债表!E327/资产表!C327</f>
        <v>0.634745851062394</v>
      </c>
      <c r="Z327" s="38"/>
      <c r="AA327" s="38"/>
      <c r="AB327" s="24">
        <f>(利润表!C327-利润表!C328)/利润表!C328</f>
        <v>-1.34010306298946</v>
      </c>
      <c r="AC327" s="24">
        <f>(利润表!F327-利润表!F328)/利润表!F328</f>
        <v>0.481205688060302</v>
      </c>
      <c r="AD327" s="38"/>
      <c r="AE327" s="24"/>
      <c r="AF327" s="38"/>
      <c r="AG327" s="24">
        <f>(资产表!C327-资产表!C328)/资产表!C328</f>
        <v>-0.0617215930327973</v>
      </c>
      <c r="AH327" s="38"/>
      <c r="AI327" s="38"/>
      <c r="AJ327" s="38"/>
      <c r="AK327" s="38"/>
      <c r="AL327" s="38"/>
      <c r="AM327" s="3"/>
      <c r="AN327" s="38"/>
      <c r="AO327" s="38"/>
      <c r="AP327" s="38"/>
      <c r="AQ327" s="38"/>
      <c r="AR327" s="53"/>
      <c r="AS327" s="56"/>
      <c r="AT327" s="56"/>
      <c r="AU327" s="38"/>
      <c r="AV327" s="38"/>
      <c r="AW327" s="38"/>
      <c r="AX327" s="38"/>
      <c r="AY327" s="38"/>
      <c r="AZ327" s="38"/>
      <c r="BA327" s="38"/>
      <c r="BB327" s="38"/>
      <c r="BC327" s="38"/>
    </row>
    <row r="328" spans="1:55">
      <c r="A328" s="3"/>
      <c r="B328" s="3">
        <v>2020</v>
      </c>
      <c r="C328" s="38"/>
      <c r="D328" s="38"/>
      <c r="E328" s="38"/>
      <c r="F328" s="38"/>
      <c r="G328" s="24"/>
      <c r="H328" s="24"/>
      <c r="I328" s="24">
        <f>利润表!C328/负债表!C328</f>
        <v>-0.100886842413112</v>
      </c>
      <c r="J328" s="24">
        <f>利润表!C328/资产表!C328</f>
        <v>-0.0336900183762431</v>
      </c>
      <c r="K328" s="24"/>
      <c r="L328" s="38"/>
      <c r="M328" s="24"/>
      <c r="N328" s="24"/>
      <c r="O328" s="24"/>
      <c r="P328" s="24"/>
      <c r="Q328" s="24"/>
      <c r="R328" s="24">
        <f>利润表!C328/利润表!F328</f>
        <v>-0.0464522408936254</v>
      </c>
      <c r="S328" s="24">
        <f>利润表!F328/资产表!C328</f>
        <v>0.725261423951376</v>
      </c>
      <c r="T328" s="44">
        <f>资产表!C328/负债表!C328</f>
        <v>2.99456181016077</v>
      </c>
      <c r="U328" s="38"/>
      <c r="V328" s="38"/>
      <c r="W328" s="38"/>
      <c r="X328" s="38"/>
      <c r="Y328" s="24">
        <f>负债表!E328/资产表!C328</f>
        <v>0.6660613260321</v>
      </c>
      <c r="Z328" s="38"/>
      <c r="AA328" s="38"/>
      <c r="AB328" s="24">
        <f>(利润表!C328-利润表!C329)/利润表!C329</f>
        <v>-3.77992628991074</v>
      </c>
      <c r="AC328" s="24">
        <f>(利润表!F328-利润表!F329)/利润表!F329</f>
        <v>0.748555938799382</v>
      </c>
      <c r="AD328" s="38"/>
      <c r="AE328" s="24"/>
      <c r="AF328" s="38"/>
      <c r="AG328" s="24">
        <f>(资产表!C328-资产表!C329)/资产表!C329</f>
        <v>0.399265626502923</v>
      </c>
      <c r="AH328" s="38"/>
      <c r="AI328" s="38"/>
      <c r="AJ328" s="38"/>
      <c r="AK328" s="38"/>
      <c r="AL328" s="38"/>
      <c r="AM328" s="3"/>
      <c r="AN328" s="38"/>
      <c r="AO328" s="38"/>
      <c r="AP328" s="38"/>
      <c r="AQ328" s="38"/>
      <c r="AR328" s="53"/>
      <c r="AS328" s="56"/>
      <c r="AT328" s="56"/>
      <c r="AU328" s="38"/>
      <c r="AV328" s="38"/>
      <c r="AW328" s="38"/>
      <c r="AX328" s="38"/>
      <c r="AY328" s="38"/>
      <c r="AZ328" s="38"/>
      <c r="BA328" s="38"/>
      <c r="BB328" s="38"/>
      <c r="BC328" s="38"/>
    </row>
    <row r="329" spans="1:55">
      <c r="A329" s="3"/>
      <c r="B329" s="3">
        <v>2019</v>
      </c>
      <c r="C329" s="38"/>
      <c r="D329" s="38"/>
      <c r="E329" s="38"/>
      <c r="F329" s="38"/>
      <c r="G329" s="24"/>
      <c r="H329" s="24"/>
      <c r="I329" s="24">
        <f>利润表!C329/负债表!C329</f>
        <v>0.0227184643393076</v>
      </c>
      <c r="J329" s="24">
        <f>利润表!C329/资产表!C329</f>
        <v>0.0169577462687482</v>
      </c>
      <c r="K329" s="24"/>
      <c r="L329" s="38"/>
      <c r="M329" s="24"/>
      <c r="N329" s="24"/>
      <c r="O329" s="24"/>
      <c r="P329" s="24"/>
      <c r="Q329" s="24"/>
      <c r="R329" s="24">
        <f>利润表!C329/利润表!F329</f>
        <v>0.0292181637980395</v>
      </c>
      <c r="S329" s="24">
        <f>利润表!F329/资产表!C329</f>
        <v>0.580383708776594</v>
      </c>
      <c r="T329" s="44">
        <f>资产表!C329/负债表!C329</f>
        <v>1.33971012298821</v>
      </c>
      <c r="U329" s="38"/>
      <c r="V329" s="38"/>
      <c r="W329" s="38"/>
      <c r="X329" s="38"/>
      <c r="Y329" s="24">
        <f>负债表!E329/资产表!C329</f>
        <v>0.253569870943793</v>
      </c>
      <c r="Z329" s="38"/>
      <c r="AA329" s="38"/>
      <c r="AB329" s="24">
        <f>(利润表!C329-利润表!C330)/利润表!C330</f>
        <v>-0.508599754981217</v>
      </c>
      <c r="AC329" s="24">
        <f>(利润表!F329-利润表!F330)/利润表!F330</f>
        <v>-0.0407616000718131</v>
      </c>
      <c r="AD329" s="38"/>
      <c r="AE329" s="24"/>
      <c r="AF329" s="38"/>
      <c r="AG329" s="24">
        <f>(资产表!C329-资产表!C330)/资产表!C330</f>
        <v>0.219437238316704</v>
      </c>
      <c r="AH329" s="38"/>
      <c r="AI329" s="38"/>
      <c r="AJ329" s="38"/>
      <c r="AK329" s="38"/>
      <c r="AL329" s="38"/>
      <c r="AM329" s="3"/>
      <c r="AN329" s="38"/>
      <c r="AO329" s="38"/>
      <c r="AP329" s="38"/>
      <c r="AQ329" s="38"/>
      <c r="AR329" s="53"/>
      <c r="AS329" s="56"/>
      <c r="AT329" s="56"/>
      <c r="AU329" s="38"/>
      <c r="AV329" s="38"/>
      <c r="AW329" s="38"/>
      <c r="AX329" s="38"/>
      <c r="AY329" s="38"/>
      <c r="AZ329" s="38"/>
      <c r="BA329" s="38"/>
      <c r="BB329" s="38"/>
      <c r="BC329" s="38"/>
    </row>
    <row r="330" spans="1:55">
      <c r="A330" s="3"/>
      <c r="B330" s="3">
        <v>2018</v>
      </c>
      <c r="C330" s="38"/>
      <c r="D330" s="38"/>
      <c r="E330" s="38"/>
      <c r="F330" s="38"/>
      <c r="G330" s="24"/>
      <c r="H330" s="24"/>
      <c r="I330" s="24">
        <f>利润表!C330/负债表!C330</f>
        <v>0.0502528672404126</v>
      </c>
      <c r="J330" s="24">
        <f>利润表!C330/资产表!C330</f>
        <v>0.0420815974099631</v>
      </c>
      <c r="K330" s="24"/>
      <c r="L330" s="38"/>
      <c r="M330" s="24"/>
      <c r="N330" s="24"/>
      <c r="O330" s="24"/>
      <c r="P330" s="24"/>
      <c r="Q330" s="24"/>
      <c r="R330" s="24">
        <f>利润表!C330/利润表!F330</f>
        <v>0.0570353494418787</v>
      </c>
      <c r="S330" s="24">
        <f>利润表!F330/资产表!C330</f>
        <v>0.737816070590503</v>
      </c>
      <c r="T330" s="44">
        <f>资产表!C330/负债表!C330</f>
        <v>1.194176797778</v>
      </c>
      <c r="U330" s="38"/>
      <c r="V330" s="38"/>
      <c r="W330" s="38"/>
      <c r="X330" s="38"/>
      <c r="Y330" s="24">
        <f>负债表!E330/资产表!C330</f>
        <v>0.162603056883454</v>
      </c>
      <c r="Z330" s="38"/>
      <c r="AA330" s="38"/>
      <c r="AB330" s="24">
        <f>(利润表!C330-利润表!C331)/利润表!C331</f>
        <v>-0.719009183741109</v>
      </c>
      <c r="AC330" s="24">
        <f>(利润表!F330-利润表!F331)/利润表!F331</f>
        <v>-0.268040239109543</v>
      </c>
      <c r="AD330" s="38"/>
      <c r="AE330" s="24"/>
      <c r="AF330" s="38"/>
      <c r="AG330" s="24">
        <f>(资产表!C330-资产表!C331)/资产表!C331</f>
        <v>-0.19093518312431</v>
      </c>
      <c r="AH330" s="38"/>
      <c r="AI330" s="38"/>
      <c r="AJ330" s="38"/>
      <c r="AK330" s="38"/>
      <c r="AL330" s="38"/>
      <c r="AM330" s="3"/>
      <c r="AN330" s="38"/>
      <c r="AO330" s="38"/>
      <c r="AP330" s="38"/>
      <c r="AQ330" s="38"/>
      <c r="AR330" s="53"/>
      <c r="AS330" s="56"/>
      <c r="AT330" s="56"/>
      <c r="AU330" s="38"/>
      <c r="AV330" s="38"/>
      <c r="AW330" s="38"/>
      <c r="AX330" s="38"/>
      <c r="AY330" s="38"/>
      <c r="AZ330" s="38"/>
      <c r="BA330" s="38"/>
      <c r="BB330" s="38"/>
      <c r="BC330" s="38"/>
    </row>
    <row r="331" spans="1:55">
      <c r="A331" s="3"/>
      <c r="B331" s="3">
        <v>2017</v>
      </c>
      <c r="C331" s="38"/>
      <c r="D331" s="38"/>
      <c r="E331" s="38"/>
      <c r="F331" s="38"/>
      <c r="G331" s="24"/>
      <c r="H331" s="24"/>
      <c r="I331" s="24">
        <f>利润表!C331/负债表!C331</f>
        <v>0.15211404148924</v>
      </c>
      <c r="J331" s="24">
        <f>利润表!C331/资产表!C331</f>
        <v>0.12116673546711</v>
      </c>
      <c r="K331" s="24"/>
      <c r="L331" s="38"/>
      <c r="M331" s="24"/>
      <c r="N331" s="24"/>
      <c r="O331" s="24"/>
      <c r="P331" s="24"/>
      <c r="Q331" s="24"/>
      <c r="R331" s="24">
        <f>利润表!C331/利润表!F331</f>
        <v>0.148572758695847</v>
      </c>
      <c r="S331" s="24">
        <f>利润表!F331/资产表!C331</f>
        <v>0.815538033558081</v>
      </c>
      <c r="T331" s="44">
        <f>资产表!C331/负债表!C331</f>
        <v>1.25541090880121</v>
      </c>
      <c r="U331" s="38"/>
      <c r="V331" s="38"/>
      <c r="W331" s="38"/>
      <c r="X331" s="38"/>
      <c r="Y331" s="24">
        <f>负债表!E331/资产表!C331</f>
        <v>0.203448055939787</v>
      </c>
      <c r="Z331" s="38"/>
      <c r="AA331" s="38"/>
      <c r="AB331" s="24">
        <f>(利润表!C331-利润表!C332)/利润表!C332</f>
        <v>0.276722117772968</v>
      </c>
      <c r="AC331" s="24">
        <f>(利润表!F331-利润表!F332)/利润表!F332</f>
        <v>0.07930032250023</v>
      </c>
      <c r="AD331" s="38"/>
      <c r="AE331" s="24"/>
      <c r="AF331" s="38"/>
      <c r="AG331" s="24">
        <f>(资产表!C331-资产表!C332)/资产表!C332</f>
        <v>0.948353757045259</v>
      </c>
      <c r="AH331" s="38"/>
      <c r="AI331" s="38"/>
      <c r="AJ331" s="38"/>
      <c r="AK331" s="38"/>
      <c r="AL331" s="38"/>
      <c r="AM331" s="3"/>
      <c r="AN331" s="38"/>
      <c r="AO331" s="38"/>
      <c r="AP331" s="38"/>
      <c r="AQ331" s="38"/>
      <c r="AR331" s="53"/>
      <c r="AS331" s="56"/>
      <c r="AT331" s="56"/>
      <c r="AU331" s="38"/>
      <c r="AV331" s="38"/>
      <c r="AW331" s="38"/>
      <c r="AX331" s="38"/>
      <c r="AY331" s="38"/>
      <c r="AZ331" s="38"/>
      <c r="BA331" s="38"/>
      <c r="BB331" s="38"/>
      <c r="BC331" s="38"/>
    </row>
    <row r="332" spans="1:55">
      <c r="A332" s="3"/>
      <c r="B332" s="3">
        <v>2016</v>
      </c>
      <c r="C332" s="38"/>
      <c r="D332" s="38"/>
      <c r="E332" s="38"/>
      <c r="F332" s="38"/>
      <c r="G332" s="24"/>
      <c r="H332" s="24"/>
      <c r="I332" s="24">
        <f>利润表!C332/负债表!C332</f>
        <v>0.306088561419191</v>
      </c>
      <c r="J332" s="24">
        <f>利润表!C332/资产表!C332</f>
        <v>0.18490763259279</v>
      </c>
      <c r="K332" s="24"/>
      <c r="L332" s="38"/>
      <c r="M332" s="24"/>
      <c r="N332" s="24"/>
      <c r="O332" s="24"/>
      <c r="P332" s="24"/>
      <c r="Q332" s="24"/>
      <c r="R332" s="24">
        <f>利润表!C332/利润表!F332</f>
        <v>0.125598690696209</v>
      </c>
      <c r="S332" s="24">
        <f>利润表!F332/资产表!C332</f>
        <v>1.47220987390732</v>
      </c>
      <c r="T332" s="44">
        <f>资产表!C332/负债表!C332</f>
        <v>1.65535925763146</v>
      </c>
      <c r="U332" s="38"/>
      <c r="V332" s="38"/>
      <c r="W332" s="38"/>
      <c r="X332" s="38"/>
      <c r="Y332" s="24">
        <f>负债表!E332/资产表!C332</f>
        <v>0.395901526880132</v>
      </c>
      <c r="Z332" s="38"/>
      <c r="AA332" s="38"/>
      <c r="AB332" s="24">
        <f>(利润表!C332-利润表!C333)/利润表!C333</f>
        <v>0.0963583042380218</v>
      </c>
      <c r="AC332" s="24">
        <f>(利润表!F332-利润表!F333)/利润表!F333</f>
        <v>0.196739766683061</v>
      </c>
      <c r="AD332" s="38"/>
      <c r="AE332" s="24"/>
      <c r="AF332" s="38"/>
      <c r="AG332" s="24">
        <f>(资产表!C332-资产表!C333)/资产表!C333</f>
        <v>0.314057544986979</v>
      </c>
      <c r="AH332" s="38"/>
      <c r="AI332" s="38"/>
      <c r="AJ332" s="38"/>
      <c r="AK332" s="38"/>
      <c r="AL332" s="38"/>
      <c r="AM332" s="3"/>
      <c r="AN332" s="38"/>
      <c r="AO332" s="38"/>
      <c r="AP332" s="38"/>
      <c r="AQ332" s="38"/>
      <c r="AR332" s="53"/>
      <c r="AS332" s="56"/>
      <c r="AT332" s="56"/>
      <c r="AU332" s="38"/>
      <c r="AV332" s="38"/>
      <c r="AW332" s="38"/>
      <c r="AX332" s="38"/>
      <c r="AY332" s="38"/>
      <c r="AZ332" s="38"/>
      <c r="BA332" s="38"/>
      <c r="BB332" s="38"/>
      <c r="BC332" s="38"/>
    </row>
    <row r="333" spans="1:55">
      <c r="A333" s="3"/>
      <c r="B333" s="3">
        <v>2015</v>
      </c>
      <c r="C333" s="38"/>
      <c r="D333" s="38"/>
      <c r="E333" s="38"/>
      <c r="F333" s="38"/>
      <c r="G333" s="24"/>
      <c r="H333" s="24"/>
      <c r="I333" s="24">
        <f>利润表!C333/负债表!C333</f>
        <v>0.373864387193183</v>
      </c>
      <c r="J333" s="24">
        <f>利润表!C333/资产表!C333</f>
        <v>0.221623960702435</v>
      </c>
      <c r="K333" s="24"/>
      <c r="L333" s="38"/>
      <c r="M333" s="24"/>
      <c r="N333" s="24"/>
      <c r="O333" s="24"/>
      <c r="P333" s="24"/>
      <c r="Q333" s="24"/>
      <c r="R333" s="24">
        <f>利润表!C333/利润表!F333</f>
        <v>0.137098380354719</v>
      </c>
      <c r="S333" s="24">
        <f>利润表!F333/资产表!C333</f>
        <v>1.61653230424036</v>
      </c>
      <c r="T333" s="44">
        <f>资产表!C333/负债表!C333</f>
        <v>1.68693125963557</v>
      </c>
      <c r="U333" s="38"/>
      <c r="V333" s="38"/>
      <c r="W333" s="38"/>
      <c r="X333" s="38"/>
      <c r="Y333" s="24">
        <f>负债表!E333/资产表!C333</f>
        <v>0.407207617804159</v>
      </c>
      <c r="Z333" s="38"/>
      <c r="AA333" s="38"/>
      <c r="AB333" s="24">
        <f>(利润表!C333-利润表!C334)/利润表!C334</f>
        <v>5.57702452918653</v>
      </c>
      <c r="AC333" s="24">
        <f>(利润表!F333-利润表!F334)/利润表!F334</f>
        <v>0.462658239376079</v>
      </c>
      <c r="AD333" s="38"/>
      <c r="AE333" s="24"/>
      <c r="AF333" s="38"/>
      <c r="AG333" s="24">
        <f>(资产表!C333-资产表!C334)/资产表!C334</f>
        <v>0.329718121908901</v>
      </c>
      <c r="AH333" s="38"/>
      <c r="AI333" s="38"/>
      <c r="AJ333" s="38"/>
      <c r="AK333" s="38"/>
      <c r="AL333" s="38"/>
      <c r="AM333" s="3"/>
      <c r="AN333" s="38"/>
      <c r="AO333" s="38"/>
      <c r="AP333" s="38"/>
      <c r="AQ333" s="38"/>
      <c r="AR333" s="53"/>
      <c r="AS333" s="56"/>
      <c r="AT333" s="56"/>
      <c r="AU333" s="38"/>
      <c r="AV333" s="38"/>
      <c r="AW333" s="38"/>
      <c r="AX333" s="38"/>
      <c r="AY333" s="38"/>
      <c r="AZ333" s="38"/>
      <c r="BA333" s="38"/>
      <c r="BB333" s="38"/>
      <c r="BC333" s="38"/>
    </row>
    <row r="334" spans="1:55">
      <c r="A334" s="3"/>
      <c r="B334" s="3">
        <v>2014</v>
      </c>
      <c r="C334" s="38"/>
      <c r="D334" s="38"/>
      <c r="E334" s="38"/>
      <c r="F334" s="38"/>
      <c r="G334" s="24"/>
      <c r="H334" s="24"/>
      <c r="I334" s="24">
        <f>利润表!C334/负债表!C334</f>
        <v>0.0867519619515859</v>
      </c>
      <c r="J334" s="24">
        <f>利润表!C334/资产表!C334</f>
        <v>0.0448071001541032</v>
      </c>
      <c r="K334" s="24"/>
      <c r="L334" s="38"/>
      <c r="M334" s="24"/>
      <c r="N334" s="24"/>
      <c r="O334" s="24"/>
      <c r="P334" s="24"/>
      <c r="Q334" s="24"/>
      <c r="R334" s="24">
        <f>利润表!C334/利润表!F334</f>
        <v>0.0304891786158121</v>
      </c>
      <c r="S334" s="24">
        <f>利润表!F334/资产表!C334</f>
        <v>1.46960666663764</v>
      </c>
      <c r="T334" s="44">
        <f>资产表!C334/负债表!C334</f>
        <v>1.93612087488866</v>
      </c>
      <c r="U334" s="38"/>
      <c r="V334" s="38"/>
      <c r="W334" s="38"/>
      <c r="X334" s="38"/>
      <c r="Y334" s="24">
        <f>负债表!E334/资产表!C334</f>
        <v>0.483503322044648</v>
      </c>
      <c r="Z334" s="38"/>
      <c r="AA334" s="38"/>
      <c r="AB334" s="24">
        <f>(利润表!C334-利润表!C335)/利润表!C335</f>
        <v>-0.35042506714163</v>
      </c>
      <c r="AC334" s="24">
        <f>(利润表!F334-利润表!F335)/利润表!F335</f>
        <v>0.000162882311070637</v>
      </c>
      <c r="AD334" s="38"/>
      <c r="AE334" s="24"/>
      <c r="AF334" s="38"/>
      <c r="AG334" s="24">
        <f>(资产表!C334-资产表!C335)/资产表!C335</f>
        <v>0.0189762209127083</v>
      </c>
      <c r="AH334" s="38"/>
      <c r="AI334" s="38"/>
      <c r="AJ334" s="38"/>
      <c r="AK334" s="38"/>
      <c r="AL334" s="38"/>
      <c r="AM334" s="3"/>
      <c r="AN334" s="38"/>
      <c r="AO334" s="38"/>
      <c r="AP334" s="38"/>
      <c r="AQ334" s="38"/>
      <c r="AR334" s="53"/>
      <c r="AS334" s="56"/>
      <c r="AT334" s="56"/>
      <c r="AU334" s="38"/>
      <c r="AV334" s="38"/>
      <c r="AW334" s="38"/>
      <c r="AX334" s="38"/>
      <c r="AY334" s="38"/>
      <c r="AZ334" s="38"/>
      <c r="BA334" s="38"/>
      <c r="BB334" s="38"/>
      <c r="BC334" s="38"/>
    </row>
    <row r="335" spans="1:55">
      <c r="A335" s="3"/>
      <c r="B335" s="3">
        <v>2013</v>
      </c>
      <c r="C335" s="38"/>
      <c r="D335" s="38"/>
      <c r="E335" s="38"/>
      <c r="F335" s="38"/>
      <c r="G335" s="24"/>
      <c r="H335" s="24"/>
      <c r="I335" s="24">
        <f>利润表!C335/负债表!C335</f>
        <v>0.135095430052223</v>
      </c>
      <c r="J335" s="24">
        <f>利润表!C335/资产表!C335</f>
        <v>0.0702880718998438</v>
      </c>
      <c r="K335" s="24"/>
      <c r="L335" s="38"/>
      <c r="M335" s="24"/>
      <c r="N335" s="24"/>
      <c r="O335" s="24"/>
      <c r="P335" s="24"/>
      <c r="Q335" s="24"/>
      <c r="R335" s="24">
        <f>利润表!C335/利润表!F335</f>
        <v>0.0469447683726066</v>
      </c>
      <c r="S335" s="24">
        <f>利润表!F335/资产表!C335</f>
        <v>1.49725037179773</v>
      </c>
      <c r="T335" s="44">
        <f>资产表!C335/负债表!C335</f>
        <v>1.92202498092031</v>
      </c>
      <c r="U335" s="38"/>
      <c r="V335" s="38"/>
      <c r="W335" s="38"/>
      <c r="X335" s="38"/>
      <c r="Y335" s="24">
        <f>负债表!E335/资产表!C335</f>
        <v>0.479715399161371</v>
      </c>
      <c r="Z335" s="38"/>
      <c r="AA335" s="38"/>
      <c r="AB335" s="24">
        <f>(利润表!C335-利润表!C336)/利润表!C336</f>
        <v>0.501208856817773</v>
      </c>
      <c r="AC335" s="24">
        <f>(利润表!F335-利润表!F336)/利润表!F336</f>
        <v>-0.11329273785336</v>
      </c>
      <c r="AD335" s="38"/>
      <c r="AE335" s="24"/>
      <c r="AF335" s="38"/>
      <c r="AG335" s="24">
        <f>(资产表!C335-资产表!C336)/资产表!C336</f>
        <v>0.0614424625384287</v>
      </c>
      <c r="AH335" s="38"/>
      <c r="AI335" s="38"/>
      <c r="AJ335" s="38"/>
      <c r="AK335" s="38"/>
      <c r="AL335" s="38"/>
      <c r="AM335" s="3"/>
      <c r="AN335" s="38"/>
      <c r="AO335" s="38"/>
      <c r="AP335" s="38"/>
      <c r="AQ335" s="38"/>
      <c r="AR335" s="53"/>
      <c r="AS335" s="56"/>
      <c r="AT335" s="56"/>
      <c r="AU335" s="38"/>
      <c r="AV335" s="38"/>
      <c r="AW335" s="38"/>
      <c r="AX335" s="38"/>
      <c r="AY335" s="38"/>
      <c r="AZ335" s="38"/>
      <c r="BA335" s="38"/>
      <c r="BB335" s="38"/>
      <c r="BC335" s="38"/>
    </row>
    <row r="336" spans="1:55">
      <c r="A336" s="3"/>
      <c r="B336" s="3">
        <v>2012</v>
      </c>
      <c r="C336" s="38"/>
      <c r="D336" s="38"/>
      <c r="E336" s="38"/>
      <c r="F336" s="38"/>
      <c r="G336" s="24"/>
      <c r="H336" s="24"/>
      <c r="I336" s="24">
        <f>利润表!C336/负债表!C336</f>
        <v>0.107905905585079</v>
      </c>
      <c r="J336" s="24">
        <f>利润表!C336/资产表!C336</f>
        <v>0.0496977777513236</v>
      </c>
      <c r="K336" s="24"/>
      <c r="L336" s="38"/>
      <c r="M336" s="24"/>
      <c r="N336" s="24"/>
      <c r="O336" s="24"/>
      <c r="P336" s="24"/>
      <c r="Q336" s="24"/>
      <c r="R336" s="24">
        <f>利润表!C336/利润表!F336</f>
        <v>0.0277284981678169</v>
      </c>
      <c r="S336" s="24">
        <f>利润表!F336/资产表!C336</f>
        <v>1.79229965685647</v>
      </c>
      <c r="T336" s="44">
        <f>资产表!C336/负债表!C336</f>
        <v>2.171242064887</v>
      </c>
      <c r="U336" s="38"/>
      <c r="V336" s="38"/>
      <c r="W336" s="38"/>
      <c r="X336" s="38"/>
      <c r="Y336" s="24">
        <f>负债表!E336/资产表!C336</f>
        <v>0.539434125668505</v>
      </c>
      <c r="Z336" s="38"/>
      <c r="AA336" s="38"/>
      <c r="AB336" s="24" t="e">
        <f>(利润表!C336-利润表!C337)/利润表!C337</f>
        <v>#DIV/0!</v>
      </c>
      <c r="AC336" s="24" t="e">
        <f>(利润表!F336-利润表!F337)/利润表!F337</f>
        <v>#DIV/0!</v>
      </c>
      <c r="AD336" s="38"/>
      <c r="AE336" s="24"/>
      <c r="AF336" s="38"/>
      <c r="AG336" s="24" t="e">
        <f>(资产表!C336-资产表!C337)/资产表!C337</f>
        <v>#DIV/0!</v>
      </c>
      <c r="AH336" s="38"/>
      <c r="AI336" s="38"/>
      <c r="AJ336" s="38"/>
      <c r="AK336" s="38"/>
      <c r="AL336" s="38"/>
      <c r="AM336" s="3"/>
      <c r="AN336" s="38"/>
      <c r="AO336" s="38"/>
      <c r="AP336" s="38"/>
      <c r="AQ336" s="38"/>
      <c r="AR336" s="53"/>
      <c r="AS336" s="56"/>
      <c r="AT336" s="56"/>
      <c r="AU336" s="38"/>
      <c r="AV336" s="38"/>
      <c r="AW336" s="38"/>
      <c r="AX336" s="38"/>
      <c r="AY336" s="38"/>
      <c r="AZ336" s="38"/>
      <c r="BA336" s="38"/>
      <c r="BB336" s="38"/>
      <c r="BC336" s="38"/>
    </row>
    <row r="337" spans="1:55">
      <c r="A337" s="3"/>
      <c r="B337" s="3">
        <v>2011</v>
      </c>
      <c r="C337" s="38"/>
      <c r="D337" s="38"/>
      <c r="E337" s="38"/>
      <c r="F337" s="38"/>
      <c r="G337" s="24"/>
      <c r="H337" s="24"/>
      <c r="I337" s="24" t="e">
        <f>利润表!C337/负债表!C337</f>
        <v>#DIV/0!</v>
      </c>
      <c r="J337" s="24" t="e">
        <f>利润表!C337/资产表!C337</f>
        <v>#DIV/0!</v>
      </c>
      <c r="K337" s="24"/>
      <c r="L337" s="38"/>
      <c r="M337" s="24"/>
      <c r="N337" s="24"/>
      <c r="O337" s="24"/>
      <c r="P337" s="24"/>
      <c r="Q337" s="24"/>
      <c r="R337" s="24" t="e">
        <f>利润表!C337/利润表!F337</f>
        <v>#DIV/0!</v>
      </c>
      <c r="S337" s="24" t="e">
        <f>利润表!F337/资产表!C337</f>
        <v>#DIV/0!</v>
      </c>
      <c r="T337" s="44" t="e">
        <f>资产表!C337/负债表!C337</f>
        <v>#DIV/0!</v>
      </c>
      <c r="U337" s="38"/>
      <c r="V337" s="38"/>
      <c r="W337" s="38"/>
      <c r="X337" s="38"/>
      <c r="Y337" s="24" t="e">
        <f>负债表!E337/资产表!C337</f>
        <v>#DIV/0!</v>
      </c>
      <c r="Z337" s="38"/>
      <c r="AA337" s="38"/>
      <c r="AB337" s="24" t="e">
        <f>(利润表!C337-利润表!C338)/利润表!C338</f>
        <v>#DIV/0!</v>
      </c>
      <c r="AC337" s="24" t="e">
        <f>(利润表!F337-利润表!F338)/利润表!F338</f>
        <v>#DIV/0!</v>
      </c>
      <c r="AD337" s="38"/>
      <c r="AE337" s="24"/>
      <c r="AF337" s="38"/>
      <c r="AG337" s="24" t="e">
        <f>(资产表!C337-资产表!C338)/资产表!C338</f>
        <v>#DIV/0!</v>
      </c>
      <c r="AH337" s="38"/>
      <c r="AI337" s="38"/>
      <c r="AJ337" s="38"/>
      <c r="AK337" s="38"/>
      <c r="AL337" s="38"/>
      <c r="AM337" s="3"/>
      <c r="AN337" s="38"/>
      <c r="AO337" s="38"/>
      <c r="AP337" s="38"/>
      <c r="AQ337" s="38"/>
      <c r="AR337" s="53"/>
      <c r="AS337" s="56"/>
      <c r="AT337" s="56"/>
      <c r="AU337" s="38"/>
      <c r="AV337" s="38"/>
      <c r="AW337" s="38"/>
      <c r="AX337" s="38"/>
      <c r="AY337" s="38"/>
      <c r="AZ337" s="38"/>
      <c r="BA337" s="38"/>
      <c r="BB337" s="38"/>
      <c r="BC337" s="38"/>
    </row>
    <row r="338" spans="1:55">
      <c r="A338" s="3"/>
      <c r="B338" s="3">
        <v>2010</v>
      </c>
      <c r="C338" s="38"/>
      <c r="D338" s="38"/>
      <c r="E338" s="38"/>
      <c r="F338" s="38"/>
      <c r="G338" s="24"/>
      <c r="H338" s="24"/>
      <c r="I338" s="24" t="e">
        <f>利润表!C338/负债表!C338</f>
        <v>#DIV/0!</v>
      </c>
      <c r="J338" s="24" t="e">
        <f>利润表!C338/资产表!C338</f>
        <v>#DIV/0!</v>
      </c>
      <c r="K338" s="24"/>
      <c r="L338" s="38"/>
      <c r="M338" s="24"/>
      <c r="N338" s="24"/>
      <c r="O338" s="24"/>
      <c r="P338" s="24"/>
      <c r="Q338" s="24"/>
      <c r="R338" s="24" t="e">
        <f>利润表!C338/利润表!F338</f>
        <v>#DIV/0!</v>
      </c>
      <c r="S338" s="24" t="e">
        <f>利润表!F338/资产表!C338</f>
        <v>#DIV/0!</v>
      </c>
      <c r="T338" s="44" t="e">
        <f>资产表!C338/负债表!C338</f>
        <v>#DIV/0!</v>
      </c>
      <c r="U338" s="38"/>
      <c r="V338" s="38"/>
      <c r="W338" s="38"/>
      <c r="X338" s="38"/>
      <c r="Y338" s="24" t="e">
        <f>负债表!E338/资产表!C338</f>
        <v>#DIV/0!</v>
      </c>
      <c r="Z338" s="38"/>
      <c r="AA338" s="38"/>
      <c r="AB338" s="24">
        <f>(利润表!C338-利润表!C339)/利润表!C339</f>
        <v>-1</v>
      </c>
      <c r="AC338" s="24">
        <f>(利润表!F338-利润表!F339)/利润表!F339</f>
        <v>-1</v>
      </c>
      <c r="AD338" s="38"/>
      <c r="AE338" s="24"/>
      <c r="AF338" s="38"/>
      <c r="AG338" s="24">
        <f>(资产表!C338-资产表!C339)/资产表!C339</f>
        <v>-1</v>
      </c>
      <c r="AH338" s="38"/>
      <c r="AI338" s="38"/>
      <c r="AJ338" s="38"/>
      <c r="AK338" s="38"/>
      <c r="AL338" s="38"/>
      <c r="AM338" s="3"/>
      <c r="AN338" s="38"/>
      <c r="AO338" s="38"/>
      <c r="AP338" s="38"/>
      <c r="AQ338" s="38"/>
      <c r="AR338" s="53"/>
      <c r="AS338" s="56"/>
      <c r="AT338" s="56"/>
      <c r="AU338" s="38"/>
      <c r="AV338" s="38"/>
      <c r="AW338" s="38"/>
      <c r="AX338" s="38"/>
      <c r="AY338" s="38"/>
      <c r="AZ338" s="38"/>
      <c r="BA338" s="38"/>
      <c r="BB338" s="38"/>
      <c r="BC338" s="38"/>
    </row>
    <row r="339" spans="1:55">
      <c r="A339" s="3" t="s">
        <v>80</v>
      </c>
      <c r="B339" s="3">
        <v>2023</v>
      </c>
      <c r="C339" s="38"/>
      <c r="D339" s="38"/>
      <c r="E339" s="38"/>
      <c r="F339" s="38"/>
      <c r="G339" s="24"/>
      <c r="H339" s="24"/>
      <c r="I339" s="24">
        <f>利润表!C339/负债表!C339</f>
        <v>-0.278322649178084</v>
      </c>
      <c r="J339" s="24">
        <f>利润表!C339/资产表!C339</f>
        <v>-0.170660244017828</v>
      </c>
      <c r="K339" s="24"/>
      <c r="L339" s="38"/>
      <c r="M339" s="24"/>
      <c r="N339" s="24"/>
      <c r="O339" s="24"/>
      <c r="P339" s="24"/>
      <c r="Q339" s="24"/>
      <c r="R339" s="24">
        <f>利润表!C339/利润表!F339</f>
        <v>-0.126606965529164</v>
      </c>
      <c r="S339" s="24">
        <f>利润表!F339/资产表!C339</f>
        <v>1.34795303958625</v>
      </c>
      <c r="T339" s="44">
        <f>资产表!C339/负债表!C339</f>
        <v>1.6308581461363</v>
      </c>
      <c r="U339" s="38"/>
      <c r="V339" s="38"/>
      <c r="W339" s="38"/>
      <c r="X339" s="38"/>
      <c r="Y339" s="24">
        <f>负债表!E339/资产表!C339</f>
        <v>0.386825885274498</v>
      </c>
      <c r="Z339" s="38"/>
      <c r="AA339" s="38"/>
      <c r="AB339" s="24">
        <f>(利润表!C339-利润表!C340)/利润表!C340</f>
        <v>-6.79407306982293</v>
      </c>
      <c r="AC339" s="24">
        <f>(利润表!F339-利润表!F340)/利润表!F340</f>
        <v>-0.668129767343479</v>
      </c>
      <c r="AD339" s="38"/>
      <c r="AE339" s="24"/>
      <c r="AF339" s="38"/>
      <c r="AG339" s="24">
        <f>(资产表!C339-资产表!C340)/资产表!C340</f>
        <v>-0.240797505391888</v>
      </c>
      <c r="AH339" s="38"/>
      <c r="AI339" s="38"/>
      <c r="AJ339" s="38"/>
      <c r="AK339" s="38"/>
      <c r="AL339" s="38"/>
      <c r="AM339" s="3"/>
      <c r="AN339" s="38"/>
      <c r="AO339" s="38"/>
      <c r="AP339" s="38"/>
      <c r="AQ339" s="38"/>
      <c r="AR339" s="53"/>
      <c r="AS339" s="56"/>
      <c r="AT339" s="56"/>
      <c r="AU339" s="38"/>
      <c r="AV339" s="38"/>
      <c r="AW339" s="38"/>
      <c r="AX339" s="38"/>
      <c r="AY339" s="38"/>
      <c r="AZ339" s="38"/>
      <c r="BA339" s="38"/>
      <c r="BB339" s="38"/>
      <c r="BC339" s="38"/>
    </row>
    <row r="340" spans="1:55">
      <c r="A340" s="3"/>
      <c r="B340" s="3">
        <v>2022</v>
      </c>
      <c r="C340" s="38"/>
      <c r="D340" s="38"/>
      <c r="E340" s="38"/>
      <c r="F340" s="38"/>
      <c r="G340" s="24"/>
      <c r="H340" s="24"/>
      <c r="I340" s="24">
        <f>利润表!C340/负债表!C340</f>
        <v>0.0345305317512546</v>
      </c>
      <c r="J340" s="24">
        <f>利润表!C340/资产表!C340</f>
        <v>0.0223617619984078</v>
      </c>
      <c r="K340" s="24"/>
      <c r="L340" s="38"/>
      <c r="M340" s="24"/>
      <c r="N340" s="24"/>
      <c r="O340" s="24"/>
      <c r="P340" s="24"/>
      <c r="Q340" s="24"/>
      <c r="R340" s="24">
        <f>利润表!C340/利润表!F340</f>
        <v>0.00725173510926811</v>
      </c>
      <c r="S340" s="24">
        <f>利润表!F340/资产表!C340</f>
        <v>3.08364297115986</v>
      </c>
      <c r="T340" s="44">
        <f>资产表!C340/负债表!C340</f>
        <v>1.54417759001788</v>
      </c>
      <c r="U340" s="38"/>
      <c r="V340" s="38"/>
      <c r="W340" s="38"/>
      <c r="X340" s="38"/>
      <c r="Y340" s="24">
        <f>负债表!E340/资产表!C340</f>
        <v>0.352406092107306</v>
      </c>
      <c r="Z340" s="38"/>
      <c r="AA340" s="38"/>
      <c r="AB340" s="24">
        <f>(利润表!C340-利润表!C341)/利润表!C341</f>
        <v>-1.08514156160062</v>
      </c>
      <c r="AC340" s="24">
        <f>(利润表!F340-利润表!F341)/利润表!F341</f>
        <v>-0.651719833002087</v>
      </c>
      <c r="AD340" s="38"/>
      <c r="AE340" s="24"/>
      <c r="AF340" s="38"/>
      <c r="AG340" s="24">
        <f>(资产表!C340-资产表!C341)/资产表!C341</f>
        <v>-0.520573523938046</v>
      </c>
      <c r="AH340" s="38"/>
      <c r="AI340" s="38"/>
      <c r="AJ340" s="38"/>
      <c r="AK340" s="38"/>
      <c r="AL340" s="38"/>
      <c r="AM340" s="3"/>
      <c r="AN340" s="38"/>
      <c r="AO340" s="38"/>
      <c r="AP340" s="38"/>
      <c r="AQ340" s="38"/>
      <c r="AR340" s="53"/>
      <c r="AS340" s="56"/>
      <c r="AT340" s="56"/>
      <c r="AU340" s="38"/>
      <c r="AV340" s="38"/>
      <c r="AW340" s="38"/>
      <c r="AX340" s="38"/>
      <c r="AY340" s="38"/>
      <c r="AZ340" s="38"/>
      <c r="BA340" s="38"/>
      <c r="BB340" s="38"/>
      <c r="BC340" s="38"/>
    </row>
    <row r="341" spans="1:55">
      <c r="A341" s="3"/>
      <c r="B341" s="3">
        <v>2021</v>
      </c>
      <c r="C341" s="38"/>
      <c r="D341" s="38"/>
      <c r="E341" s="38"/>
      <c r="F341" s="38"/>
      <c r="G341" s="24"/>
      <c r="H341" s="24"/>
      <c r="I341" s="24">
        <f>利润表!C341/负债表!C341</f>
        <v>-0.389897111139977</v>
      </c>
      <c r="J341" s="24">
        <f>利润表!C341/资产表!C341</f>
        <v>-0.125917595964724</v>
      </c>
      <c r="K341" s="24"/>
      <c r="L341" s="38"/>
      <c r="M341" s="24"/>
      <c r="N341" s="24"/>
      <c r="O341" s="24"/>
      <c r="P341" s="24"/>
      <c r="Q341" s="24"/>
      <c r="R341" s="24">
        <f>利润表!C341/利润表!F341</f>
        <v>-0.0296639557391214</v>
      </c>
      <c r="S341" s="24">
        <f>利润表!F341/资产表!C341</f>
        <v>4.24480123528033</v>
      </c>
      <c r="T341" s="44">
        <f>资产表!C341/负债表!C341</f>
        <v>3.09644659392328</v>
      </c>
      <c r="U341" s="38"/>
      <c r="V341" s="38"/>
      <c r="W341" s="38"/>
      <c r="X341" s="38"/>
      <c r="Y341" s="24">
        <f>负债表!E341/资产表!C341</f>
        <v>0.677049169211417</v>
      </c>
      <c r="Z341" s="38"/>
      <c r="AA341" s="38"/>
      <c r="AB341" s="24">
        <f>(利润表!C341-利润表!C342)/利润表!C342</f>
        <v>-0.474113377512774</v>
      </c>
      <c r="AC341" s="24">
        <f>(利润表!F341-利润表!F342)/利润表!F342</f>
        <v>-0.066886753746465</v>
      </c>
      <c r="AD341" s="38"/>
      <c r="AE341" s="24"/>
      <c r="AF341" s="38"/>
      <c r="AG341" s="24">
        <f>(资产表!C341-资产表!C342)/资产表!C342</f>
        <v>-0.308975241761131</v>
      </c>
      <c r="AH341" s="38"/>
      <c r="AI341" s="38"/>
      <c r="AJ341" s="38"/>
      <c r="AK341" s="38"/>
      <c r="AL341" s="38"/>
      <c r="AM341" s="3"/>
      <c r="AN341" s="38"/>
      <c r="AO341" s="38"/>
      <c r="AP341" s="38"/>
      <c r="AQ341" s="38"/>
      <c r="AR341" s="53"/>
      <c r="AS341" s="56"/>
      <c r="AT341" s="56"/>
      <c r="AU341" s="38"/>
      <c r="AV341" s="38"/>
      <c r="AW341" s="38"/>
      <c r="AX341" s="38"/>
      <c r="AY341" s="38"/>
      <c r="AZ341" s="38"/>
      <c r="BA341" s="38"/>
      <c r="BB341" s="38"/>
      <c r="BC341" s="38"/>
    </row>
    <row r="342" spans="1:55">
      <c r="A342" s="3"/>
      <c r="B342" s="3">
        <v>2020</v>
      </c>
      <c r="C342" s="38"/>
      <c r="D342" s="38"/>
      <c r="E342" s="38"/>
      <c r="F342" s="38"/>
      <c r="G342" s="24"/>
      <c r="H342" s="24"/>
      <c r="I342" s="24">
        <f>利润表!C342/负债表!C342</f>
        <v>-0.523041439157074</v>
      </c>
      <c r="J342" s="24">
        <f>利润表!C342/资产表!C342</f>
        <v>-0.165458052342179</v>
      </c>
      <c r="K342" s="24"/>
      <c r="L342" s="38"/>
      <c r="M342" s="24"/>
      <c r="N342" s="24"/>
      <c r="O342" s="24"/>
      <c r="P342" s="24"/>
      <c r="Q342" s="24"/>
      <c r="R342" s="24">
        <f>利润表!C342/利润表!F342</f>
        <v>-0.0526345962282491</v>
      </c>
      <c r="S342" s="24">
        <f>利润表!F342/资产表!C342</f>
        <v>3.14352278156885</v>
      </c>
      <c r="T342" s="44">
        <f>资产表!C342/负债表!C342</f>
        <v>3.16117246488184</v>
      </c>
      <c r="U342" s="38"/>
      <c r="V342" s="38"/>
      <c r="W342" s="38"/>
      <c r="X342" s="38"/>
      <c r="Y342" s="24">
        <f>负债表!E342/资产表!C342</f>
        <v>0.683661675815154</v>
      </c>
      <c r="Z342" s="38"/>
      <c r="AA342" s="38"/>
      <c r="AB342" s="24">
        <f>(利润表!C342-利润表!C343)/利润表!C343</f>
        <v>-44.3636716625681</v>
      </c>
      <c r="AC342" s="24">
        <f>(利润表!F342-利润表!F343)/利润表!F343</f>
        <v>0.265503716653697</v>
      </c>
      <c r="AD342" s="38"/>
      <c r="AE342" s="24"/>
      <c r="AF342" s="38"/>
      <c r="AG342" s="24">
        <f>(资产表!C342-资产表!C343)/资产表!C343</f>
        <v>-0.0851709038823512</v>
      </c>
      <c r="AH342" s="38"/>
      <c r="AI342" s="38"/>
      <c r="AJ342" s="38"/>
      <c r="AK342" s="38"/>
      <c r="AL342" s="38"/>
      <c r="AM342" s="3"/>
      <c r="AN342" s="38"/>
      <c r="AO342" s="38"/>
      <c r="AP342" s="38"/>
      <c r="AQ342" s="38"/>
      <c r="AR342" s="53"/>
      <c r="AS342" s="56"/>
      <c r="AT342" s="56"/>
      <c r="AU342" s="38"/>
      <c r="AV342" s="38"/>
      <c r="AW342" s="38"/>
      <c r="AX342" s="38"/>
      <c r="AY342" s="38"/>
      <c r="AZ342" s="38"/>
      <c r="BA342" s="38"/>
      <c r="BB342" s="38"/>
      <c r="BC342" s="38"/>
    </row>
    <row r="343" spans="1:55">
      <c r="A343" s="3"/>
      <c r="B343" s="3">
        <v>2019</v>
      </c>
      <c r="C343" s="38"/>
      <c r="D343" s="38"/>
      <c r="E343" s="38"/>
      <c r="F343" s="38"/>
      <c r="G343" s="24"/>
      <c r="H343" s="24"/>
      <c r="I343" s="24">
        <f>利润表!C343/负债表!C343</f>
        <v>0.00813330630845104</v>
      </c>
      <c r="J343" s="24">
        <f>利润表!C343/资产表!C343</f>
        <v>0.00349061402474003</v>
      </c>
      <c r="K343" s="24"/>
      <c r="L343" s="38"/>
      <c r="M343" s="24"/>
      <c r="N343" s="24"/>
      <c r="O343" s="24"/>
      <c r="P343" s="24"/>
      <c r="Q343" s="24"/>
      <c r="R343" s="24">
        <f>利润表!C343/利润表!F343</f>
        <v>0.00153606174471876</v>
      </c>
      <c r="S343" s="24">
        <f>利润表!F343/资产表!C343</f>
        <v>2.27244382378595</v>
      </c>
      <c r="T343" s="44">
        <f>资产表!C343/负债表!C343</f>
        <v>2.33005031516104</v>
      </c>
      <c r="U343" s="38"/>
      <c r="V343" s="38"/>
      <c r="W343" s="38"/>
      <c r="X343" s="38"/>
      <c r="Y343" s="24">
        <f>负债表!E343/资产表!C343</f>
        <v>0.570824718464981</v>
      </c>
      <c r="Z343" s="38"/>
      <c r="AA343" s="38"/>
      <c r="AB343" s="24">
        <f>(利润表!C343-利润表!C344)/利润表!C344</f>
        <v>-1.00678722100931</v>
      </c>
      <c r="AC343" s="24">
        <f>(利润表!F343-利润表!F344)/利润表!F344</f>
        <v>-0.0144663194654284</v>
      </c>
      <c r="AD343" s="38"/>
      <c r="AE343" s="24"/>
      <c r="AF343" s="38"/>
      <c r="AG343" s="24">
        <f>(资产表!C343-资产表!C344)/资产表!C344</f>
        <v>0.129502641695372</v>
      </c>
      <c r="AH343" s="38"/>
      <c r="AI343" s="38"/>
      <c r="AJ343" s="38"/>
      <c r="AK343" s="38"/>
      <c r="AL343" s="38"/>
      <c r="AM343" s="3"/>
      <c r="AN343" s="38"/>
      <c r="AO343" s="38"/>
      <c r="AP343" s="38"/>
      <c r="AQ343" s="38"/>
      <c r="AR343" s="53"/>
      <c r="AS343" s="56"/>
      <c r="AT343" s="56"/>
      <c r="AU343" s="38"/>
      <c r="AV343" s="38"/>
      <c r="AW343" s="38"/>
      <c r="AX343" s="38"/>
      <c r="AY343" s="38"/>
      <c r="AZ343" s="38"/>
      <c r="BA343" s="38"/>
      <c r="BB343" s="38"/>
      <c r="BC343" s="38"/>
    </row>
    <row r="344" spans="1:55">
      <c r="A344" s="3"/>
      <c r="B344" s="3">
        <v>2018</v>
      </c>
      <c r="C344" s="38"/>
      <c r="D344" s="38"/>
      <c r="E344" s="38"/>
      <c r="F344" s="38"/>
      <c r="G344" s="24"/>
      <c r="H344" s="24"/>
      <c r="I344" s="24">
        <f>利润表!C344/负债表!C344</f>
        <v>-1.20880031820511</v>
      </c>
      <c r="J344" s="24">
        <f>利润表!C344/资产表!C344</f>
        <v>-0.580894265366537</v>
      </c>
      <c r="K344" s="24"/>
      <c r="L344" s="38"/>
      <c r="M344" s="24"/>
      <c r="N344" s="24"/>
      <c r="O344" s="24"/>
      <c r="P344" s="24"/>
      <c r="Q344" s="24"/>
      <c r="R344" s="24">
        <f>利润表!C344/利润表!F344</f>
        <v>-0.223042771514994</v>
      </c>
      <c r="S344" s="24">
        <f>利润表!F344/资产表!C344</f>
        <v>2.60440749288074</v>
      </c>
      <c r="T344" s="44">
        <f>资产表!C344/负债表!C344</f>
        <v>2.08093002509221</v>
      </c>
      <c r="U344" s="38"/>
      <c r="V344" s="38"/>
      <c r="W344" s="38"/>
      <c r="X344" s="38"/>
      <c r="Y344" s="24">
        <f>负债表!E344/资产表!C344</f>
        <v>0.519445638276238</v>
      </c>
      <c r="Z344" s="38"/>
      <c r="AA344" s="38"/>
      <c r="AB344" s="24">
        <f>(利润表!C344-利润表!C345)/利润表!C345</f>
        <v>-7.48127883345653</v>
      </c>
      <c r="AC344" s="24">
        <f>(利润表!F344-利润表!F345)/利润表!F345</f>
        <v>1.0731477927309</v>
      </c>
      <c r="AD344" s="38"/>
      <c r="AE344" s="24"/>
      <c r="AF344" s="38"/>
      <c r="AG344" s="24">
        <f>(资产表!C344-资产表!C345)/资产表!C345</f>
        <v>-0.219207325050666</v>
      </c>
      <c r="AH344" s="38"/>
      <c r="AI344" s="38"/>
      <c r="AJ344" s="38"/>
      <c r="AK344" s="38"/>
      <c r="AL344" s="38"/>
      <c r="AM344" s="3"/>
      <c r="AN344" s="38"/>
      <c r="AO344" s="38"/>
      <c r="AP344" s="38"/>
      <c r="AQ344" s="38"/>
      <c r="AR344" s="53"/>
      <c r="AS344" s="56"/>
      <c r="AT344" s="56"/>
      <c r="AU344" s="38"/>
      <c r="AV344" s="38"/>
      <c r="AW344" s="38"/>
      <c r="AX344" s="38"/>
      <c r="AY344" s="38"/>
      <c r="AZ344" s="38"/>
      <c r="BA344" s="38"/>
      <c r="BB344" s="38"/>
      <c r="BC344" s="38"/>
    </row>
    <row r="345" spans="1:55">
      <c r="A345" s="3"/>
      <c r="B345" s="3">
        <v>2017</v>
      </c>
      <c r="C345" s="38"/>
      <c r="D345" s="38"/>
      <c r="E345" s="38"/>
      <c r="F345" s="38"/>
      <c r="G345" s="24"/>
      <c r="H345" s="24"/>
      <c r="I345" s="24">
        <f>利润表!C345/负债表!C345</f>
        <v>0.0838022079840269</v>
      </c>
      <c r="J345" s="24">
        <f>利润表!C345/资产表!C345</f>
        <v>0.0699797060075534</v>
      </c>
      <c r="K345" s="24"/>
      <c r="L345" s="38"/>
      <c r="M345" s="24"/>
      <c r="N345" s="24"/>
      <c r="O345" s="24"/>
      <c r="P345" s="24"/>
      <c r="Q345" s="24"/>
      <c r="R345" s="24">
        <f>利润表!C345/利润表!F345</f>
        <v>0.0713440420220725</v>
      </c>
      <c r="S345" s="24">
        <f>利润表!F345/资产表!C345</f>
        <v>0.980876665018544</v>
      </c>
      <c r="T345" s="44">
        <f>资产表!C345/负债表!C345</f>
        <v>1.19752157825558</v>
      </c>
      <c r="U345" s="38"/>
      <c r="V345" s="38"/>
      <c r="W345" s="38"/>
      <c r="X345" s="38"/>
      <c r="Y345" s="24">
        <f>负债表!E345/资产表!C345</f>
        <v>0.164941978367779</v>
      </c>
      <c r="Z345" s="38"/>
      <c r="AA345" s="38"/>
      <c r="AB345" s="24">
        <f>(利润表!C345-利润表!C346)/利润表!C346</f>
        <v>0.0596726321229102</v>
      </c>
      <c r="AC345" s="24">
        <f>(利润表!F345-利润表!F346)/利润表!F346</f>
        <v>-0.0416922988591991</v>
      </c>
      <c r="AD345" s="38"/>
      <c r="AE345" s="24"/>
      <c r="AF345" s="38"/>
      <c r="AG345" s="24">
        <f>(资产表!C345-资产表!C346)/资产表!C346</f>
        <v>-0.0130419818239678</v>
      </c>
      <c r="AH345" s="38"/>
      <c r="AI345" s="38"/>
      <c r="AJ345" s="38"/>
      <c r="AK345" s="38"/>
      <c r="AL345" s="38"/>
      <c r="AM345" s="3"/>
      <c r="AN345" s="38"/>
      <c r="AO345" s="38"/>
      <c r="AP345" s="38"/>
      <c r="AQ345" s="38"/>
      <c r="AR345" s="53"/>
      <c r="AS345" s="56"/>
      <c r="AT345" s="56"/>
      <c r="AU345" s="38"/>
      <c r="AV345" s="38"/>
      <c r="AW345" s="38"/>
      <c r="AX345" s="38"/>
      <c r="AY345" s="38"/>
      <c r="AZ345" s="38"/>
      <c r="BA345" s="38"/>
      <c r="BB345" s="38"/>
      <c r="BC345" s="38"/>
    </row>
    <row r="346" spans="1:55">
      <c r="A346" s="3"/>
      <c r="B346" s="3">
        <v>2016</v>
      </c>
      <c r="C346" s="38"/>
      <c r="D346" s="38"/>
      <c r="E346" s="38"/>
      <c r="F346" s="38"/>
      <c r="G346" s="24"/>
      <c r="H346" s="24"/>
      <c r="I346" s="24">
        <f>利润表!C346/负债表!C346</f>
        <v>0.0854034089982861</v>
      </c>
      <c r="J346" s="24">
        <f>利润表!C346/资产表!C346</f>
        <v>0.0651777066426542</v>
      </c>
      <c r="K346" s="24"/>
      <c r="L346" s="38"/>
      <c r="M346" s="24"/>
      <c r="N346" s="24"/>
      <c r="O346" s="24"/>
      <c r="P346" s="24"/>
      <c r="Q346" s="24"/>
      <c r="R346" s="24">
        <f>利润表!C346/利润表!F346</f>
        <v>0.0645194967084277</v>
      </c>
      <c r="S346" s="24">
        <f>利润表!F346/资产表!C346</f>
        <v>1.01020172146105</v>
      </c>
      <c r="T346" s="44">
        <f>资产表!C346/负债表!C346</f>
        <v>1.31031626299038</v>
      </c>
      <c r="U346" s="38"/>
      <c r="V346" s="38"/>
      <c r="W346" s="38"/>
      <c r="X346" s="38"/>
      <c r="Y346" s="24">
        <f>负债表!E346/资产表!C346</f>
        <v>0.236825468595028</v>
      </c>
      <c r="Z346" s="38"/>
      <c r="AA346" s="38"/>
      <c r="AB346" s="24">
        <f>(利润表!C346-利润表!C347)/利润表!C347</f>
        <v>2.2924081606605</v>
      </c>
      <c r="AC346" s="24">
        <f>(利润表!F346-利润表!F347)/利润表!F347</f>
        <v>2.13474531128559</v>
      </c>
      <c r="AD346" s="38"/>
      <c r="AE346" s="24"/>
      <c r="AF346" s="38"/>
      <c r="AG346" s="24">
        <f>(资产表!C346-资产表!C347)/资产表!C347</f>
        <v>0.0875252231139496</v>
      </c>
      <c r="AH346" s="38"/>
      <c r="AI346" s="38"/>
      <c r="AJ346" s="38"/>
      <c r="AK346" s="38"/>
      <c r="AL346" s="38"/>
      <c r="AM346" s="3"/>
      <c r="AN346" s="38"/>
      <c r="AO346" s="38"/>
      <c r="AP346" s="38"/>
      <c r="AQ346" s="38"/>
      <c r="AR346" s="53"/>
      <c r="AS346" s="56"/>
      <c r="AT346" s="56"/>
      <c r="AU346" s="38"/>
      <c r="AV346" s="38"/>
      <c r="AW346" s="38"/>
      <c r="AX346" s="38"/>
      <c r="AY346" s="38"/>
      <c r="AZ346" s="38"/>
      <c r="BA346" s="38"/>
      <c r="BB346" s="38"/>
      <c r="BC346" s="38"/>
    </row>
    <row r="347" spans="1:55">
      <c r="A347" s="3"/>
      <c r="B347" s="3">
        <v>2015</v>
      </c>
      <c r="C347" s="38"/>
      <c r="D347" s="38"/>
      <c r="E347" s="38"/>
      <c r="F347" s="38"/>
      <c r="G347" s="24"/>
      <c r="H347" s="24"/>
      <c r="I347" s="24">
        <f>利润表!C347/负债表!C347</f>
        <v>0.0282964633584875</v>
      </c>
      <c r="J347" s="24">
        <f>利润表!C347/资产表!C347</f>
        <v>0.0215290439397976</v>
      </c>
      <c r="K347" s="24"/>
      <c r="L347" s="38"/>
      <c r="M347" s="24"/>
      <c r="N347" s="24"/>
      <c r="O347" s="24"/>
      <c r="P347" s="24"/>
      <c r="Q347" s="24"/>
      <c r="R347" s="24">
        <f>利润表!C347/利润表!F347</f>
        <v>0.0614298652912691</v>
      </c>
      <c r="S347" s="24">
        <f>利润表!F347/资产表!C347</f>
        <v>0.350465426510669</v>
      </c>
      <c r="T347" s="44">
        <f>资产表!C347/负债表!C347</f>
        <v>1.31433905925474</v>
      </c>
      <c r="U347" s="38"/>
      <c r="V347" s="38"/>
      <c r="W347" s="38"/>
      <c r="X347" s="38"/>
      <c r="Y347" s="24">
        <f>负债表!E347/资产表!C347</f>
        <v>0.239161316131757</v>
      </c>
      <c r="Z347" s="38"/>
      <c r="AA347" s="38"/>
      <c r="AB347" s="24">
        <f>(利润表!C347-利润表!C348)/利润表!C348</f>
        <v>12.5015116194881</v>
      </c>
      <c r="AC347" s="24">
        <f>(利润表!F347-利润表!F348)/利润表!F348</f>
        <v>4.33035052922126</v>
      </c>
      <c r="AD347" s="38"/>
      <c r="AE347" s="24"/>
      <c r="AF347" s="38"/>
      <c r="AG347" s="24">
        <f>(资产表!C347-资产表!C348)/资产表!C348</f>
        <v>7.1630323980493</v>
      </c>
      <c r="AH347" s="38"/>
      <c r="AI347" s="38"/>
      <c r="AJ347" s="38"/>
      <c r="AK347" s="38"/>
      <c r="AL347" s="38"/>
      <c r="AM347" s="3"/>
      <c r="AN347" s="38"/>
      <c r="AO347" s="38"/>
      <c r="AP347" s="38"/>
      <c r="AQ347" s="38"/>
      <c r="AR347" s="53"/>
      <c r="AS347" s="56"/>
      <c r="AT347" s="56"/>
      <c r="AU347" s="38"/>
      <c r="AV347" s="38"/>
      <c r="AW347" s="38"/>
      <c r="AX347" s="38"/>
      <c r="AY347" s="38"/>
      <c r="AZ347" s="38"/>
      <c r="BA347" s="38"/>
      <c r="BB347" s="38"/>
      <c r="BC347" s="38"/>
    </row>
    <row r="348" spans="1:55">
      <c r="A348" s="3"/>
      <c r="B348" s="3">
        <v>2014</v>
      </c>
      <c r="C348" s="38"/>
      <c r="D348" s="38"/>
      <c r="E348" s="38"/>
      <c r="F348" s="38"/>
      <c r="G348" s="24"/>
      <c r="H348" s="24"/>
      <c r="I348" s="24">
        <f>利润表!C348/负债表!C348</f>
        <v>0.0159467789045081</v>
      </c>
      <c r="J348" s="24">
        <f>利润表!C348/资产表!C348</f>
        <v>0.0130164894222605</v>
      </c>
      <c r="K348" s="24"/>
      <c r="L348" s="38"/>
      <c r="M348" s="24"/>
      <c r="N348" s="24"/>
      <c r="O348" s="24"/>
      <c r="P348" s="24"/>
      <c r="Q348" s="24"/>
      <c r="R348" s="24">
        <f>利润表!C348/利润表!F348</f>
        <v>0.0242523003492939</v>
      </c>
      <c r="S348" s="24">
        <f>利润表!F348/资产表!C348</f>
        <v>0.536711538072285</v>
      </c>
      <c r="T348" s="44">
        <f>资产表!C348/负债表!C348</f>
        <v>1.22512133549897</v>
      </c>
      <c r="U348" s="38"/>
      <c r="V348" s="38"/>
      <c r="W348" s="38"/>
      <c r="X348" s="38"/>
      <c r="Y348" s="24">
        <f>负债表!E348/资产表!C348</f>
        <v>0.183754318022127</v>
      </c>
      <c r="Z348" s="38"/>
      <c r="AA348" s="38"/>
      <c r="AB348" s="24">
        <f>(利润表!C348-利润表!C349)/利润表!C349</f>
        <v>-1.13688407451221</v>
      </c>
      <c r="AC348" s="24">
        <f>(利润表!F348-利润表!F349)/利润表!F349</f>
        <v>0.175351274701721</v>
      </c>
      <c r="AD348" s="38"/>
      <c r="AE348" s="24"/>
      <c r="AF348" s="38"/>
      <c r="AG348" s="24">
        <f>(资产表!C348-资产表!C349)/资产表!C349</f>
        <v>0.00494059078796438</v>
      </c>
      <c r="AH348" s="38"/>
      <c r="AI348" s="38"/>
      <c r="AJ348" s="38"/>
      <c r="AK348" s="38"/>
      <c r="AL348" s="38"/>
      <c r="AM348" s="3"/>
      <c r="AN348" s="38"/>
      <c r="AO348" s="38"/>
      <c r="AP348" s="38"/>
      <c r="AQ348" s="38"/>
      <c r="AR348" s="53"/>
      <c r="AS348" s="56"/>
      <c r="AT348" s="56"/>
      <c r="AU348" s="38"/>
      <c r="AV348" s="38"/>
      <c r="AW348" s="38"/>
      <c r="AX348" s="38"/>
      <c r="AY348" s="38"/>
      <c r="AZ348" s="38"/>
      <c r="BA348" s="38"/>
      <c r="BB348" s="38"/>
      <c r="BC348" s="38"/>
    </row>
    <row r="349" spans="1:55">
      <c r="A349" s="3"/>
      <c r="B349" s="3">
        <v>2013</v>
      </c>
      <c r="C349" s="38"/>
      <c r="D349" s="38"/>
      <c r="E349" s="38"/>
      <c r="F349" s="38"/>
      <c r="G349" s="24"/>
      <c r="H349" s="24"/>
      <c r="I349" s="24">
        <f>利润表!C349/负债表!C349</f>
        <v>-0.118385047680125</v>
      </c>
      <c r="J349" s="24">
        <f>利润表!C349/资产表!C349</f>
        <v>-0.095561142642818</v>
      </c>
      <c r="K349" s="24"/>
      <c r="L349" s="38"/>
      <c r="M349" s="24"/>
      <c r="N349" s="24"/>
      <c r="O349" s="24"/>
      <c r="P349" s="24"/>
      <c r="Q349" s="24"/>
      <c r="R349" s="24">
        <f>利润表!C349/利润表!F349</f>
        <v>-0.208241698178323</v>
      </c>
      <c r="S349" s="24">
        <f>利润表!F349/资产表!C349</f>
        <v>0.458895329219733</v>
      </c>
      <c r="T349" s="44">
        <f>资产表!C349/负债表!C349</f>
        <v>1.23884085524821</v>
      </c>
      <c r="U349" s="38"/>
      <c r="V349" s="38"/>
      <c r="W349" s="38"/>
      <c r="X349" s="38"/>
      <c r="Y349" s="24">
        <f>负债表!E349/资产表!C349</f>
        <v>0.192793815473866</v>
      </c>
      <c r="Z349" s="38"/>
      <c r="AA349" s="38"/>
      <c r="AB349" s="24">
        <f>(利润表!C349-利润表!C350)/利润表!C350</f>
        <v>-8.96318424775724</v>
      </c>
      <c r="AC349" s="24">
        <f>(利润表!F349-利润表!F350)/利润表!F350</f>
        <v>-0.0359166071143137</v>
      </c>
      <c r="AD349" s="38"/>
      <c r="AE349" s="24"/>
      <c r="AF349" s="38"/>
      <c r="AG349" s="24">
        <f>(资产表!C349-资产表!C350)/资产表!C350</f>
        <v>-0.0582781282726016</v>
      </c>
      <c r="AH349" s="38"/>
      <c r="AI349" s="38"/>
      <c r="AJ349" s="38"/>
      <c r="AK349" s="38"/>
      <c r="AL349" s="38"/>
      <c r="AM349" s="3"/>
      <c r="AN349" s="38"/>
      <c r="AO349" s="38"/>
      <c r="AP349" s="38"/>
      <c r="AQ349" s="38"/>
      <c r="AR349" s="53"/>
      <c r="AS349" s="56"/>
      <c r="AT349" s="56"/>
      <c r="AU349" s="38"/>
      <c r="AV349" s="38"/>
      <c r="AW349" s="38"/>
      <c r="AX349" s="38"/>
      <c r="AY349" s="38"/>
      <c r="AZ349" s="38"/>
      <c r="BA349" s="38"/>
      <c r="BB349" s="38"/>
      <c r="BC349" s="38"/>
    </row>
    <row r="350" spans="1:55">
      <c r="A350" s="3"/>
      <c r="B350" s="3">
        <v>2012</v>
      </c>
      <c r="C350" s="38"/>
      <c r="D350" s="38"/>
      <c r="E350" s="38"/>
      <c r="F350" s="38"/>
      <c r="G350" s="24"/>
      <c r="H350" s="24"/>
      <c r="I350" s="24">
        <f>利润表!C350/负债表!C350</f>
        <v>0.0132227506908004</v>
      </c>
      <c r="J350" s="24">
        <f>利润表!C350/资产表!C350</f>
        <v>0.0113010091584091</v>
      </c>
      <c r="K350" s="24"/>
      <c r="L350" s="38"/>
      <c r="M350" s="24"/>
      <c r="N350" s="24"/>
      <c r="O350" s="24"/>
      <c r="P350" s="24"/>
      <c r="Q350" s="24"/>
      <c r="R350" s="24">
        <f>利润表!C350/利润表!F350</f>
        <v>0.0252113170653533</v>
      </c>
      <c r="S350" s="24">
        <f>利润表!F350/资产表!C350</f>
        <v>0.448251439189565</v>
      </c>
      <c r="T350" s="44">
        <f>资产表!C350/负债表!C350</f>
        <v>1.17005043580213</v>
      </c>
      <c r="U350" s="38"/>
      <c r="V350" s="38"/>
      <c r="W350" s="38"/>
      <c r="X350" s="38"/>
      <c r="Y350" s="24">
        <f>负债表!E350/资产表!C350</f>
        <v>0.145335987747872</v>
      </c>
      <c r="Z350" s="38"/>
      <c r="AA350" s="38"/>
      <c r="AB350" s="24" t="e">
        <f>(利润表!C350-利润表!C351)/利润表!C351</f>
        <v>#DIV/0!</v>
      </c>
      <c r="AC350" s="24" t="e">
        <f>(利润表!F350-利润表!F351)/利润表!F351</f>
        <v>#DIV/0!</v>
      </c>
      <c r="AD350" s="38"/>
      <c r="AE350" s="24"/>
      <c r="AF350" s="38"/>
      <c r="AG350" s="24" t="e">
        <f>(资产表!C350-资产表!C351)/资产表!C351</f>
        <v>#DIV/0!</v>
      </c>
      <c r="AH350" s="38"/>
      <c r="AI350" s="38"/>
      <c r="AJ350" s="38"/>
      <c r="AK350" s="38"/>
      <c r="AL350" s="38"/>
      <c r="AM350" s="3"/>
      <c r="AN350" s="38"/>
      <c r="AO350" s="38"/>
      <c r="AP350" s="38"/>
      <c r="AQ350" s="38"/>
      <c r="AR350" s="53"/>
      <c r="AS350" s="56"/>
      <c r="AT350" s="56"/>
      <c r="AU350" s="38"/>
      <c r="AV350" s="38"/>
      <c r="AW350" s="38"/>
      <c r="AX350" s="38"/>
      <c r="AY350" s="38"/>
      <c r="AZ350" s="38"/>
      <c r="BA350" s="38"/>
      <c r="BB350" s="38"/>
      <c r="BC350" s="38"/>
    </row>
    <row r="351" spans="1:55">
      <c r="A351" s="3"/>
      <c r="B351" s="3">
        <v>2011</v>
      </c>
      <c r="C351" s="38"/>
      <c r="D351" s="38"/>
      <c r="E351" s="38"/>
      <c r="F351" s="38"/>
      <c r="G351" s="24"/>
      <c r="H351" s="24"/>
      <c r="I351" s="24" t="e">
        <f>利润表!C351/负债表!C351</f>
        <v>#DIV/0!</v>
      </c>
      <c r="J351" s="24" t="e">
        <f>利润表!C351/资产表!C351</f>
        <v>#DIV/0!</v>
      </c>
      <c r="K351" s="24"/>
      <c r="L351" s="38"/>
      <c r="M351" s="24"/>
      <c r="N351" s="24"/>
      <c r="O351" s="24"/>
      <c r="P351" s="24"/>
      <c r="Q351" s="24"/>
      <c r="R351" s="24" t="e">
        <f>利润表!C351/利润表!F351</f>
        <v>#DIV/0!</v>
      </c>
      <c r="S351" s="24" t="e">
        <f>利润表!F351/资产表!C351</f>
        <v>#DIV/0!</v>
      </c>
      <c r="T351" s="44" t="e">
        <f>资产表!C351/负债表!C351</f>
        <v>#DIV/0!</v>
      </c>
      <c r="U351" s="38"/>
      <c r="V351" s="38"/>
      <c r="W351" s="38"/>
      <c r="X351" s="38"/>
      <c r="Y351" s="24" t="e">
        <f>负债表!E351/资产表!C351</f>
        <v>#DIV/0!</v>
      </c>
      <c r="Z351" s="38"/>
      <c r="AA351" s="38"/>
      <c r="AB351" s="24" t="e">
        <f>(利润表!C351-利润表!C352)/利润表!C352</f>
        <v>#DIV/0!</v>
      </c>
      <c r="AC351" s="24" t="e">
        <f>(利润表!F351-利润表!F352)/利润表!F352</f>
        <v>#DIV/0!</v>
      </c>
      <c r="AD351" s="38"/>
      <c r="AE351" s="24"/>
      <c r="AF351" s="38"/>
      <c r="AG351" s="24" t="e">
        <f>(资产表!C351-资产表!C352)/资产表!C352</f>
        <v>#DIV/0!</v>
      </c>
      <c r="AH351" s="38"/>
      <c r="AI351" s="38"/>
      <c r="AJ351" s="38"/>
      <c r="AK351" s="38"/>
      <c r="AL351" s="38"/>
      <c r="AM351" s="3"/>
      <c r="AN351" s="38"/>
      <c r="AO351" s="38"/>
      <c r="AP351" s="38"/>
      <c r="AQ351" s="38"/>
      <c r="AR351" s="53"/>
      <c r="AS351" s="56"/>
      <c r="AT351" s="56"/>
      <c r="AU351" s="38"/>
      <c r="AV351" s="38"/>
      <c r="AW351" s="38"/>
      <c r="AX351" s="38"/>
      <c r="AY351" s="38"/>
      <c r="AZ351" s="38"/>
      <c r="BA351" s="38"/>
      <c r="BB351" s="38"/>
      <c r="BC351" s="38"/>
    </row>
    <row r="352" spans="1:55">
      <c r="A352" s="3"/>
      <c r="B352" s="3">
        <v>2010</v>
      </c>
      <c r="C352" s="38"/>
      <c r="D352" s="38"/>
      <c r="E352" s="38"/>
      <c r="F352" s="38"/>
      <c r="G352" s="24"/>
      <c r="H352" s="24"/>
      <c r="I352" s="24" t="e">
        <f>利润表!C352/负债表!C352</f>
        <v>#DIV/0!</v>
      </c>
      <c r="J352" s="24" t="e">
        <f>利润表!C352/资产表!C352</f>
        <v>#DIV/0!</v>
      </c>
      <c r="K352" s="24"/>
      <c r="L352" s="38"/>
      <c r="M352" s="24"/>
      <c r="N352" s="24"/>
      <c r="O352" s="24"/>
      <c r="P352" s="24"/>
      <c r="Q352" s="24"/>
      <c r="R352" s="24" t="e">
        <f>利润表!C352/利润表!F352</f>
        <v>#DIV/0!</v>
      </c>
      <c r="S352" s="24" t="e">
        <f>利润表!F352/资产表!C352</f>
        <v>#DIV/0!</v>
      </c>
      <c r="T352" s="44" t="e">
        <f>资产表!C352/负债表!C352</f>
        <v>#DIV/0!</v>
      </c>
      <c r="U352" s="38"/>
      <c r="V352" s="38"/>
      <c r="W352" s="38"/>
      <c r="X352" s="38"/>
      <c r="Y352" s="24" t="e">
        <f>负债表!E352/资产表!C352</f>
        <v>#DIV/0!</v>
      </c>
      <c r="Z352" s="38"/>
      <c r="AA352" s="38"/>
      <c r="AB352" s="24">
        <f>(利润表!C352-利润表!C353)/利润表!C353</f>
        <v>-1</v>
      </c>
      <c r="AC352" s="24">
        <f>(利润表!F352-利润表!F353)/利润表!F353</f>
        <v>-1</v>
      </c>
      <c r="AD352" s="38"/>
      <c r="AE352" s="24"/>
      <c r="AF352" s="38"/>
      <c r="AG352" s="24">
        <f>(资产表!C352-资产表!C353)/资产表!C353</f>
        <v>-1</v>
      </c>
      <c r="AH352" s="38"/>
      <c r="AI352" s="38"/>
      <c r="AJ352" s="38"/>
      <c r="AK352" s="38"/>
      <c r="AL352" s="38"/>
      <c r="AM352" s="3"/>
      <c r="AN352" s="38"/>
      <c r="AO352" s="38"/>
      <c r="AP352" s="38"/>
      <c r="AQ352" s="38"/>
      <c r="AR352" s="53"/>
      <c r="AS352" s="56"/>
      <c r="AT352" s="56"/>
      <c r="AU352" s="38"/>
      <c r="AV352" s="38"/>
      <c r="AW352" s="38"/>
      <c r="AX352" s="38"/>
      <c r="AY352" s="38"/>
      <c r="AZ352" s="38"/>
      <c r="BA352" s="38"/>
      <c r="BB352" s="38"/>
      <c r="BC352" s="38"/>
    </row>
    <row r="353" spans="1:55">
      <c r="A353" s="3" t="s">
        <v>81</v>
      </c>
      <c r="B353" s="3">
        <v>2023</v>
      </c>
      <c r="C353" s="38"/>
      <c r="D353" s="38"/>
      <c r="E353" s="38"/>
      <c r="F353" s="38"/>
      <c r="G353" s="24"/>
      <c r="H353" s="24"/>
      <c r="I353" s="24">
        <f>利润表!C353/负债表!C353</f>
        <v>-0.0915556404728439</v>
      </c>
      <c r="J353" s="24">
        <f>利润表!C353/资产表!C353</f>
        <v>-0.0537195975511973</v>
      </c>
      <c r="K353" s="24"/>
      <c r="L353" s="38"/>
      <c r="M353" s="24"/>
      <c r="N353" s="24"/>
      <c r="O353" s="24"/>
      <c r="P353" s="24"/>
      <c r="Q353" s="24"/>
      <c r="R353" s="24">
        <f>利润表!C353/利润表!F353</f>
        <v>-0.024155959109439</v>
      </c>
      <c r="S353" s="24">
        <f>利润表!F353/资产表!C353</f>
        <v>2.22386522960316</v>
      </c>
      <c r="T353" s="44">
        <f>资产表!C353/负债表!C353</f>
        <v>1.7043247650094</v>
      </c>
      <c r="U353" s="38"/>
      <c r="V353" s="38"/>
      <c r="W353" s="38"/>
      <c r="X353" s="38"/>
      <c r="Y353" s="24">
        <f>负债表!E353/资产表!C353</f>
        <v>0.413257367063792</v>
      </c>
      <c r="Z353" s="38"/>
      <c r="AA353" s="38"/>
      <c r="AB353" s="24">
        <f>(利润表!C353-利润表!C354)/利润表!C354</f>
        <v>-0.671812898012852</v>
      </c>
      <c r="AC353" s="24">
        <f>(利润表!F353-利润表!F354)/利润表!F354</f>
        <v>0.327991000356903</v>
      </c>
      <c r="AD353" s="38"/>
      <c r="AE353" s="24"/>
      <c r="AF353" s="38"/>
      <c r="AG353" s="24">
        <f>(资产表!C353-资产表!C354)/资产表!C354</f>
        <v>0.0322980835210106</v>
      </c>
      <c r="AH353" s="38"/>
      <c r="AI353" s="38"/>
      <c r="AJ353" s="38"/>
      <c r="AK353" s="38"/>
      <c r="AL353" s="38"/>
      <c r="AM353" s="3"/>
      <c r="AN353" s="38"/>
      <c r="AO353" s="38"/>
      <c r="AP353" s="38"/>
      <c r="AQ353" s="38"/>
      <c r="AR353" s="53"/>
      <c r="AS353" s="56"/>
      <c r="AT353" s="56"/>
      <c r="AU353" s="38"/>
      <c r="AV353" s="38"/>
      <c r="AW353" s="38"/>
      <c r="AX353" s="38"/>
      <c r="AY353" s="38"/>
      <c r="AZ353" s="38"/>
      <c r="BA353" s="38"/>
      <c r="BB353" s="38"/>
      <c r="BC353" s="38"/>
    </row>
    <row r="354" spans="1:55">
      <c r="A354" s="3"/>
      <c r="B354" s="3">
        <v>2022</v>
      </c>
      <c r="C354" s="38"/>
      <c r="D354" s="38"/>
      <c r="E354" s="38"/>
      <c r="F354" s="38"/>
      <c r="G354" s="24"/>
      <c r="H354" s="24"/>
      <c r="I354" s="24">
        <f>利润表!C354/负债表!C354</f>
        <v>-0.255254875468563</v>
      </c>
      <c r="J354" s="24">
        <f>利润表!C354/资产表!C354</f>
        <v>-0.16897262952702</v>
      </c>
      <c r="K354" s="24"/>
      <c r="L354" s="38"/>
      <c r="M354" s="24"/>
      <c r="N354" s="24"/>
      <c r="O354" s="24"/>
      <c r="P354" s="24"/>
      <c r="Q354" s="24"/>
      <c r="R354" s="24">
        <f>利润表!C354/利润表!F354</f>
        <v>-0.0977457557231503</v>
      </c>
      <c r="S354" s="24">
        <f>利润表!F354/资产表!C354</f>
        <v>1.72869531036835</v>
      </c>
      <c r="T354" s="44">
        <f>资产表!C354/负债表!C354</f>
        <v>1.51062853305331</v>
      </c>
      <c r="U354" s="38"/>
      <c r="V354" s="38"/>
      <c r="W354" s="38"/>
      <c r="X354" s="38"/>
      <c r="Y354" s="24">
        <f>负债表!E354/资产表!C354</f>
        <v>0.338023889977252</v>
      </c>
      <c r="Z354" s="38"/>
      <c r="AA354" s="38"/>
      <c r="AB354" s="24">
        <f>(利润表!C354-利润表!C355)/利润表!C355</f>
        <v>-7.89477101225309</v>
      </c>
      <c r="AC354" s="24">
        <f>(利润表!F354-利润表!F355)/利润表!F355</f>
        <v>-0.0595232072339246</v>
      </c>
      <c r="AD354" s="38"/>
      <c r="AE354" s="24"/>
      <c r="AF354" s="38"/>
      <c r="AG354" s="24">
        <f>(资产表!C354-资产表!C355)/资产表!C355</f>
        <v>-0.179723687856484</v>
      </c>
      <c r="AH354" s="38"/>
      <c r="AI354" s="38"/>
      <c r="AJ354" s="38"/>
      <c r="AK354" s="38"/>
      <c r="AL354" s="38"/>
      <c r="AM354" s="3"/>
      <c r="AN354" s="38"/>
      <c r="AO354" s="38"/>
      <c r="AP354" s="38"/>
      <c r="AQ354" s="38"/>
      <c r="AR354" s="53"/>
      <c r="AS354" s="56"/>
      <c r="AT354" s="56"/>
      <c r="AU354" s="38"/>
      <c r="AV354" s="38"/>
      <c r="AW354" s="38"/>
      <c r="AX354" s="38"/>
      <c r="AY354" s="38"/>
      <c r="AZ354" s="38"/>
      <c r="BA354" s="38"/>
      <c r="BB354" s="38"/>
      <c r="BC354" s="38"/>
    </row>
    <row r="355" spans="1:55">
      <c r="A355" s="3"/>
      <c r="B355" s="3">
        <v>2021</v>
      </c>
      <c r="C355" s="38"/>
      <c r="D355" s="38"/>
      <c r="E355" s="38"/>
      <c r="F355" s="38"/>
      <c r="G355" s="24"/>
      <c r="H355" s="24"/>
      <c r="I355" s="24">
        <f>利润表!C355/负债表!C355</f>
        <v>0.0295545318630018</v>
      </c>
      <c r="J355" s="24">
        <f>利润表!C355/资产表!C355</f>
        <v>0.0201028061925908</v>
      </c>
      <c r="K355" s="24"/>
      <c r="L355" s="38"/>
      <c r="M355" s="24"/>
      <c r="N355" s="24"/>
      <c r="O355" s="24"/>
      <c r="P355" s="24"/>
      <c r="Q355" s="24"/>
      <c r="R355" s="24">
        <f>利润表!C355/利润表!F355</f>
        <v>0.013332946762936</v>
      </c>
      <c r="S355" s="24">
        <f>利润表!F355/资产表!C355</f>
        <v>1.5077541784292</v>
      </c>
      <c r="T355" s="44">
        <f>资产表!C355/负债表!C355</f>
        <v>1.47016946688242</v>
      </c>
      <c r="U355" s="38"/>
      <c r="V355" s="38"/>
      <c r="W355" s="38"/>
      <c r="X355" s="38"/>
      <c r="Y355" s="24">
        <f>负债表!E355/资产表!C355</f>
        <v>0.319806306329733</v>
      </c>
      <c r="Z355" s="38"/>
      <c r="AA355" s="38"/>
      <c r="AB355" s="24">
        <f>(利润表!C355-利润表!C356)/利润表!C356</f>
        <v>-1.05141493104629</v>
      </c>
      <c r="AC355" s="24">
        <f>(利润表!F355-利润表!F356)/利润表!F356</f>
        <v>0.123732602232307</v>
      </c>
      <c r="AD355" s="38"/>
      <c r="AE355" s="24"/>
      <c r="AF355" s="38"/>
      <c r="AG355" s="24">
        <f>(资产表!C355-资产表!C356)/资产表!C356</f>
        <v>0.0745914034696925</v>
      </c>
      <c r="AH355" s="38"/>
      <c r="AI355" s="38"/>
      <c r="AJ355" s="38"/>
      <c r="AK355" s="38"/>
      <c r="AL355" s="38"/>
      <c r="AM355" s="3"/>
      <c r="AN355" s="38"/>
      <c r="AO355" s="38"/>
      <c r="AP355" s="38"/>
      <c r="AQ355" s="38"/>
      <c r="AR355" s="53"/>
      <c r="AS355" s="56"/>
      <c r="AT355" s="56"/>
      <c r="AU355" s="38"/>
      <c r="AV355" s="38"/>
      <c r="AW355" s="38"/>
      <c r="AX355" s="38"/>
      <c r="AY355" s="38"/>
      <c r="AZ355" s="38"/>
      <c r="BA355" s="38"/>
      <c r="BB355" s="38"/>
      <c r="BC355" s="38"/>
    </row>
    <row r="356" spans="1:55">
      <c r="A356" s="3"/>
      <c r="B356" s="3">
        <v>2020</v>
      </c>
      <c r="C356" s="38"/>
      <c r="D356" s="38"/>
      <c r="E356" s="38"/>
      <c r="F356" s="38"/>
      <c r="G356" s="24"/>
      <c r="H356" s="24"/>
      <c r="I356" s="24">
        <f>利润表!C356/负债表!C356</f>
        <v>-0.576903436271804</v>
      </c>
      <c r="J356" s="24">
        <f>利润表!C356/资产表!C356</f>
        <v>-0.420156213002114</v>
      </c>
      <c r="K356" s="24"/>
      <c r="L356" s="38"/>
      <c r="M356" s="24"/>
      <c r="N356" s="24"/>
      <c r="O356" s="24"/>
      <c r="P356" s="24"/>
      <c r="Q356" s="24"/>
      <c r="R356" s="24">
        <f>利润表!C356/利润表!F356</f>
        <v>-0.2914069251177</v>
      </c>
      <c r="S356" s="24">
        <f>利润表!F356/资产表!C356</f>
        <v>1.44181958899025</v>
      </c>
      <c r="T356" s="44">
        <f>资产表!C356/负债表!C356</f>
        <v>1.37306891679572</v>
      </c>
      <c r="U356" s="38"/>
      <c r="V356" s="38"/>
      <c r="W356" s="38"/>
      <c r="X356" s="38"/>
      <c r="Y356" s="24">
        <f>负债表!E356/资产表!C356</f>
        <v>0.271704436851091</v>
      </c>
      <c r="Z356" s="38"/>
      <c r="AA356" s="38"/>
      <c r="AB356" s="24">
        <f>(利润表!C356-利润表!C357)/利润表!C357</f>
        <v>-25.8571804775109</v>
      </c>
      <c r="AC356" s="24">
        <f>(利润表!F356-利润表!F357)/利润表!F357</f>
        <v>0.321501910438939</v>
      </c>
      <c r="AD356" s="38"/>
      <c r="AE356" s="24"/>
      <c r="AF356" s="38"/>
      <c r="AG356" s="24">
        <f>(资产表!C356-资产表!C357)/资产表!C357</f>
        <v>-0.398603385305822</v>
      </c>
      <c r="AH356" s="38"/>
      <c r="AI356" s="38"/>
      <c r="AJ356" s="38"/>
      <c r="AK356" s="38"/>
      <c r="AL356" s="38"/>
      <c r="AM356" s="3"/>
      <c r="AN356" s="38"/>
      <c r="AO356" s="38"/>
      <c r="AP356" s="38"/>
      <c r="AQ356" s="38"/>
      <c r="AR356" s="53"/>
      <c r="AS356" s="56"/>
      <c r="AT356" s="56"/>
      <c r="AU356" s="38"/>
      <c r="AV356" s="38"/>
      <c r="AW356" s="38"/>
      <c r="AX356" s="38"/>
      <c r="AY356" s="38"/>
      <c r="AZ356" s="38"/>
      <c r="BA356" s="38"/>
      <c r="BB356" s="38"/>
      <c r="BC356" s="38"/>
    </row>
    <row r="357" spans="1:55">
      <c r="A357" s="3"/>
      <c r="B357" s="3">
        <v>2019</v>
      </c>
      <c r="C357" s="38"/>
      <c r="D357" s="38"/>
      <c r="E357" s="38"/>
      <c r="F357" s="38"/>
      <c r="G357" s="24"/>
      <c r="H357" s="24"/>
      <c r="I357" s="24">
        <f>利润表!C357/负债表!C357</f>
        <v>0.0147159490061215</v>
      </c>
      <c r="J357" s="24">
        <f>利润表!C357/资产表!C357</f>
        <v>0.0101652930577064</v>
      </c>
      <c r="K357" s="24"/>
      <c r="L357" s="38"/>
      <c r="M357" s="24"/>
      <c r="N357" s="24"/>
      <c r="O357" s="24"/>
      <c r="P357" s="24"/>
      <c r="Q357" s="24"/>
      <c r="R357" s="24">
        <f>利润表!C357/利润表!F357</f>
        <v>0.0154922964254367</v>
      </c>
      <c r="S357" s="24">
        <f>利润表!F357/资产表!C357</f>
        <v>0.656151468998238</v>
      </c>
      <c r="T357" s="44">
        <f>资产表!C357/负债表!C357</f>
        <v>1.44766598686155</v>
      </c>
      <c r="U357" s="38"/>
      <c r="V357" s="38"/>
      <c r="W357" s="38"/>
      <c r="X357" s="38"/>
      <c r="Y357" s="24">
        <f>负债表!E357/资产表!C357</f>
        <v>0.309232924531207</v>
      </c>
      <c r="Z357" s="38"/>
      <c r="AA357" s="38"/>
      <c r="AB357" s="24">
        <f>(利润表!C357-利润表!C358)/利润表!C358</f>
        <v>0.472965454264248</v>
      </c>
      <c r="AC357" s="24">
        <f>(利润表!F357-利润表!F358)/利润表!F358</f>
        <v>-0.432657390950629</v>
      </c>
      <c r="AD357" s="38"/>
      <c r="AE357" s="24"/>
      <c r="AF357" s="38"/>
      <c r="AG357" s="24">
        <f>(资产表!C357-资产表!C358)/资产表!C358</f>
        <v>0.038039709849314</v>
      </c>
      <c r="AH357" s="38"/>
      <c r="AI357" s="38"/>
      <c r="AJ357" s="38"/>
      <c r="AK357" s="38"/>
      <c r="AL357" s="38"/>
      <c r="AM357" s="3"/>
      <c r="AN357" s="38"/>
      <c r="AO357" s="38"/>
      <c r="AP357" s="38"/>
      <c r="AQ357" s="38"/>
      <c r="AR357" s="53"/>
      <c r="AS357" s="56"/>
      <c r="AT357" s="56"/>
      <c r="AU357" s="38"/>
      <c r="AV357" s="38"/>
      <c r="AW357" s="38"/>
      <c r="AX357" s="38"/>
      <c r="AY357" s="38"/>
      <c r="AZ357" s="38"/>
      <c r="BA357" s="38"/>
      <c r="BB357" s="38"/>
      <c r="BC357" s="38"/>
    </row>
    <row r="358" spans="1:55">
      <c r="A358" s="3"/>
      <c r="B358" s="3">
        <v>2018</v>
      </c>
      <c r="C358" s="38"/>
      <c r="D358" s="38"/>
      <c r="E358" s="38"/>
      <c r="F358" s="38"/>
      <c r="G358" s="24"/>
      <c r="H358" s="24"/>
      <c r="I358" s="24">
        <f>利润表!C358/负债表!C358</f>
        <v>0.00945880592242204</v>
      </c>
      <c r="J358" s="24">
        <f>利润表!C358/资产表!C358</f>
        <v>0.00716376465286865</v>
      </c>
      <c r="K358" s="24"/>
      <c r="L358" s="38"/>
      <c r="M358" s="24"/>
      <c r="N358" s="24"/>
      <c r="O358" s="24"/>
      <c r="P358" s="24"/>
      <c r="Q358" s="24"/>
      <c r="R358" s="24">
        <f>利润表!C358/利润表!F358</f>
        <v>0.00596717312597386</v>
      </c>
      <c r="S358" s="24">
        <f>利润表!F358/资产表!C358</f>
        <v>1.20052904476431</v>
      </c>
      <c r="T358" s="44">
        <f>资产表!C358/负债表!C358</f>
        <v>1.32036804400524</v>
      </c>
      <c r="U358" s="38"/>
      <c r="V358" s="38"/>
      <c r="W358" s="38"/>
      <c r="X358" s="38"/>
      <c r="Y358" s="24">
        <f>负债表!E358/资产表!C358</f>
        <v>0.242635411739763</v>
      </c>
      <c r="Z358" s="38"/>
      <c r="AA358" s="38"/>
      <c r="AB358" s="24">
        <f>(利润表!C358-利润表!C359)/利润表!C359</f>
        <v>-0.863594507448126</v>
      </c>
      <c r="AC358" s="24">
        <f>(利润表!F358-利润表!F359)/利润表!F359</f>
        <v>0.261599426294546</v>
      </c>
      <c r="AD358" s="38"/>
      <c r="AE358" s="24"/>
      <c r="AF358" s="38"/>
      <c r="AG358" s="24">
        <f>(资产表!C358-资产表!C359)/资产表!C359</f>
        <v>-0.143132188616332</v>
      </c>
      <c r="AH358" s="38"/>
      <c r="AI358" s="38"/>
      <c r="AJ358" s="38"/>
      <c r="AK358" s="38"/>
      <c r="AL358" s="38"/>
      <c r="AM358" s="3"/>
      <c r="AN358" s="38"/>
      <c r="AO358" s="38"/>
      <c r="AP358" s="38"/>
      <c r="AQ358" s="38"/>
      <c r="AR358" s="53"/>
      <c r="AS358" s="56"/>
      <c r="AT358" s="56"/>
      <c r="AU358" s="38"/>
      <c r="AV358" s="38"/>
      <c r="AW358" s="38"/>
      <c r="AX358" s="38"/>
      <c r="AY358" s="38"/>
      <c r="AZ358" s="38"/>
      <c r="BA358" s="38"/>
      <c r="BB358" s="38"/>
      <c r="BC358" s="38"/>
    </row>
    <row r="359" spans="1:55">
      <c r="A359" s="3"/>
      <c r="B359" s="3">
        <v>2017</v>
      </c>
      <c r="C359" s="38"/>
      <c r="D359" s="38"/>
      <c r="E359" s="38"/>
      <c r="F359" s="38"/>
      <c r="G359" s="24"/>
      <c r="H359" s="24"/>
      <c r="I359" s="24">
        <f>利润表!C359/负债表!C359</f>
        <v>0.0701322613796245</v>
      </c>
      <c r="J359" s="24">
        <f>利润表!C359/资产表!C359</f>
        <v>0.0450011156041747</v>
      </c>
      <c r="K359" s="24"/>
      <c r="L359" s="38"/>
      <c r="M359" s="24"/>
      <c r="N359" s="24"/>
      <c r="O359" s="24"/>
      <c r="P359" s="24"/>
      <c r="Q359" s="24"/>
      <c r="R359" s="24">
        <f>利润表!C359/利润表!F359</f>
        <v>0.0551897291779946</v>
      </c>
      <c r="S359" s="24">
        <f>利润表!F359/资产表!C359</f>
        <v>0.815389317440565</v>
      </c>
      <c r="T359" s="44">
        <f>资产表!C359/负债表!C359</f>
        <v>1.55845606132303</v>
      </c>
      <c r="U359" s="38"/>
      <c r="V359" s="38"/>
      <c r="W359" s="38"/>
      <c r="X359" s="38"/>
      <c r="Y359" s="24">
        <f>负债表!E359/资产表!C359</f>
        <v>0.358339304637782</v>
      </c>
      <c r="Z359" s="38"/>
      <c r="AA359" s="38"/>
      <c r="AB359" s="24">
        <f>(利润表!C359-利润表!C360)/利润表!C360</f>
        <v>0.632511960025759</v>
      </c>
      <c r="AC359" s="24">
        <f>(利润表!F359-利润表!F360)/利润表!F360</f>
        <v>0.0956186625906926</v>
      </c>
      <c r="AD359" s="38"/>
      <c r="AE359" s="24"/>
      <c r="AF359" s="38"/>
      <c r="AG359" s="24">
        <f>(资产表!C359-资产表!C360)/资产表!C360</f>
        <v>0.975631665678309</v>
      </c>
      <c r="AH359" s="38"/>
      <c r="AI359" s="38"/>
      <c r="AJ359" s="38"/>
      <c r="AK359" s="38"/>
      <c r="AL359" s="38"/>
      <c r="AM359" s="3"/>
      <c r="AN359" s="38"/>
      <c r="AO359" s="38"/>
      <c r="AP359" s="38"/>
      <c r="AQ359" s="38"/>
      <c r="AR359" s="53"/>
      <c r="AS359" s="56"/>
      <c r="AT359" s="56"/>
      <c r="AU359" s="38"/>
      <c r="AV359" s="38"/>
      <c r="AW359" s="38"/>
      <c r="AX359" s="38"/>
      <c r="AY359" s="38"/>
      <c r="AZ359" s="38"/>
      <c r="BA359" s="38"/>
      <c r="BB359" s="38"/>
      <c r="BC359" s="38"/>
    </row>
    <row r="360" spans="1:55">
      <c r="A360" s="3"/>
      <c r="B360" s="3">
        <v>2016</v>
      </c>
      <c r="C360" s="38"/>
      <c r="D360" s="38"/>
      <c r="E360" s="38"/>
      <c r="F360" s="38"/>
      <c r="G360" s="24"/>
      <c r="H360" s="24"/>
      <c r="I360" s="24">
        <f>利润表!C360/负债表!C360</f>
        <v>0.093162943831506</v>
      </c>
      <c r="J360" s="24">
        <f>利润表!C360/资产表!C360</f>
        <v>0.0544594043752396</v>
      </c>
      <c r="K360" s="24"/>
      <c r="L360" s="38"/>
      <c r="M360" s="24"/>
      <c r="N360" s="24"/>
      <c r="O360" s="24"/>
      <c r="P360" s="24"/>
      <c r="Q360" s="24"/>
      <c r="R360" s="24">
        <f>利润表!C360/利润表!F360</f>
        <v>0.0370391756699797</v>
      </c>
      <c r="S360" s="24">
        <f>利润表!F360/资产表!C360</f>
        <v>1.47031901736893</v>
      </c>
      <c r="T360" s="44">
        <f>资产表!C360/负债表!C360</f>
        <v>1.71068605873081</v>
      </c>
      <c r="U360" s="38"/>
      <c r="V360" s="38"/>
      <c r="W360" s="38"/>
      <c r="X360" s="38"/>
      <c r="Y360" s="24">
        <f>负债表!E360/资产表!C360</f>
        <v>0.415439206453861</v>
      </c>
      <c r="Z360" s="38"/>
      <c r="AA360" s="38"/>
      <c r="AB360" s="24">
        <f>(利润表!C360-利润表!C361)/利润表!C361</f>
        <v>0.602486266696032</v>
      </c>
      <c r="AC360" s="24">
        <f>(利润表!F360-利润表!F361)/利润表!F361</f>
        <v>0.532541368394381</v>
      </c>
      <c r="AD360" s="38"/>
      <c r="AE360" s="24"/>
      <c r="AF360" s="38"/>
      <c r="AG360" s="24">
        <f>(资产表!C360-资产表!C361)/资产表!C361</f>
        <v>0.534956784377586</v>
      </c>
      <c r="AH360" s="38"/>
      <c r="AI360" s="38"/>
      <c r="AJ360" s="38"/>
      <c r="AK360" s="38"/>
      <c r="AL360" s="38"/>
      <c r="AM360" s="3"/>
      <c r="AN360" s="38"/>
      <c r="AO360" s="38"/>
      <c r="AP360" s="38"/>
      <c r="AQ360" s="38"/>
      <c r="AR360" s="53"/>
      <c r="AS360" s="56"/>
      <c r="AT360" s="56"/>
      <c r="AU360" s="38"/>
      <c r="AV360" s="38"/>
      <c r="AW360" s="38"/>
      <c r="AX360" s="38"/>
      <c r="AY360" s="38"/>
      <c r="AZ360" s="38"/>
      <c r="BA360" s="38"/>
      <c r="BB360" s="38"/>
      <c r="BC360" s="38"/>
    </row>
    <row r="361" spans="1:55">
      <c r="A361" s="3"/>
      <c r="B361" s="3">
        <v>2015</v>
      </c>
      <c r="C361" s="38"/>
      <c r="D361" s="38"/>
      <c r="E361" s="38"/>
      <c r="F361" s="38"/>
      <c r="G361" s="24"/>
      <c r="H361" s="24"/>
      <c r="I361" s="24">
        <f>利润表!C361/负债表!C361</f>
        <v>0.0948739022021964</v>
      </c>
      <c r="J361" s="24">
        <f>利润表!C361/资产表!C361</f>
        <v>0.0521644609106611</v>
      </c>
      <c r="K361" s="24"/>
      <c r="L361" s="38"/>
      <c r="M361" s="24"/>
      <c r="N361" s="24"/>
      <c r="O361" s="24"/>
      <c r="P361" s="24"/>
      <c r="Q361" s="24"/>
      <c r="R361" s="24">
        <f>利润表!C361/利润表!F361</f>
        <v>0.0354224994904358</v>
      </c>
      <c r="S361" s="24">
        <f>利润表!F361/资产表!C361</f>
        <v>1.47263636561688</v>
      </c>
      <c r="T361" s="44">
        <f>资产表!C361/负债表!C361</f>
        <v>1.81874595358478</v>
      </c>
      <c r="U361" s="38"/>
      <c r="V361" s="38"/>
      <c r="W361" s="38"/>
      <c r="X361" s="38"/>
      <c r="Y361" s="24">
        <f>负债表!E361/资产表!C361</f>
        <v>0.450170598027184</v>
      </c>
      <c r="Z361" s="38"/>
      <c r="AA361" s="38"/>
      <c r="AB361" s="24">
        <f>(利润表!C361-利润表!C362)/利润表!C362</f>
        <v>0.247315850457919</v>
      </c>
      <c r="AC361" s="24">
        <f>(利润表!F361-利润表!F362)/利润表!F362</f>
        <v>0.159462127447732</v>
      </c>
      <c r="AD361" s="38"/>
      <c r="AE361" s="24"/>
      <c r="AF361" s="38"/>
      <c r="AG361" s="24">
        <f>(资产表!C361-资产表!C362)/资产表!C362</f>
        <v>0.4191170265561</v>
      </c>
      <c r="AH361" s="38"/>
      <c r="AI361" s="38"/>
      <c r="AJ361" s="38"/>
      <c r="AK361" s="38"/>
      <c r="AL361" s="38"/>
      <c r="AM361" s="3"/>
      <c r="AN361" s="38"/>
      <c r="AO361" s="38"/>
      <c r="AP361" s="38"/>
      <c r="AQ361" s="38"/>
      <c r="AR361" s="53"/>
      <c r="AS361" s="56"/>
      <c r="AT361" s="56"/>
      <c r="AU361" s="38"/>
      <c r="AV361" s="38"/>
      <c r="AW361" s="38"/>
      <c r="AX361" s="38"/>
      <c r="AY361" s="38"/>
      <c r="AZ361" s="38"/>
      <c r="BA361" s="38"/>
      <c r="BB361" s="38"/>
      <c r="BC361" s="38"/>
    </row>
    <row r="362" spans="1:55">
      <c r="A362" s="3"/>
      <c r="B362" s="3">
        <v>2014</v>
      </c>
      <c r="C362" s="38"/>
      <c r="D362" s="38"/>
      <c r="E362" s="38"/>
      <c r="F362" s="38"/>
      <c r="G362" s="24"/>
      <c r="H362" s="24"/>
      <c r="I362" s="24">
        <f>利润表!C362/负债表!C362</f>
        <v>0.0851289176856135</v>
      </c>
      <c r="J362" s="24">
        <f>利润表!C362/资产表!C362</f>
        <v>0.0593494219064578</v>
      </c>
      <c r="K362" s="24"/>
      <c r="L362" s="38"/>
      <c r="M362" s="24"/>
      <c r="N362" s="24"/>
      <c r="O362" s="24"/>
      <c r="P362" s="24"/>
      <c r="Q362" s="24"/>
      <c r="R362" s="24">
        <f>利润表!C362/利润表!F362</f>
        <v>0.0329275432550775</v>
      </c>
      <c r="S362" s="24">
        <f>利润表!F362/资产表!C362</f>
        <v>1.80242484070858</v>
      </c>
      <c r="T362" s="44">
        <f>资产表!C362/负债表!C362</f>
        <v>1.43436810251981</v>
      </c>
      <c r="U362" s="38"/>
      <c r="V362" s="38"/>
      <c r="W362" s="38"/>
      <c r="X362" s="38"/>
      <c r="Y362" s="24">
        <f>负债表!E362/资产表!C362</f>
        <v>0.302828891521457</v>
      </c>
      <c r="Z362" s="38"/>
      <c r="AA362" s="38"/>
      <c r="AB362" s="24">
        <f>(利润表!C362-利润表!C363)/利润表!C363</f>
        <v>-0.157798815157932</v>
      </c>
      <c r="AC362" s="24">
        <f>(利润表!F362-利润表!F363)/利润表!F363</f>
        <v>0.312652354095635</v>
      </c>
      <c r="AD362" s="38"/>
      <c r="AE362" s="24"/>
      <c r="AF362" s="38"/>
      <c r="AG362" s="24">
        <f>(资产表!C362-资产表!C363)/资产表!C363</f>
        <v>0.496642357538536</v>
      </c>
      <c r="AH362" s="38"/>
      <c r="AI362" s="38"/>
      <c r="AJ362" s="38"/>
      <c r="AK362" s="38"/>
      <c r="AL362" s="38"/>
      <c r="AM362" s="3"/>
      <c r="AN362" s="38"/>
      <c r="AO362" s="38"/>
      <c r="AP362" s="38"/>
      <c r="AQ362" s="38"/>
      <c r="AR362" s="53"/>
      <c r="AS362" s="56"/>
      <c r="AT362" s="56"/>
      <c r="AU362" s="38"/>
      <c r="AV362" s="38"/>
      <c r="AW362" s="38"/>
      <c r="AX362" s="38"/>
      <c r="AY362" s="38"/>
      <c r="AZ362" s="38"/>
      <c r="BA362" s="38"/>
      <c r="BB362" s="38"/>
      <c r="BC362" s="38"/>
    </row>
    <row r="363" spans="1:55">
      <c r="A363" s="3"/>
      <c r="B363" s="3">
        <v>2013</v>
      </c>
      <c r="C363" s="38"/>
      <c r="D363" s="38"/>
      <c r="E363" s="38"/>
      <c r="F363" s="38"/>
      <c r="G363" s="24"/>
      <c r="H363" s="24"/>
      <c r="I363" s="24">
        <f>利润表!C363/负债表!C363</f>
        <v>0.164739356612618</v>
      </c>
      <c r="J363" s="24">
        <f>利润表!C363/资产表!C363</f>
        <v>0.105467506243519</v>
      </c>
      <c r="K363" s="24"/>
      <c r="L363" s="38"/>
      <c r="M363" s="24"/>
      <c r="N363" s="24"/>
      <c r="O363" s="24"/>
      <c r="P363" s="24"/>
      <c r="Q363" s="24"/>
      <c r="R363" s="24">
        <f>利润表!C363/利润表!F363</f>
        <v>0.0513207745919623</v>
      </c>
      <c r="S363" s="24">
        <f>利润表!F363/资产表!C363</f>
        <v>2.05506458314519</v>
      </c>
      <c r="T363" s="44">
        <f>资产表!C363/负债表!C363</f>
        <v>1.56199157902002</v>
      </c>
      <c r="U363" s="38"/>
      <c r="V363" s="38"/>
      <c r="W363" s="38"/>
      <c r="X363" s="38"/>
      <c r="Y363" s="24">
        <f>负债表!E363/资产表!C363</f>
        <v>0.359791682982444</v>
      </c>
      <c r="Z363" s="38"/>
      <c r="AA363" s="38"/>
      <c r="AB363" s="24">
        <f>(利润表!C363-利润表!C364)/利润表!C364</f>
        <v>-0.110369476224955</v>
      </c>
      <c r="AC363" s="24">
        <f>(利润表!F363-利润表!F364)/利润表!F364</f>
        <v>0.134705224983499</v>
      </c>
      <c r="AD363" s="38"/>
      <c r="AE363" s="24"/>
      <c r="AF363" s="38"/>
      <c r="AG363" s="24">
        <f>(资产表!C363-资产表!C364)/资产表!C364</f>
        <v>0.387912922129494</v>
      </c>
      <c r="AH363" s="38"/>
      <c r="AI363" s="38"/>
      <c r="AJ363" s="38"/>
      <c r="AK363" s="38"/>
      <c r="AL363" s="38"/>
      <c r="AM363" s="3"/>
      <c r="AN363" s="38"/>
      <c r="AO363" s="38"/>
      <c r="AP363" s="38"/>
      <c r="AQ363" s="38"/>
      <c r="AR363" s="53"/>
      <c r="AS363" s="56"/>
      <c r="AT363" s="56"/>
      <c r="AU363" s="38"/>
      <c r="AV363" s="38"/>
      <c r="AW363" s="38"/>
      <c r="AX363" s="38"/>
      <c r="AY363" s="38"/>
      <c r="AZ363" s="38"/>
      <c r="BA363" s="38"/>
      <c r="BB363" s="38"/>
      <c r="BC363" s="38"/>
    </row>
    <row r="364" spans="1:55">
      <c r="A364" s="3"/>
      <c r="B364" s="3">
        <v>2012</v>
      </c>
      <c r="C364" s="38"/>
      <c r="D364" s="38"/>
      <c r="E364" s="38"/>
      <c r="F364" s="38"/>
      <c r="G364" s="24"/>
      <c r="H364" s="24"/>
      <c r="I364" s="24">
        <f>利润表!C364/负债表!C364</f>
        <v>0.22163591093167</v>
      </c>
      <c r="J364" s="24">
        <f>利润表!C364/资产表!C364</f>
        <v>0.164539897033892</v>
      </c>
      <c r="K364" s="24"/>
      <c r="L364" s="38"/>
      <c r="M364" s="24"/>
      <c r="N364" s="24"/>
      <c r="O364" s="24"/>
      <c r="P364" s="24"/>
      <c r="Q364" s="24"/>
      <c r="R364" s="24">
        <f>利润表!C364/利润表!F364</f>
        <v>0.0654585803020685</v>
      </c>
      <c r="S364" s="24">
        <f>利润表!F364/资产表!C364</f>
        <v>2.51364903232851</v>
      </c>
      <c r="T364" s="44">
        <f>资产表!C364/负债表!C364</f>
        <v>1.34700406969391</v>
      </c>
      <c r="U364" s="38"/>
      <c r="V364" s="38"/>
      <c r="W364" s="38"/>
      <c r="X364" s="38"/>
      <c r="Y364" s="24">
        <f>负债表!E364/资产表!C364</f>
        <v>0.257611745577548</v>
      </c>
      <c r="Z364" s="38"/>
      <c r="AA364" s="38"/>
      <c r="AB364" s="24" t="e">
        <f>(利润表!C364-利润表!C365)/利润表!C365</f>
        <v>#DIV/0!</v>
      </c>
      <c r="AC364" s="24" t="e">
        <f>(利润表!F364-利润表!F365)/利润表!F365</f>
        <v>#DIV/0!</v>
      </c>
      <c r="AD364" s="38"/>
      <c r="AE364" s="24"/>
      <c r="AF364" s="38"/>
      <c r="AG364" s="24" t="e">
        <f>(资产表!C364-资产表!C365)/资产表!C365</f>
        <v>#DIV/0!</v>
      </c>
      <c r="AH364" s="38"/>
      <c r="AI364" s="38"/>
      <c r="AJ364" s="38"/>
      <c r="AK364" s="38"/>
      <c r="AL364" s="38"/>
      <c r="AM364" s="3"/>
      <c r="AN364" s="38"/>
      <c r="AO364" s="38"/>
      <c r="AP364" s="38"/>
      <c r="AQ364" s="38"/>
      <c r="AR364" s="53"/>
      <c r="AS364" s="56"/>
      <c r="AT364" s="56"/>
      <c r="AU364" s="38"/>
      <c r="AV364" s="38"/>
      <c r="AW364" s="38"/>
      <c r="AX364" s="38"/>
      <c r="AY364" s="38"/>
      <c r="AZ364" s="38"/>
      <c r="BA364" s="38"/>
      <c r="BB364" s="38"/>
      <c r="BC364" s="38"/>
    </row>
    <row r="365" spans="1:55">
      <c r="A365" s="3"/>
      <c r="B365" s="3">
        <v>2011</v>
      </c>
      <c r="C365" s="38"/>
      <c r="D365" s="38"/>
      <c r="E365" s="38"/>
      <c r="F365" s="38"/>
      <c r="G365" s="24"/>
      <c r="H365" s="24"/>
      <c r="I365" s="24" t="e">
        <f>利润表!C365/负债表!C365</f>
        <v>#DIV/0!</v>
      </c>
      <c r="J365" s="24" t="e">
        <f>利润表!C365/资产表!C365</f>
        <v>#DIV/0!</v>
      </c>
      <c r="K365" s="24"/>
      <c r="L365" s="38"/>
      <c r="M365" s="24"/>
      <c r="N365" s="24"/>
      <c r="O365" s="24"/>
      <c r="P365" s="24"/>
      <c r="Q365" s="24"/>
      <c r="R365" s="24" t="e">
        <f>利润表!C365/利润表!F365</f>
        <v>#DIV/0!</v>
      </c>
      <c r="S365" s="24" t="e">
        <f>利润表!F365/资产表!C365</f>
        <v>#DIV/0!</v>
      </c>
      <c r="T365" s="44" t="e">
        <f>资产表!C365/负债表!C365</f>
        <v>#DIV/0!</v>
      </c>
      <c r="U365" s="38"/>
      <c r="V365" s="38"/>
      <c r="W365" s="38"/>
      <c r="X365" s="38"/>
      <c r="Y365" s="24" t="e">
        <f>负债表!E365/资产表!C365</f>
        <v>#DIV/0!</v>
      </c>
      <c r="Z365" s="38"/>
      <c r="AA365" s="38"/>
      <c r="AB365" s="24" t="e">
        <f>(利润表!C365-利润表!C366)/利润表!C366</f>
        <v>#DIV/0!</v>
      </c>
      <c r="AC365" s="24" t="e">
        <f>(利润表!F365-利润表!F366)/利润表!F366</f>
        <v>#DIV/0!</v>
      </c>
      <c r="AD365" s="38"/>
      <c r="AE365" s="24"/>
      <c r="AF365" s="38"/>
      <c r="AG365" s="24" t="e">
        <f>(资产表!C365-资产表!C366)/资产表!C366</f>
        <v>#DIV/0!</v>
      </c>
      <c r="AH365" s="38"/>
      <c r="AI365" s="38"/>
      <c r="AJ365" s="38"/>
      <c r="AK365" s="38"/>
      <c r="AL365" s="38"/>
      <c r="AM365" s="3"/>
      <c r="AN365" s="38"/>
      <c r="AO365" s="38"/>
      <c r="AP365" s="38"/>
      <c r="AQ365" s="38"/>
      <c r="AR365" s="53"/>
      <c r="AS365" s="56"/>
      <c r="AT365" s="56"/>
      <c r="AU365" s="38"/>
      <c r="AV365" s="38"/>
      <c r="AW365" s="38"/>
      <c r="AX365" s="38"/>
      <c r="AY365" s="38"/>
      <c r="AZ365" s="38"/>
      <c r="BA365" s="38"/>
      <c r="BB365" s="38"/>
      <c r="BC365" s="38"/>
    </row>
    <row r="366" spans="1:55">
      <c r="A366" s="3"/>
      <c r="B366" s="3">
        <v>2010</v>
      </c>
      <c r="C366" s="38"/>
      <c r="D366" s="38"/>
      <c r="E366" s="38"/>
      <c r="F366" s="38"/>
      <c r="G366" s="24"/>
      <c r="H366" s="24"/>
      <c r="I366" s="24" t="e">
        <f>利润表!C366/负债表!C366</f>
        <v>#DIV/0!</v>
      </c>
      <c r="J366" s="24" t="e">
        <f>利润表!C366/资产表!C366</f>
        <v>#DIV/0!</v>
      </c>
      <c r="K366" s="24"/>
      <c r="L366" s="38"/>
      <c r="M366" s="24"/>
      <c r="N366" s="24"/>
      <c r="O366" s="24"/>
      <c r="P366" s="24"/>
      <c r="Q366" s="24"/>
      <c r="R366" s="24" t="e">
        <f>利润表!C366/利润表!F366</f>
        <v>#DIV/0!</v>
      </c>
      <c r="S366" s="24" t="e">
        <f>利润表!F366/资产表!C366</f>
        <v>#DIV/0!</v>
      </c>
      <c r="T366" s="44" t="e">
        <f>资产表!C366/负债表!C366</f>
        <v>#DIV/0!</v>
      </c>
      <c r="U366" s="38"/>
      <c r="V366" s="38"/>
      <c r="W366" s="38"/>
      <c r="X366" s="38"/>
      <c r="Y366" s="24" t="e">
        <f>负债表!E366/资产表!C366</f>
        <v>#DIV/0!</v>
      </c>
      <c r="Z366" s="38"/>
      <c r="AA366" s="38"/>
      <c r="AB366" s="24">
        <f>(利润表!C366-利润表!C367)/利润表!C367</f>
        <v>-1</v>
      </c>
      <c r="AC366" s="24">
        <f>(利润表!F366-利润表!F367)/利润表!F367</f>
        <v>-1</v>
      </c>
      <c r="AD366" s="38"/>
      <c r="AE366" s="24"/>
      <c r="AF366" s="38"/>
      <c r="AG366" s="24">
        <f>(资产表!C366-资产表!C367)/资产表!C367</f>
        <v>-1</v>
      </c>
      <c r="AH366" s="38"/>
      <c r="AI366" s="38"/>
      <c r="AJ366" s="38"/>
      <c r="AK366" s="38"/>
      <c r="AL366" s="38"/>
      <c r="AM366" s="3"/>
      <c r="AN366" s="38"/>
      <c r="AO366" s="38"/>
      <c r="AP366" s="38"/>
      <c r="AQ366" s="38"/>
      <c r="AR366" s="53"/>
      <c r="AS366" s="56"/>
      <c r="AT366" s="56"/>
      <c r="AU366" s="38"/>
      <c r="AV366" s="38"/>
      <c r="AW366" s="38"/>
      <c r="AX366" s="38"/>
      <c r="AY366" s="38"/>
      <c r="AZ366" s="38"/>
      <c r="BA366" s="38"/>
      <c r="BB366" s="38"/>
      <c r="BC366" s="38"/>
    </row>
    <row r="367" spans="1:55">
      <c r="A367" s="3" t="s">
        <v>82</v>
      </c>
      <c r="B367" s="3">
        <v>2023</v>
      </c>
      <c r="C367" s="38"/>
      <c r="D367" s="38"/>
      <c r="E367" s="38"/>
      <c r="F367" s="38"/>
      <c r="G367" s="24"/>
      <c r="H367" s="24"/>
      <c r="I367" s="24">
        <f>利润表!C367/负债表!C367</f>
        <v>-0.632431626722499</v>
      </c>
      <c r="J367" s="24">
        <f>利润表!C367/资产表!C367</f>
        <v>-0.303339853408222</v>
      </c>
      <c r="K367" s="24"/>
      <c r="L367" s="38"/>
      <c r="M367" s="24"/>
      <c r="N367" s="24"/>
      <c r="O367" s="24"/>
      <c r="P367" s="24"/>
      <c r="Q367" s="24"/>
      <c r="R367" s="24">
        <f>利润表!C367/利润表!F367</f>
        <v>-0.508196113624101</v>
      </c>
      <c r="S367" s="24">
        <f>利润表!F367/资产表!C367</f>
        <v>0.59689526400549</v>
      </c>
      <c r="T367" s="44">
        <f>资产表!C367/负债表!C367</f>
        <v>2.08489461446202</v>
      </c>
      <c r="U367" s="38"/>
      <c r="V367" s="38"/>
      <c r="W367" s="38"/>
      <c r="X367" s="38"/>
      <c r="Y367" s="24">
        <f>负债表!E367/资产表!C367</f>
        <v>0.520359449795002</v>
      </c>
      <c r="Z367" s="38"/>
      <c r="AA367" s="38"/>
      <c r="AB367" s="24">
        <f>(利润表!C367-利润表!C368)/利润表!C368</f>
        <v>-10.5705932941925</v>
      </c>
      <c r="AC367" s="24">
        <f>(利润表!F367-利润表!F368)/利润表!F368</f>
        <v>-0.223613295956466</v>
      </c>
      <c r="AD367" s="38"/>
      <c r="AE367" s="24"/>
      <c r="AF367" s="38"/>
      <c r="AG367" s="24">
        <f>(资产表!C367-资产表!C368)/资产表!C368</f>
        <v>-0.173730025379806</v>
      </c>
      <c r="AH367" s="38"/>
      <c r="AI367" s="38"/>
      <c r="AJ367" s="38"/>
      <c r="AK367" s="38"/>
      <c r="AL367" s="38"/>
      <c r="AM367" s="3"/>
      <c r="AN367" s="38"/>
      <c r="AO367" s="38"/>
      <c r="AP367" s="38"/>
      <c r="AQ367" s="38"/>
      <c r="AR367" s="53"/>
      <c r="AS367" s="56"/>
      <c r="AT367" s="56"/>
      <c r="AU367" s="38"/>
      <c r="AV367" s="38"/>
      <c r="AW367" s="38"/>
      <c r="AX367" s="38"/>
      <c r="AY367" s="38"/>
      <c r="AZ367" s="38"/>
      <c r="BA367" s="38"/>
      <c r="BB367" s="38"/>
      <c r="BC367" s="38"/>
    </row>
    <row r="368" spans="1:55">
      <c r="A368" s="3"/>
      <c r="B368" s="3">
        <v>2022</v>
      </c>
      <c r="C368" s="38"/>
      <c r="D368" s="38"/>
      <c r="E368" s="38"/>
      <c r="F368" s="38"/>
      <c r="G368" s="24"/>
      <c r="H368" s="24"/>
      <c r="I368" s="24">
        <f>利润表!C368/负债表!C368</f>
        <v>0.0429396597004087</v>
      </c>
      <c r="J368" s="24">
        <f>利润表!C368/资产表!C368</f>
        <v>0.0261886181214068</v>
      </c>
      <c r="K368" s="24"/>
      <c r="L368" s="38"/>
      <c r="M368" s="24"/>
      <c r="N368" s="24"/>
      <c r="O368" s="24"/>
      <c r="P368" s="24"/>
      <c r="Q368" s="24"/>
      <c r="R368" s="24">
        <f>利润表!C368/利润表!F368</f>
        <v>0.0412259400787376</v>
      </c>
      <c r="S368" s="24">
        <f>利润表!F368/资产表!C368</f>
        <v>0.635246111341283</v>
      </c>
      <c r="T368" s="44">
        <f>资产表!C368/负债表!C368</f>
        <v>1.63963060217024</v>
      </c>
      <c r="U368" s="38"/>
      <c r="V368" s="38"/>
      <c r="W368" s="38"/>
      <c r="X368" s="38"/>
      <c r="Y368" s="24">
        <f>负债表!E368/资产表!C368</f>
        <v>0.390106528460506</v>
      </c>
      <c r="Z368" s="38"/>
      <c r="AA368" s="38"/>
      <c r="AB368" s="24">
        <f>(利润表!C368-利润表!C369)/利润表!C369</f>
        <v>-1.14145110474214</v>
      </c>
      <c r="AC368" s="24">
        <f>(利润表!F368-利润表!F369)/利润表!F369</f>
        <v>0.190925401591448</v>
      </c>
      <c r="AD368" s="38"/>
      <c r="AE368" s="24"/>
      <c r="AF368" s="38"/>
      <c r="AG368" s="24">
        <f>(资产表!C368-资产表!C369)/资产表!C369</f>
        <v>0.141518394497747</v>
      </c>
      <c r="AH368" s="38"/>
      <c r="AI368" s="38"/>
      <c r="AJ368" s="38"/>
      <c r="AK368" s="38"/>
      <c r="AL368" s="38"/>
      <c r="AM368" s="3"/>
      <c r="AN368" s="38"/>
      <c r="AO368" s="38"/>
      <c r="AP368" s="38"/>
      <c r="AQ368" s="38"/>
      <c r="AR368" s="53"/>
      <c r="AS368" s="56"/>
      <c r="AT368" s="56"/>
      <c r="AU368" s="38"/>
      <c r="AV368" s="38"/>
      <c r="AW368" s="38"/>
      <c r="AX368" s="38"/>
      <c r="AY368" s="38"/>
      <c r="AZ368" s="38"/>
      <c r="BA368" s="38"/>
      <c r="BB368" s="38"/>
      <c r="BC368" s="38"/>
    </row>
    <row r="369" spans="1:55">
      <c r="A369" s="3"/>
      <c r="B369" s="3">
        <v>2021</v>
      </c>
      <c r="C369" s="38"/>
      <c r="D369" s="38"/>
      <c r="E369" s="38"/>
      <c r="F369" s="38"/>
      <c r="G369" s="24"/>
      <c r="H369" s="24"/>
      <c r="I369" s="24">
        <f>利润表!C369/负债表!C369</f>
        <v>-0.315524126834609</v>
      </c>
      <c r="J369" s="24">
        <f>利润表!C369/资产表!C369</f>
        <v>-0.211343625534492</v>
      </c>
      <c r="K369" s="24"/>
      <c r="L369" s="38"/>
      <c r="M369" s="24"/>
      <c r="N369" s="24"/>
      <c r="O369" s="24"/>
      <c r="P369" s="24"/>
      <c r="Q369" s="24"/>
      <c r="R369" s="24">
        <f>利润表!C369/利润表!F369</f>
        <v>-0.3470953396494</v>
      </c>
      <c r="S369" s="24">
        <f>利润表!F369/资产表!C369</f>
        <v>0.608892144008531</v>
      </c>
      <c r="T369" s="44">
        <f>资产表!C369/负债表!C369</f>
        <v>1.49294366478593</v>
      </c>
      <c r="U369" s="38"/>
      <c r="V369" s="38"/>
      <c r="W369" s="38"/>
      <c r="X369" s="38"/>
      <c r="Y369" s="24">
        <f>负债表!E369/资产表!C369</f>
        <v>0.330182361473505</v>
      </c>
      <c r="Z369" s="38"/>
      <c r="AA369" s="38"/>
      <c r="AB369" s="24">
        <f>(利润表!C369-利润表!C370)/利润表!C370</f>
        <v>-0.511727260640278</v>
      </c>
      <c r="AC369" s="24">
        <f>(利润表!F369-利润表!F370)/利润表!F370</f>
        <v>-0.28039151351946</v>
      </c>
      <c r="AD369" s="38"/>
      <c r="AE369" s="24"/>
      <c r="AF369" s="38"/>
      <c r="AG369" s="24">
        <f>(资产表!C369-资产表!C370)/资产表!C370</f>
        <v>-0.280245148969874</v>
      </c>
      <c r="AH369" s="38"/>
      <c r="AI369" s="38"/>
      <c r="AJ369" s="38"/>
      <c r="AK369" s="38"/>
      <c r="AL369" s="38"/>
      <c r="AM369" s="3"/>
      <c r="AN369" s="38"/>
      <c r="AO369" s="38"/>
      <c r="AP369" s="38"/>
      <c r="AQ369" s="38"/>
      <c r="AR369" s="53"/>
      <c r="AS369" s="56"/>
      <c r="AT369" s="56"/>
      <c r="AU369" s="38"/>
      <c r="AV369" s="38"/>
      <c r="AW369" s="38"/>
      <c r="AX369" s="38"/>
      <c r="AY369" s="38"/>
      <c r="AZ369" s="38"/>
      <c r="BA369" s="38"/>
      <c r="BB369" s="38"/>
      <c r="BC369" s="38"/>
    </row>
    <row r="370" spans="1:55">
      <c r="A370" s="3"/>
      <c r="B370" s="3">
        <v>2020</v>
      </c>
      <c r="C370" s="38"/>
      <c r="D370" s="38"/>
      <c r="E370" s="38"/>
      <c r="F370" s="38"/>
      <c r="G370" s="24"/>
      <c r="H370" s="24"/>
      <c r="I370" s="24">
        <f>利润表!C370/负债表!C370</f>
        <v>-0.571313309489209</v>
      </c>
      <c r="J370" s="24">
        <f>利润表!C370/资产表!C370</f>
        <v>-0.311538178257128</v>
      </c>
      <c r="K370" s="24"/>
      <c r="L370" s="38"/>
      <c r="M370" s="24"/>
      <c r="N370" s="24"/>
      <c r="O370" s="24"/>
      <c r="P370" s="24"/>
      <c r="Q370" s="24"/>
      <c r="R370" s="24">
        <f>利润表!C370/利润表!F370</f>
        <v>-0.511543512253179</v>
      </c>
      <c r="S370" s="24">
        <f>利润表!F370/资产表!C370</f>
        <v>0.609015989441261</v>
      </c>
      <c r="T370" s="44">
        <f>资产表!C370/负债表!C370</f>
        <v>1.8338468584665</v>
      </c>
      <c r="U370" s="38"/>
      <c r="V370" s="38"/>
      <c r="W370" s="38"/>
      <c r="X370" s="38"/>
      <c r="Y370" s="24">
        <f>负债表!E370/资产表!C370</f>
        <v>0.454698196098979</v>
      </c>
      <c r="Z370" s="38"/>
      <c r="AA370" s="38"/>
      <c r="AB370" s="24">
        <f>(利润表!C370-利润表!C371)/利润表!C371</f>
        <v>-15.3482564319251</v>
      </c>
      <c r="AC370" s="24">
        <f>(利润表!F370-利润表!F371)/利润表!F371</f>
        <v>0.187888894820063</v>
      </c>
      <c r="AD370" s="38"/>
      <c r="AE370" s="24"/>
      <c r="AF370" s="38"/>
      <c r="AG370" s="24">
        <f>(资产表!C370-资产表!C371)/资产表!C371</f>
        <v>-0.327959023619442</v>
      </c>
      <c r="AH370" s="38"/>
      <c r="AI370" s="38"/>
      <c r="AJ370" s="38"/>
      <c r="AK370" s="38"/>
      <c r="AL370" s="38"/>
      <c r="AM370" s="3"/>
      <c r="AN370" s="38"/>
      <c r="AO370" s="38"/>
      <c r="AP370" s="38"/>
      <c r="AQ370" s="38"/>
      <c r="AR370" s="53"/>
      <c r="AS370" s="56"/>
      <c r="AT370" s="56"/>
      <c r="AU370" s="38"/>
      <c r="AV370" s="38"/>
      <c r="AW370" s="38"/>
      <c r="AX370" s="38"/>
      <c r="AY370" s="38"/>
      <c r="AZ370" s="38"/>
      <c r="BA370" s="38"/>
      <c r="BB370" s="38"/>
      <c r="BC370" s="38"/>
    </row>
    <row r="371" spans="1:55">
      <c r="A371" s="3"/>
      <c r="B371" s="3">
        <v>2019</v>
      </c>
      <c r="C371" s="38"/>
      <c r="D371" s="38"/>
      <c r="E371" s="38"/>
      <c r="F371" s="38"/>
      <c r="G371" s="24"/>
      <c r="H371" s="24"/>
      <c r="I371" s="24">
        <f>利润表!C371/负债表!C371</f>
        <v>0.0205152464884805</v>
      </c>
      <c r="J371" s="24">
        <f>利润表!C371/资产表!C371</f>
        <v>0.0145917674728685</v>
      </c>
      <c r="K371" s="24"/>
      <c r="L371" s="38"/>
      <c r="M371" s="24"/>
      <c r="N371" s="24"/>
      <c r="O371" s="24"/>
      <c r="P371" s="24"/>
      <c r="Q371" s="24"/>
      <c r="R371" s="24">
        <f>利润表!C371/利润表!F371</f>
        <v>0.0423505713259179</v>
      </c>
      <c r="S371" s="24">
        <f>利润表!F371/资产表!C371</f>
        <v>0.344547122176332</v>
      </c>
      <c r="T371" s="44">
        <f>资产表!C371/负债表!C371</f>
        <v>1.40594664262749</v>
      </c>
      <c r="U371" s="38"/>
      <c r="V371" s="38"/>
      <c r="W371" s="38"/>
      <c r="X371" s="38"/>
      <c r="Y371" s="24">
        <f>负债表!E371/资产表!C371</f>
        <v>0.288735454333345</v>
      </c>
      <c r="Z371" s="38"/>
      <c r="AA371" s="38"/>
      <c r="AB371" s="24">
        <f>(利润表!C371-利润表!C372)/利润表!C372</f>
        <v>-1.06583334858325</v>
      </c>
      <c r="AC371" s="24">
        <f>(利润表!F371-利润表!F372)/利润表!F372</f>
        <v>-0.464957549426423</v>
      </c>
      <c r="AD371" s="38"/>
      <c r="AE371" s="24"/>
      <c r="AF371" s="38"/>
      <c r="AG371" s="24">
        <f>(资产表!C371-资产表!C372)/资产表!C372</f>
        <v>0.193238927233631</v>
      </c>
      <c r="AH371" s="38"/>
      <c r="AI371" s="38"/>
      <c r="AJ371" s="38"/>
      <c r="AK371" s="38"/>
      <c r="AL371" s="38"/>
      <c r="AM371" s="3"/>
      <c r="AN371" s="38"/>
      <c r="AO371" s="38"/>
      <c r="AP371" s="38"/>
      <c r="AQ371" s="38"/>
      <c r="AR371" s="53"/>
      <c r="AS371" s="56"/>
      <c r="AT371" s="56"/>
      <c r="AU371" s="38"/>
      <c r="AV371" s="38"/>
      <c r="AW371" s="38"/>
      <c r="AX371" s="38"/>
      <c r="AY371" s="38"/>
      <c r="AZ371" s="38"/>
      <c r="BA371" s="38"/>
      <c r="BB371" s="38"/>
      <c r="BC371" s="38"/>
    </row>
    <row r="372" spans="1:55">
      <c r="A372" s="3"/>
      <c r="B372" s="3">
        <v>2018</v>
      </c>
      <c r="C372" s="38"/>
      <c r="D372" s="38"/>
      <c r="E372" s="38"/>
      <c r="F372" s="38"/>
      <c r="G372" s="24"/>
      <c r="H372" s="24"/>
      <c r="I372" s="24">
        <f>利润表!C372/负债表!C372</f>
        <v>-0.321744902103313</v>
      </c>
      <c r="J372" s="24">
        <f>利润表!C372/资产表!C372</f>
        <v>-0.264477887582322</v>
      </c>
      <c r="K372" s="24"/>
      <c r="L372" s="38"/>
      <c r="M372" s="24"/>
      <c r="N372" s="24"/>
      <c r="O372" s="24"/>
      <c r="P372" s="24"/>
      <c r="Q372" s="24"/>
      <c r="R372" s="24">
        <f>利润表!C372/利润表!F372</f>
        <v>-0.344192631136735</v>
      </c>
      <c r="S372" s="24">
        <f>利润表!F372/资产表!C372</f>
        <v>0.768400783912351</v>
      </c>
      <c r="T372" s="44">
        <f>资产表!C372/负债表!C372</f>
        <v>1.2165285538405</v>
      </c>
      <c r="U372" s="38"/>
      <c r="V372" s="38"/>
      <c r="W372" s="38"/>
      <c r="X372" s="38"/>
      <c r="Y372" s="24">
        <f>负债表!E372/资产表!C372</f>
        <v>0.177988879222715</v>
      </c>
      <c r="Z372" s="38"/>
      <c r="AA372" s="38"/>
      <c r="AB372" s="24">
        <f>(利润表!C372-利润表!C373)/利润表!C373</f>
        <v>-3.6575212676833</v>
      </c>
      <c r="AC372" s="24">
        <f>(利润表!F372-利润表!F373)/利润表!F373</f>
        <v>0.160007350407003</v>
      </c>
      <c r="AD372" s="38"/>
      <c r="AE372" s="24"/>
      <c r="AF372" s="38"/>
      <c r="AG372" s="24">
        <f>(资产表!C372-资产表!C373)/资产表!C373</f>
        <v>-0.316567134753283</v>
      </c>
      <c r="AH372" s="38"/>
      <c r="AI372" s="38"/>
      <c r="AJ372" s="38"/>
      <c r="AK372" s="38"/>
      <c r="AL372" s="38"/>
      <c r="AM372" s="3"/>
      <c r="AN372" s="38"/>
      <c r="AO372" s="38"/>
      <c r="AP372" s="38"/>
      <c r="AQ372" s="38"/>
      <c r="AR372" s="53"/>
      <c r="AS372" s="56"/>
      <c r="AT372" s="56"/>
      <c r="AU372" s="38"/>
      <c r="AV372" s="38"/>
      <c r="AW372" s="38"/>
      <c r="AX372" s="38"/>
      <c r="AY372" s="38"/>
      <c r="AZ372" s="38"/>
      <c r="BA372" s="38"/>
      <c r="BB372" s="38"/>
      <c r="BC372" s="38"/>
    </row>
    <row r="373" spans="1:55">
      <c r="A373" s="3"/>
      <c r="B373" s="3">
        <v>2017</v>
      </c>
      <c r="C373" s="38"/>
      <c r="D373" s="38"/>
      <c r="E373" s="38"/>
      <c r="F373" s="38"/>
      <c r="G373" s="24"/>
      <c r="H373" s="24"/>
      <c r="I373" s="24">
        <f>利润表!C373/负债表!C373</f>
        <v>0.08328943075681</v>
      </c>
      <c r="J373" s="24">
        <f>利润表!C373/资产表!C373</f>
        <v>0.0680155913342349</v>
      </c>
      <c r="K373" s="24"/>
      <c r="L373" s="38"/>
      <c r="M373" s="24"/>
      <c r="N373" s="24"/>
      <c r="O373" s="24"/>
      <c r="P373" s="24"/>
      <c r="Q373" s="24"/>
      <c r="R373" s="24">
        <f>利润表!C373/利润表!F373</f>
        <v>0.150239995039663</v>
      </c>
      <c r="S373" s="24">
        <f>利润表!F373/资产表!C373</f>
        <v>0.45271294981259</v>
      </c>
      <c r="T373" s="44">
        <f>资产表!C373/负债表!C373</f>
        <v>1.22456379666712</v>
      </c>
      <c r="U373" s="38"/>
      <c r="V373" s="38"/>
      <c r="W373" s="38"/>
      <c r="X373" s="38"/>
      <c r="Y373" s="24">
        <f>负债表!E373/资产表!C373</f>
        <v>0.183382684739099</v>
      </c>
      <c r="Z373" s="38"/>
      <c r="AA373" s="38"/>
      <c r="AB373" s="24">
        <f>(利润表!C373-利润表!C374)/利润表!C374</f>
        <v>1.75125435595445</v>
      </c>
      <c r="AC373" s="24">
        <f>(利润表!F373-利润表!F374)/利润表!F374</f>
        <v>0.985470246134136</v>
      </c>
      <c r="AD373" s="38"/>
      <c r="AE373" s="24"/>
      <c r="AF373" s="38"/>
      <c r="AG373" s="24">
        <f>(资产表!C373-资产表!C374)/资产表!C374</f>
        <v>0.159686856775359</v>
      </c>
      <c r="AH373" s="38"/>
      <c r="AI373" s="38"/>
      <c r="AJ373" s="38"/>
      <c r="AK373" s="38"/>
      <c r="AL373" s="38"/>
      <c r="AM373" s="3"/>
      <c r="AN373" s="38"/>
      <c r="AO373" s="38"/>
      <c r="AP373" s="38"/>
      <c r="AQ373" s="38"/>
      <c r="AR373" s="53"/>
      <c r="AS373" s="56"/>
      <c r="AT373" s="56"/>
      <c r="AU373" s="38"/>
      <c r="AV373" s="38"/>
      <c r="AW373" s="38"/>
      <c r="AX373" s="38"/>
      <c r="AY373" s="38"/>
      <c r="AZ373" s="38"/>
      <c r="BA373" s="38"/>
      <c r="BB373" s="38"/>
      <c r="BC373" s="38"/>
    </row>
    <row r="374" spans="1:55">
      <c r="A374" s="3"/>
      <c r="B374" s="3">
        <v>2016</v>
      </c>
      <c r="C374" s="38"/>
      <c r="D374" s="38"/>
      <c r="E374" s="38"/>
      <c r="F374" s="38"/>
      <c r="G374" s="24"/>
      <c r="H374" s="24"/>
      <c r="I374" s="24">
        <f>利润表!C374/负债表!C374</f>
        <v>0.0329770061309866</v>
      </c>
      <c r="J374" s="24">
        <f>利润表!C374/资产表!C374</f>
        <v>0.0286693911653082</v>
      </c>
      <c r="K374" s="24"/>
      <c r="L374" s="38"/>
      <c r="M374" s="24"/>
      <c r="N374" s="24"/>
      <c r="O374" s="24"/>
      <c r="P374" s="24"/>
      <c r="Q374" s="24"/>
      <c r="R374" s="24">
        <f>利润表!C374/利润表!F374</f>
        <v>0.108422196328376</v>
      </c>
      <c r="S374" s="24">
        <f>利润表!F374/资产表!C374</f>
        <v>0.264423634054395</v>
      </c>
      <c r="T374" s="44">
        <f>资产表!C374/负债表!C374</f>
        <v>1.15025135835082</v>
      </c>
      <c r="U374" s="38"/>
      <c r="V374" s="38"/>
      <c r="W374" s="38"/>
      <c r="X374" s="38"/>
      <c r="Y374" s="24">
        <f>负债表!E374/资产表!C374</f>
        <v>0.130624804100418</v>
      </c>
      <c r="Z374" s="38"/>
      <c r="AA374" s="38"/>
      <c r="AB374" s="24">
        <f>(利润表!C374-利润表!C375)/利润表!C375</f>
        <v>1.11907194805506</v>
      </c>
      <c r="AC374" s="24">
        <f>(利润表!F374-利润表!F375)/利润表!F375</f>
        <v>0.441367456731715</v>
      </c>
      <c r="AD374" s="38"/>
      <c r="AE374" s="24"/>
      <c r="AF374" s="38"/>
      <c r="AG374" s="24">
        <f>(资产表!C374-资产表!C375)/资产表!C375</f>
        <v>3.55587208235917</v>
      </c>
      <c r="AH374" s="38"/>
      <c r="AI374" s="38"/>
      <c r="AJ374" s="38"/>
      <c r="AK374" s="38"/>
      <c r="AL374" s="38"/>
      <c r="AM374" s="3"/>
      <c r="AN374" s="38"/>
      <c r="AO374" s="38"/>
      <c r="AP374" s="38"/>
      <c r="AQ374" s="38"/>
      <c r="AR374" s="53"/>
      <c r="AS374" s="56"/>
      <c r="AT374" s="56"/>
      <c r="AU374" s="38"/>
      <c r="AV374" s="38"/>
      <c r="AW374" s="38"/>
      <c r="AX374" s="38"/>
      <c r="AY374" s="38"/>
      <c r="AZ374" s="38"/>
      <c r="BA374" s="38"/>
      <c r="BB374" s="38"/>
      <c r="BC374" s="38"/>
    </row>
    <row r="375" spans="1:55">
      <c r="A375" s="3"/>
      <c r="B375" s="3">
        <v>2015</v>
      </c>
      <c r="C375" s="38"/>
      <c r="D375" s="38"/>
      <c r="E375" s="38"/>
      <c r="F375" s="38"/>
      <c r="G375" s="24"/>
      <c r="H375" s="24"/>
      <c r="I375" s="24">
        <f>利润表!C375/负债表!C375</f>
        <v>0.105721856573197</v>
      </c>
      <c r="J375" s="24">
        <f>利润表!C375/资产表!C375</f>
        <v>0.0616373969501806</v>
      </c>
      <c r="K375" s="24"/>
      <c r="L375" s="38"/>
      <c r="M375" s="24"/>
      <c r="N375" s="24"/>
      <c r="O375" s="24"/>
      <c r="P375" s="24"/>
      <c r="Q375" s="24"/>
      <c r="R375" s="24">
        <f>利润表!C375/利润表!F375</f>
        <v>0.073747484373304</v>
      </c>
      <c r="S375" s="24">
        <f>利润表!F375/资产表!C375</f>
        <v>0.83578982353048</v>
      </c>
      <c r="T375" s="44">
        <f>资产表!C375/负债表!C375</f>
        <v>1.71522260517666</v>
      </c>
      <c r="U375" s="38"/>
      <c r="V375" s="38"/>
      <c r="W375" s="38"/>
      <c r="X375" s="38"/>
      <c r="Y375" s="24">
        <f>负债表!E375/资产表!C375</f>
        <v>0.41698529568003</v>
      </c>
      <c r="Z375" s="38"/>
      <c r="AA375" s="38"/>
      <c r="AB375" s="24">
        <f>(利润表!C375-利润表!C376)/利润表!C376</f>
        <v>0.394453510474916</v>
      </c>
      <c r="AC375" s="24">
        <f>(利润表!F375-利润表!F376)/利润表!F376</f>
        <v>0.11873494235812</v>
      </c>
      <c r="AD375" s="38"/>
      <c r="AE375" s="24"/>
      <c r="AF375" s="38"/>
      <c r="AG375" s="24">
        <f>(资产表!C375-资产表!C376)/资产表!C376</f>
        <v>0.0798633884091356</v>
      </c>
      <c r="AH375" s="38"/>
      <c r="AI375" s="38"/>
      <c r="AJ375" s="38"/>
      <c r="AK375" s="38"/>
      <c r="AL375" s="38"/>
      <c r="AM375" s="3"/>
      <c r="AN375" s="38"/>
      <c r="AO375" s="38"/>
      <c r="AP375" s="38"/>
      <c r="AQ375" s="38"/>
      <c r="AR375" s="53"/>
      <c r="AS375" s="56"/>
      <c r="AT375" s="56"/>
      <c r="AU375" s="38"/>
      <c r="AV375" s="38"/>
      <c r="AW375" s="38"/>
      <c r="AX375" s="38"/>
      <c r="AY375" s="38"/>
      <c r="AZ375" s="38"/>
      <c r="BA375" s="38"/>
      <c r="BB375" s="38"/>
      <c r="BC375" s="38"/>
    </row>
    <row r="376" spans="1:55">
      <c r="A376" s="3"/>
      <c r="B376" s="3">
        <v>2014</v>
      </c>
      <c r="C376" s="38"/>
      <c r="D376" s="38"/>
      <c r="E376" s="38"/>
      <c r="F376" s="38"/>
      <c r="G376" s="24"/>
      <c r="H376" s="24"/>
      <c r="I376" s="24">
        <f>利润表!C376/负债表!C376</f>
        <v>0.0812671156730159</v>
      </c>
      <c r="J376" s="24">
        <f>利润表!C376/资产表!C376</f>
        <v>0.0477319378691028</v>
      </c>
      <c r="K376" s="24"/>
      <c r="L376" s="38"/>
      <c r="M376" s="24"/>
      <c r="N376" s="24"/>
      <c r="O376" s="24"/>
      <c r="P376" s="24"/>
      <c r="Q376" s="24"/>
      <c r="R376" s="24">
        <f>利润表!C376/利润表!F376</f>
        <v>0.0591657499225814</v>
      </c>
      <c r="S376" s="24">
        <f>利润表!F376/资产表!C376</f>
        <v>0.806749478060537</v>
      </c>
      <c r="T376" s="44">
        <f>资产表!C376/负债表!C376</f>
        <v>1.70257314705885</v>
      </c>
      <c r="U376" s="38"/>
      <c r="V376" s="38"/>
      <c r="W376" s="38"/>
      <c r="X376" s="38"/>
      <c r="Y376" s="24">
        <f>负债表!E376/资产表!C376</f>
        <v>0.412653722556665</v>
      </c>
      <c r="Z376" s="38"/>
      <c r="AA376" s="38"/>
      <c r="AB376" s="24">
        <f>(利润表!C376-利润表!C377)/利润表!C377</f>
        <v>0.751920559203517</v>
      </c>
      <c r="AC376" s="24">
        <f>(利润表!F376-利润表!F377)/利润表!F377</f>
        <v>0.479863564450173</v>
      </c>
      <c r="AD376" s="38"/>
      <c r="AE376" s="24"/>
      <c r="AF376" s="38"/>
      <c r="AG376" s="24">
        <f>(资产表!C376-资产表!C377)/资产表!C377</f>
        <v>0.0871060749312464</v>
      </c>
      <c r="AH376" s="38"/>
      <c r="AI376" s="38"/>
      <c r="AJ376" s="38"/>
      <c r="AK376" s="38"/>
      <c r="AL376" s="38"/>
      <c r="AM376" s="3"/>
      <c r="AN376" s="38"/>
      <c r="AO376" s="38"/>
      <c r="AP376" s="38"/>
      <c r="AQ376" s="38"/>
      <c r="AR376" s="53"/>
      <c r="AS376" s="56"/>
      <c r="AT376" s="56"/>
      <c r="AU376" s="38"/>
      <c r="AV376" s="38"/>
      <c r="AW376" s="38"/>
      <c r="AX376" s="38"/>
      <c r="AY376" s="38"/>
      <c r="AZ376" s="38"/>
      <c r="BA376" s="38"/>
      <c r="BB376" s="38"/>
      <c r="BC376" s="38"/>
    </row>
    <row r="377" spans="1:55">
      <c r="A377" s="3"/>
      <c r="B377" s="3">
        <v>2013</v>
      </c>
      <c r="C377" s="38"/>
      <c r="D377" s="38"/>
      <c r="E377" s="38"/>
      <c r="F377" s="38"/>
      <c r="G377" s="24"/>
      <c r="H377" s="24"/>
      <c r="I377" s="24">
        <f>利润表!C377/负债表!C377</f>
        <v>0.0461672766667844</v>
      </c>
      <c r="J377" s="24">
        <f>利润表!C377/资产表!C377</f>
        <v>0.029618740046828</v>
      </c>
      <c r="K377" s="24"/>
      <c r="L377" s="38"/>
      <c r="M377" s="24"/>
      <c r="N377" s="24"/>
      <c r="O377" s="24"/>
      <c r="P377" s="24"/>
      <c r="Q377" s="24"/>
      <c r="R377" s="24">
        <f>利润表!C377/利润表!F377</f>
        <v>0.0499778583645398</v>
      </c>
      <c r="S377" s="24">
        <f>利润表!F377/资产表!C377</f>
        <v>0.592637240091163</v>
      </c>
      <c r="T377" s="44">
        <f>资产表!C377/负债表!C377</f>
        <v>1.55871845303996</v>
      </c>
      <c r="U377" s="38"/>
      <c r="V377" s="38"/>
      <c r="W377" s="38"/>
      <c r="X377" s="38"/>
      <c r="Y377" s="24">
        <f>负债表!E377/资产表!C377</f>
        <v>0.358447320585892</v>
      </c>
      <c r="Z377" s="38"/>
      <c r="AA377" s="38"/>
      <c r="AB377" s="24">
        <f>(利润表!C377-利润表!C378)/利润表!C378</f>
        <v>-25.921891958543</v>
      </c>
      <c r="AC377" s="24">
        <f>(利润表!F377-利润表!F378)/利润表!F378</f>
        <v>0.184474060829146</v>
      </c>
      <c r="AD377" s="38"/>
      <c r="AE377" s="24"/>
      <c r="AF377" s="38"/>
      <c r="AG377" s="24">
        <f>(资产表!C377-资产表!C378)/资产表!C378</f>
        <v>0.090239895578173</v>
      </c>
      <c r="AH377" s="38"/>
      <c r="AI377" s="38"/>
      <c r="AJ377" s="38"/>
      <c r="AK377" s="38"/>
      <c r="AL377" s="38"/>
      <c r="AM377" s="3"/>
      <c r="AN377" s="38"/>
      <c r="AO377" s="38"/>
      <c r="AP377" s="38"/>
      <c r="AQ377" s="38"/>
      <c r="AR377" s="53"/>
      <c r="AS377" s="56"/>
      <c r="AT377" s="56"/>
      <c r="AU377" s="38"/>
      <c r="AV377" s="38"/>
      <c r="AW377" s="38"/>
      <c r="AX377" s="38"/>
      <c r="AY377" s="38"/>
      <c r="AZ377" s="38"/>
      <c r="BA377" s="38"/>
      <c r="BB377" s="38"/>
      <c r="BC377" s="38"/>
    </row>
    <row r="378" spans="1:55">
      <c r="A378" s="3"/>
      <c r="B378" s="3">
        <v>2012</v>
      </c>
      <c r="C378" s="38"/>
      <c r="D378" s="38"/>
      <c r="E378" s="38"/>
      <c r="F378" s="38"/>
      <c r="G378" s="24"/>
      <c r="H378" s="24"/>
      <c r="I378" s="24">
        <f>利润表!C378/负债表!C378</f>
        <v>-0.00205774477801819</v>
      </c>
      <c r="J378" s="24">
        <f>利润表!C378/资产表!C378</f>
        <v>-0.00129570949547197</v>
      </c>
      <c r="K378" s="24"/>
      <c r="L378" s="38"/>
      <c r="M378" s="24"/>
      <c r="N378" s="24"/>
      <c r="O378" s="24"/>
      <c r="P378" s="24"/>
      <c r="Q378" s="24"/>
      <c r="R378" s="24">
        <f>利润表!C378/利润表!F378</f>
        <v>-0.00237532033872324</v>
      </c>
      <c r="S378" s="24">
        <f>利润表!F378/资产表!C378</f>
        <v>0.545488317659263</v>
      </c>
      <c r="T378" s="44">
        <f>资产表!C378/负债表!C378</f>
        <v>1.58812201748097</v>
      </c>
      <c r="U378" s="38"/>
      <c r="V378" s="38"/>
      <c r="W378" s="38"/>
      <c r="X378" s="38"/>
      <c r="Y378" s="24">
        <f>负债表!E378/资产表!C378</f>
        <v>0.370325460517089</v>
      </c>
      <c r="Z378" s="38"/>
      <c r="AA378" s="38"/>
      <c r="AB378" s="24" t="e">
        <f>(利润表!C378-利润表!C379)/利润表!C379</f>
        <v>#DIV/0!</v>
      </c>
      <c r="AC378" s="24" t="e">
        <f>(利润表!F378-利润表!F379)/利润表!F379</f>
        <v>#DIV/0!</v>
      </c>
      <c r="AD378" s="38"/>
      <c r="AE378" s="24"/>
      <c r="AF378" s="38"/>
      <c r="AG378" s="24" t="e">
        <f>(资产表!C378-资产表!C379)/资产表!C379</f>
        <v>#DIV/0!</v>
      </c>
      <c r="AH378" s="38"/>
      <c r="AI378" s="38"/>
      <c r="AJ378" s="38"/>
      <c r="AK378" s="38"/>
      <c r="AL378" s="38"/>
      <c r="AM378" s="3"/>
      <c r="AN378" s="38"/>
      <c r="AO378" s="38"/>
      <c r="AP378" s="38"/>
      <c r="AQ378" s="38"/>
      <c r="AR378" s="53"/>
      <c r="AS378" s="56"/>
      <c r="AT378" s="56"/>
      <c r="AU378" s="38"/>
      <c r="AV378" s="38"/>
      <c r="AW378" s="38"/>
      <c r="AX378" s="38"/>
      <c r="AY378" s="38"/>
      <c r="AZ378" s="38"/>
      <c r="BA378" s="38"/>
      <c r="BB378" s="38"/>
      <c r="BC378" s="38"/>
    </row>
    <row r="379" spans="1:55">
      <c r="A379" s="3"/>
      <c r="B379" s="3">
        <v>2011</v>
      </c>
      <c r="C379" s="38"/>
      <c r="D379" s="38"/>
      <c r="E379" s="38"/>
      <c r="F379" s="38"/>
      <c r="G379" s="24"/>
      <c r="H379" s="24"/>
      <c r="I379" s="24" t="e">
        <f>利润表!C379/负债表!C379</f>
        <v>#DIV/0!</v>
      </c>
      <c r="J379" s="24" t="e">
        <f>利润表!C379/资产表!C379</f>
        <v>#DIV/0!</v>
      </c>
      <c r="K379" s="24"/>
      <c r="L379" s="38"/>
      <c r="M379" s="24"/>
      <c r="N379" s="24"/>
      <c r="O379" s="24"/>
      <c r="P379" s="24"/>
      <c r="Q379" s="24"/>
      <c r="R379" s="24" t="e">
        <f>利润表!C379/利润表!F379</f>
        <v>#DIV/0!</v>
      </c>
      <c r="S379" s="24" t="e">
        <f>利润表!F379/资产表!C379</f>
        <v>#DIV/0!</v>
      </c>
      <c r="T379" s="44" t="e">
        <f>资产表!C379/负债表!C379</f>
        <v>#DIV/0!</v>
      </c>
      <c r="U379" s="38"/>
      <c r="V379" s="38"/>
      <c r="W379" s="38"/>
      <c r="X379" s="38"/>
      <c r="Y379" s="24" t="e">
        <f>负债表!E379/资产表!C379</f>
        <v>#DIV/0!</v>
      </c>
      <c r="Z379" s="38"/>
      <c r="AA379" s="38"/>
      <c r="AB379" s="24" t="e">
        <f>(利润表!C379-利润表!C380)/利润表!C380</f>
        <v>#DIV/0!</v>
      </c>
      <c r="AC379" s="24" t="e">
        <f>(利润表!F379-利润表!F380)/利润表!F380</f>
        <v>#DIV/0!</v>
      </c>
      <c r="AD379" s="38"/>
      <c r="AE379" s="24"/>
      <c r="AF379" s="38"/>
      <c r="AG379" s="24" t="e">
        <f>(资产表!C379-资产表!C380)/资产表!C380</f>
        <v>#DIV/0!</v>
      </c>
      <c r="AH379" s="38"/>
      <c r="AI379" s="38"/>
      <c r="AJ379" s="38"/>
      <c r="AK379" s="38"/>
      <c r="AL379" s="38"/>
      <c r="AM379" s="3"/>
      <c r="AN379" s="38"/>
      <c r="AO379" s="38"/>
      <c r="AP379" s="38"/>
      <c r="AQ379" s="38"/>
      <c r="AR379" s="53"/>
      <c r="AS379" s="56"/>
      <c r="AT379" s="56"/>
      <c r="AU379" s="38"/>
      <c r="AV379" s="38"/>
      <c r="AW379" s="38"/>
      <c r="AX379" s="38"/>
      <c r="AY379" s="38"/>
      <c r="AZ379" s="38"/>
      <c r="BA379" s="38"/>
      <c r="BB379" s="38"/>
      <c r="BC379" s="38"/>
    </row>
    <row r="380" spans="1:55">
      <c r="A380" s="3"/>
      <c r="B380" s="3">
        <v>2010</v>
      </c>
      <c r="C380" s="38"/>
      <c r="D380" s="38"/>
      <c r="E380" s="38"/>
      <c r="F380" s="38"/>
      <c r="G380" s="24"/>
      <c r="H380" s="24"/>
      <c r="I380" s="24" t="e">
        <f>利润表!C380/负债表!C380</f>
        <v>#DIV/0!</v>
      </c>
      <c r="J380" s="24" t="e">
        <f>利润表!C380/资产表!C380</f>
        <v>#DIV/0!</v>
      </c>
      <c r="K380" s="24"/>
      <c r="L380" s="38"/>
      <c r="M380" s="24"/>
      <c r="N380" s="24"/>
      <c r="O380" s="24"/>
      <c r="P380" s="24"/>
      <c r="Q380" s="24"/>
      <c r="R380" s="24" t="e">
        <f>利润表!C380/利润表!F380</f>
        <v>#DIV/0!</v>
      </c>
      <c r="S380" s="24" t="e">
        <f>利润表!F380/资产表!C380</f>
        <v>#DIV/0!</v>
      </c>
      <c r="T380" s="44" t="e">
        <f>资产表!C380/负债表!C380</f>
        <v>#DIV/0!</v>
      </c>
      <c r="U380" s="38"/>
      <c r="V380" s="38"/>
      <c r="W380" s="38"/>
      <c r="X380" s="38"/>
      <c r="Y380" s="24" t="e">
        <f>负债表!E380/资产表!C380</f>
        <v>#DIV/0!</v>
      </c>
      <c r="Z380" s="38"/>
      <c r="AA380" s="38"/>
      <c r="AB380" s="24">
        <f>(利润表!C380-利润表!C381)/利润表!C381</f>
        <v>-1</v>
      </c>
      <c r="AC380" s="24">
        <f>(利润表!F380-利润表!F381)/利润表!F381</f>
        <v>-1</v>
      </c>
      <c r="AD380" s="38"/>
      <c r="AE380" s="24"/>
      <c r="AF380" s="38"/>
      <c r="AG380" s="24">
        <f>(资产表!C380-资产表!C381)/资产表!C381</f>
        <v>-1</v>
      </c>
      <c r="AH380" s="38"/>
      <c r="AI380" s="38"/>
      <c r="AJ380" s="38"/>
      <c r="AK380" s="38"/>
      <c r="AL380" s="38"/>
      <c r="AM380" s="3"/>
      <c r="AN380" s="38"/>
      <c r="AO380" s="38"/>
      <c r="AP380" s="38"/>
      <c r="AQ380" s="38"/>
      <c r="AR380" s="53"/>
      <c r="AS380" s="56"/>
      <c r="AT380" s="56"/>
      <c r="AU380" s="38"/>
      <c r="AV380" s="38"/>
      <c r="AW380" s="38"/>
      <c r="AX380" s="38"/>
      <c r="AY380" s="38"/>
      <c r="AZ380" s="38"/>
      <c r="BA380" s="38"/>
      <c r="BB380" s="38"/>
      <c r="BC380" s="38"/>
    </row>
    <row r="381" spans="1:55">
      <c r="A381" s="3" t="s">
        <v>83</v>
      </c>
      <c r="B381" s="3">
        <v>2023</v>
      </c>
      <c r="C381" s="38"/>
      <c r="D381" s="38"/>
      <c r="E381" s="38"/>
      <c r="F381" s="38"/>
      <c r="G381" s="24"/>
      <c r="H381" s="24"/>
      <c r="I381" s="24">
        <f>利润表!C381/负债表!C381</f>
        <v>-0.894626791138295</v>
      </c>
      <c r="J381" s="24">
        <f>利润表!C381/资产表!C381</f>
        <v>-0.222517344132725</v>
      </c>
      <c r="K381" s="24"/>
      <c r="L381" s="38"/>
      <c r="M381" s="24"/>
      <c r="N381" s="24"/>
      <c r="O381" s="24"/>
      <c r="P381" s="24"/>
      <c r="Q381" s="24"/>
      <c r="R381" s="24">
        <f>利润表!C381/利润表!F381</f>
        <v>-0.125251421661339</v>
      </c>
      <c r="S381" s="24">
        <f>利润表!F381/资产表!C381</f>
        <v>1.77656541683318</v>
      </c>
      <c r="T381" s="44">
        <f>资产表!C381/负债表!C381</f>
        <v>4.02048116574983</v>
      </c>
      <c r="U381" s="38"/>
      <c r="V381" s="38"/>
      <c r="W381" s="38"/>
      <c r="X381" s="38"/>
      <c r="Y381" s="24">
        <f>负债表!E381/资产表!C381</f>
        <v>0.751273551902463</v>
      </c>
      <c r="Z381" s="38"/>
      <c r="AA381" s="38"/>
      <c r="AB381" s="24">
        <f>(利润表!C381-利润表!C382)/利润表!C382</f>
        <v>0.065607164253344</v>
      </c>
      <c r="AC381" s="24">
        <f>(利润表!F381-利润表!F382)/利润表!F382</f>
        <v>-0.353284471177493</v>
      </c>
      <c r="AD381" s="38"/>
      <c r="AE381" s="24"/>
      <c r="AF381" s="38"/>
      <c r="AG381" s="24">
        <f>(资产表!C381-资产表!C382)/资产表!C382</f>
        <v>-0.509172095769855</v>
      </c>
      <c r="AH381" s="38"/>
      <c r="AI381" s="38"/>
      <c r="AJ381" s="38"/>
      <c r="AK381" s="38"/>
      <c r="AL381" s="38"/>
      <c r="AM381" s="3"/>
      <c r="AN381" s="38"/>
      <c r="AO381" s="38"/>
      <c r="AP381" s="38"/>
      <c r="AQ381" s="38"/>
      <c r="AR381" s="53"/>
      <c r="AS381" s="56"/>
      <c r="AT381" s="56"/>
      <c r="AU381" s="38"/>
      <c r="AV381" s="38"/>
      <c r="AW381" s="38"/>
      <c r="AX381" s="38"/>
      <c r="AY381" s="38"/>
      <c r="AZ381" s="38"/>
      <c r="BA381" s="38"/>
      <c r="BB381" s="38"/>
      <c r="BC381" s="38"/>
    </row>
    <row r="382" spans="1:55">
      <c r="A382" s="3"/>
      <c r="B382" s="3">
        <v>2022</v>
      </c>
      <c r="C382" s="38"/>
      <c r="D382" s="38"/>
      <c r="E382" s="38"/>
      <c r="F382" s="38"/>
      <c r="G382" s="24"/>
      <c r="H382" s="24"/>
      <c r="I382" s="24">
        <f>利润表!C382/负债表!C382</f>
        <v>-0.417682714173286</v>
      </c>
      <c r="J382" s="24">
        <f>利润表!C382/资产表!C382</f>
        <v>-0.102493419094128</v>
      </c>
      <c r="K382" s="24"/>
      <c r="L382" s="38"/>
      <c r="M382" s="24"/>
      <c r="N382" s="24"/>
      <c r="O382" s="24"/>
      <c r="P382" s="24"/>
      <c r="Q382" s="24"/>
      <c r="R382" s="24">
        <f>利润表!C382/利润表!F382</f>
        <v>-0.0760149162963265</v>
      </c>
      <c r="S382" s="24">
        <f>利润表!F382/资产表!C382</f>
        <v>1.3483329863126</v>
      </c>
      <c r="T382" s="44">
        <f>资产表!C382/负债表!C382</f>
        <v>4.07521495394444</v>
      </c>
      <c r="U382" s="38"/>
      <c r="V382" s="38"/>
      <c r="W382" s="38"/>
      <c r="X382" s="38"/>
      <c r="Y382" s="24">
        <f>负债表!E382/资产表!C382</f>
        <v>0.754614170957512</v>
      </c>
      <c r="Z382" s="38"/>
      <c r="AA382" s="38"/>
      <c r="AB382" s="24">
        <f>(利润表!C382-利润表!C383)/利润表!C383</f>
        <v>-3.82309709882317</v>
      </c>
      <c r="AC382" s="24">
        <f>(利润表!F382-利润表!F383)/利润表!F383</f>
        <v>-0.356404369139114</v>
      </c>
      <c r="AD382" s="38"/>
      <c r="AE382" s="24"/>
      <c r="AF382" s="38"/>
      <c r="AG382" s="24">
        <f>(资产表!C382-资产表!C383)/资产表!C383</f>
        <v>-0.308176697602423</v>
      </c>
      <c r="AH382" s="38"/>
      <c r="AI382" s="38"/>
      <c r="AJ382" s="38"/>
      <c r="AK382" s="38"/>
      <c r="AL382" s="38"/>
      <c r="AM382" s="3"/>
      <c r="AN382" s="38"/>
      <c r="AO382" s="38"/>
      <c r="AP382" s="38"/>
      <c r="AQ382" s="38"/>
      <c r="AR382" s="53"/>
      <c r="AS382" s="56"/>
      <c r="AT382" s="56"/>
      <c r="AU382" s="38"/>
      <c r="AV382" s="38"/>
      <c r="AW382" s="38"/>
      <c r="AX382" s="38"/>
      <c r="AY382" s="38"/>
      <c r="AZ382" s="38"/>
      <c r="BA382" s="38"/>
      <c r="BB382" s="38"/>
      <c r="BC382" s="38"/>
    </row>
    <row r="383" spans="1:55">
      <c r="A383" s="3"/>
      <c r="B383" s="3">
        <v>2021</v>
      </c>
      <c r="C383" s="38"/>
      <c r="D383" s="38"/>
      <c r="E383" s="38"/>
      <c r="F383" s="38"/>
      <c r="G383" s="24"/>
      <c r="H383" s="24"/>
      <c r="I383" s="24">
        <f>利润表!C383/负债表!C383</f>
        <v>0.098880830790447</v>
      </c>
      <c r="J383" s="24">
        <f>利润表!C383/资产表!C383</f>
        <v>0.0251168603804938</v>
      </c>
      <c r="K383" s="24"/>
      <c r="L383" s="38"/>
      <c r="M383" s="24"/>
      <c r="N383" s="24"/>
      <c r="O383" s="24"/>
      <c r="P383" s="24"/>
      <c r="Q383" s="24"/>
      <c r="R383" s="24">
        <f>利润表!C383/利润表!F383</f>
        <v>0.0173295024209283</v>
      </c>
      <c r="S383" s="24">
        <f>利润表!F383/资产表!C383</f>
        <v>1.44936996864728</v>
      </c>
      <c r="T383" s="44">
        <f>资产表!C383/负债表!C383</f>
        <v>3.93683084957703</v>
      </c>
      <c r="U383" s="38"/>
      <c r="V383" s="38"/>
      <c r="W383" s="38"/>
      <c r="X383" s="38"/>
      <c r="Y383" s="24">
        <f>负债表!E383/资产表!C383</f>
        <v>0.745988578577757</v>
      </c>
      <c r="Z383" s="38"/>
      <c r="AA383" s="38"/>
      <c r="AB383" s="24">
        <f>(利润表!C383-利润表!C384)/利润表!C384</f>
        <v>0.092813660223175</v>
      </c>
      <c r="AC383" s="24">
        <f>(利润表!F383-利润表!F384)/利润表!F384</f>
        <v>0.445108774478248</v>
      </c>
      <c r="AD383" s="38"/>
      <c r="AE383" s="24"/>
      <c r="AF383" s="38"/>
      <c r="AG383" s="24">
        <f>(资产表!C383-资产表!C384)/资产表!C384</f>
        <v>0.320569727620119</v>
      </c>
      <c r="AH383" s="38"/>
      <c r="AI383" s="38"/>
      <c r="AJ383" s="38"/>
      <c r="AK383" s="38"/>
      <c r="AL383" s="38"/>
      <c r="AM383" s="3"/>
      <c r="AN383" s="38"/>
      <c r="AO383" s="38"/>
      <c r="AP383" s="38"/>
      <c r="AQ383" s="38"/>
      <c r="AR383" s="53"/>
      <c r="AS383" s="56"/>
      <c r="AT383" s="56"/>
      <c r="AU383" s="38"/>
      <c r="AV383" s="38"/>
      <c r="AW383" s="38"/>
      <c r="AX383" s="38"/>
      <c r="AY383" s="38"/>
      <c r="AZ383" s="38"/>
      <c r="BA383" s="38"/>
      <c r="BB383" s="38"/>
      <c r="BC383" s="38"/>
    </row>
    <row r="384" spans="1:55">
      <c r="A384" s="3"/>
      <c r="B384" s="3">
        <v>2020</v>
      </c>
      <c r="C384" s="38"/>
      <c r="D384" s="38"/>
      <c r="E384" s="38"/>
      <c r="F384" s="38"/>
      <c r="G384" s="24"/>
      <c r="H384" s="24"/>
      <c r="I384" s="24">
        <f>利润表!C384/负债表!C384</f>
        <v>0.117897093110067</v>
      </c>
      <c r="J384" s="24">
        <f>利润表!C384/资产表!C384</f>
        <v>0.0303515289739035</v>
      </c>
      <c r="K384" s="24"/>
      <c r="L384" s="38"/>
      <c r="M384" s="24"/>
      <c r="N384" s="24"/>
      <c r="O384" s="24"/>
      <c r="P384" s="24"/>
      <c r="Q384" s="24"/>
      <c r="R384" s="24">
        <f>利润表!C384/利润表!F384</f>
        <v>0.0229160898306406</v>
      </c>
      <c r="S384" s="24">
        <f>利润表!F384/资产表!C384</f>
        <v>1.32446369333572</v>
      </c>
      <c r="T384" s="44">
        <f>资产表!C384/负债表!C384</f>
        <v>3.88438728116255</v>
      </c>
      <c r="U384" s="38"/>
      <c r="V384" s="38"/>
      <c r="W384" s="38"/>
      <c r="X384" s="38"/>
      <c r="Y384" s="24">
        <f>负债表!E384/资产表!C384</f>
        <v>0.742559140575521</v>
      </c>
      <c r="Z384" s="38"/>
      <c r="AA384" s="38"/>
      <c r="AB384" s="24">
        <f>(利润表!C384-利润表!C385)/利润表!C385</f>
        <v>0.0904249347914214</v>
      </c>
      <c r="AC384" s="24">
        <f>(利润表!F384-利润表!F385)/利润表!F385</f>
        <v>-0.129727957873312</v>
      </c>
      <c r="AD384" s="38"/>
      <c r="AE384" s="24"/>
      <c r="AF384" s="38"/>
      <c r="AG384" s="24">
        <f>(资产表!C384-资产表!C385)/资产表!C385</f>
        <v>0.136354602477863</v>
      </c>
      <c r="AH384" s="38"/>
      <c r="AI384" s="38"/>
      <c r="AJ384" s="38"/>
      <c r="AK384" s="38"/>
      <c r="AL384" s="38"/>
      <c r="AM384" s="3"/>
      <c r="AN384" s="38"/>
      <c r="AO384" s="38"/>
      <c r="AP384" s="38"/>
      <c r="AQ384" s="38"/>
      <c r="AR384" s="53"/>
      <c r="AS384" s="56"/>
      <c r="AT384" s="56"/>
      <c r="AU384" s="38"/>
      <c r="AV384" s="38"/>
      <c r="AW384" s="38"/>
      <c r="AX384" s="38"/>
      <c r="AY384" s="38"/>
      <c r="AZ384" s="38"/>
      <c r="BA384" s="38"/>
      <c r="BB384" s="38"/>
      <c r="BC384" s="38"/>
    </row>
    <row r="385" spans="1:55">
      <c r="A385" s="3"/>
      <c r="B385" s="3">
        <v>2019</v>
      </c>
      <c r="C385" s="38"/>
      <c r="D385" s="38"/>
      <c r="E385" s="38"/>
      <c r="F385" s="38"/>
      <c r="G385" s="24"/>
      <c r="H385" s="24"/>
      <c r="I385" s="24">
        <f>利润表!C385/负债表!C385</f>
        <v>0.113571909986733</v>
      </c>
      <c r="J385" s="24">
        <f>利润表!C385/资产表!C385</f>
        <v>0.0316299623580533</v>
      </c>
      <c r="K385" s="24"/>
      <c r="L385" s="38"/>
      <c r="M385" s="24"/>
      <c r="N385" s="24"/>
      <c r="O385" s="24"/>
      <c r="P385" s="24"/>
      <c r="Q385" s="24"/>
      <c r="R385" s="24">
        <f>利润表!C385/利润表!F385</f>
        <v>0.0182894132903197</v>
      </c>
      <c r="S385" s="24">
        <f>利润表!F385/资产表!C385</f>
        <v>1.72941372453946</v>
      </c>
      <c r="T385" s="44">
        <f>资产表!C385/负债表!C385</f>
        <v>3.59064322306461</v>
      </c>
      <c r="U385" s="38"/>
      <c r="V385" s="38"/>
      <c r="W385" s="38"/>
      <c r="X385" s="38"/>
      <c r="Y385" s="24">
        <f>负债表!E385/资产表!C385</f>
        <v>0.721498367318572</v>
      </c>
      <c r="Z385" s="38"/>
      <c r="AA385" s="38"/>
      <c r="AB385" s="24">
        <f>(利润表!C385-利润表!C386)/利润表!C386</f>
        <v>0.497076677229962</v>
      </c>
      <c r="AC385" s="24">
        <f>(利润表!F385-利润表!F386)/利润表!F386</f>
        <v>-0.0224156198057053</v>
      </c>
      <c r="AD385" s="38"/>
      <c r="AE385" s="24"/>
      <c r="AF385" s="38"/>
      <c r="AG385" s="24">
        <f>(资产表!C385-资产表!C386)/资产表!C386</f>
        <v>-0.0220062008254756</v>
      </c>
      <c r="AH385" s="38"/>
      <c r="AI385" s="38"/>
      <c r="AJ385" s="38"/>
      <c r="AK385" s="38"/>
      <c r="AL385" s="38"/>
      <c r="AM385" s="3"/>
      <c r="AN385" s="38"/>
      <c r="AO385" s="38"/>
      <c r="AP385" s="38"/>
      <c r="AQ385" s="38"/>
      <c r="AR385" s="53"/>
      <c r="AS385" s="56"/>
      <c r="AT385" s="56"/>
      <c r="AU385" s="38"/>
      <c r="AV385" s="38"/>
      <c r="AW385" s="38"/>
      <c r="AX385" s="38"/>
      <c r="AY385" s="38"/>
      <c r="AZ385" s="38"/>
      <c r="BA385" s="38"/>
      <c r="BB385" s="38"/>
      <c r="BC385" s="38"/>
    </row>
    <row r="386" spans="1:55">
      <c r="A386" s="3"/>
      <c r="B386" s="3">
        <v>2018</v>
      </c>
      <c r="C386" s="38"/>
      <c r="D386" s="38"/>
      <c r="E386" s="38"/>
      <c r="F386" s="38"/>
      <c r="G386" s="24"/>
      <c r="H386" s="24"/>
      <c r="I386" s="24">
        <f>利润表!C386/负债表!C386</f>
        <v>0.0955885740523187</v>
      </c>
      <c r="J386" s="24">
        <f>利润表!C386/资产表!C386</f>
        <v>0.0206628742033018</v>
      </c>
      <c r="K386" s="24"/>
      <c r="L386" s="38"/>
      <c r="M386" s="24"/>
      <c r="N386" s="24"/>
      <c r="O386" s="24"/>
      <c r="P386" s="24"/>
      <c r="Q386" s="24"/>
      <c r="R386" s="24">
        <f>利润表!C386/利润表!F386</f>
        <v>0.0119429051480628</v>
      </c>
      <c r="S386" s="24">
        <f>利润表!F386/资产表!C386</f>
        <v>1.7301380147571</v>
      </c>
      <c r="T386" s="44">
        <f>资产表!C386/负债表!C386</f>
        <v>4.62610250209258</v>
      </c>
      <c r="U386" s="38"/>
      <c r="V386" s="38"/>
      <c r="W386" s="38"/>
      <c r="X386" s="38"/>
      <c r="Y386" s="24">
        <f>负债表!E386/资产表!C386</f>
        <v>0.783835312869168</v>
      </c>
      <c r="Z386" s="38"/>
      <c r="AA386" s="38"/>
      <c r="AB386" s="24">
        <f>(利润表!C386-利润表!C387)/利润表!C387</f>
        <v>0.0130298013568808</v>
      </c>
      <c r="AC386" s="24">
        <f>(利润表!F386-利润表!F387)/利润表!F387</f>
        <v>0.308073682526883</v>
      </c>
      <c r="AD386" s="38"/>
      <c r="AE386" s="24"/>
      <c r="AF386" s="38"/>
      <c r="AG386" s="24">
        <f>(资产表!C386-资产表!C387)/资产表!C387</f>
        <v>0.304226452328795</v>
      </c>
      <c r="AH386" s="38"/>
      <c r="AI386" s="38"/>
      <c r="AJ386" s="38"/>
      <c r="AK386" s="38"/>
      <c r="AL386" s="38"/>
      <c r="AM386" s="3"/>
      <c r="AN386" s="38"/>
      <c r="AO386" s="38"/>
      <c r="AP386" s="38"/>
      <c r="AQ386" s="38"/>
      <c r="AR386" s="53"/>
      <c r="AS386" s="56"/>
      <c r="AT386" s="56"/>
      <c r="AU386" s="38"/>
      <c r="AV386" s="38"/>
      <c r="AW386" s="38"/>
      <c r="AX386" s="38"/>
      <c r="AY386" s="38"/>
      <c r="AZ386" s="38"/>
      <c r="BA386" s="38"/>
      <c r="BB386" s="38"/>
      <c r="BC386" s="38"/>
    </row>
    <row r="387" spans="1:55">
      <c r="A387" s="3"/>
      <c r="B387" s="3">
        <v>2017</v>
      </c>
      <c r="C387" s="38"/>
      <c r="D387" s="38"/>
      <c r="E387" s="38"/>
      <c r="F387" s="38"/>
      <c r="G387" s="24"/>
      <c r="H387" s="24"/>
      <c r="I387" s="24">
        <f>利润表!C387/负债表!C387</f>
        <v>0.103875827048014</v>
      </c>
      <c r="J387" s="24">
        <f>利润表!C387/资产表!C387</f>
        <v>0.0266024425747319</v>
      </c>
      <c r="K387" s="24"/>
      <c r="L387" s="38"/>
      <c r="M387" s="24"/>
      <c r="N387" s="24"/>
      <c r="O387" s="24"/>
      <c r="P387" s="24"/>
      <c r="Q387" s="24"/>
      <c r="R387" s="24">
        <f>利润表!C387/利润表!F387</f>
        <v>0.0154212639116549</v>
      </c>
      <c r="S387" s="24">
        <f>利润表!F387/资产表!C387</f>
        <v>1.72504943350503</v>
      </c>
      <c r="T387" s="44">
        <f>资产表!C387/负债表!C387</f>
        <v>3.90474772217643</v>
      </c>
      <c r="U387" s="38"/>
      <c r="V387" s="38"/>
      <c r="W387" s="38"/>
      <c r="X387" s="38"/>
      <c r="Y387" s="24">
        <f>负债表!E387/资产表!C387</f>
        <v>0.743901508842518</v>
      </c>
      <c r="Z387" s="38"/>
      <c r="AA387" s="38"/>
      <c r="AB387" s="24">
        <f>(利润表!C387-利润表!C388)/利润表!C388</f>
        <v>0.234085141506888</v>
      </c>
      <c r="AC387" s="24">
        <f>(利润表!F387-利润表!F388)/利润表!F388</f>
        <v>0.237652003753665</v>
      </c>
      <c r="AD387" s="38"/>
      <c r="AE387" s="24"/>
      <c r="AF387" s="38"/>
      <c r="AG387" s="24">
        <f>(资产表!C387-资产表!C388)/资产表!C388</f>
        <v>0.213837245557721</v>
      </c>
      <c r="AH387" s="38"/>
      <c r="AI387" s="38"/>
      <c r="AJ387" s="38"/>
      <c r="AK387" s="38"/>
      <c r="AL387" s="38"/>
      <c r="AM387" s="3"/>
      <c r="AN387" s="38"/>
      <c r="AO387" s="38"/>
      <c r="AP387" s="38"/>
      <c r="AQ387" s="38"/>
      <c r="AR387" s="53"/>
      <c r="AS387" s="56"/>
      <c r="AT387" s="56"/>
      <c r="AU387" s="38"/>
      <c r="AV387" s="38"/>
      <c r="AW387" s="38"/>
      <c r="AX387" s="38"/>
      <c r="AY387" s="38"/>
      <c r="AZ387" s="38"/>
      <c r="BA387" s="38"/>
      <c r="BB387" s="38"/>
      <c r="BC387" s="38"/>
    </row>
    <row r="388" spans="1:55">
      <c r="A388" s="3"/>
      <c r="B388" s="3">
        <v>2016</v>
      </c>
      <c r="C388" s="38"/>
      <c r="D388" s="38"/>
      <c r="E388" s="38"/>
      <c r="F388" s="38"/>
      <c r="G388" s="24"/>
      <c r="H388" s="24"/>
      <c r="I388" s="24">
        <f>利润表!C388/负债表!C388</f>
        <v>0.157054829865654</v>
      </c>
      <c r="J388" s="24">
        <f>利润表!C388/资产表!C388</f>
        <v>0.0261659706724861</v>
      </c>
      <c r="K388" s="24"/>
      <c r="L388" s="38"/>
      <c r="M388" s="24"/>
      <c r="N388" s="24"/>
      <c r="O388" s="24"/>
      <c r="P388" s="24"/>
      <c r="Q388" s="24"/>
      <c r="R388" s="24">
        <f>利润表!C388/利润表!F388</f>
        <v>0.0154658358153219</v>
      </c>
      <c r="S388" s="24">
        <f>利润表!F388/资产表!C388</f>
        <v>1.69185622975278</v>
      </c>
      <c r="T388" s="44">
        <f>资产表!C388/负债表!C388</f>
        <v>6.00225505988203</v>
      </c>
      <c r="U388" s="38"/>
      <c r="V388" s="38"/>
      <c r="W388" s="38"/>
      <c r="X388" s="38"/>
      <c r="Y388" s="24">
        <f>负债表!E388/资产表!C388</f>
        <v>0.833395950351424</v>
      </c>
      <c r="Z388" s="38"/>
      <c r="AA388" s="38"/>
      <c r="AB388" s="24">
        <f>(利润表!C388-利润表!C389)/利润表!C389</f>
        <v>0.317627995034116</v>
      </c>
      <c r="AC388" s="24">
        <f>(利润表!F388-利润表!F389)/利润表!F389</f>
        <v>0.281352552066274</v>
      </c>
      <c r="AD388" s="38"/>
      <c r="AE388" s="24"/>
      <c r="AF388" s="38"/>
      <c r="AG388" s="24">
        <f>(资产表!C388-资产表!C389)/资产表!C389</f>
        <v>0.398287656659423</v>
      </c>
      <c r="AH388" s="38"/>
      <c r="AI388" s="38"/>
      <c r="AJ388" s="38"/>
      <c r="AK388" s="38"/>
      <c r="AL388" s="38"/>
      <c r="AM388" s="3"/>
      <c r="AN388" s="38"/>
      <c r="AO388" s="38"/>
      <c r="AP388" s="38"/>
      <c r="AQ388" s="38"/>
      <c r="AR388" s="53"/>
      <c r="AS388" s="56"/>
      <c r="AT388" s="56"/>
      <c r="AU388" s="38"/>
      <c r="AV388" s="38"/>
      <c r="AW388" s="38"/>
      <c r="AX388" s="38"/>
      <c r="AY388" s="38"/>
      <c r="AZ388" s="38"/>
      <c r="BA388" s="38"/>
      <c r="BB388" s="38"/>
      <c r="BC388" s="38"/>
    </row>
    <row r="389" spans="1:55">
      <c r="A389" s="3"/>
      <c r="B389" s="3">
        <v>2015</v>
      </c>
      <c r="C389" s="38"/>
      <c r="D389" s="38"/>
      <c r="E389" s="38"/>
      <c r="F389" s="38"/>
      <c r="G389" s="24"/>
      <c r="H389" s="24"/>
      <c r="I389" s="24">
        <f>利润表!C389/负债表!C389</f>
        <v>0.123830749535923</v>
      </c>
      <c r="J389" s="24">
        <f>利润表!C389/资产表!C389</f>
        <v>0.027767741694728</v>
      </c>
      <c r="K389" s="24"/>
      <c r="L389" s="38"/>
      <c r="M389" s="24"/>
      <c r="N389" s="24"/>
      <c r="O389" s="24"/>
      <c r="P389" s="24"/>
      <c r="Q389" s="24"/>
      <c r="R389" s="24">
        <f>利润表!C389/利润表!F389</f>
        <v>0.015040047924367</v>
      </c>
      <c r="S389" s="24">
        <f>利润表!F389/资产表!C389</f>
        <v>1.84625353817792</v>
      </c>
      <c r="T389" s="44">
        <f>资产表!C389/负债表!C389</f>
        <v>4.45951820271482</v>
      </c>
      <c r="U389" s="38"/>
      <c r="V389" s="38"/>
      <c r="W389" s="38"/>
      <c r="X389" s="38"/>
      <c r="Y389" s="24">
        <f>负债表!E389/资产表!C389</f>
        <v>0.775760529603572</v>
      </c>
      <c r="Z389" s="38"/>
      <c r="AA389" s="38"/>
      <c r="AB389" s="24">
        <f>(利润表!C389-利润表!C390)/利润表!C390</f>
        <v>-0.146368489871774</v>
      </c>
      <c r="AC389" s="24">
        <f>(利润表!F389-利润表!F390)/利润表!F390</f>
        <v>0.713808600079258</v>
      </c>
      <c r="AD389" s="38"/>
      <c r="AE389" s="24"/>
      <c r="AF389" s="38"/>
      <c r="AG389" s="24">
        <f>(资产表!C389-资产表!C390)/资产表!C390</f>
        <v>0.751515470928899</v>
      </c>
      <c r="AH389" s="38"/>
      <c r="AI389" s="38"/>
      <c r="AJ389" s="38"/>
      <c r="AK389" s="38"/>
      <c r="AL389" s="38"/>
      <c r="AM389" s="3"/>
      <c r="AN389" s="38"/>
      <c r="AO389" s="38"/>
      <c r="AP389" s="38"/>
      <c r="AQ389" s="38"/>
      <c r="AR389" s="53"/>
      <c r="AS389" s="56"/>
      <c r="AT389" s="56"/>
      <c r="AU389" s="38"/>
      <c r="AV389" s="38"/>
      <c r="AW389" s="38"/>
      <c r="AX389" s="38"/>
      <c r="AY389" s="38"/>
      <c r="AZ389" s="38"/>
      <c r="BA389" s="38"/>
      <c r="BB389" s="38"/>
      <c r="BC389" s="38"/>
    </row>
    <row r="390" spans="1:55">
      <c r="A390" s="3"/>
      <c r="B390" s="3">
        <v>2014</v>
      </c>
      <c r="C390" s="38"/>
      <c r="D390" s="38"/>
      <c r="E390" s="38"/>
      <c r="F390" s="38"/>
      <c r="G390" s="24"/>
      <c r="H390" s="24"/>
      <c r="I390" s="24" t="e">
        <f>利润表!C390/负债表!C390</f>
        <v>#VALUE!</v>
      </c>
      <c r="J390" s="24">
        <f>利润表!C390/资产表!C390</f>
        <v>0.0569749694030952</v>
      </c>
      <c r="K390" s="24"/>
      <c r="L390" s="38"/>
      <c r="M390" s="24"/>
      <c r="N390" s="24"/>
      <c r="O390" s="24"/>
      <c r="P390" s="24"/>
      <c r="Q390" s="24"/>
      <c r="R390" s="24">
        <f>利润表!C390/利润表!F390</f>
        <v>0.0301954217628547</v>
      </c>
      <c r="S390" s="24">
        <f>利润表!F390/资产表!C390</f>
        <v>1.88687443581874</v>
      </c>
      <c r="T390" s="44" t="e">
        <f>资产表!C390/负债表!C390</f>
        <v>#VALUE!</v>
      </c>
      <c r="U390" s="38"/>
      <c r="V390" s="38"/>
      <c r="W390" s="38"/>
      <c r="X390" s="38"/>
      <c r="Y390" s="24" t="e">
        <f>负债表!E390/资产表!C390</f>
        <v>#VALUE!</v>
      </c>
      <c r="Z390" s="38"/>
      <c r="AA390" s="38"/>
      <c r="AB390" s="24">
        <f>(利润表!C390-利润表!C391)/利润表!C391</f>
        <v>0.10838890306312</v>
      </c>
      <c r="AC390" s="24">
        <f>(利润表!F390-利润表!F391)/利润表!F391</f>
        <v>0.337241907418376</v>
      </c>
      <c r="AD390" s="38"/>
      <c r="AE390" s="24"/>
      <c r="AF390" s="38"/>
      <c r="AG390" s="24">
        <f>(资产表!C390-资产表!C391)/资产表!C391</f>
        <v>0.206406086535862</v>
      </c>
      <c r="AH390" s="38"/>
      <c r="AI390" s="38"/>
      <c r="AJ390" s="38"/>
      <c r="AK390" s="38"/>
      <c r="AL390" s="38"/>
      <c r="AM390" s="3"/>
      <c r="AN390" s="38"/>
      <c r="AO390" s="38"/>
      <c r="AP390" s="38"/>
      <c r="AQ390" s="38"/>
      <c r="AR390" s="53"/>
      <c r="AS390" s="56"/>
      <c r="AT390" s="56"/>
      <c r="AU390" s="38"/>
      <c r="AV390" s="38"/>
      <c r="AW390" s="38"/>
      <c r="AX390" s="38"/>
      <c r="AY390" s="38"/>
      <c r="AZ390" s="38"/>
      <c r="BA390" s="38"/>
      <c r="BB390" s="38"/>
      <c r="BC390" s="38"/>
    </row>
    <row r="391" spans="1:55">
      <c r="A391" s="3"/>
      <c r="B391" s="3">
        <v>2013</v>
      </c>
      <c r="C391" s="38"/>
      <c r="D391" s="38"/>
      <c r="E391" s="38"/>
      <c r="F391" s="38"/>
      <c r="G391" s="24"/>
      <c r="H391" s="24"/>
      <c r="I391" s="24" t="e">
        <f>利润表!C391/负债表!C391</f>
        <v>#VALUE!</v>
      </c>
      <c r="J391" s="24">
        <f>利润表!C391/资产表!C391</f>
        <v>0.0620133868880625</v>
      </c>
      <c r="K391" s="24"/>
      <c r="L391" s="38"/>
      <c r="M391" s="24"/>
      <c r="N391" s="24"/>
      <c r="O391" s="24"/>
      <c r="P391" s="24"/>
      <c r="Q391" s="24"/>
      <c r="R391" s="24">
        <f>利润表!C391/利润表!F391</f>
        <v>0.0364299780355728</v>
      </c>
      <c r="S391" s="24">
        <f>利润表!F391/资产表!C391</f>
        <v>1.70226253849256</v>
      </c>
      <c r="T391" s="44" t="e">
        <f>资产表!C391/负债表!C391</f>
        <v>#VALUE!</v>
      </c>
      <c r="U391" s="38"/>
      <c r="V391" s="38"/>
      <c r="W391" s="38"/>
      <c r="X391" s="38"/>
      <c r="Y391" s="24" t="e">
        <f>负债表!E391/资产表!C391</f>
        <v>#VALUE!</v>
      </c>
      <c r="Z391" s="38"/>
      <c r="AA391" s="38"/>
      <c r="AB391" s="24">
        <f>(利润表!C391-利润表!C392)/利润表!C392</f>
        <v>0.234627509939676</v>
      </c>
      <c r="AC391" s="24">
        <f>(利润表!F391-利润表!F392)/利润表!F392</f>
        <v>0.345929538056972</v>
      </c>
      <c r="AD391" s="38"/>
      <c r="AE391" s="24"/>
      <c r="AF391" s="38"/>
      <c r="AG391" s="24">
        <f>(资产表!C391-资产表!C392)/资产表!C392</f>
        <v>0.491275266583771</v>
      </c>
      <c r="AH391" s="38"/>
      <c r="AI391" s="38"/>
      <c r="AJ391" s="38"/>
      <c r="AK391" s="38"/>
      <c r="AL391" s="38"/>
      <c r="AM391" s="3"/>
      <c r="AN391" s="38"/>
      <c r="AO391" s="38"/>
      <c r="AP391" s="38"/>
      <c r="AQ391" s="38"/>
      <c r="AR391" s="53"/>
      <c r="AS391" s="56"/>
      <c r="AT391" s="56"/>
      <c r="AU391" s="38"/>
      <c r="AV391" s="38"/>
      <c r="AW391" s="38"/>
      <c r="AX391" s="38"/>
      <c r="AY391" s="38"/>
      <c r="AZ391" s="38"/>
      <c r="BA391" s="38"/>
      <c r="BB391" s="38"/>
      <c r="BC391" s="38"/>
    </row>
    <row r="392" spans="1:55">
      <c r="A392" s="3"/>
      <c r="B392" s="3">
        <v>2012</v>
      </c>
      <c r="C392" s="38"/>
      <c r="D392" s="38"/>
      <c r="E392" s="38"/>
      <c r="F392" s="38"/>
      <c r="G392" s="24"/>
      <c r="H392" s="24"/>
      <c r="I392" s="24" t="e">
        <f>利润表!C392/负债表!C392</f>
        <v>#VALUE!</v>
      </c>
      <c r="J392" s="24">
        <f>利润表!C392/资产表!C392</f>
        <v>0.0749043977383725</v>
      </c>
      <c r="K392" s="24"/>
      <c r="L392" s="38"/>
      <c r="M392" s="24"/>
      <c r="N392" s="24"/>
      <c r="O392" s="24"/>
      <c r="P392" s="24"/>
      <c r="Q392" s="24"/>
      <c r="R392" s="24">
        <f>利润表!C392/利润表!F392</f>
        <v>0.0397141511217742</v>
      </c>
      <c r="S392" s="24">
        <f>利润表!F392/资产表!C392</f>
        <v>1.88608834943231</v>
      </c>
      <c r="T392" s="44" t="e">
        <f>资产表!C392/负债表!C392</f>
        <v>#VALUE!</v>
      </c>
      <c r="U392" s="38"/>
      <c r="V392" s="38"/>
      <c r="W392" s="38"/>
      <c r="X392" s="38"/>
      <c r="Y392" s="24" t="e">
        <f>负债表!E392/资产表!C392</f>
        <v>#VALUE!</v>
      </c>
      <c r="Z392" s="38"/>
      <c r="AA392" s="38"/>
      <c r="AB392" s="24" t="e">
        <f>(利润表!C392-利润表!C393)/利润表!C393</f>
        <v>#DIV/0!</v>
      </c>
      <c r="AC392" s="24" t="e">
        <f>(利润表!F392-利润表!F393)/利润表!F393</f>
        <v>#DIV/0!</v>
      </c>
      <c r="AD392" s="38"/>
      <c r="AE392" s="24"/>
      <c r="AF392" s="38"/>
      <c r="AG392" s="24" t="e">
        <f>(资产表!C392-资产表!C393)/资产表!C393</f>
        <v>#DIV/0!</v>
      </c>
      <c r="AH392" s="38"/>
      <c r="AI392" s="38"/>
      <c r="AJ392" s="38"/>
      <c r="AK392" s="38"/>
      <c r="AL392" s="38"/>
      <c r="AM392" s="3"/>
      <c r="AN392" s="38"/>
      <c r="AO392" s="38"/>
      <c r="AP392" s="38"/>
      <c r="AQ392" s="38"/>
      <c r="AR392" s="53"/>
      <c r="AS392" s="56"/>
      <c r="AT392" s="56"/>
      <c r="AU392" s="38"/>
      <c r="AV392" s="38"/>
      <c r="AW392" s="38"/>
      <c r="AX392" s="38"/>
      <c r="AY392" s="38"/>
      <c r="AZ392" s="38"/>
      <c r="BA392" s="38"/>
      <c r="BB392" s="38"/>
      <c r="BC392" s="38"/>
    </row>
    <row r="393" spans="1:55">
      <c r="A393" s="3"/>
      <c r="B393" s="3">
        <v>2011</v>
      </c>
      <c r="C393" s="38"/>
      <c r="D393" s="38"/>
      <c r="E393" s="38"/>
      <c r="F393" s="38"/>
      <c r="G393" s="24"/>
      <c r="H393" s="24"/>
      <c r="I393" s="24" t="e">
        <f>利润表!C393/负债表!C393</f>
        <v>#DIV/0!</v>
      </c>
      <c r="J393" s="24" t="e">
        <f>利润表!C393/资产表!C393</f>
        <v>#DIV/0!</v>
      </c>
      <c r="K393" s="24"/>
      <c r="L393" s="38"/>
      <c r="M393" s="24"/>
      <c r="N393" s="24"/>
      <c r="O393" s="24"/>
      <c r="P393" s="24"/>
      <c r="Q393" s="24"/>
      <c r="R393" s="24" t="e">
        <f>利润表!C393/利润表!F393</f>
        <v>#DIV/0!</v>
      </c>
      <c r="S393" s="24" t="e">
        <f>利润表!F393/资产表!C393</f>
        <v>#DIV/0!</v>
      </c>
      <c r="T393" s="44" t="e">
        <f>资产表!C393/负债表!C393</f>
        <v>#DIV/0!</v>
      </c>
      <c r="U393" s="38"/>
      <c r="V393" s="38"/>
      <c r="W393" s="38"/>
      <c r="X393" s="38"/>
      <c r="Y393" s="24" t="e">
        <f>负债表!E393/资产表!C393</f>
        <v>#DIV/0!</v>
      </c>
      <c r="Z393" s="38"/>
      <c r="AA393" s="38"/>
      <c r="AB393" s="24" t="e">
        <f>(利润表!C393-利润表!C394)/利润表!C394</f>
        <v>#DIV/0!</v>
      </c>
      <c r="AC393" s="24" t="e">
        <f>(利润表!F393-利润表!F394)/利润表!F394</f>
        <v>#DIV/0!</v>
      </c>
      <c r="AD393" s="38"/>
      <c r="AE393" s="24"/>
      <c r="AF393" s="38"/>
      <c r="AG393" s="24" t="e">
        <f>(资产表!C393-资产表!C394)/资产表!C394</f>
        <v>#DIV/0!</v>
      </c>
      <c r="AH393" s="38"/>
      <c r="AI393" s="38"/>
      <c r="AJ393" s="38"/>
      <c r="AK393" s="38"/>
      <c r="AL393" s="38"/>
      <c r="AM393" s="3"/>
      <c r="AN393" s="38"/>
      <c r="AO393" s="38"/>
      <c r="AP393" s="38"/>
      <c r="AQ393" s="38"/>
      <c r="AR393" s="53"/>
      <c r="AS393" s="56"/>
      <c r="AT393" s="56"/>
      <c r="AU393" s="38"/>
      <c r="AV393" s="38"/>
      <c r="AW393" s="38"/>
      <c r="AX393" s="38"/>
      <c r="AY393" s="38"/>
      <c r="AZ393" s="38"/>
      <c r="BA393" s="38"/>
      <c r="BB393" s="38"/>
      <c r="BC393" s="38"/>
    </row>
    <row r="394" spans="1:55">
      <c r="A394" s="3"/>
      <c r="B394" s="3">
        <v>2010</v>
      </c>
      <c r="C394" s="38"/>
      <c r="D394" s="38"/>
      <c r="E394" s="38"/>
      <c r="F394" s="38"/>
      <c r="G394" s="24"/>
      <c r="H394" s="24"/>
      <c r="I394" s="24" t="e">
        <f>利润表!C394/负债表!C394</f>
        <v>#DIV/0!</v>
      </c>
      <c r="J394" s="24" t="e">
        <f>利润表!C394/资产表!C394</f>
        <v>#DIV/0!</v>
      </c>
      <c r="K394" s="24"/>
      <c r="L394" s="38"/>
      <c r="M394" s="24"/>
      <c r="N394" s="24"/>
      <c r="O394" s="24"/>
      <c r="P394" s="24"/>
      <c r="Q394" s="24"/>
      <c r="R394" s="24" t="e">
        <f>利润表!C394/利润表!F394</f>
        <v>#DIV/0!</v>
      </c>
      <c r="S394" s="24" t="e">
        <f>利润表!F394/资产表!C394</f>
        <v>#DIV/0!</v>
      </c>
      <c r="T394" s="44" t="e">
        <f>资产表!C394/负债表!C394</f>
        <v>#DIV/0!</v>
      </c>
      <c r="U394" s="38"/>
      <c r="V394" s="38"/>
      <c r="W394" s="38"/>
      <c r="X394" s="38"/>
      <c r="Y394" s="24" t="e">
        <f>负债表!E394/资产表!C394</f>
        <v>#DIV/0!</v>
      </c>
      <c r="Z394" s="38"/>
      <c r="AA394" s="38"/>
      <c r="AB394" s="24">
        <f>(利润表!C394-利润表!C395)/利润表!C395</f>
        <v>-1</v>
      </c>
      <c r="AC394" s="24">
        <f>(利润表!F394-利润表!F395)/利润表!F395</f>
        <v>-1</v>
      </c>
      <c r="AD394" s="38"/>
      <c r="AE394" s="24"/>
      <c r="AF394" s="38"/>
      <c r="AG394" s="24">
        <f>(资产表!C394-资产表!C395)/资产表!C395</f>
        <v>-1</v>
      </c>
      <c r="AH394" s="38"/>
      <c r="AI394" s="38"/>
      <c r="AJ394" s="38"/>
      <c r="AK394" s="38"/>
      <c r="AL394" s="38"/>
      <c r="AM394" s="3"/>
      <c r="AN394" s="38"/>
      <c r="AO394" s="38"/>
      <c r="AP394" s="38"/>
      <c r="AQ394" s="38"/>
      <c r="AR394" s="53"/>
      <c r="AS394" s="56"/>
      <c r="AT394" s="56"/>
      <c r="AU394" s="38"/>
      <c r="AV394" s="38"/>
      <c r="AW394" s="38"/>
      <c r="AX394" s="38"/>
      <c r="AY394" s="38"/>
      <c r="AZ394" s="38"/>
      <c r="BA394" s="38"/>
      <c r="BB394" s="38"/>
      <c r="BC394" s="38"/>
    </row>
    <row r="395" spans="1:55">
      <c r="A395" s="3" t="s">
        <v>84</v>
      </c>
      <c r="B395" s="3">
        <v>2023</v>
      </c>
      <c r="C395" s="38"/>
      <c r="D395" s="38"/>
      <c r="E395" s="38"/>
      <c r="F395" s="38"/>
      <c r="G395" s="24"/>
      <c r="H395" s="24"/>
      <c r="I395" s="24">
        <f>利润表!C395/负债表!C395</f>
        <v>-0.236175528802431</v>
      </c>
      <c r="J395" s="24">
        <f>利润表!C395/资产表!C395</f>
        <v>-0.154323436029989</v>
      </c>
      <c r="K395" s="24"/>
      <c r="L395" s="38"/>
      <c r="M395" s="24"/>
      <c r="N395" s="24"/>
      <c r="O395" s="24"/>
      <c r="P395" s="24"/>
      <c r="Q395" s="24"/>
      <c r="R395" s="24">
        <f>利润表!C395/利润表!F395</f>
        <v>-0.219719365038228</v>
      </c>
      <c r="S395" s="24">
        <f>利润表!F395/资产表!C395</f>
        <v>0.702366111440105</v>
      </c>
      <c r="T395" s="44">
        <f>资产表!C395/负债表!C395</f>
        <v>1.53039314622658</v>
      </c>
      <c r="U395" s="38"/>
      <c r="V395" s="38"/>
      <c r="W395" s="38"/>
      <c r="X395" s="38"/>
      <c r="Y395" s="24">
        <f>负债表!E395/资产表!C395</f>
        <v>0.346573132227064</v>
      </c>
      <c r="Z395" s="38"/>
      <c r="AA395" s="38"/>
      <c r="AB395" s="24">
        <f>(利润表!C395-利润表!C396)/利润表!C396</f>
        <v>2.9933164589502</v>
      </c>
      <c r="AC395" s="24">
        <f>(利润表!F395-利润表!F396)/利润表!F396</f>
        <v>0.224790352347177</v>
      </c>
      <c r="AD395" s="38"/>
      <c r="AE395" s="24"/>
      <c r="AF395" s="38"/>
      <c r="AG395" s="24">
        <f>(资产表!C395-资产表!C396)/资产表!C396</f>
        <v>0.00289388129539831</v>
      </c>
      <c r="AH395" s="38"/>
      <c r="AI395" s="38"/>
      <c r="AJ395" s="38"/>
      <c r="AK395" s="38"/>
      <c r="AL395" s="38"/>
      <c r="AM395" s="3"/>
      <c r="AN395" s="38"/>
      <c r="AO395" s="38"/>
      <c r="AP395" s="38"/>
      <c r="AQ395" s="38"/>
      <c r="AR395" s="53"/>
      <c r="AS395" s="56"/>
      <c r="AT395" s="56"/>
      <c r="AU395" s="38"/>
      <c r="AV395" s="38"/>
      <c r="AW395" s="38"/>
      <c r="AX395" s="38"/>
      <c r="AY395" s="38"/>
      <c r="AZ395" s="38"/>
      <c r="BA395" s="38"/>
      <c r="BB395" s="38"/>
      <c r="BC395" s="38"/>
    </row>
    <row r="396" spans="1:55">
      <c r="A396" s="3"/>
      <c r="B396" s="3">
        <v>2022</v>
      </c>
      <c r="C396" s="38"/>
      <c r="D396" s="38"/>
      <c r="E396" s="38"/>
      <c r="F396" s="38"/>
      <c r="G396" s="24"/>
      <c r="H396" s="24"/>
      <c r="I396" s="24">
        <f>利润表!C396/负债表!C396</f>
        <v>-0.0502584478934947</v>
      </c>
      <c r="J396" s="24">
        <f>利润表!C396/资产表!C396</f>
        <v>-0.0387572663789449</v>
      </c>
      <c r="K396" s="24"/>
      <c r="L396" s="38"/>
      <c r="M396" s="24"/>
      <c r="N396" s="24"/>
      <c r="O396" s="24"/>
      <c r="P396" s="24"/>
      <c r="Q396" s="24"/>
      <c r="R396" s="24">
        <f>利润表!C396/利润表!F396</f>
        <v>-0.0673901408238043</v>
      </c>
      <c r="S396" s="24">
        <f>利润表!F396/资产表!C396</f>
        <v>0.57511775320782</v>
      </c>
      <c r="T396" s="44">
        <f>资产表!C396/负债表!C396</f>
        <v>1.29674903802808</v>
      </c>
      <c r="U396" s="38"/>
      <c r="V396" s="38"/>
      <c r="W396" s="38"/>
      <c r="X396" s="38"/>
      <c r="Y396" s="24">
        <f>负债表!E396/资产表!C396</f>
        <v>0.228840762033133</v>
      </c>
      <c r="Z396" s="38"/>
      <c r="AA396" s="38"/>
      <c r="AB396" s="24">
        <f>(利润表!C396-利润表!C397)/利润表!C397</f>
        <v>-0.624482030723291</v>
      </c>
      <c r="AC396" s="24">
        <f>(利润表!F396-利润表!F397)/利润表!F397</f>
        <v>0.387518388205605</v>
      </c>
      <c r="AD396" s="38"/>
      <c r="AE396" s="24"/>
      <c r="AF396" s="38"/>
      <c r="AG396" s="24">
        <f>(资产表!C396-资产表!C397)/资产表!C397</f>
        <v>-0.0396067023027762</v>
      </c>
      <c r="AH396" s="38"/>
      <c r="AI396" s="38"/>
      <c r="AJ396" s="38"/>
      <c r="AK396" s="38"/>
      <c r="AL396" s="38"/>
      <c r="AM396" s="3"/>
      <c r="AN396" s="38"/>
      <c r="AO396" s="38"/>
      <c r="AP396" s="38"/>
      <c r="AQ396" s="38"/>
      <c r="AR396" s="53"/>
      <c r="AS396" s="56"/>
      <c r="AT396" s="56"/>
      <c r="AU396" s="38"/>
      <c r="AV396" s="38"/>
      <c r="AW396" s="38"/>
      <c r="AX396" s="38"/>
      <c r="AY396" s="38"/>
      <c r="AZ396" s="38"/>
      <c r="BA396" s="38"/>
      <c r="BB396" s="38"/>
      <c r="BC396" s="38"/>
    </row>
    <row r="397" spans="1:55">
      <c r="A397" s="3"/>
      <c r="B397" s="3">
        <v>2021</v>
      </c>
      <c r="C397" s="38"/>
      <c r="D397" s="38"/>
      <c r="E397" s="38"/>
      <c r="F397" s="38"/>
      <c r="G397" s="24"/>
      <c r="H397" s="24"/>
      <c r="I397" s="24">
        <f>利润表!C397/负债表!C397</f>
        <v>-0.125078778912868</v>
      </c>
      <c r="J397" s="24">
        <f>利润表!C397/资产表!C397</f>
        <v>-0.0991223374452598</v>
      </c>
      <c r="K397" s="24"/>
      <c r="L397" s="38"/>
      <c r="M397" s="24"/>
      <c r="N397" s="24"/>
      <c r="O397" s="24"/>
      <c r="P397" s="24"/>
      <c r="Q397" s="24"/>
      <c r="R397" s="24">
        <f>利润表!C397/利润表!F397</f>
        <v>-0.249002889946639</v>
      </c>
      <c r="S397" s="24">
        <f>利润表!F397/资产表!C397</f>
        <v>0.398077056320517</v>
      </c>
      <c r="T397" s="44">
        <f>资产表!C397/负债表!C397</f>
        <v>1.26186268541077</v>
      </c>
      <c r="U397" s="38"/>
      <c r="V397" s="38"/>
      <c r="W397" s="38"/>
      <c r="X397" s="38"/>
      <c r="Y397" s="24">
        <f>负债表!E397/资产表!C397</f>
        <v>0.207520745670936</v>
      </c>
      <c r="Z397" s="38"/>
      <c r="AA397" s="38"/>
      <c r="AB397" s="24">
        <f>(利润表!C397-利润表!C398)/利润表!C398</f>
        <v>-29.8090005104017</v>
      </c>
      <c r="AC397" s="24">
        <f>(利润表!F397-利润表!F398)/利润表!F398</f>
        <v>0.306957395162518</v>
      </c>
      <c r="AD397" s="38"/>
      <c r="AE397" s="24"/>
      <c r="AF397" s="38"/>
      <c r="AG397" s="24">
        <f>(资产表!C397-资产表!C398)/资产表!C398</f>
        <v>0.307149373110748</v>
      </c>
      <c r="AH397" s="38"/>
      <c r="AI397" s="38"/>
      <c r="AJ397" s="38"/>
      <c r="AK397" s="38"/>
      <c r="AL397" s="38"/>
      <c r="AM397" s="3"/>
      <c r="AN397" s="38"/>
      <c r="AO397" s="38"/>
      <c r="AP397" s="38"/>
      <c r="AQ397" s="38"/>
      <c r="AR397" s="53"/>
      <c r="AS397" s="56"/>
      <c r="AT397" s="56"/>
      <c r="AU397" s="38"/>
      <c r="AV397" s="38"/>
      <c r="AW397" s="38"/>
      <c r="AX397" s="38"/>
      <c r="AY397" s="38"/>
      <c r="AZ397" s="38"/>
      <c r="BA397" s="38"/>
      <c r="BB397" s="38"/>
      <c r="BC397" s="38"/>
    </row>
    <row r="398" spans="1:55">
      <c r="A398" s="3"/>
      <c r="B398" s="3">
        <v>2020</v>
      </c>
      <c r="C398" s="38"/>
      <c r="D398" s="38"/>
      <c r="E398" s="38"/>
      <c r="F398" s="38"/>
      <c r="G398" s="24"/>
      <c r="H398" s="24"/>
      <c r="I398" s="24">
        <f>利润表!C398/负债表!C398</f>
        <v>0.00721913641569055</v>
      </c>
      <c r="J398" s="24">
        <f>利润表!C398/资产表!C398</f>
        <v>0.00449747297571334</v>
      </c>
      <c r="K398" s="24"/>
      <c r="L398" s="38"/>
      <c r="M398" s="24"/>
      <c r="N398" s="24"/>
      <c r="O398" s="24"/>
      <c r="P398" s="24"/>
      <c r="Q398" s="24"/>
      <c r="R398" s="24">
        <f>利润表!C398/利润表!F398</f>
        <v>0.011296336654064</v>
      </c>
      <c r="S398" s="24">
        <f>利润表!F398/资产表!C398</f>
        <v>0.398135529547566</v>
      </c>
      <c r="T398" s="44">
        <f>资产表!C398/负债表!C398</f>
        <v>1.60515392858932</v>
      </c>
      <c r="U398" s="38"/>
      <c r="V398" s="38"/>
      <c r="W398" s="38"/>
      <c r="X398" s="38"/>
      <c r="Y398" s="24">
        <f>负债表!E398/资产表!C398</f>
        <v>0.377006789075459</v>
      </c>
      <c r="Z398" s="38"/>
      <c r="AA398" s="38"/>
      <c r="AB398" s="24">
        <f>(利润表!C398-利润表!C399)/利润表!C399</f>
        <v>-0.838506603605113</v>
      </c>
      <c r="AC398" s="24">
        <f>(利润表!F398-利润表!F399)/利润表!F399</f>
        <v>0.0389320366370133</v>
      </c>
      <c r="AD398" s="38"/>
      <c r="AE398" s="24"/>
      <c r="AF398" s="38"/>
      <c r="AG398" s="24">
        <f>(资产表!C398-资产表!C399)/资产表!C399</f>
        <v>0.021001851461839</v>
      </c>
      <c r="AH398" s="38"/>
      <c r="AI398" s="38"/>
      <c r="AJ398" s="38"/>
      <c r="AK398" s="38"/>
      <c r="AL398" s="38"/>
      <c r="AM398" s="3"/>
      <c r="AN398" s="38"/>
      <c r="AO398" s="38"/>
      <c r="AP398" s="38"/>
      <c r="AQ398" s="38"/>
      <c r="AR398" s="53"/>
      <c r="AS398" s="56"/>
      <c r="AT398" s="56"/>
      <c r="AU398" s="38"/>
      <c r="AV398" s="38"/>
      <c r="AW398" s="38"/>
      <c r="AX398" s="38"/>
      <c r="AY398" s="38"/>
      <c r="AZ398" s="38"/>
      <c r="BA398" s="38"/>
      <c r="BB398" s="38"/>
      <c r="BC398" s="38"/>
    </row>
    <row r="399" spans="1:55">
      <c r="A399" s="3"/>
      <c r="B399" s="3">
        <v>2019</v>
      </c>
      <c r="C399" s="38"/>
      <c r="D399" s="38"/>
      <c r="E399" s="38"/>
      <c r="F399" s="38"/>
      <c r="G399" s="24"/>
      <c r="H399" s="24"/>
      <c r="I399" s="24">
        <f>利润表!C399/负债表!C399</f>
        <v>0.043810014775722</v>
      </c>
      <c r="J399" s="24">
        <f>利润表!C399/资产表!C399</f>
        <v>0.0284341548175421</v>
      </c>
      <c r="K399" s="24"/>
      <c r="L399" s="38"/>
      <c r="M399" s="24"/>
      <c r="N399" s="24"/>
      <c r="O399" s="24"/>
      <c r="P399" s="24"/>
      <c r="Q399" s="24"/>
      <c r="R399" s="24">
        <f>利润表!C399/利润表!F399</f>
        <v>0.0726724826434799</v>
      </c>
      <c r="S399" s="24">
        <f>利润表!F399/资产表!C399</f>
        <v>0.391264393113356</v>
      </c>
      <c r="T399" s="44">
        <f>资产表!C399/负债表!C399</f>
        <v>1.54075319125343</v>
      </c>
      <c r="U399" s="38"/>
      <c r="V399" s="38"/>
      <c r="W399" s="38"/>
      <c r="X399" s="38"/>
      <c r="Y399" s="24">
        <f>负债表!E399/资产表!C399</f>
        <v>0.350966783209137</v>
      </c>
      <c r="Z399" s="38"/>
      <c r="AA399" s="38"/>
      <c r="AB399" s="24">
        <f>(利润表!C399-利润表!C400)/利润表!C400</f>
        <v>32.6081628168074</v>
      </c>
      <c r="AC399" s="24">
        <f>(利润表!F399-利润表!F400)/利润表!F400</f>
        <v>0.369526323857876</v>
      </c>
      <c r="AD399" s="38"/>
      <c r="AE399" s="24"/>
      <c r="AF399" s="38"/>
      <c r="AG399" s="24">
        <f>(资产表!C399-资产表!C400)/资产表!C400</f>
        <v>0.722096033260799</v>
      </c>
      <c r="AH399" s="38"/>
      <c r="AI399" s="38"/>
      <c r="AJ399" s="38"/>
      <c r="AK399" s="38"/>
      <c r="AL399" s="38"/>
      <c r="AM399" s="3"/>
      <c r="AN399" s="38"/>
      <c r="AO399" s="38"/>
      <c r="AP399" s="38"/>
      <c r="AQ399" s="38"/>
      <c r="AR399" s="53"/>
      <c r="AS399" s="56"/>
      <c r="AT399" s="56"/>
      <c r="AU399" s="38"/>
      <c r="AV399" s="38"/>
      <c r="AW399" s="38"/>
      <c r="AX399" s="38"/>
      <c r="AY399" s="38"/>
      <c r="AZ399" s="38"/>
      <c r="BA399" s="38"/>
      <c r="BB399" s="38"/>
      <c r="BC399" s="38"/>
    </row>
    <row r="400" spans="1:55">
      <c r="A400" s="3"/>
      <c r="B400" s="3">
        <v>2018</v>
      </c>
      <c r="C400" s="38"/>
      <c r="D400" s="38"/>
      <c r="E400" s="38"/>
      <c r="F400" s="38"/>
      <c r="G400" s="24"/>
      <c r="H400" s="24"/>
      <c r="I400" s="24">
        <f>利润表!C400/负债表!C400</f>
        <v>0.0029525092817536</v>
      </c>
      <c r="J400" s="24">
        <f>利润表!C400/资产表!C400</f>
        <v>0.00145697774339289</v>
      </c>
      <c r="K400" s="24"/>
      <c r="L400" s="38"/>
      <c r="M400" s="24"/>
      <c r="N400" s="24"/>
      <c r="O400" s="24"/>
      <c r="P400" s="24"/>
      <c r="Q400" s="24"/>
      <c r="R400" s="24">
        <f>利润表!C400/利润表!F400</f>
        <v>0.00296139002131283</v>
      </c>
      <c r="S400" s="24">
        <f>利润表!F400/资产表!C400</f>
        <v>0.491991170668895</v>
      </c>
      <c r="T400" s="44">
        <f>资产表!C400/负债表!C400</f>
        <v>2.02646148518236</v>
      </c>
      <c r="U400" s="38"/>
      <c r="V400" s="38"/>
      <c r="W400" s="38"/>
      <c r="X400" s="38"/>
      <c r="Y400" s="24">
        <f>负债表!E400/资产表!C400</f>
        <v>0.506528987936818</v>
      </c>
      <c r="Z400" s="38"/>
      <c r="AA400" s="38"/>
      <c r="AB400" s="24">
        <f>(利润表!C400-利润表!C401)/利润表!C401</f>
        <v>-1.01271650729307</v>
      </c>
      <c r="AC400" s="24">
        <f>(利润表!F400-利润表!F401)/利润表!F401</f>
        <v>0.00543517081520243</v>
      </c>
      <c r="AD400" s="38"/>
      <c r="AE400" s="24"/>
      <c r="AF400" s="38"/>
      <c r="AG400" s="24">
        <f>(资产表!C400-资产表!C401)/资产表!C401</f>
        <v>-0.0348508167519</v>
      </c>
      <c r="AH400" s="38"/>
      <c r="AI400" s="38"/>
      <c r="AJ400" s="38"/>
      <c r="AK400" s="38"/>
      <c r="AL400" s="38"/>
      <c r="AM400" s="3"/>
      <c r="AN400" s="38"/>
      <c r="AO400" s="38"/>
      <c r="AP400" s="38"/>
      <c r="AQ400" s="38"/>
      <c r="AR400" s="53"/>
      <c r="AS400" s="56"/>
      <c r="AT400" s="56"/>
      <c r="AU400" s="38"/>
      <c r="AV400" s="38"/>
      <c r="AW400" s="38"/>
      <c r="AX400" s="38"/>
      <c r="AY400" s="38"/>
      <c r="AZ400" s="38"/>
      <c r="BA400" s="38"/>
      <c r="BB400" s="38"/>
      <c r="BC400" s="38"/>
    </row>
    <row r="401" spans="1:55">
      <c r="A401" s="3"/>
      <c r="B401" s="3">
        <v>2017</v>
      </c>
      <c r="C401" s="38"/>
      <c r="D401" s="38"/>
      <c r="E401" s="38"/>
      <c r="F401" s="38"/>
      <c r="G401" s="24"/>
      <c r="H401" s="24"/>
      <c r="I401" s="24">
        <f>利润表!C401/负债表!C401</f>
        <v>-0.233014754917206</v>
      </c>
      <c r="J401" s="24">
        <f>利润表!C401/资产表!C401</f>
        <v>-0.110580747263253</v>
      </c>
      <c r="K401" s="24"/>
      <c r="L401" s="38"/>
      <c r="M401" s="24"/>
      <c r="N401" s="24"/>
      <c r="O401" s="24"/>
      <c r="P401" s="24"/>
      <c r="Q401" s="24"/>
      <c r="R401" s="24">
        <f>利润表!C401/利润表!F401</f>
        <v>-0.234143355035206</v>
      </c>
      <c r="S401" s="24">
        <f>利润表!F401/资产表!C401</f>
        <v>0.472277965123657</v>
      </c>
      <c r="T401" s="44">
        <f>资产表!C401/负债表!C401</f>
        <v>2.10719099557613</v>
      </c>
      <c r="U401" s="38"/>
      <c r="V401" s="38"/>
      <c r="W401" s="38"/>
      <c r="X401" s="38"/>
      <c r="Y401" s="24">
        <f>负债表!E401/资产表!C401</f>
        <v>0.525434570430769</v>
      </c>
      <c r="Z401" s="38"/>
      <c r="AA401" s="38"/>
      <c r="AB401" s="24">
        <f>(利润表!C401-利润表!C402)/利润表!C402</f>
        <v>-17.8931049202746</v>
      </c>
      <c r="AC401" s="24">
        <f>(利润表!F401-利润表!F402)/利润表!F402</f>
        <v>0.012991763928501</v>
      </c>
      <c r="AD401" s="38"/>
      <c r="AE401" s="24"/>
      <c r="AF401" s="38"/>
      <c r="AG401" s="24">
        <f>(资产表!C401-资产表!C402)/资产表!C402</f>
        <v>0.0658821607136463</v>
      </c>
      <c r="AH401" s="38"/>
      <c r="AI401" s="38"/>
      <c r="AJ401" s="38"/>
      <c r="AK401" s="38"/>
      <c r="AL401" s="38"/>
      <c r="AM401" s="3"/>
      <c r="AN401" s="38"/>
      <c r="AO401" s="38"/>
      <c r="AP401" s="38"/>
      <c r="AQ401" s="38"/>
      <c r="AR401" s="53"/>
      <c r="AS401" s="56"/>
      <c r="AT401" s="56"/>
      <c r="AU401" s="38"/>
      <c r="AV401" s="38"/>
      <c r="AW401" s="38"/>
      <c r="AX401" s="38"/>
      <c r="AY401" s="38"/>
      <c r="AZ401" s="38"/>
      <c r="BA401" s="38"/>
      <c r="BB401" s="38"/>
      <c r="BC401" s="38"/>
    </row>
    <row r="402" spans="1:55">
      <c r="A402" s="3"/>
      <c r="B402" s="3">
        <v>2016</v>
      </c>
      <c r="C402" s="38"/>
      <c r="D402" s="38"/>
      <c r="E402" s="38"/>
      <c r="F402" s="38"/>
      <c r="G402" s="24"/>
      <c r="H402" s="24"/>
      <c r="I402" s="24">
        <f>利润表!C402/负债表!C402</f>
        <v>0.0112889002615434</v>
      </c>
      <c r="J402" s="24">
        <f>利润表!C402/资产表!C402</f>
        <v>0.00697716887348674</v>
      </c>
      <c r="K402" s="24"/>
      <c r="L402" s="38"/>
      <c r="M402" s="24"/>
      <c r="N402" s="24"/>
      <c r="O402" s="24"/>
      <c r="P402" s="24"/>
      <c r="Q402" s="24"/>
      <c r="R402" s="24">
        <f>利润表!C402/利润表!F402</f>
        <v>0.0140403609252783</v>
      </c>
      <c r="S402" s="24">
        <f>利润表!F402/资产表!C402</f>
        <v>0.496936575250358</v>
      </c>
      <c r="T402" s="44">
        <f>资产表!C402/负债表!C402</f>
        <v>1.61797721486164</v>
      </c>
      <c r="U402" s="38"/>
      <c r="V402" s="38"/>
      <c r="W402" s="38"/>
      <c r="X402" s="38"/>
      <c r="Y402" s="24">
        <f>负债表!E402/资产表!C402</f>
        <v>0.381944324793527</v>
      </c>
      <c r="Z402" s="38"/>
      <c r="AA402" s="38"/>
      <c r="AB402" s="24">
        <f>(利润表!C402-利润表!C403)/利润表!C403</f>
        <v>-0.0752153729981349</v>
      </c>
      <c r="AC402" s="24">
        <f>(利润表!F402-利润表!F403)/利润表!F403</f>
        <v>-0.0961313583612128</v>
      </c>
      <c r="AD402" s="38"/>
      <c r="AE402" s="24"/>
      <c r="AF402" s="38"/>
      <c r="AG402" s="24">
        <f>(资产表!C402-资产表!C403)/资产表!C403</f>
        <v>-0.0134609358081644</v>
      </c>
      <c r="AH402" s="38"/>
      <c r="AI402" s="38"/>
      <c r="AJ402" s="38"/>
      <c r="AK402" s="38"/>
      <c r="AL402" s="38"/>
      <c r="AM402" s="3"/>
      <c r="AN402" s="38"/>
      <c r="AO402" s="38"/>
      <c r="AP402" s="38"/>
      <c r="AQ402" s="38"/>
      <c r="AR402" s="53"/>
      <c r="AS402" s="56"/>
      <c r="AT402" s="56"/>
      <c r="AU402" s="38"/>
      <c r="AV402" s="38"/>
      <c r="AW402" s="38"/>
      <c r="AX402" s="38"/>
      <c r="AY402" s="38"/>
      <c r="AZ402" s="38"/>
      <c r="BA402" s="38"/>
      <c r="BB402" s="38"/>
      <c r="BC402" s="38"/>
    </row>
    <row r="403" spans="1:55">
      <c r="A403" s="3"/>
      <c r="B403" s="3">
        <v>2015</v>
      </c>
      <c r="C403" s="38"/>
      <c r="D403" s="38"/>
      <c r="E403" s="38"/>
      <c r="F403" s="38"/>
      <c r="G403" s="24"/>
      <c r="H403" s="24"/>
      <c r="I403" s="24">
        <f>利润表!C403/负债表!C403</f>
        <v>0.0123642245009026</v>
      </c>
      <c r="J403" s="24">
        <f>利润表!C403/资产表!C403</f>
        <v>0.00744308398969972</v>
      </c>
      <c r="K403" s="24"/>
      <c r="L403" s="38"/>
      <c r="M403" s="24"/>
      <c r="N403" s="24"/>
      <c r="O403" s="24"/>
      <c r="P403" s="24"/>
      <c r="Q403" s="24"/>
      <c r="R403" s="24">
        <f>利润表!C403/利润表!F403</f>
        <v>0.0137228080864541</v>
      </c>
      <c r="S403" s="24">
        <f>利润表!F403/资产表!C403</f>
        <v>0.542387821997371</v>
      </c>
      <c r="T403" s="44">
        <f>资产表!C403/负债表!C403</f>
        <v>1.66116955256894</v>
      </c>
      <c r="U403" s="38"/>
      <c r="V403" s="38"/>
      <c r="W403" s="38"/>
      <c r="X403" s="38"/>
      <c r="Y403" s="24">
        <f>负债表!E403/资产表!C403</f>
        <v>0.398014490180408</v>
      </c>
      <c r="Z403" s="38"/>
      <c r="AA403" s="38"/>
      <c r="AB403" s="24">
        <f>(利润表!C403-利润表!C404)/利润表!C404</f>
        <v>-0.373190366509776</v>
      </c>
      <c r="AC403" s="24">
        <f>(利润表!F403-利润表!F404)/利润表!F404</f>
        <v>-0.065992892486423</v>
      </c>
      <c r="AD403" s="38"/>
      <c r="AE403" s="24"/>
      <c r="AF403" s="38"/>
      <c r="AG403" s="24">
        <f>(资产表!C403-资产表!C404)/资产表!C404</f>
        <v>0.07229164879393</v>
      </c>
      <c r="AH403" s="38"/>
      <c r="AI403" s="38"/>
      <c r="AJ403" s="38"/>
      <c r="AK403" s="38"/>
      <c r="AL403" s="38"/>
      <c r="AM403" s="3"/>
      <c r="AN403" s="38"/>
      <c r="AO403" s="38"/>
      <c r="AP403" s="38"/>
      <c r="AQ403" s="38"/>
      <c r="AR403" s="53"/>
      <c r="AS403" s="56"/>
      <c r="AT403" s="56"/>
      <c r="AU403" s="38"/>
      <c r="AV403" s="38"/>
      <c r="AW403" s="38"/>
      <c r="AX403" s="38"/>
      <c r="AY403" s="38"/>
      <c r="AZ403" s="38"/>
      <c r="BA403" s="38"/>
      <c r="BB403" s="38"/>
      <c r="BC403" s="38"/>
    </row>
    <row r="404" spans="1:55">
      <c r="A404" s="3"/>
      <c r="B404" s="3">
        <v>2014</v>
      </c>
      <c r="C404" s="38"/>
      <c r="D404" s="38"/>
      <c r="E404" s="38"/>
      <c r="F404" s="38"/>
      <c r="G404" s="24"/>
      <c r="H404" s="24"/>
      <c r="I404" s="24">
        <f>利润表!C404/负债表!C404</f>
        <v>0.02140299149784</v>
      </c>
      <c r="J404" s="24">
        <f>利润表!C404/资产表!C404</f>
        <v>0.0127329836317062</v>
      </c>
      <c r="K404" s="24"/>
      <c r="L404" s="38"/>
      <c r="M404" s="24"/>
      <c r="N404" s="24"/>
      <c r="O404" s="24"/>
      <c r="P404" s="24"/>
      <c r="Q404" s="24"/>
      <c r="R404" s="24">
        <f>利润表!C404/利润表!F404</f>
        <v>0.0204483141339479</v>
      </c>
      <c r="S404" s="24">
        <f>利润表!F404/资产表!C404</f>
        <v>0.622691120074646</v>
      </c>
      <c r="T404" s="44">
        <f>资产表!C404/负债表!C404</f>
        <v>1.68090937025511</v>
      </c>
      <c r="U404" s="38"/>
      <c r="V404" s="38"/>
      <c r="W404" s="38"/>
      <c r="X404" s="38"/>
      <c r="Y404" s="24">
        <f>负债表!E404/资产表!C404</f>
        <v>0.405083927964403</v>
      </c>
      <c r="Z404" s="38"/>
      <c r="AA404" s="38"/>
      <c r="AB404" s="24">
        <f>(利润表!C404-利润表!C405)/利润表!C405</f>
        <v>0.0567194467035613</v>
      </c>
      <c r="AC404" s="24">
        <f>(利润表!F404-利润表!F405)/利润表!F405</f>
        <v>-0.0467557137101893</v>
      </c>
      <c r="AD404" s="38"/>
      <c r="AE404" s="24"/>
      <c r="AF404" s="38"/>
      <c r="AG404" s="24">
        <f>(资产表!C404-资产表!C405)/资产表!C405</f>
        <v>-0.0146167096769908</v>
      </c>
      <c r="AH404" s="38"/>
      <c r="AI404" s="38"/>
      <c r="AJ404" s="38"/>
      <c r="AK404" s="38"/>
      <c r="AL404" s="38"/>
      <c r="AM404" s="3"/>
      <c r="AN404" s="38"/>
      <c r="AO404" s="38"/>
      <c r="AP404" s="38"/>
      <c r="AQ404" s="38"/>
      <c r="AR404" s="53"/>
      <c r="AS404" s="56"/>
      <c r="AT404" s="56"/>
      <c r="AU404" s="38"/>
      <c r="AV404" s="38"/>
      <c r="AW404" s="38"/>
      <c r="AX404" s="38"/>
      <c r="AY404" s="38"/>
      <c r="AZ404" s="38"/>
      <c r="BA404" s="38"/>
      <c r="BB404" s="38"/>
      <c r="BC404" s="38"/>
    </row>
    <row r="405" spans="1:55">
      <c r="A405" s="3"/>
      <c r="B405" s="3">
        <v>2013</v>
      </c>
      <c r="C405" s="38"/>
      <c r="D405" s="38"/>
      <c r="E405" s="38"/>
      <c r="F405" s="38"/>
      <c r="G405" s="24"/>
      <c r="H405" s="24"/>
      <c r="I405" s="24">
        <f>利润表!C405/负债表!C405</f>
        <v>0.0206186079131553</v>
      </c>
      <c r="J405" s="24">
        <f>利润表!C405/资产表!C405</f>
        <v>0.0118734157356332</v>
      </c>
      <c r="K405" s="24"/>
      <c r="L405" s="38"/>
      <c r="M405" s="24"/>
      <c r="N405" s="24"/>
      <c r="O405" s="24"/>
      <c r="P405" s="24"/>
      <c r="Q405" s="24"/>
      <c r="R405" s="24">
        <f>利润表!C405/利润表!F405</f>
        <v>0.0184459921441317</v>
      </c>
      <c r="S405" s="24">
        <f>利润表!F405/资产表!C405</f>
        <v>0.643685394792419</v>
      </c>
      <c r="T405" s="44">
        <f>资产表!C405/负债表!C405</f>
        <v>1.73653549848144</v>
      </c>
      <c r="U405" s="38"/>
      <c r="V405" s="38"/>
      <c r="W405" s="38"/>
      <c r="X405" s="38"/>
      <c r="Y405" s="24">
        <f>负债表!E405/资产表!C405</f>
        <v>0.424140767134058</v>
      </c>
      <c r="Z405" s="38"/>
      <c r="AA405" s="38"/>
      <c r="AB405" s="24">
        <f>(利润表!C405-利润表!C406)/利润表!C406</f>
        <v>-0.390661389681215</v>
      </c>
      <c r="AC405" s="24">
        <f>(利润表!F405-利润表!F406)/利润表!F406</f>
        <v>0.175273195457564</v>
      </c>
      <c r="AD405" s="38"/>
      <c r="AE405" s="24"/>
      <c r="AF405" s="38"/>
      <c r="AG405" s="24">
        <f>(资产表!C405-资产表!C406)/资产表!C406</f>
        <v>0.0801794309619206</v>
      </c>
      <c r="AH405" s="38"/>
      <c r="AI405" s="38"/>
      <c r="AJ405" s="38"/>
      <c r="AK405" s="38"/>
      <c r="AL405" s="38"/>
      <c r="AM405" s="3"/>
      <c r="AN405" s="38"/>
      <c r="AO405" s="38"/>
      <c r="AP405" s="38"/>
      <c r="AQ405" s="38"/>
      <c r="AR405" s="53"/>
      <c r="AS405" s="56"/>
      <c r="AT405" s="56"/>
      <c r="AU405" s="38"/>
      <c r="AV405" s="38"/>
      <c r="AW405" s="38"/>
      <c r="AX405" s="38"/>
      <c r="AY405" s="38"/>
      <c r="AZ405" s="38"/>
      <c r="BA405" s="38"/>
      <c r="BB405" s="38"/>
      <c r="BC405" s="38"/>
    </row>
    <row r="406" spans="1:55">
      <c r="A406" s="3"/>
      <c r="B406" s="3">
        <v>2012</v>
      </c>
      <c r="C406" s="38"/>
      <c r="D406" s="38"/>
      <c r="E406" s="38"/>
      <c r="F406" s="38"/>
      <c r="G406" s="24"/>
      <c r="H406" s="24"/>
      <c r="I406" s="24">
        <f>利润表!C406/负债表!C406</f>
        <v>0.0345946957344315</v>
      </c>
      <c r="J406" s="24">
        <f>利润表!C406/资产表!C406</f>
        <v>0.0210480990958062</v>
      </c>
      <c r="K406" s="24"/>
      <c r="L406" s="38"/>
      <c r="M406" s="24"/>
      <c r="N406" s="24"/>
      <c r="O406" s="24"/>
      <c r="P406" s="24"/>
      <c r="Q406" s="24"/>
      <c r="R406" s="24">
        <f>利润表!C406/利润表!F406</f>
        <v>0.0355780509613152</v>
      </c>
      <c r="S406" s="24">
        <f>利润表!F406/资产表!C406</f>
        <v>0.591603489429262</v>
      </c>
      <c r="T406" s="44">
        <f>资产表!C406/负债表!C406</f>
        <v>1.64360190328657</v>
      </c>
      <c r="U406" s="38"/>
      <c r="V406" s="38"/>
      <c r="W406" s="38"/>
      <c r="X406" s="38"/>
      <c r="Y406" s="24">
        <f>负债表!E406/资产表!C406</f>
        <v>0.391580164271906</v>
      </c>
      <c r="Z406" s="38"/>
      <c r="AA406" s="38"/>
      <c r="AB406" s="24" t="e">
        <f>(利润表!C406-利润表!C407)/利润表!C407</f>
        <v>#DIV/0!</v>
      </c>
      <c r="AC406" s="24" t="e">
        <f>(利润表!F406-利润表!F407)/利润表!F407</f>
        <v>#DIV/0!</v>
      </c>
      <c r="AD406" s="38"/>
      <c r="AE406" s="24"/>
      <c r="AF406" s="38"/>
      <c r="AG406" s="24" t="e">
        <f>(资产表!C406-资产表!C407)/资产表!C407</f>
        <v>#DIV/0!</v>
      </c>
      <c r="AH406" s="38"/>
      <c r="AI406" s="38"/>
      <c r="AJ406" s="38"/>
      <c r="AK406" s="38"/>
      <c r="AL406" s="38"/>
      <c r="AM406" s="3"/>
      <c r="AN406" s="38"/>
      <c r="AO406" s="38"/>
      <c r="AP406" s="38"/>
      <c r="AQ406" s="38"/>
      <c r="AR406" s="53"/>
      <c r="AS406" s="56"/>
      <c r="AT406" s="56"/>
      <c r="AU406" s="38"/>
      <c r="AV406" s="38"/>
      <c r="AW406" s="38"/>
      <c r="AX406" s="38"/>
      <c r="AY406" s="38"/>
      <c r="AZ406" s="38"/>
      <c r="BA406" s="38"/>
      <c r="BB406" s="38"/>
      <c r="BC406" s="38"/>
    </row>
    <row r="407" spans="1:55">
      <c r="A407" s="3"/>
      <c r="B407" s="3">
        <v>2011</v>
      </c>
      <c r="C407" s="38"/>
      <c r="D407" s="38"/>
      <c r="E407" s="38"/>
      <c r="F407" s="38"/>
      <c r="G407" s="24"/>
      <c r="H407" s="24"/>
      <c r="I407" s="24" t="e">
        <f>利润表!C407/负债表!C407</f>
        <v>#DIV/0!</v>
      </c>
      <c r="J407" s="24" t="e">
        <f>利润表!C407/资产表!C407</f>
        <v>#DIV/0!</v>
      </c>
      <c r="K407" s="24"/>
      <c r="L407" s="38"/>
      <c r="M407" s="24"/>
      <c r="N407" s="24"/>
      <c r="O407" s="24"/>
      <c r="P407" s="24"/>
      <c r="Q407" s="24"/>
      <c r="R407" s="24" t="e">
        <f>利润表!C407/利润表!F407</f>
        <v>#DIV/0!</v>
      </c>
      <c r="S407" s="24" t="e">
        <f>利润表!F407/资产表!C407</f>
        <v>#DIV/0!</v>
      </c>
      <c r="T407" s="44" t="e">
        <f>资产表!C407/负债表!C407</f>
        <v>#DIV/0!</v>
      </c>
      <c r="U407" s="38"/>
      <c r="V407" s="38"/>
      <c r="W407" s="38"/>
      <c r="X407" s="38"/>
      <c r="Y407" s="24" t="e">
        <f>负债表!E407/资产表!C407</f>
        <v>#DIV/0!</v>
      </c>
      <c r="Z407" s="38"/>
      <c r="AA407" s="38"/>
      <c r="AB407" s="24" t="e">
        <f>(利润表!C407-利润表!C408)/利润表!C408</f>
        <v>#DIV/0!</v>
      </c>
      <c r="AC407" s="24" t="e">
        <f>(利润表!F407-利润表!F408)/利润表!F408</f>
        <v>#DIV/0!</v>
      </c>
      <c r="AD407" s="38"/>
      <c r="AE407" s="24"/>
      <c r="AF407" s="38"/>
      <c r="AG407" s="24" t="e">
        <f>(资产表!C407-资产表!C408)/资产表!C408</f>
        <v>#DIV/0!</v>
      </c>
      <c r="AH407" s="38"/>
      <c r="AI407" s="38"/>
      <c r="AJ407" s="38"/>
      <c r="AK407" s="38"/>
      <c r="AL407" s="38"/>
      <c r="AM407" s="3"/>
      <c r="AN407" s="38"/>
      <c r="AO407" s="38"/>
      <c r="AP407" s="38"/>
      <c r="AQ407" s="38"/>
      <c r="AR407" s="53"/>
      <c r="AS407" s="56"/>
      <c r="AT407" s="56"/>
      <c r="AU407" s="38"/>
      <c r="AV407" s="38"/>
      <c r="AW407" s="38"/>
      <c r="AX407" s="38"/>
      <c r="AY407" s="38"/>
      <c r="AZ407" s="38"/>
      <c r="BA407" s="38"/>
      <c r="BB407" s="38"/>
      <c r="BC407" s="38"/>
    </row>
    <row r="408" spans="1:55">
      <c r="A408" s="3"/>
      <c r="B408" s="3">
        <v>2010</v>
      </c>
      <c r="C408" s="38"/>
      <c r="D408" s="38"/>
      <c r="E408" s="38"/>
      <c r="F408" s="38"/>
      <c r="G408" s="24"/>
      <c r="H408" s="24"/>
      <c r="I408" s="24" t="e">
        <f>利润表!C408/负债表!C408</f>
        <v>#DIV/0!</v>
      </c>
      <c r="J408" s="24" t="e">
        <f>利润表!C408/资产表!C408</f>
        <v>#DIV/0!</v>
      </c>
      <c r="K408" s="24"/>
      <c r="L408" s="38"/>
      <c r="M408" s="24"/>
      <c r="N408" s="24"/>
      <c r="O408" s="24"/>
      <c r="P408" s="24"/>
      <c r="Q408" s="24"/>
      <c r="R408" s="24" t="e">
        <f>利润表!C408/利润表!F408</f>
        <v>#DIV/0!</v>
      </c>
      <c r="S408" s="24" t="e">
        <f>利润表!F408/资产表!C408</f>
        <v>#DIV/0!</v>
      </c>
      <c r="T408" s="44" t="e">
        <f>资产表!C408/负债表!C408</f>
        <v>#DIV/0!</v>
      </c>
      <c r="U408" s="38"/>
      <c r="V408" s="38"/>
      <c r="W408" s="38"/>
      <c r="X408" s="38"/>
      <c r="Y408" s="24" t="e">
        <f>负债表!E408/资产表!C408</f>
        <v>#DIV/0!</v>
      </c>
      <c r="Z408" s="38"/>
      <c r="AA408" s="38"/>
      <c r="AB408" s="24">
        <f>(利润表!C408-利润表!C409)/利润表!C409</f>
        <v>-1</v>
      </c>
      <c r="AC408" s="24">
        <f>(利润表!F408-利润表!F409)/利润表!F409</f>
        <v>-1</v>
      </c>
      <c r="AD408" s="38"/>
      <c r="AE408" s="24"/>
      <c r="AF408" s="38"/>
      <c r="AG408" s="24">
        <f>(资产表!C408-资产表!C409)/资产表!C409</f>
        <v>-1</v>
      </c>
      <c r="AH408" s="38"/>
      <c r="AI408" s="38"/>
      <c r="AJ408" s="38"/>
      <c r="AK408" s="38"/>
      <c r="AL408" s="38"/>
      <c r="AM408" s="3"/>
      <c r="AN408" s="38"/>
      <c r="AO408" s="38"/>
      <c r="AP408" s="38"/>
      <c r="AQ408" s="38"/>
      <c r="AR408" s="53"/>
      <c r="AS408" s="56"/>
      <c r="AT408" s="56"/>
      <c r="AU408" s="38"/>
      <c r="AV408" s="38"/>
      <c r="AW408" s="38"/>
      <c r="AX408" s="38"/>
      <c r="AY408" s="38"/>
      <c r="AZ408" s="38"/>
      <c r="BA408" s="38"/>
      <c r="BB408" s="38"/>
      <c r="BC408" s="38"/>
    </row>
    <row r="409" spans="1:55">
      <c r="A409" s="3" t="s">
        <v>85</v>
      </c>
      <c r="B409" s="3">
        <v>2023</v>
      </c>
      <c r="C409" s="38"/>
      <c r="D409" s="38"/>
      <c r="E409" s="38"/>
      <c r="F409" s="38"/>
      <c r="G409" s="24"/>
      <c r="H409" s="24"/>
      <c r="I409" s="24">
        <f>利润表!C409/负债表!C409</f>
        <v>-0.712356371042703</v>
      </c>
      <c r="J409" s="24">
        <f>利润表!C409/资产表!C409</f>
        <v>-0.537248271293708</v>
      </c>
      <c r="K409" s="24"/>
      <c r="L409" s="38"/>
      <c r="M409" s="24"/>
      <c r="N409" s="24"/>
      <c r="O409" s="24"/>
      <c r="P409" s="24"/>
      <c r="Q409" s="24"/>
      <c r="R409" s="24">
        <f>利润表!C409/利润表!F409</f>
        <v>-0.617163205758446</v>
      </c>
      <c r="S409" s="24">
        <f>利润表!F409/资产表!C409</f>
        <v>0.870512477543881</v>
      </c>
      <c r="T409" s="44">
        <f>资产表!C409/负债表!C409</f>
        <v>1.32593515718037</v>
      </c>
      <c r="U409" s="38"/>
      <c r="V409" s="38"/>
      <c r="W409" s="38"/>
      <c r="X409" s="38"/>
      <c r="Y409" s="24">
        <f>负债表!E409/资产表!C409</f>
        <v>0.24581530658971</v>
      </c>
      <c r="Z409" s="38"/>
      <c r="AA409" s="38"/>
      <c r="AB409" s="24">
        <f>(利润表!C409-利润表!C410)/利润表!C410</f>
        <v>2.84951578568312</v>
      </c>
      <c r="AC409" s="24">
        <f>(利润表!F409-利润表!F410)/利润表!F410</f>
        <v>0.0107394150801384</v>
      </c>
      <c r="AD409" s="38"/>
      <c r="AE409" s="24"/>
      <c r="AF409" s="38"/>
      <c r="AG409" s="24">
        <f>(资产表!C409-资产表!C410)/资产表!C410</f>
        <v>-0.269004612613763</v>
      </c>
      <c r="AH409" s="38"/>
      <c r="AI409" s="38"/>
      <c r="AJ409" s="38"/>
      <c r="AK409" s="38"/>
      <c r="AL409" s="38"/>
      <c r="AM409" s="3"/>
      <c r="AN409" s="38"/>
      <c r="AO409" s="38"/>
      <c r="AP409" s="38"/>
      <c r="AQ409" s="38"/>
      <c r="AR409" s="53"/>
      <c r="AS409" s="56"/>
      <c r="AT409" s="56"/>
      <c r="AU409" s="38"/>
      <c r="AV409" s="38"/>
      <c r="AW409" s="38"/>
      <c r="AX409" s="38"/>
      <c r="AY409" s="38"/>
      <c r="AZ409" s="38"/>
      <c r="BA409" s="38"/>
      <c r="BB409" s="38"/>
      <c r="BC409" s="38"/>
    </row>
    <row r="410" spans="1:55">
      <c r="A410" s="3"/>
      <c r="B410" s="3">
        <v>2022</v>
      </c>
      <c r="C410" s="38"/>
      <c r="D410" s="38"/>
      <c r="E410" s="38"/>
      <c r="F410" s="38"/>
      <c r="G410" s="24"/>
      <c r="H410" s="24"/>
      <c r="I410" s="24">
        <f>利润表!C410/负债表!C410</f>
        <v>-0.117632301585359</v>
      </c>
      <c r="J410" s="24">
        <f>利润表!C410/资产表!C410</f>
        <v>-0.102019586374352</v>
      </c>
      <c r="K410" s="24"/>
      <c r="L410" s="38"/>
      <c r="M410" s="24"/>
      <c r="N410" s="24"/>
      <c r="O410" s="24"/>
      <c r="P410" s="24"/>
      <c r="Q410" s="24"/>
      <c r="R410" s="24">
        <f>利润表!C410/利润表!F410</f>
        <v>-0.162044062766865</v>
      </c>
      <c r="S410" s="24">
        <f>利润表!F410/资产表!C410</f>
        <v>0.6295792923998</v>
      </c>
      <c r="T410" s="44">
        <f>资产表!C410/负债表!C410</f>
        <v>1.15303644884147</v>
      </c>
      <c r="U410" s="38"/>
      <c r="V410" s="38"/>
      <c r="W410" s="38"/>
      <c r="X410" s="38"/>
      <c r="Y410" s="24">
        <f>负债表!E410/资产表!C410</f>
        <v>0.132724727822123</v>
      </c>
      <c r="Z410" s="38"/>
      <c r="AA410" s="38"/>
      <c r="AB410" s="24">
        <f>(利润表!C410-利润表!C411)/利润表!C411</f>
        <v>-7.61008490116205</v>
      </c>
      <c r="AC410" s="24">
        <f>(利润表!F410-利润表!F411)/利润表!F411</f>
        <v>-0.0121412538270192</v>
      </c>
      <c r="AD410" s="38"/>
      <c r="AE410" s="24"/>
      <c r="AF410" s="38"/>
      <c r="AG410" s="24">
        <f>(资产表!C410-资产表!C411)/资产表!C411</f>
        <v>-0.228166294521361</v>
      </c>
      <c r="AH410" s="38"/>
      <c r="AI410" s="38"/>
      <c r="AJ410" s="38"/>
      <c r="AK410" s="38"/>
      <c r="AL410" s="38"/>
      <c r="AM410" s="3"/>
      <c r="AN410" s="38"/>
      <c r="AO410" s="38"/>
      <c r="AP410" s="38"/>
      <c r="AQ410" s="38"/>
      <c r="AR410" s="53"/>
      <c r="AS410" s="56"/>
      <c r="AT410" s="56"/>
      <c r="AU410" s="38"/>
      <c r="AV410" s="38"/>
      <c r="AW410" s="38"/>
      <c r="AX410" s="38"/>
      <c r="AY410" s="38"/>
      <c r="AZ410" s="38"/>
      <c r="BA410" s="38"/>
      <c r="BB410" s="38"/>
      <c r="BC410" s="38"/>
    </row>
    <row r="411" spans="1:55">
      <c r="A411" s="3"/>
      <c r="B411" s="3">
        <v>2021</v>
      </c>
      <c r="C411" s="38"/>
      <c r="D411" s="38"/>
      <c r="E411" s="38"/>
      <c r="F411" s="38"/>
      <c r="G411" s="24"/>
      <c r="H411" s="24"/>
      <c r="I411" s="24">
        <f>利润表!C411/负债表!C411</f>
        <v>0.0154711190407991</v>
      </c>
      <c r="J411" s="24">
        <f>利润表!C411/资产表!C411</f>
        <v>0.0119124272320422</v>
      </c>
      <c r="K411" s="24"/>
      <c r="L411" s="38"/>
      <c r="M411" s="24"/>
      <c r="N411" s="24"/>
      <c r="O411" s="24"/>
      <c r="P411" s="24"/>
      <c r="Q411" s="24"/>
      <c r="R411" s="24">
        <f>利润表!C411/利润表!F411</f>
        <v>0.0242170330734345</v>
      </c>
      <c r="S411" s="24">
        <f>利润表!F411/资产表!C411</f>
        <v>0.491902835327499</v>
      </c>
      <c r="T411" s="44">
        <f>资产表!C411/负债表!C411</f>
        <v>1.29873775842967</v>
      </c>
      <c r="U411" s="38"/>
      <c r="V411" s="38"/>
      <c r="W411" s="38"/>
      <c r="X411" s="38"/>
      <c r="Y411" s="24">
        <f>负债表!E411/资产表!C411</f>
        <v>0.230021616366091</v>
      </c>
      <c r="Z411" s="38"/>
      <c r="AA411" s="38"/>
      <c r="AB411" s="24">
        <f>(利润表!C411-利润表!C412)/利润表!C412</f>
        <v>-0.720663157415177</v>
      </c>
      <c r="AC411" s="24">
        <f>(利润表!F411-利润表!F412)/利润表!F412</f>
        <v>0.770688064845498</v>
      </c>
      <c r="AD411" s="38"/>
      <c r="AE411" s="24"/>
      <c r="AF411" s="38"/>
      <c r="AG411" s="24">
        <f>(资产表!C411-资产表!C412)/资产表!C412</f>
        <v>-0.057410146240172</v>
      </c>
      <c r="AH411" s="38"/>
      <c r="AI411" s="38"/>
      <c r="AJ411" s="38"/>
      <c r="AK411" s="38"/>
      <c r="AL411" s="38"/>
      <c r="AM411" s="3"/>
      <c r="AN411" s="38"/>
      <c r="AO411" s="38"/>
      <c r="AP411" s="38"/>
      <c r="AQ411" s="38"/>
      <c r="AR411" s="53"/>
      <c r="AS411" s="56"/>
      <c r="AT411" s="56"/>
      <c r="AU411" s="38"/>
      <c r="AV411" s="38"/>
      <c r="AW411" s="38"/>
      <c r="AX411" s="38"/>
      <c r="AY411" s="38"/>
      <c r="AZ411" s="38"/>
      <c r="BA411" s="38"/>
      <c r="BB411" s="38"/>
      <c r="BC411" s="38"/>
    </row>
    <row r="412" spans="1:55">
      <c r="A412" s="3"/>
      <c r="B412" s="3">
        <v>2020</v>
      </c>
      <c r="C412" s="38"/>
      <c r="D412" s="38"/>
      <c r="E412" s="38"/>
      <c r="F412" s="38"/>
      <c r="G412" s="24"/>
      <c r="H412" s="24"/>
      <c r="I412" s="24">
        <f>利润表!C412/负债表!C412</f>
        <v>0.0529395477272495</v>
      </c>
      <c r="J412" s="24">
        <f>利润表!C412/资产表!C412</f>
        <v>0.040197107329892</v>
      </c>
      <c r="K412" s="24"/>
      <c r="L412" s="38"/>
      <c r="M412" s="24"/>
      <c r="N412" s="24"/>
      <c r="O412" s="24"/>
      <c r="P412" s="24"/>
      <c r="Q412" s="24"/>
      <c r="R412" s="24">
        <f>利润表!C412/利润表!F412</f>
        <v>0.153509329568934</v>
      </c>
      <c r="S412" s="24">
        <f>利润表!F412/资产表!C412</f>
        <v>0.261854490816737</v>
      </c>
      <c r="T412" s="44">
        <f>资产表!C412/负债表!C412</f>
        <v>1.31699893957</v>
      </c>
      <c r="U412" s="38"/>
      <c r="V412" s="38"/>
      <c r="W412" s="38"/>
      <c r="X412" s="38"/>
      <c r="Y412" s="24">
        <f>负债表!E412/资产表!C412</f>
        <v>0.240697945947856</v>
      </c>
      <c r="Z412" s="38"/>
      <c r="AA412" s="38"/>
      <c r="AB412" s="24">
        <f>(利润表!C412-利润表!C413)/利润表!C413</f>
        <v>-1.12769364190107</v>
      </c>
      <c r="AC412" s="24">
        <f>(利润表!F412-利润表!F413)/利润表!F413</f>
        <v>-0.253680406037068</v>
      </c>
      <c r="AD412" s="38"/>
      <c r="AE412" s="24"/>
      <c r="AF412" s="38"/>
      <c r="AG412" s="24">
        <f>(资产表!C412-资产表!C413)/资产表!C413</f>
        <v>-0.40155424198667</v>
      </c>
      <c r="AH412" s="38"/>
      <c r="AI412" s="38"/>
      <c r="AJ412" s="38"/>
      <c r="AK412" s="38"/>
      <c r="AL412" s="38"/>
      <c r="AM412" s="3"/>
      <c r="AN412" s="38"/>
      <c r="AO412" s="38"/>
      <c r="AP412" s="38"/>
      <c r="AQ412" s="38"/>
      <c r="AR412" s="53"/>
      <c r="AS412" s="56"/>
      <c r="AT412" s="56"/>
      <c r="AU412" s="38"/>
      <c r="AV412" s="38"/>
      <c r="AW412" s="38"/>
      <c r="AX412" s="38"/>
      <c r="AY412" s="38"/>
      <c r="AZ412" s="38"/>
      <c r="BA412" s="38"/>
      <c r="BB412" s="38"/>
      <c r="BC412" s="38"/>
    </row>
    <row r="413" spans="1:55">
      <c r="A413" s="3"/>
      <c r="B413" s="3">
        <v>2019</v>
      </c>
      <c r="C413" s="38"/>
      <c r="D413" s="38"/>
      <c r="E413" s="38"/>
      <c r="F413" s="38"/>
      <c r="G413" s="24"/>
      <c r="H413" s="24"/>
      <c r="I413" s="24">
        <f>利润表!C413/负债表!C413</f>
        <v>-1.41682198773929</v>
      </c>
      <c r="J413" s="24">
        <f>利润表!C413/资产表!C413</f>
        <v>-0.188386735688976</v>
      </c>
      <c r="K413" s="24"/>
      <c r="L413" s="38"/>
      <c r="M413" s="24"/>
      <c r="N413" s="24"/>
      <c r="O413" s="24"/>
      <c r="P413" s="24"/>
      <c r="Q413" s="24"/>
      <c r="R413" s="24">
        <f>利润表!C413/利润表!F413</f>
        <v>-0.897202231902553</v>
      </c>
      <c r="S413" s="24">
        <f>利润表!F413/资产表!C413</f>
        <v>0.209971318606168</v>
      </c>
      <c r="T413" s="44">
        <f>资产表!C413/负债表!C413</f>
        <v>7.52081606254086</v>
      </c>
      <c r="U413" s="38"/>
      <c r="V413" s="38"/>
      <c r="W413" s="38"/>
      <c r="X413" s="38"/>
      <c r="Y413" s="24">
        <f>负债表!E413/资产表!C413</f>
        <v>0.867035705741997</v>
      </c>
      <c r="Z413" s="38"/>
      <c r="AA413" s="38"/>
      <c r="AB413" s="24">
        <f>(利润表!C413-利润表!C414)/利润表!C414</f>
        <v>-0.832505921334651</v>
      </c>
      <c r="AC413" s="24">
        <f>(利润表!F413-利润表!F414)/利润表!F414</f>
        <v>-0.486339685993161</v>
      </c>
      <c r="AD413" s="38"/>
      <c r="AE413" s="24"/>
      <c r="AF413" s="38"/>
      <c r="AG413" s="24">
        <f>(资产表!C413-资产表!C414)/资产表!C414</f>
        <v>-0.258153447029735</v>
      </c>
      <c r="AH413" s="38"/>
      <c r="AI413" s="38"/>
      <c r="AJ413" s="38"/>
      <c r="AK413" s="38"/>
      <c r="AL413" s="38"/>
      <c r="AM413" s="3"/>
      <c r="AN413" s="38"/>
      <c r="AO413" s="38"/>
      <c r="AP413" s="38"/>
      <c r="AQ413" s="38"/>
      <c r="AR413" s="53"/>
      <c r="AS413" s="56"/>
      <c r="AT413" s="56"/>
      <c r="AU413" s="38"/>
      <c r="AV413" s="38"/>
      <c r="AW413" s="38"/>
      <c r="AX413" s="38"/>
      <c r="AY413" s="38"/>
      <c r="AZ413" s="38"/>
      <c r="BA413" s="38"/>
      <c r="BB413" s="38"/>
      <c r="BC413" s="38"/>
    </row>
    <row r="414" spans="1:55">
      <c r="A414" s="3"/>
      <c r="B414" s="3">
        <v>2018</v>
      </c>
      <c r="C414" s="38"/>
      <c r="D414" s="38"/>
      <c r="E414" s="38"/>
      <c r="F414" s="38"/>
      <c r="G414" s="24"/>
      <c r="H414" s="24"/>
      <c r="I414" s="24">
        <f>利润表!C414/负债表!C414</f>
        <v>-3.05092739301224</v>
      </c>
      <c r="J414" s="24">
        <f>利润表!C414/资产表!C414</f>
        <v>-0.834382036725099</v>
      </c>
      <c r="K414" s="24"/>
      <c r="L414" s="38"/>
      <c r="M414" s="24"/>
      <c r="N414" s="24"/>
      <c r="O414" s="24"/>
      <c r="P414" s="24"/>
      <c r="Q414" s="24"/>
      <c r="R414" s="24">
        <f>利润表!C414/利润表!F414</f>
        <v>-2.75148341863171</v>
      </c>
      <c r="S414" s="24">
        <f>利润表!F414/资产表!C414</f>
        <v>0.303248070141026</v>
      </c>
      <c r="T414" s="44">
        <f>资产表!C414/负债表!C414</f>
        <v>3.65651135658068</v>
      </c>
      <c r="U414" s="38"/>
      <c r="V414" s="38"/>
      <c r="W414" s="38"/>
      <c r="X414" s="38"/>
      <c r="Y414" s="24">
        <f>负债表!E414/资产表!C414</f>
        <v>0.726515275769543</v>
      </c>
      <c r="Z414" s="38"/>
      <c r="AA414" s="38"/>
      <c r="AB414" s="24">
        <f>(利润表!C414-利润表!C415)/利润表!C415</f>
        <v>-8.03517386893949</v>
      </c>
      <c r="AC414" s="24">
        <f>(利润表!F414-利润表!F415)/利润表!F415</f>
        <v>-0.162045483305461</v>
      </c>
      <c r="AD414" s="38"/>
      <c r="AE414" s="24"/>
      <c r="AF414" s="38"/>
      <c r="AG414" s="24">
        <f>(资产表!C414-资产表!C415)/资产表!C415</f>
        <v>-0.413358362841801</v>
      </c>
      <c r="AH414" s="38"/>
      <c r="AI414" s="38"/>
      <c r="AJ414" s="38"/>
      <c r="AK414" s="38"/>
      <c r="AL414" s="38"/>
      <c r="AM414" s="3"/>
      <c r="AN414" s="38"/>
      <c r="AO414" s="38"/>
      <c r="AP414" s="38"/>
      <c r="AQ414" s="38"/>
      <c r="AR414" s="53"/>
      <c r="AS414" s="56"/>
      <c r="AT414" s="56"/>
      <c r="AU414" s="38"/>
      <c r="AV414" s="38"/>
      <c r="AW414" s="38"/>
      <c r="AX414" s="38"/>
      <c r="AY414" s="38"/>
      <c r="AZ414" s="38"/>
      <c r="BA414" s="38"/>
      <c r="BB414" s="38"/>
      <c r="BC414" s="38"/>
    </row>
    <row r="415" spans="1:55">
      <c r="A415" s="3"/>
      <c r="B415" s="3">
        <v>2017</v>
      </c>
      <c r="C415" s="38"/>
      <c r="D415" s="38"/>
      <c r="E415" s="38"/>
      <c r="F415" s="38"/>
      <c r="G415" s="24"/>
      <c r="H415" s="24"/>
      <c r="I415" s="24">
        <f>利润表!C415/负债表!C415</f>
        <v>0.1065043561406</v>
      </c>
      <c r="J415" s="24">
        <f>利润表!C415/资产表!C415</f>
        <v>0.0695765667144189</v>
      </c>
      <c r="K415" s="24"/>
      <c r="L415" s="38"/>
      <c r="M415" s="24"/>
      <c r="N415" s="24"/>
      <c r="O415" s="24"/>
      <c r="P415" s="24"/>
      <c r="Q415" s="24"/>
      <c r="R415" s="24">
        <f>利润表!C415/利润表!F415</f>
        <v>0.32772721772122</v>
      </c>
      <c r="S415" s="24">
        <f>利润表!F415/资产表!C415</f>
        <v>0.212300239199552</v>
      </c>
      <c r="T415" s="44">
        <f>资产表!C415/负债表!C415</f>
        <v>1.53075038292352</v>
      </c>
      <c r="U415" s="38"/>
      <c r="V415" s="38"/>
      <c r="W415" s="38"/>
      <c r="X415" s="38"/>
      <c r="Y415" s="24">
        <f>负债表!E415/资产表!C415</f>
        <v>0.34672562479446</v>
      </c>
      <c r="Z415" s="38"/>
      <c r="AA415" s="38"/>
      <c r="AB415" s="24">
        <f>(利润表!C415-利润表!C416)/利润表!C416</f>
        <v>0.859048062740158</v>
      </c>
      <c r="AC415" s="24">
        <f>(利润表!F415-利润表!F416)/利润表!F416</f>
        <v>0.851721244826704</v>
      </c>
      <c r="AD415" s="38"/>
      <c r="AE415" s="24"/>
      <c r="AF415" s="38"/>
      <c r="AG415" s="24">
        <f>(资产表!C415-资产表!C416)/资产表!C416</f>
        <v>0.976715040517751</v>
      </c>
      <c r="AH415" s="38"/>
      <c r="AI415" s="38"/>
      <c r="AJ415" s="38"/>
      <c r="AK415" s="38"/>
      <c r="AL415" s="38"/>
      <c r="AM415" s="3"/>
      <c r="AN415" s="38"/>
      <c r="AO415" s="38"/>
      <c r="AP415" s="38"/>
      <c r="AQ415" s="38"/>
      <c r="AR415" s="53"/>
      <c r="AS415" s="56"/>
      <c r="AT415" s="56"/>
      <c r="AU415" s="38"/>
      <c r="AV415" s="38"/>
      <c r="AW415" s="38"/>
      <c r="AX415" s="38"/>
      <c r="AY415" s="38"/>
      <c r="AZ415" s="38"/>
      <c r="BA415" s="38"/>
      <c r="BB415" s="38"/>
      <c r="BC415" s="38"/>
    </row>
    <row r="416" spans="1:55">
      <c r="A416" s="3"/>
      <c r="B416" s="3">
        <v>2016</v>
      </c>
      <c r="C416" s="38"/>
      <c r="D416" s="38"/>
      <c r="E416" s="38"/>
      <c r="F416" s="38"/>
      <c r="G416" s="24"/>
      <c r="H416" s="24"/>
      <c r="I416" s="24">
        <f>利润表!C416/负债表!C416</f>
        <v>0.0962026665738294</v>
      </c>
      <c r="J416" s="24">
        <f>利润表!C416/资产表!C416</f>
        <v>0.0739803605127135</v>
      </c>
      <c r="K416" s="24"/>
      <c r="L416" s="38"/>
      <c r="M416" s="24"/>
      <c r="N416" s="24"/>
      <c r="O416" s="24"/>
      <c r="P416" s="24"/>
      <c r="Q416" s="24"/>
      <c r="R416" s="24">
        <f>利润表!C416/利润表!F416</f>
        <v>0.326435590195471</v>
      </c>
      <c r="S416" s="24">
        <f>利润表!F416/资产表!C416</f>
        <v>0.226630804773505</v>
      </c>
      <c r="T416" s="44">
        <f>资产表!C416/负债表!C416</f>
        <v>1.30038115395906</v>
      </c>
      <c r="U416" s="38"/>
      <c r="V416" s="38"/>
      <c r="W416" s="38"/>
      <c r="X416" s="38"/>
      <c r="Y416" s="24">
        <f>负债表!E416/资产表!C416</f>
        <v>0.230994699549848</v>
      </c>
      <c r="Z416" s="38"/>
      <c r="AA416" s="38"/>
      <c r="AB416" s="24">
        <f>(利润表!C416-利润表!C417)/利润表!C417</f>
        <v>0.509885332042366</v>
      </c>
      <c r="AC416" s="24">
        <f>(利润表!F416-利润表!F417)/利润表!F417</f>
        <v>0.780161477986178</v>
      </c>
      <c r="AD416" s="38"/>
      <c r="AE416" s="24"/>
      <c r="AF416" s="38"/>
      <c r="AG416" s="24">
        <f>(资产表!C416-资产表!C417)/资产表!C417</f>
        <v>0.0115544863006275</v>
      </c>
      <c r="AH416" s="38"/>
      <c r="AI416" s="38"/>
      <c r="AJ416" s="38"/>
      <c r="AK416" s="38"/>
      <c r="AL416" s="38"/>
      <c r="AM416" s="3"/>
      <c r="AN416" s="38"/>
      <c r="AO416" s="38"/>
      <c r="AP416" s="38"/>
      <c r="AQ416" s="38"/>
      <c r="AR416" s="53"/>
      <c r="AS416" s="56"/>
      <c r="AT416" s="56"/>
      <c r="AU416" s="38"/>
      <c r="AV416" s="38"/>
      <c r="AW416" s="38"/>
      <c r="AX416" s="38"/>
      <c r="AY416" s="38"/>
      <c r="AZ416" s="38"/>
      <c r="BA416" s="38"/>
      <c r="BB416" s="38"/>
      <c r="BC416" s="38"/>
    </row>
    <row r="417" spans="1:55">
      <c r="A417" s="3"/>
      <c r="B417" s="3">
        <v>2015</v>
      </c>
      <c r="C417" s="38"/>
      <c r="D417" s="38"/>
      <c r="E417" s="38"/>
      <c r="F417" s="38"/>
      <c r="G417" s="24"/>
      <c r="H417" s="24"/>
      <c r="I417" s="24">
        <f>利润表!C417/负债表!C417</f>
        <v>0.0728718013203017</v>
      </c>
      <c r="J417" s="24">
        <f>利润表!C417/资产表!C417</f>
        <v>0.0495634761042061</v>
      </c>
      <c r="K417" s="24"/>
      <c r="L417" s="38"/>
      <c r="M417" s="24"/>
      <c r="N417" s="24"/>
      <c r="O417" s="24"/>
      <c r="P417" s="24"/>
      <c r="Q417" s="24"/>
      <c r="R417" s="24">
        <f>利润表!C417/利润表!F417</f>
        <v>0.384869003213388</v>
      </c>
      <c r="S417" s="24">
        <f>利润表!F417/资产表!C417</f>
        <v>0.128780119184413</v>
      </c>
      <c r="T417" s="44">
        <f>资产表!C417/负债表!C417</f>
        <v>1.47027220542583</v>
      </c>
      <c r="U417" s="38"/>
      <c r="V417" s="38"/>
      <c r="W417" s="38"/>
      <c r="X417" s="38"/>
      <c r="Y417" s="24">
        <f>负债表!E417/资产表!C417</f>
        <v>0.319853836378298</v>
      </c>
      <c r="Z417" s="38"/>
      <c r="AA417" s="38"/>
      <c r="AB417" s="24">
        <f>(利润表!C417-利润表!C418)/利润表!C418</f>
        <v>0.562523630652795</v>
      </c>
      <c r="AC417" s="24">
        <f>(利润表!F417-利润表!F418)/利润表!F418</f>
        <v>0.978477339456196</v>
      </c>
      <c r="AD417" s="38"/>
      <c r="AE417" s="24"/>
      <c r="AF417" s="38"/>
      <c r="AG417" s="24">
        <f>(资产表!C417-资产表!C418)/资产表!C418</f>
        <v>8.81754974141015</v>
      </c>
      <c r="AH417" s="38"/>
      <c r="AI417" s="38"/>
      <c r="AJ417" s="38"/>
      <c r="AK417" s="38"/>
      <c r="AL417" s="38"/>
      <c r="AM417" s="3"/>
      <c r="AN417" s="38"/>
      <c r="AO417" s="38"/>
      <c r="AP417" s="38"/>
      <c r="AQ417" s="38"/>
      <c r="AR417" s="53"/>
      <c r="AS417" s="56"/>
      <c r="AT417" s="56"/>
      <c r="AU417" s="38"/>
      <c r="AV417" s="38"/>
      <c r="AW417" s="38"/>
      <c r="AX417" s="38"/>
      <c r="AY417" s="38"/>
      <c r="AZ417" s="38"/>
      <c r="BA417" s="38"/>
      <c r="BB417" s="38"/>
      <c r="BC417" s="38"/>
    </row>
    <row r="418" spans="1:55">
      <c r="A418" s="3"/>
      <c r="B418" s="3">
        <v>2014</v>
      </c>
      <c r="C418" s="38"/>
      <c r="D418" s="38"/>
      <c r="E418" s="38"/>
      <c r="F418" s="38"/>
      <c r="G418" s="24"/>
      <c r="H418" s="24"/>
      <c r="I418" s="24">
        <f>利润表!C418/负债表!C418</f>
        <v>0.349527269734067</v>
      </c>
      <c r="J418" s="24">
        <f>利润表!C418/资产表!C418</f>
        <v>0.311414101178711</v>
      </c>
      <c r="K418" s="24"/>
      <c r="L418" s="38"/>
      <c r="M418" s="24"/>
      <c r="N418" s="24"/>
      <c r="O418" s="24"/>
      <c r="P418" s="24"/>
      <c r="Q418" s="24"/>
      <c r="R418" s="24">
        <f>利润表!C418/利润表!F418</f>
        <v>0.487323574875254</v>
      </c>
      <c r="S418" s="24">
        <f>利润表!F418/资产表!C418</f>
        <v>0.639029419535938</v>
      </c>
      <c r="T418" s="44">
        <f>资产表!C418/负债表!C418</f>
        <v>1.12238742051531</v>
      </c>
      <c r="U418" s="38"/>
      <c r="V418" s="38"/>
      <c r="W418" s="38"/>
      <c r="X418" s="38"/>
      <c r="Y418" s="24">
        <f>负债表!E418/资产表!C418</f>
        <v>0.109042045801902</v>
      </c>
      <c r="Z418" s="38"/>
      <c r="AA418" s="38"/>
      <c r="AB418" s="24">
        <f>(利润表!C418-利润表!C419)/利润表!C419</f>
        <v>0.661509471952415</v>
      </c>
      <c r="AC418" s="24">
        <f>(利润表!F418-利润表!F419)/利润表!F419</f>
        <v>0.54292197796616</v>
      </c>
      <c r="AD418" s="38"/>
      <c r="AE418" s="24"/>
      <c r="AF418" s="38"/>
      <c r="AG418" s="24">
        <f>(资产表!C418-资产表!C419)/资产表!C419</f>
        <v>1.00745018326034</v>
      </c>
      <c r="AH418" s="38"/>
      <c r="AI418" s="38"/>
      <c r="AJ418" s="38"/>
      <c r="AK418" s="38"/>
      <c r="AL418" s="38"/>
      <c r="AM418" s="3"/>
      <c r="AN418" s="38"/>
      <c r="AO418" s="38"/>
      <c r="AP418" s="38"/>
      <c r="AQ418" s="38"/>
      <c r="AR418" s="53"/>
      <c r="AS418" s="56"/>
      <c r="AT418" s="56"/>
      <c r="AU418" s="38"/>
      <c r="AV418" s="38"/>
      <c r="AW418" s="38"/>
      <c r="AX418" s="38"/>
      <c r="AY418" s="38"/>
      <c r="AZ418" s="38"/>
      <c r="BA418" s="38"/>
      <c r="BB418" s="38"/>
      <c r="BC418" s="38"/>
    </row>
    <row r="419" spans="1:55">
      <c r="A419" s="3"/>
      <c r="B419" s="3">
        <v>2013</v>
      </c>
      <c r="C419" s="38"/>
      <c r="D419" s="38"/>
      <c r="E419" s="38"/>
      <c r="F419" s="38"/>
      <c r="G419" s="24"/>
      <c r="H419" s="24"/>
      <c r="I419" s="24">
        <f>利润表!C419/负债表!C419</f>
        <v>0.472097467448037</v>
      </c>
      <c r="J419" s="24">
        <f>利润表!C419/资产表!C419</f>
        <v>0.376253223369504</v>
      </c>
      <c r="K419" s="24"/>
      <c r="L419" s="38"/>
      <c r="M419" s="24"/>
      <c r="N419" s="24"/>
      <c r="O419" s="24"/>
      <c r="P419" s="24"/>
      <c r="Q419" s="24"/>
      <c r="R419" s="24">
        <f>利润表!C419/利润表!F419</f>
        <v>0.452541659706891</v>
      </c>
      <c r="S419" s="24">
        <f>利润表!F419/资产表!C419</f>
        <v>0.831422290741588</v>
      </c>
      <c r="T419" s="44">
        <f>资产表!C419/负债表!C419</f>
        <v>1.25473335010982</v>
      </c>
      <c r="U419" s="38"/>
      <c r="V419" s="38"/>
      <c r="W419" s="38"/>
      <c r="X419" s="38"/>
      <c r="Y419" s="24">
        <f>负债表!E419/资产表!C419</f>
        <v>0.203017916187153</v>
      </c>
      <c r="Z419" s="38"/>
      <c r="AA419" s="38"/>
      <c r="AB419" s="24">
        <f>(利润表!C419-利润表!C420)/利润表!C420</f>
        <v>5.50088084525852</v>
      </c>
      <c r="AC419" s="24">
        <f>(利润表!F419-利润表!F420)/利润表!F420</f>
        <v>-0.164698750542794</v>
      </c>
      <c r="AD419" s="38"/>
      <c r="AE419" s="24"/>
      <c r="AF419" s="38"/>
      <c r="AG419" s="24">
        <f>(资产表!C419-资产表!C420)/资产表!C420</f>
        <v>-0.592711900717372</v>
      </c>
      <c r="AH419" s="38"/>
      <c r="AI419" s="38"/>
      <c r="AJ419" s="38"/>
      <c r="AK419" s="38"/>
      <c r="AL419" s="38"/>
      <c r="AM419" s="3"/>
      <c r="AN419" s="38"/>
      <c r="AO419" s="38"/>
      <c r="AP419" s="38"/>
      <c r="AQ419" s="38"/>
      <c r="AR419" s="53"/>
      <c r="AS419" s="56"/>
      <c r="AT419" s="56"/>
      <c r="AU419" s="38"/>
      <c r="AV419" s="38"/>
      <c r="AW419" s="38"/>
      <c r="AX419" s="38"/>
      <c r="AY419" s="38"/>
      <c r="AZ419" s="38"/>
      <c r="BA419" s="38"/>
      <c r="BB419" s="38"/>
      <c r="BC419" s="38"/>
    </row>
    <row r="420" spans="1:55">
      <c r="A420" s="3"/>
      <c r="B420" s="3">
        <v>2012</v>
      </c>
      <c r="C420" s="38"/>
      <c r="D420" s="38"/>
      <c r="E420" s="38"/>
      <c r="F420" s="38"/>
      <c r="G420" s="24"/>
      <c r="H420" s="24"/>
      <c r="I420" s="24">
        <f>利润表!C420/负债表!C420</f>
        <v>0.0466667826787283</v>
      </c>
      <c r="J420" s="24">
        <f>利润表!C420/资产表!C420</f>
        <v>0.0235727225037353</v>
      </c>
      <c r="K420" s="24"/>
      <c r="L420" s="38"/>
      <c r="M420" s="24"/>
      <c r="N420" s="24"/>
      <c r="O420" s="24"/>
      <c r="P420" s="24"/>
      <c r="Q420" s="24"/>
      <c r="R420" s="24">
        <f>利润表!C420/利润表!F420</f>
        <v>0.058147291541316</v>
      </c>
      <c r="S420" s="24">
        <f>利润表!F420/资产表!C420</f>
        <v>0.405396741256399</v>
      </c>
      <c r="T420" s="44">
        <f>资产表!C420/负债表!C420</f>
        <v>1.97969422799312</v>
      </c>
      <c r="U420" s="38"/>
      <c r="V420" s="38"/>
      <c r="W420" s="38"/>
      <c r="X420" s="38"/>
      <c r="Y420" s="24">
        <f>负债表!E420/资产表!C420</f>
        <v>0.494871487798532</v>
      </c>
      <c r="Z420" s="38"/>
      <c r="AA420" s="38"/>
      <c r="AB420" s="24" t="e">
        <f>(利润表!C420-利润表!C421)/利润表!C421</f>
        <v>#DIV/0!</v>
      </c>
      <c r="AC420" s="24" t="e">
        <f>(利润表!F420-利润表!F421)/利润表!F421</f>
        <v>#DIV/0!</v>
      </c>
      <c r="AD420" s="38"/>
      <c r="AE420" s="24"/>
      <c r="AF420" s="38"/>
      <c r="AG420" s="24" t="e">
        <f>(资产表!C420-资产表!C421)/资产表!C421</f>
        <v>#DIV/0!</v>
      </c>
      <c r="AH420" s="38"/>
      <c r="AI420" s="38"/>
      <c r="AJ420" s="38"/>
      <c r="AK420" s="38"/>
      <c r="AL420" s="38"/>
      <c r="AM420" s="3"/>
      <c r="AN420" s="38"/>
      <c r="AO420" s="38"/>
      <c r="AP420" s="38"/>
      <c r="AQ420" s="38"/>
      <c r="AR420" s="53"/>
      <c r="AS420" s="56"/>
      <c r="AT420" s="56"/>
      <c r="AU420" s="38"/>
      <c r="AV420" s="38"/>
      <c r="AW420" s="38"/>
      <c r="AX420" s="38"/>
      <c r="AY420" s="38"/>
      <c r="AZ420" s="38"/>
      <c r="BA420" s="38"/>
      <c r="BB420" s="38"/>
      <c r="BC420" s="38"/>
    </row>
    <row r="421" spans="1:55">
      <c r="A421" s="3"/>
      <c r="B421" s="3">
        <v>2011</v>
      </c>
      <c r="C421" s="38"/>
      <c r="D421" s="38"/>
      <c r="E421" s="38"/>
      <c r="F421" s="38"/>
      <c r="G421" s="24"/>
      <c r="H421" s="24"/>
      <c r="I421" s="24" t="e">
        <f>利润表!C421/负债表!C421</f>
        <v>#DIV/0!</v>
      </c>
      <c r="J421" s="24" t="e">
        <f>利润表!C421/资产表!C421</f>
        <v>#DIV/0!</v>
      </c>
      <c r="K421" s="24"/>
      <c r="L421" s="38"/>
      <c r="M421" s="24"/>
      <c r="N421" s="24"/>
      <c r="O421" s="24"/>
      <c r="P421" s="24"/>
      <c r="Q421" s="24"/>
      <c r="R421" s="24" t="e">
        <f>利润表!C421/利润表!F421</f>
        <v>#DIV/0!</v>
      </c>
      <c r="S421" s="24" t="e">
        <f>利润表!F421/资产表!C421</f>
        <v>#DIV/0!</v>
      </c>
      <c r="T421" s="44" t="e">
        <f>资产表!C421/负债表!C421</f>
        <v>#DIV/0!</v>
      </c>
      <c r="U421" s="38"/>
      <c r="V421" s="38"/>
      <c r="W421" s="38"/>
      <c r="X421" s="38"/>
      <c r="Y421" s="24" t="e">
        <f>负债表!E421/资产表!C421</f>
        <v>#DIV/0!</v>
      </c>
      <c r="Z421" s="38"/>
      <c r="AA421" s="38"/>
      <c r="AB421" s="24" t="e">
        <f>(利润表!C421-利润表!C422)/利润表!C422</f>
        <v>#DIV/0!</v>
      </c>
      <c r="AC421" s="24" t="e">
        <f>(利润表!F421-利润表!F422)/利润表!F422</f>
        <v>#DIV/0!</v>
      </c>
      <c r="AD421" s="38"/>
      <c r="AE421" s="24"/>
      <c r="AF421" s="38"/>
      <c r="AG421" s="24" t="e">
        <f>(资产表!C421-资产表!C422)/资产表!C422</f>
        <v>#DIV/0!</v>
      </c>
      <c r="AH421" s="38"/>
      <c r="AI421" s="38"/>
      <c r="AJ421" s="38"/>
      <c r="AK421" s="38"/>
      <c r="AL421" s="38"/>
      <c r="AM421" s="3"/>
      <c r="AN421" s="38"/>
      <c r="AO421" s="38"/>
      <c r="AP421" s="38"/>
      <c r="AQ421" s="38"/>
      <c r="AR421" s="53"/>
      <c r="AS421" s="56"/>
      <c r="AT421" s="56"/>
      <c r="AU421" s="38"/>
      <c r="AV421" s="38"/>
      <c r="AW421" s="38"/>
      <c r="AX421" s="38"/>
      <c r="AY421" s="38"/>
      <c r="AZ421" s="38"/>
      <c r="BA421" s="38"/>
      <c r="BB421" s="38"/>
      <c r="BC421" s="38"/>
    </row>
    <row r="422" spans="1:55">
      <c r="A422" s="3"/>
      <c r="B422" s="3">
        <v>2010</v>
      </c>
      <c r="C422" s="38"/>
      <c r="D422" s="38"/>
      <c r="E422" s="38"/>
      <c r="F422" s="38"/>
      <c r="G422" s="24"/>
      <c r="H422" s="24"/>
      <c r="I422" s="24" t="e">
        <f>利润表!C422/负债表!C422</f>
        <v>#DIV/0!</v>
      </c>
      <c r="J422" s="24" t="e">
        <f>利润表!C422/资产表!C422</f>
        <v>#DIV/0!</v>
      </c>
      <c r="K422" s="24"/>
      <c r="L422" s="38"/>
      <c r="M422" s="24"/>
      <c r="N422" s="24"/>
      <c r="O422" s="24"/>
      <c r="P422" s="24"/>
      <c r="Q422" s="24"/>
      <c r="R422" s="24" t="e">
        <f>利润表!C422/利润表!F422</f>
        <v>#DIV/0!</v>
      </c>
      <c r="S422" s="24" t="e">
        <f>利润表!F422/资产表!C422</f>
        <v>#DIV/0!</v>
      </c>
      <c r="T422" s="44" t="e">
        <f>资产表!C422/负债表!C422</f>
        <v>#DIV/0!</v>
      </c>
      <c r="U422" s="38"/>
      <c r="V422" s="38"/>
      <c r="W422" s="38"/>
      <c r="X422" s="38"/>
      <c r="Y422" s="24" t="e">
        <f>负债表!E422/资产表!C422</f>
        <v>#DIV/0!</v>
      </c>
      <c r="Z422" s="38"/>
      <c r="AA422" s="38"/>
      <c r="AB422" s="24">
        <f>(利润表!C422-利润表!C423)/利润表!C423</f>
        <v>-1</v>
      </c>
      <c r="AC422" s="24">
        <f>(利润表!F422-利润表!F423)/利润表!F423</f>
        <v>-1</v>
      </c>
      <c r="AD422" s="38"/>
      <c r="AE422" s="24"/>
      <c r="AF422" s="38"/>
      <c r="AG422" s="24">
        <f>(资产表!C422-资产表!C423)/资产表!C423</f>
        <v>-1</v>
      </c>
      <c r="AH422" s="38"/>
      <c r="AI422" s="38"/>
      <c r="AJ422" s="38"/>
      <c r="AK422" s="38"/>
      <c r="AL422" s="38"/>
      <c r="AM422" s="3"/>
      <c r="AN422" s="38"/>
      <c r="AO422" s="38"/>
      <c r="AP422" s="38"/>
      <c r="AQ422" s="38"/>
      <c r="AR422" s="53"/>
      <c r="AS422" s="56"/>
      <c r="AT422" s="56"/>
      <c r="AU422" s="38"/>
      <c r="AV422" s="38"/>
      <c r="AW422" s="38"/>
      <c r="AX422" s="38"/>
      <c r="AY422" s="38"/>
      <c r="AZ422" s="38"/>
      <c r="BA422" s="38"/>
      <c r="BB422" s="38"/>
      <c r="BC422" s="38"/>
    </row>
    <row r="423" spans="1:55">
      <c r="A423" s="3" t="s">
        <v>86</v>
      </c>
      <c r="B423" s="3">
        <v>2023</v>
      </c>
      <c r="C423" s="38"/>
      <c r="D423" s="38"/>
      <c r="E423" s="38"/>
      <c r="F423" s="38"/>
      <c r="G423" s="24"/>
      <c r="H423" s="24"/>
      <c r="I423" s="24">
        <f>利润表!C423/负债表!C423</f>
        <v>-0.994044169611097</v>
      </c>
      <c r="J423" s="24">
        <f>利润表!C423/资产表!C423</f>
        <v>-0.355170283585489</v>
      </c>
      <c r="K423" s="24"/>
      <c r="L423" s="38"/>
      <c r="M423" s="24"/>
      <c r="N423" s="24"/>
      <c r="O423" s="24"/>
      <c r="P423" s="24"/>
      <c r="Q423" s="24"/>
      <c r="R423" s="24">
        <f>利润表!C423/利润表!F423</f>
        <v>-0.552808185871405</v>
      </c>
      <c r="S423" s="24">
        <f>利润表!F423/资产表!C423</f>
        <v>0.642483763198307</v>
      </c>
      <c r="T423" s="44">
        <f>资产表!C423/负债表!C423</f>
        <v>2.79878192391575</v>
      </c>
      <c r="U423" s="38"/>
      <c r="V423" s="38"/>
      <c r="W423" s="38"/>
      <c r="X423" s="38"/>
      <c r="Y423" s="24">
        <f>负债表!E423/资产表!C423</f>
        <v>0.642701708391446</v>
      </c>
      <c r="Z423" s="38"/>
      <c r="AA423" s="38"/>
      <c r="AB423" s="24">
        <f>(利润表!C423-利润表!C424)/利润表!C424</f>
        <v>-7.92448421527203</v>
      </c>
      <c r="AC423" s="24">
        <f>(利润表!F423-利润表!F424)/利润表!F424</f>
        <v>0.25343320858919</v>
      </c>
      <c r="AD423" s="38"/>
      <c r="AE423" s="24"/>
      <c r="AF423" s="38"/>
      <c r="AG423" s="24">
        <f>(资产表!C423-资产表!C424)/资产表!C424</f>
        <v>-0.270669508814924</v>
      </c>
      <c r="AH423" s="38"/>
      <c r="AI423" s="38"/>
      <c r="AJ423" s="38"/>
      <c r="AK423" s="38"/>
      <c r="AL423" s="38"/>
      <c r="AM423" s="3"/>
      <c r="AN423" s="38"/>
      <c r="AO423" s="38"/>
      <c r="AP423" s="38"/>
      <c r="AQ423" s="38"/>
      <c r="AR423" s="53"/>
      <c r="AS423" s="56"/>
      <c r="AT423" s="56"/>
      <c r="AU423" s="38"/>
      <c r="AV423" s="38"/>
      <c r="AW423" s="38"/>
      <c r="AX423" s="38"/>
      <c r="AY423" s="38"/>
      <c r="AZ423" s="38"/>
      <c r="BA423" s="38"/>
      <c r="BB423" s="38"/>
      <c r="BC423" s="38"/>
    </row>
    <row r="424" spans="1:55">
      <c r="A424" s="3"/>
      <c r="B424" s="3">
        <v>2022</v>
      </c>
      <c r="C424" s="38"/>
      <c r="D424" s="38"/>
      <c r="E424" s="38"/>
      <c r="F424" s="38"/>
      <c r="G424" s="24"/>
      <c r="H424" s="24"/>
      <c r="I424" s="24">
        <f>利润表!C424/负债表!C424</f>
        <v>0.0722955108424099</v>
      </c>
      <c r="J424" s="24">
        <f>利润表!C424/资产表!C424</f>
        <v>0.0374087815537856</v>
      </c>
      <c r="K424" s="24"/>
      <c r="L424" s="38"/>
      <c r="M424" s="24"/>
      <c r="N424" s="24"/>
      <c r="O424" s="24"/>
      <c r="P424" s="24"/>
      <c r="Q424" s="24"/>
      <c r="R424" s="24">
        <f>利润表!C424/利润表!F424</f>
        <v>0.100066390016883</v>
      </c>
      <c r="S424" s="24">
        <f>利润表!F424/资产表!C424</f>
        <v>0.373839623348797</v>
      </c>
      <c r="T424" s="44">
        <f>资产表!C424/负债表!C424</f>
        <v>1.93258127743254</v>
      </c>
      <c r="U424" s="38"/>
      <c r="V424" s="38"/>
      <c r="W424" s="38"/>
      <c r="X424" s="38"/>
      <c r="Y424" s="24">
        <f>负债表!E424/资产表!C424</f>
        <v>0.482557338375693</v>
      </c>
      <c r="Z424" s="38"/>
      <c r="AA424" s="38"/>
      <c r="AB424" s="24">
        <f>(利润表!C424-利润表!C425)/利润表!C425</f>
        <v>-0.436997223348837</v>
      </c>
      <c r="AC424" s="24">
        <f>(利润表!F424-利润表!F425)/利润表!F425</f>
        <v>0.0580092749860714</v>
      </c>
      <c r="AD424" s="38"/>
      <c r="AE424" s="24"/>
      <c r="AF424" s="38"/>
      <c r="AG424" s="24">
        <f>(资产表!C424-资产表!C425)/资产表!C425</f>
        <v>0.345908626390778</v>
      </c>
      <c r="AH424" s="38"/>
      <c r="AI424" s="38"/>
      <c r="AJ424" s="38"/>
      <c r="AK424" s="38"/>
      <c r="AL424" s="38"/>
      <c r="AM424" s="3"/>
      <c r="AN424" s="38"/>
      <c r="AO424" s="38"/>
      <c r="AP424" s="38"/>
      <c r="AQ424" s="38"/>
      <c r="AR424" s="53"/>
      <c r="AS424" s="56"/>
      <c r="AT424" s="56"/>
      <c r="AU424" s="38"/>
      <c r="AV424" s="38"/>
      <c r="AW424" s="38"/>
      <c r="AX424" s="38"/>
      <c r="AY424" s="38"/>
      <c r="AZ424" s="38"/>
      <c r="BA424" s="38"/>
      <c r="BB424" s="38"/>
      <c r="BC424" s="38"/>
    </row>
    <row r="425" spans="1:55">
      <c r="A425" s="3"/>
      <c r="B425" s="3">
        <v>2021</v>
      </c>
      <c r="C425" s="38"/>
      <c r="D425" s="38"/>
      <c r="E425" s="38"/>
      <c r="F425" s="38"/>
      <c r="G425" s="24"/>
      <c r="H425" s="24"/>
      <c r="I425" s="24">
        <f>利润表!C425/负债表!C425</f>
        <v>0.140823987562604</v>
      </c>
      <c r="J425" s="24">
        <f>利润表!C425/资产表!C425</f>
        <v>0.0894290470386159</v>
      </c>
      <c r="K425" s="24"/>
      <c r="L425" s="38"/>
      <c r="M425" s="24"/>
      <c r="N425" s="24"/>
      <c r="O425" s="24"/>
      <c r="P425" s="24"/>
      <c r="Q425" s="24"/>
      <c r="R425" s="24">
        <f>利润表!C425/利润表!F425</f>
        <v>0.188047329680994</v>
      </c>
      <c r="S425" s="24">
        <f>利润表!F425/资产表!C425</f>
        <v>0.475566694780109</v>
      </c>
      <c r="T425" s="44">
        <f>资产表!C425/负债表!C425</f>
        <v>1.5747007513319</v>
      </c>
      <c r="U425" s="38"/>
      <c r="V425" s="38"/>
      <c r="W425" s="38"/>
      <c r="X425" s="38"/>
      <c r="Y425" s="24">
        <f>负债表!E425/资产表!C425</f>
        <v>0.364958707770863</v>
      </c>
      <c r="Z425" s="38"/>
      <c r="AA425" s="38"/>
      <c r="AB425" s="24">
        <f>(利润表!C425-利润表!C426)/利润表!C426</f>
        <v>0.0295416457822817</v>
      </c>
      <c r="AC425" s="24">
        <f>(利润表!F425-利润表!F426)/利润表!F426</f>
        <v>0.16560474345216</v>
      </c>
      <c r="AD425" s="38"/>
      <c r="AE425" s="24"/>
      <c r="AF425" s="38"/>
      <c r="AG425" s="24">
        <f>(资产表!C425-资产表!C426)/资产表!C426</f>
        <v>0.110589296624613</v>
      </c>
      <c r="AH425" s="38"/>
      <c r="AI425" s="38"/>
      <c r="AJ425" s="38"/>
      <c r="AK425" s="38"/>
      <c r="AL425" s="38"/>
      <c r="AM425" s="3"/>
      <c r="AN425" s="38"/>
      <c r="AO425" s="38"/>
      <c r="AP425" s="38"/>
      <c r="AQ425" s="38"/>
      <c r="AR425" s="53"/>
      <c r="AS425" s="56"/>
      <c r="AT425" s="56"/>
      <c r="AU425" s="38"/>
      <c r="AV425" s="38"/>
      <c r="AW425" s="38"/>
      <c r="AX425" s="38"/>
      <c r="AY425" s="38"/>
      <c r="AZ425" s="38"/>
      <c r="BA425" s="38"/>
      <c r="BB425" s="38"/>
      <c r="BC425" s="38"/>
    </row>
    <row r="426" spans="1:55">
      <c r="A426" s="3"/>
      <c r="B426" s="3">
        <v>2020</v>
      </c>
      <c r="C426" s="38"/>
      <c r="D426" s="38"/>
      <c r="E426" s="38"/>
      <c r="F426" s="38"/>
      <c r="G426" s="24"/>
      <c r="H426" s="24"/>
      <c r="I426" s="24">
        <f>利润表!C426/负债表!C426</f>
        <v>0.15812373146506</v>
      </c>
      <c r="J426" s="24">
        <f>利润表!C426/资产表!C426</f>
        <v>0.0964690868555976</v>
      </c>
      <c r="K426" s="24"/>
      <c r="L426" s="38"/>
      <c r="M426" s="24"/>
      <c r="N426" s="24"/>
      <c r="O426" s="24"/>
      <c r="P426" s="24"/>
      <c r="Q426" s="24"/>
      <c r="R426" s="24">
        <f>利润表!C426/利润表!F426</f>
        <v>0.212899459062806</v>
      </c>
      <c r="S426" s="24">
        <f>利润表!F426/资产表!C426</f>
        <v>0.453120394388315</v>
      </c>
      <c r="T426" s="44">
        <f>资产表!C426/负债表!C426</f>
        <v>1.63911296995847</v>
      </c>
      <c r="U426" s="38"/>
      <c r="V426" s="38"/>
      <c r="W426" s="38"/>
      <c r="X426" s="38"/>
      <c r="Y426" s="24">
        <f>负债表!E426/资产表!C426</f>
        <v>0.389913923977224</v>
      </c>
      <c r="Z426" s="38"/>
      <c r="AA426" s="38"/>
      <c r="AB426" s="24">
        <f>(利润表!C426-利润表!C427)/利润表!C427</f>
        <v>0.779959935826738</v>
      </c>
      <c r="AC426" s="24">
        <f>(利润表!F426-利润表!F427)/利润表!F427</f>
        <v>0.643678468172458</v>
      </c>
      <c r="AD426" s="38"/>
      <c r="AE426" s="24"/>
      <c r="AF426" s="38"/>
      <c r="AG426" s="24">
        <f>(资产表!C426-资产表!C427)/资产表!C427</f>
        <v>0.236358258868491</v>
      </c>
      <c r="AH426" s="38"/>
      <c r="AI426" s="38"/>
      <c r="AJ426" s="38"/>
      <c r="AK426" s="38"/>
      <c r="AL426" s="38"/>
      <c r="AM426" s="3"/>
      <c r="AN426" s="38"/>
      <c r="AO426" s="38"/>
      <c r="AP426" s="38"/>
      <c r="AQ426" s="38"/>
      <c r="AR426" s="53"/>
      <c r="AS426" s="56"/>
      <c r="AT426" s="56"/>
      <c r="AU426" s="38"/>
      <c r="AV426" s="38"/>
      <c r="AW426" s="38"/>
      <c r="AX426" s="38"/>
      <c r="AY426" s="38"/>
      <c r="AZ426" s="38"/>
      <c r="BA426" s="38"/>
      <c r="BB426" s="38"/>
      <c r="BC426" s="38"/>
    </row>
    <row r="427" spans="1:55">
      <c r="A427" s="3"/>
      <c r="B427" s="3">
        <v>2019</v>
      </c>
      <c r="C427" s="38"/>
      <c r="D427" s="38"/>
      <c r="E427" s="38"/>
      <c r="F427" s="38"/>
      <c r="G427" s="24"/>
      <c r="H427" s="24"/>
      <c r="I427" s="24">
        <f>利润表!C427/负债表!C427</f>
        <v>0.0840030888696601</v>
      </c>
      <c r="J427" s="24">
        <f>利润表!C427/资产表!C427</f>
        <v>0.0670073240744165</v>
      </c>
      <c r="K427" s="24"/>
      <c r="L427" s="38"/>
      <c r="M427" s="24"/>
      <c r="N427" s="24"/>
      <c r="O427" s="24"/>
      <c r="P427" s="24"/>
      <c r="Q427" s="24"/>
      <c r="R427" s="24">
        <f>利润表!C427/利润表!F427</f>
        <v>0.196598951304239</v>
      </c>
      <c r="S427" s="24">
        <f>利润表!F427/资产表!C427</f>
        <v>0.340832561058385</v>
      </c>
      <c r="T427" s="44">
        <f>资产表!C427/负债表!C427</f>
        <v>1.25364040468723</v>
      </c>
      <c r="U427" s="38"/>
      <c r="V427" s="38"/>
      <c r="W427" s="38"/>
      <c r="X427" s="38"/>
      <c r="Y427" s="24">
        <f>负债表!E427/资产表!C427</f>
        <v>0.202323093399748</v>
      </c>
      <c r="Z427" s="38"/>
      <c r="AA427" s="38"/>
      <c r="AB427" s="24">
        <f>(利润表!C427-利润表!C428)/利润表!C428</f>
        <v>1.1576738560297</v>
      </c>
      <c r="AC427" s="24">
        <f>(利润表!F427-利润表!F428)/利润表!F428</f>
        <v>0.28833298223685</v>
      </c>
      <c r="AD427" s="38"/>
      <c r="AE427" s="24"/>
      <c r="AF427" s="38"/>
      <c r="AG427" s="24">
        <f>(资产表!C427-资产表!C428)/资产表!C428</f>
        <v>0.151731462702688</v>
      </c>
      <c r="AH427" s="38"/>
      <c r="AI427" s="38"/>
      <c r="AJ427" s="38"/>
      <c r="AK427" s="38"/>
      <c r="AL427" s="38"/>
      <c r="AM427" s="3"/>
      <c r="AN427" s="38"/>
      <c r="AO427" s="38"/>
      <c r="AP427" s="38"/>
      <c r="AQ427" s="38"/>
      <c r="AR427" s="53"/>
      <c r="AS427" s="56"/>
      <c r="AT427" s="56"/>
      <c r="AU427" s="38"/>
      <c r="AV427" s="38"/>
      <c r="AW427" s="38"/>
      <c r="AX427" s="38"/>
      <c r="AY427" s="38"/>
      <c r="AZ427" s="38"/>
      <c r="BA427" s="38"/>
      <c r="BB427" s="38"/>
      <c r="BC427" s="38"/>
    </row>
    <row r="428" spans="1:55">
      <c r="A428" s="3"/>
      <c r="B428" s="3">
        <v>2018</v>
      </c>
      <c r="C428" s="38"/>
      <c r="D428" s="38"/>
      <c r="E428" s="38"/>
      <c r="F428" s="38"/>
      <c r="G428" s="24"/>
      <c r="H428" s="24"/>
      <c r="I428" s="24">
        <f>利润表!C428/负债表!C428</f>
        <v>0.0587585302770347</v>
      </c>
      <c r="J428" s="24">
        <f>利润表!C428/资产表!C428</f>
        <v>0.0357674275712958</v>
      </c>
      <c r="K428" s="24"/>
      <c r="L428" s="38"/>
      <c r="M428" s="24"/>
      <c r="N428" s="24"/>
      <c r="O428" s="24"/>
      <c r="P428" s="24"/>
      <c r="Q428" s="24"/>
      <c r="R428" s="24">
        <f>利润表!C428/利润表!F428</f>
        <v>0.117387951163525</v>
      </c>
      <c r="S428" s="24">
        <f>利润表!F428/资产表!C428</f>
        <v>0.304694197460444</v>
      </c>
      <c r="T428" s="44">
        <f>资产表!C428/负债表!C428</f>
        <v>1.6427944156708</v>
      </c>
      <c r="U428" s="38"/>
      <c r="V428" s="38"/>
      <c r="W428" s="38"/>
      <c r="X428" s="38"/>
      <c r="Y428" s="24">
        <f>负债表!E428/资产表!C428</f>
        <v>0.391281105863956</v>
      </c>
      <c r="Z428" s="38"/>
      <c r="AA428" s="38"/>
      <c r="AB428" s="24">
        <f>(利润表!C428-利润表!C429)/利润表!C429</f>
        <v>16.3645893170513</v>
      </c>
      <c r="AC428" s="24">
        <f>(利润表!F428-利润表!F429)/利润表!F429</f>
        <v>0.84894784375215</v>
      </c>
      <c r="AD428" s="38"/>
      <c r="AE428" s="24"/>
      <c r="AF428" s="38"/>
      <c r="AG428" s="24">
        <f>(资产表!C428-资产表!C429)/资产表!C429</f>
        <v>1.05126960361649</v>
      </c>
      <c r="AH428" s="38"/>
      <c r="AI428" s="38"/>
      <c r="AJ428" s="38"/>
      <c r="AK428" s="38"/>
      <c r="AL428" s="38"/>
      <c r="AM428" s="3"/>
      <c r="AN428" s="38"/>
      <c r="AO428" s="38"/>
      <c r="AP428" s="38"/>
      <c r="AQ428" s="38"/>
      <c r="AR428" s="53"/>
      <c r="AS428" s="56"/>
      <c r="AT428" s="56"/>
      <c r="AU428" s="38"/>
      <c r="AV428" s="38"/>
      <c r="AW428" s="38"/>
      <c r="AX428" s="38"/>
      <c r="AY428" s="38"/>
      <c r="AZ428" s="38"/>
      <c r="BA428" s="38"/>
      <c r="BB428" s="38"/>
      <c r="BC428" s="38"/>
    </row>
    <row r="429" spans="1:55">
      <c r="A429" s="3"/>
      <c r="B429" s="3">
        <v>2017</v>
      </c>
      <c r="C429" s="38"/>
      <c r="D429" s="38"/>
      <c r="E429" s="38"/>
      <c r="F429" s="38"/>
      <c r="G429" s="24"/>
      <c r="H429" s="24"/>
      <c r="I429" s="24">
        <f>利润表!C429/负债表!C429</f>
        <v>0.00709826005551454</v>
      </c>
      <c r="J429" s="24">
        <f>利润表!C429/资产表!C429</f>
        <v>0.00422518699618821</v>
      </c>
      <c r="K429" s="24"/>
      <c r="L429" s="38"/>
      <c r="M429" s="24"/>
      <c r="N429" s="24"/>
      <c r="O429" s="24"/>
      <c r="P429" s="24"/>
      <c r="Q429" s="24"/>
      <c r="R429" s="24">
        <f>利润表!C429/利润表!F429</f>
        <v>0.0124992417167709</v>
      </c>
      <c r="S429" s="24">
        <f>利润表!F429/资产表!C429</f>
        <v>0.338035465825023</v>
      </c>
      <c r="T429" s="44">
        <f>资产表!C429/负债表!C429</f>
        <v>1.67998719628701</v>
      </c>
      <c r="U429" s="38"/>
      <c r="V429" s="38"/>
      <c r="W429" s="38"/>
      <c r="X429" s="38"/>
      <c r="Y429" s="24">
        <f>负债表!E429/资产表!C429</f>
        <v>0.404757368264394</v>
      </c>
      <c r="Z429" s="38"/>
      <c r="AA429" s="38"/>
      <c r="AB429" s="24">
        <f>(利润表!C429-利润表!C430)/利润表!C430</f>
        <v>1.02080611142672</v>
      </c>
      <c r="AC429" s="24">
        <f>(利润表!F429-利润表!F430)/利润表!F430</f>
        <v>0.418112884807297</v>
      </c>
      <c r="AD429" s="38"/>
      <c r="AE429" s="24"/>
      <c r="AF429" s="38"/>
      <c r="AG429" s="24">
        <f>(资产表!C429-资产表!C430)/资产表!C430</f>
        <v>0.29765458444941</v>
      </c>
      <c r="AH429" s="38"/>
      <c r="AI429" s="38"/>
      <c r="AJ429" s="38"/>
      <c r="AK429" s="38"/>
      <c r="AL429" s="38"/>
      <c r="AM429" s="3"/>
      <c r="AN429" s="38"/>
      <c r="AO429" s="38"/>
      <c r="AP429" s="38"/>
      <c r="AQ429" s="38"/>
      <c r="AR429" s="53"/>
      <c r="AS429" s="56"/>
      <c r="AT429" s="56"/>
      <c r="AU429" s="38"/>
      <c r="AV429" s="38"/>
      <c r="AW429" s="38"/>
      <c r="AX429" s="38"/>
      <c r="AY429" s="38"/>
      <c r="AZ429" s="38"/>
      <c r="BA429" s="38"/>
      <c r="BB429" s="38"/>
      <c r="BC429" s="38"/>
    </row>
    <row r="430" spans="1:55">
      <c r="A430" s="3"/>
      <c r="B430" s="3">
        <v>2016</v>
      </c>
      <c r="C430" s="38"/>
      <c r="D430" s="38"/>
      <c r="E430" s="38"/>
      <c r="F430" s="38"/>
      <c r="G430" s="24"/>
      <c r="H430" s="24"/>
      <c r="I430" s="24">
        <f>利润表!C430/负债表!C430</f>
        <v>0.00353329773735462</v>
      </c>
      <c r="J430" s="24">
        <f>利润表!C430/资产表!C430</f>
        <v>0.00271319115909082</v>
      </c>
      <c r="K430" s="24"/>
      <c r="L430" s="38"/>
      <c r="M430" s="24"/>
      <c r="N430" s="24"/>
      <c r="O430" s="24"/>
      <c r="P430" s="24"/>
      <c r="Q430" s="24"/>
      <c r="R430" s="24">
        <f>利润表!C430/利润表!F430</f>
        <v>0.00877141831106169</v>
      </c>
      <c r="S430" s="24">
        <f>利润表!F430/资产表!C430</f>
        <v>0.309321829477588</v>
      </c>
      <c r="T430" s="44">
        <f>资产表!C430/负债表!C430</f>
        <v>1.30226641993726</v>
      </c>
      <c r="U430" s="38"/>
      <c r="V430" s="38"/>
      <c r="W430" s="38"/>
      <c r="X430" s="38"/>
      <c r="Y430" s="24">
        <f>负债表!E430/资产表!C430</f>
        <v>0.232107973690839</v>
      </c>
      <c r="Z430" s="38"/>
      <c r="AA430" s="38"/>
      <c r="AB430" s="24">
        <f>(利润表!C430-利润表!C431)/利润表!C431</f>
        <v>-0.643929023222235</v>
      </c>
      <c r="AC430" s="24">
        <f>(利润表!F430-利润表!F431)/利润表!F431</f>
        <v>0.0181136322689865</v>
      </c>
      <c r="AD430" s="38"/>
      <c r="AE430" s="24"/>
      <c r="AF430" s="38"/>
      <c r="AG430" s="24">
        <f>(资产表!C430-资产表!C431)/资产表!C431</f>
        <v>0.0176787382966254</v>
      </c>
      <c r="AH430" s="38"/>
      <c r="AI430" s="38"/>
      <c r="AJ430" s="38"/>
      <c r="AK430" s="38"/>
      <c r="AL430" s="38"/>
      <c r="AM430" s="3"/>
      <c r="AN430" s="38"/>
      <c r="AO430" s="38"/>
      <c r="AP430" s="38"/>
      <c r="AQ430" s="38"/>
      <c r="AR430" s="53"/>
      <c r="AS430" s="56"/>
      <c r="AT430" s="56"/>
      <c r="AU430" s="38"/>
      <c r="AV430" s="38"/>
      <c r="AW430" s="38"/>
      <c r="AX430" s="38"/>
      <c r="AY430" s="38"/>
      <c r="AZ430" s="38"/>
      <c r="BA430" s="38"/>
      <c r="BB430" s="38"/>
      <c r="BC430" s="38"/>
    </row>
    <row r="431" spans="1:55">
      <c r="A431" s="3"/>
      <c r="B431" s="3">
        <v>2015</v>
      </c>
      <c r="C431" s="38"/>
      <c r="D431" s="38"/>
      <c r="E431" s="38"/>
      <c r="F431" s="38"/>
      <c r="G431" s="24"/>
      <c r="H431" s="24"/>
      <c r="I431" s="24">
        <f>利润表!C431/负债表!C431</f>
        <v>0.00989619321480445</v>
      </c>
      <c r="J431" s="24">
        <f>利润表!C431/资产表!C431</f>
        <v>0.00775451282361726</v>
      </c>
      <c r="K431" s="24"/>
      <c r="L431" s="38"/>
      <c r="M431" s="24"/>
      <c r="N431" s="24"/>
      <c r="O431" s="24"/>
      <c r="P431" s="24"/>
      <c r="Q431" s="24"/>
      <c r="R431" s="24">
        <f>利润表!C431/利润表!F431</f>
        <v>0.0250801136268947</v>
      </c>
      <c r="S431" s="24">
        <f>利润表!F431/资产表!C431</f>
        <v>0.30918970061211</v>
      </c>
      <c r="T431" s="44">
        <f>资产表!C431/负债表!C431</f>
        <v>1.27618503443111</v>
      </c>
      <c r="U431" s="38"/>
      <c r="V431" s="38"/>
      <c r="W431" s="38"/>
      <c r="X431" s="38"/>
      <c r="Y431" s="24">
        <f>负债表!E431/资产表!C431</f>
        <v>0.216414569188412</v>
      </c>
      <c r="Z431" s="38"/>
      <c r="AA431" s="38"/>
      <c r="AB431" s="24">
        <f>(利润表!C431-利润表!C432)/利润表!C432</f>
        <v>1.07431477925254</v>
      </c>
      <c r="AC431" s="24">
        <f>(利润表!F431-利润表!F432)/利润表!F432</f>
        <v>-0.245199352185899</v>
      </c>
      <c r="AD431" s="38"/>
      <c r="AE431" s="24"/>
      <c r="AF431" s="38"/>
      <c r="AG431" s="24">
        <f>(资产表!C431-资产表!C432)/资产表!C432</f>
        <v>0.0285684467567465</v>
      </c>
      <c r="AH431" s="38"/>
      <c r="AI431" s="38"/>
      <c r="AJ431" s="38"/>
      <c r="AK431" s="38"/>
      <c r="AL431" s="38"/>
      <c r="AM431" s="3"/>
      <c r="AN431" s="38"/>
      <c r="AO431" s="38"/>
      <c r="AP431" s="38"/>
      <c r="AQ431" s="38"/>
      <c r="AR431" s="53"/>
      <c r="AS431" s="56"/>
      <c r="AT431" s="56"/>
      <c r="AU431" s="38"/>
      <c r="AV431" s="38"/>
      <c r="AW431" s="38"/>
      <c r="AX431" s="38"/>
      <c r="AY431" s="38"/>
      <c r="AZ431" s="38"/>
      <c r="BA431" s="38"/>
      <c r="BB431" s="38"/>
      <c r="BC431" s="38"/>
    </row>
    <row r="432" spans="1:55">
      <c r="A432" s="3"/>
      <c r="B432" s="3">
        <v>2014</v>
      </c>
      <c r="C432" s="38"/>
      <c r="D432" s="38"/>
      <c r="E432" s="38"/>
      <c r="F432" s="38"/>
      <c r="G432" s="24"/>
      <c r="H432" s="24"/>
      <c r="I432" s="24">
        <f>利润表!C432/负债表!C432</f>
        <v>0.00479963762933718</v>
      </c>
      <c r="J432" s="24">
        <f>利润表!C432/资产表!C432</f>
        <v>0.00384514794481548</v>
      </c>
      <c r="K432" s="24"/>
      <c r="L432" s="38"/>
      <c r="M432" s="24"/>
      <c r="N432" s="24"/>
      <c r="O432" s="24"/>
      <c r="P432" s="24"/>
      <c r="Q432" s="24"/>
      <c r="R432" s="24">
        <f>利润表!C432/利润表!F432</f>
        <v>0.00912613948575961</v>
      </c>
      <c r="S432" s="24">
        <f>利润表!F432/资产表!C432</f>
        <v>0.421333462064154</v>
      </c>
      <c r="T432" s="44">
        <f>资产表!C432/负债表!C432</f>
        <v>1.24823223923248</v>
      </c>
      <c r="U432" s="38"/>
      <c r="V432" s="38"/>
      <c r="W432" s="38"/>
      <c r="X432" s="38"/>
      <c r="Y432" s="24">
        <f>负债表!E432/资产表!C432</f>
        <v>0.198867030854061</v>
      </c>
      <c r="Z432" s="38"/>
      <c r="AA432" s="38"/>
      <c r="AB432" s="24">
        <f>(利润表!C432-利润表!C433)/利润表!C433</f>
        <v>0.798426866165046</v>
      </c>
      <c r="AC432" s="24">
        <f>(利润表!F432-利润表!F433)/利润表!F433</f>
        <v>0.091173437011889</v>
      </c>
      <c r="AD432" s="38"/>
      <c r="AE432" s="24"/>
      <c r="AF432" s="38"/>
      <c r="AG432" s="24">
        <f>(资产表!C432-资产表!C433)/资产表!C433</f>
        <v>0.0676684456952205</v>
      </c>
      <c r="AH432" s="38"/>
      <c r="AI432" s="38"/>
      <c r="AJ432" s="38"/>
      <c r="AK432" s="38"/>
      <c r="AL432" s="38"/>
      <c r="AM432" s="3"/>
      <c r="AN432" s="38"/>
      <c r="AO432" s="38"/>
      <c r="AP432" s="38"/>
      <c r="AQ432" s="38"/>
      <c r="AR432" s="53"/>
      <c r="AS432" s="56"/>
      <c r="AT432" s="56"/>
      <c r="AU432" s="38"/>
      <c r="AV432" s="38"/>
      <c r="AW432" s="38"/>
      <c r="AX432" s="38"/>
      <c r="AY432" s="38"/>
      <c r="AZ432" s="38"/>
      <c r="BA432" s="38"/>
      <c r="BB432" s="38"/>
      <c r="BC432" s="38"/>
    </row>
    <row r="433" spans="1:55">
      <c r="A433" s="3"/>
      <c r="B433" s="3">
        <v>2013</v>
      </c>
      <c r="C433" s="38"/>
      <c r="D433" s="38"/>
      <c r="E433" s="38"/>
      <c r="F433" s="38"/>
      <c r="G433" s="24"/>
      <c r="H433" s="24"/>
      <c r="I433" s="24">
        <f>利润表!C433/负债表!C433</f>
        <v>0.00269014718267268</v>
      </c>
      <c r="J433" s="24">
        <f>利润表!C433/资产表!C433</f>
        <v>0.002282741215084</v>
      </c>
      <c r="K433" s="24"/>
      <c r="L433" s="38"/>
      <c r="M433" s="24"/>
      <c r="N433" s="24"/>
      <c r="O433" s="24"/>
      <c r="P433" s="24"/>
      <c r="Q433" s="24"/>
      <c r="R433" s="24">
        <f>利润表!C433/利润表!F433</f>
        <v>0.00553717316877112</v>
      </c>
      <c r="S433" s="24">
        <f>利润表!F433/资产表!C433</f>
        <v>0.412257508571041</v>
      </c>
      <c r="T433" s="44">
        <f>资产表!C433/负债表!C433</f>
        <v>1.1784722529635</v>
      </c>
      <c r="U433" s="38"/>
      <c r="V433" s="38"/>
      <c r="W433" s="38"/>
      <c r="X433" s="38"/>
      <c r="Y433" s="24">
        <f>负债表!E433/资产表!C433</f>
        <v>0.151443746354398</v>
      </c>
      <c r="Z433" s="38"/>
      <c r="AA433" s="38"/>
      <c r="AB433" s="24">
        <f>(利润表!C433-利润表!C434)/利润表!C434</f>
        <v>-0.939511065946422</v>
      </c>
      <c r="AC433" s="24">
        <f>(利润表!F433-利润表!F434)/利润表!F434</f>
        <v>-0.167777300879059</v>
      </c>
      <c r="AD433" s="38"/>
      <c r="AE433" s="24"/>
      <c r="AF433" s="38"/>
      <c r="AG433" s="24">
        <f>(资产表!C433-资产表!C434)/资产表!C434</f>
        <v>-0.00296534915572311</v>
      </c>
      <c r="AH433" s="38"/>
      <c r="AI433" s="38"/>
      <c r="AJ433" s="38"/>
      <c r="AK433" s="38"/>
      <c r="AL433" s="38"/>
      <c r="AM433" s="3"/>
      <c r="AN433" s="38"/>
      <c r="AO433" s="38"/>
      <c r="AP433" s="38"/>
      <c r="AQ433" s="38"/>
      <c r="AR433" s="53"/>
      <c r="AS433" s="56"/>
      <c r="AT433" s="56"/>
      <c r="AU433" s="38"/>
      <c r="AV433" s="38"/>
      <c r="AW433" s="38"/>
      <c r="AX433" s="38"/>
      <c r="AY433" s="38"/>
      <c r="AZ433" s="38"/>
      <c r="BA433" s="38"/>
      <c r="BB433" s="38"/>
      <c r="BC433" s="38"/>
    </row>
    <row r="434" spans="1:55">
      <c r="A434" s="3"/>
      <c r="B434" s="3">
        <v>2012</v>
      </c>
      <c r="C434" s="38"/>
      <c r="D434" s="38"/>
      <c r="E434" s="38"/>
      <c r="F434" s="38"/>
      <c r="G434" s="24"/>
      <c r="H434" s="24"/>
      <c r="I434" s="24">
        <f>利润表!C434/负债表!C434</f>
        <v>0.0441886400651178</v>
      </c>
      <c r="J434" s="24">
        <f>利润表!C434/资产表!C434</f>
        <v>0.0376262555450747</v>
      </c>
      <c r="K434" s="24"/>
      <c r="L434" s="38"/>
      <c r="M434" s="24"/>
      <c r="N434" s="24"/>
      <c r="O434" s="24"/>
      <c r="P434" s="24"/>
      <c r="Q434" s="24"/>
      <c r="R434" s="24">
        <f>利润表!C434/利润表!F434</f>
        <v>0.0761818880116659</v>
      </c>
      <c r="S434" s="24">
        <f>利润表!F434/资产表!C434</f>
        <v>0.493900276392638</v>
      </c>
      <c r="T434" s="44">
        <f>资产表!C434/负债表!C434</f>
        <v>1.17440971536967</v>
      </c>
      <c r="U434" s="38"/>
      <c r="V434" s="38"/>
      <c r="W434" s="38"/>
      <c r="X434" s="38"/>
      <c r="Y434" s="24">
        <f>负债表!E434/资产表!C434</f>
        <v>0.148508406467647</v>
      </c>
      <c r="Z434" s="38"/>
      <c r="AA434" s="38"/>
      <c r="AB434" s="24" t="e">
        <f>(利润表!C434-利润表!C435)/利润表!C435</f>
        <v>#DIV/0!</v>
      </c>
      <c r="AC434" s="24" t="e">
        <f>(利润表!F434-利润表!F435)/利润表!F435</f>
        <v>#DIV/0!</v>
      </c>
      <c r="AD434" s="38"/>
      <c r="AE434" s="24"/>
      <c r="AF434" s="38"/>
      <c r="AG434" s="24" t="e">
        <f>(资产表!C434-资产表!C435)/资产表!C435</f>
        <v>#DIV/0!</v>
      </c>
      <c r="AH434" s="38"/>
      <c r="AI434" s="38"/>
      <c r="AJ434" s="38"/>
      <c r="AK434" s="38"/>
      <c r="AL434" s="38"/>
      <c r="AM434" s="3"/>
      <c r="AN434" s="38"/>
      <c r="AO434" s="38"/>
      <c r="AP434" s="38"/>
      <c r="AQ434" s="38"/>
      <c r="AR434" s="53"/>
      <c r="AS434" s="56"/>
      <c r="AT434" s="56"/>
      <c r="AU434" s="38"/>
      <c r="AV434" s="38"/>
      <c r="AW434" s="38"/>
      <c r="AX434" s="38"/>
      <c r="AY434" s="38"/>
      <c r="AZ434" s="38"/>
      <c r="BA434" s="38"/>
      <c r="BB434" s="38"/>
      <c r="BC434" s="38"/>
    </row>
    <row r="435" spans="1:55">
      <c r="A435" s="3"/>
      <c r="B435" s="3">
        <v>2011</v>
      </c>
      <c r="C435" s="38"/>
      <c r="D435" s="38"/>
      <c r="E435" s="38"/>
      <c r="F435" s="38"/>
      <c r="G435" s="24"/>
      <c r="H435" s="24"/>
      <c r="I435" s="24" t="e">
        <f>利润表!C435/负债表!C435</f>
        <v>#DIV/0!</v>
      </c>
      <c r="J435" s="24" t="e">
        <f>利润表!C435/资产表!C435</f>
        <v>#DIV/0!</v>
      </c>
      <c r="K435" s="24"/>
      <c r="L435" s="38"/>
      <c r="M435" s="24"/>
      <c r="N435" s="24"/>
      <c r="O435" s="24"/>
      <c r="P435" s="24"/>
      <c r="Q435" s="24"/>
      <c r="R435" s="24" t="e">
        <f>利润表!C435/利润表!F435</f>
        <v>#DIV/0!</v>
      </c>
      <c r="S435" s="24" t="e">
        <f>利润表!F435/资产表!C435</f>
        <v>#DIV/0!</v>
      </c>
      <c r="T435" s="44" t="e">
        <f>资产表!C435/负债表!C435</f>
        <v>#DIV/0!</v>
      </c>
      <c r="U435" s="38"/>
      <c r="V435" s="38"/>
      <c r="W435" s="38"/>
      <c r="X435" s="38"/>
      <c r="Y435" s="24" t="e">
        <f>负债表!E435/资产表!C435</f>
        <v>#DIV/0!</v>
      </c>
      <c r="Z435" s="38"/>
      <c r="AA435" s="38"/>
      <c r="AB435" s="24" t="e">
        <f>(利润表!C435-利润表!C436)/利润表!C436</f>
        <v>#DIV/0!</v>
      </c>
      <c r="AC435" s="24" t="e">
        <f>(利润表!F435-利润表!F436)/利润表!F436</f>
        <v>#DIV/0!</v>
      </c>
      <c r="AD435" s="38"/>
      <c r="AE435" s="24"/>
      <c r="AF435" s="38"/>
      <c r="AG435" s="24" t="e">
        <f>(资产表!C435-资产表!C436)/资产表!C436</f>
        <v>#DIV/0!</v>
      </c>
      <c r="AH435" s="38"/>
      <c r="AI435" s="38"/>
      <c r="AJ435" s="38"/>
      <c r="AK435" s="38"/>
      <c r="AL435" s="38"/>
      <c r="AM435" s="3"/>
      <c r="AN435" s="38"/>
      <c r="AO435" s="38"/>
      <c r="AP435" s="38"/>
      <c r="AQ435" s="38"/>
      <c r="AR435" s="53"/>
      <c r="AS435" s="56"/>
      <c r="AT435" s="56"/>
      <c r="AU435" s="38"/>
      <c r="AV435" s="38"/>
      <c r="AW435" s="38"/>
      <c r="AX435" s="38"/>
      <c r="AY435" s="38"/>
      <c r="AZ435" s="38"/>
      <c r="BA435" s="38"/>
      <c r="BB435" s="38"/>
      <c r="BC435" s="38"/>
    </row>
    <row r="436" spans="1:55">
      <c r="A436" s="3"/>
      <c r="B436" s="3">
        <v>2010</v>
      </c>
      <c r="C436" s="38"/>
      <c r="D436" s="38"/>
      <c r="E436" s="38"/>
      <c r="F436" s="38"/>
      <c r="G436" s="24"/>
      <c r="H436" s="24"/>
      <c r="I436" s="24" t="e">
        <f>利润表!C436/负债表!C436</f>
        <v>#DIV/0!</v>
      </c>
      <c r="J436" s="24" t="e">
        <f>利润表!C436/资产表!C436</f>
        <v>#DIV/0!</v>
      </c>
      <c r="K436" s="24"/>
      <c r="L436" s="38"/>
      <c r="M436" s="24"/>
      <c r="N436" s="24"/>
      <c r="O436" s="24"/>
      <c r="P436" s="24"/>
      <c r="Q436" s="24"/>
      <c r="R436" s="24" t="e">
        <f>利润表!C436/利润表!F436</f>
        <v>#DIV/0!</v>
      </c>
      <c r="S436" s="24" t="e">
        <f>利润表!F436/资产表!C436</f>
        <v>#DIV/0!</v>
      </c>
      <c r="T436" s="44" t="e">
        <f>资产表!C436/负债表!C436</f>
        <v>#DIV/0!</v>
      </c>
      <c r="U436" s="38"/>
      <c r="V436" s="38"/>
      <c r="W436" s="38"/>
      <c r="X436" s="38"/>
      <c r="Y436" s="24" t="e">
        <f>负债表!E436/资产表!C436</f>
        <v>#DIV/0!</v>
      </c>
      <c r="Z436" s="38"/>
      <c r="AA436" s="38"/>
      <c r="AB436" s="24" t="e">
        <f>(利润表!C436-利润表!C437)/利润表!C437</f>
        <v>#DIV/0!</v>
      </c>
      <c r="AC436" s="24" t="e">
        <f>(利润表!F436-利润表!F437)/利润表!F437</f>
        <v>#DIV/0!</v>
      </c>
      <c r="AD436" s="38"/>
      <c r="AE436" s="24"/>
      <c r="AF436" s="38"/>
      <c r="AG436" s="24" t="e">
        <f>(资产表!C436-资产表!C437)/资产表!C437</f>
        <v>#DIV/0!</v>
      </c>
      <c r="AH436" s="38"/>
      <c r="AI436" s="38"/>
      <c r="AJ436" s="38"/>
      <c r="AK436" s="38"/>
      <c r="AL436" s="38"/>
      <c r="AM436" s="3"/>
      <c r="AN436" s="38"/>
      <c r="AO436" s="38"/>
      <c r="AP436" s="38"/>
      <c r="AQ436" s="38"/>
      <c r="AR436" s="53"/>
      <c r="AS436" s="56"/>
      <c r="AT436" s="56"/>
      <c r="AU436" s="38"/>
      <c r="AV436" s="38"/>
      <c r="AW436" s="38"/>
      <c r="AX436" s="38"/>
      <c r="AY436" s="38"/>
      <c r="AZ436" s="38"/>
      <c r="BA436" s="38"/>
      <c r="BB436" s="38"/>
      <c r="BC436" s="38"/>
    </row>
  </sheetData>
  <mergeCells count="88">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A283:A296"/>
    <mergeCell ref="A297:A310"/>
    <mergeCell ref="A311:A324"/>
    <mergeCell ref="A325:A338"/>
    <mergeCell ref="A339:A352"/>
    <mergeCell ref="A353:A366"/>
    <mergeCell ref="A367:A380"/>
    <mergeCell ref="A381:A394"/>
    <mergeCell ref="A395:A408"/>
    <mergeCell ref="A409:A422"/>
    <mergeCell ref="A423:A436"/>
    <mergeCell ref="B1:B2"/>
    <mergeCell ref="C1:C2"/>
    <mergeCell ref="C3:C16"/>
    <mergeCell ref="D1:D2"/>
    <mergeCell ref="D3:D16"/>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 ref="AD1:AD2"/>
    <mergeCell ref="AE1:AE2"/>
    <mergeCell ref="AF1:AF2"/>
    <mergeCell ref="AG1:AG2"/>
    <mergeCell ref="AH1:AH2"/>
    <mergeCell ref="AI1:AI2"/>
    <mergeCell ref="AJ1:AJ2"/>
    <mergeCell ref="AK1:AK2"/>
    <mergeCell ref="AL1:AL2"/>
    <mergeCell ref="AM1:AM2"/>
    <mergeCell ref="AN1:AN2"/>
    <mergeCell ref="AO1:AO2"/>
    <mergeCell ref="AP1:AP2"/>
    <mergeCell ref="AQ1:AQ2"/>
    <mergeCell ref="AR1:AR2"/>
    <mergeCell ref="AS1:AS2"/>
    <mergeCell ref="AT1:AT2"/>
    <mergeCell ref="AU1:AU2"/>
    <mergeCell ref="AV1:AV2"/>
    <mergeCell ref="AW1:AW2"/>
    <mergeCell ref="AX1:AX2"/>
    <mergeCell ref="AY1:AY2"/>
    <mergeCell ref="AZ1:AZ2"/>
    <mergeCell ref="BA1:BA2"/>
    <mergeCell ref="BB1:BB2"/>
    <mergeCell ref="BC1:BC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436"/>
  <sheetViews>
    <sheetView workbookViewId="0">
      <pane xSplit="2" ySplit="2" topLeftCell="E3" activePane="bottomRight" state="frozen"/>
      <selection/>
      <selection pane="topRight"/>
      <selection pane="bottomLeft"/>
      <selection pane="bottomRight" activeCell="M1" sqref="M$1:M$1048576"/>
    </sheetView>
  </sheetViews>
  <sheetFormatPr defaultColWidth="9.23076923076923" defaultRowHeight="16.8"/>
  <cols>
    <col min="1" max="2" width="9.23076923076923" style="1"/>
    <col min="3" max="3" width="18.3846153846154" customWidth="1"/>
    <col min="6" max="6" width="20.3846153846154" style="2" customWidth="1"/>
    <col min="7" max="7" width="13.9230769230769" style="2" customWidth="1"/>
    <col min="8" max="9" width="19.2307692307692" style="2" customWidth="1"/>
    <col min="10" max="11" width="17.6153846153846" style="2" customWidth="1"/>
  </cols>
  <sheetData>
    <row r="1" spans="1:25">
      <c r="A1" s="3" t="s">
        <v>0</v>
      </c>
      <c r="B1" s="3" t="s">
        <v>1</v>
      </c>
      <c r="C1" s="18" t="s">
        <v>87</v>
      </c>
      <c r="D1" s="18" t="s">
        <v>88</v>
      </c>
      <c r="E1" s="18" t="s">
        <v>89</v>
      </c>
      <c r="F1" s="18" t="s">
        <v>90</v>
      </c>
      <c r="G1" s="18" t="s">
        <v>91</v>
      </c>
      <c r="H1" s="18" t="s">
        <v>92</v>
      </c>
      <c r="I1" s="18" t="s">
        <v>93</v>
      </c>
      <c r="J1" s="18" t="s">
        <v>94</v>
      </c>
      <c r="K1" s="18" t="s">
        <v>95</v>
      </c>
      <c r="L1" s="18" t="s">
        <v>96</v>
      </c>
      <c r="M1" s="3" t="s">
        <v>97</v>
      </c>
      <c r="N1" s="3" t="s">
        <v>98</v>
      </c>
      <c r="O1" s="3" t="s">
        <v>99</v>
      </c>
      <c r="P1" s="3" t="s">
        <v>100</v>
      </c>
      <c r="Q1" s="3" t="s">
        <v>101</v>
      </c>
      <c r="R1" s="3" t="s">
        <v>102</v>
      </c>
      <c r="S1" s="3" t="s">
        <v>103</v>
      </c>
      <c r="T1" s="3" t="s">
        <v>104</v>
      </c>
      <c r="U1" s="18" t="s">
        <v>105</v>
      </c>
      <c r="V1" s="18" t="s">
        <v>106</v>
      </c>
      <c r="W1" s="18" t="s">
        <v>107</v>
      </c>
      <c r="X1" s="18" t="s">
        <v>108</v>
      </c>
      <c r="Y1" s="18" t="s">
        <v>109</v>
      </c>
    </row>
    <row r="2" spans="1:25">
      <c r="A2" s="3"/>
      <c r="B2" s="3"/>
      <c r="C2" s="18"/>
      <c r="D2" s="18"/>
      <c r="E2" s="18"/>
      <c r="F2" s="18"/>
      <c r="G2" s="18"/>
      <c r="H2" s="18"/>
      <c r="I2" s="18"/>
      <c r="J2" s="18"/>
      <c r="K2" s="18"/>
      <c r="L2" s="18"/>
      <c r="M2" s="3"/>
      <c r="N2" s="3"/>
      <c r="O2" s="3"/>
      <c r="P2" s="3"/>
      <c r="Q2" s="3"/>
      <c r="R2" s="3"/>
      <c r="S2" s="3"/>
      <c r="T2" s="3"/>
      <c r="U2" s="18"/>
      <c r="V2" s="18"/>
      <c r="W2" s="18"/>
      <c r="X2" s="18"/>
      <c r="Y2" s="18"/>
    </row>
    <row r="3" spans="1:25">
      <c r="A3" s="3" t="s">
        <v>55</v>
      </c>
      <c r="B3" s="3">
        <v>2023</v>
      </c>
      <c r="C3" s="30">
        <v>4827101718.5</v>
      </c>
      <c r="D3" s="19"/>
      <c r="E3" s="19"/>
      <c r="F3" s="17">
        <v>11903724918.98</v>
      </c>
      <c r="G3" s="11"/>
      <c r="H3" s="9">
        <v>4109241760.63</v>
      </c>
      <c r="I3" s="9">
        <v>2203398051.69</v>
      </c>
      <c r="J3" s="17">
        <v>442922876.07</v>
      </c>
      <c r="K3" s="17">
        <v>61855535.44</v>
      </c>
      <c r="L3" s="19"/>
      <c r="M3" s="19"/>
      <c r="N3" s="19"/>
      <c r="O3" s="19"/>
      <c r="P3" s="19"/>
      <c r="Q3" s="19"/>
      <c r="R3" s="19"/>
      <c r="S3" s="19"/>
      <c r="T3" s="19"/>
      <c r="U3" s="19"/>
      <c r="V3" s="19"/>
      <c r="W3" s="19"/>
      <c r="X3" s="19"/>
      <c r="Y3" s="19"/>
    </row>
    <row r="4" spans="1:25">
      <c r="A4" s="3"/>
      <c r="B4" s="3">
        <v>2022</v>
      </c>
      <c r="C4" s="30">
        <v>2789952461.91</v>
      </c>
      <c r="D4" s="19"/>
      <c r="E4" s="19"/>
      <c r="F4" s="17">
        <v>9424959143.22</v>
      </c>
      <c r="G4" s="11"/>
      <c r="H4" s="9">
        <v>3797381885.69</v>
      </c>
      <c r="I4" s="9">
        <v>1779172318.91</v>
      </c>
      <c r="J4" s="17">
        <v>608929128.26</v>
      </c>
      <c r="K4" s="17">
        <v>68957035.52</v>
      </c>
      <c r="L4" s="19"/>
      <c r="M4" s="19"/>
      <c r="N4" s="19"/>
      <c r="O4" s="19"/>
      <c r="P4" s="19"/>
      <c r="Q4" s="19"/>
      <c r="R4" s="19"/>
      <c r="S4" s="19"/>
      <c r="T4" s="19"/>
      <c r="U4" s="19"/>
      <c r="V4" s="19"/>
      <c r="W4" s="19"/>
      <c r="X4" s="19"/>
      <c r="Y4" s="19"/>
    </row>
    <row r="5" spans="1:25">
      <c r="A5" s="3"/>
      <c r="B5" s="3">
        <v>2021</v>
      </c>
      <c r="C5" s="30">
        <v>6063162192.53</v>
      </c>
      <c r="D5" s="19"/>
      <c r="E5" s="19"/>
      <c r="F5" s="17">
        <v>14836422936.69</v>
      </c>
      <c r="G5" s="11"/>
      <c r="H5" s="9">
        <v>4816882123.5</v>
      </c>
      <c r="I5" s="9">
        <v>2658293987.33</v>
      </c>
      <c r="J5" s="17">
        <v>502538615.01</v>
      </c>
      <c r="K5" s="17">
        <v>89308345.41</v>
      </c>
      <c r="L5" s="19"/>
      <c r="M5" s="19"/>
      <c r="N5" s="19"/>
      <c r="O5" s="19"/>
      <c r="P5" s="19"/>
      <c r="Q5" s="19"/>
      <c r="R5" s="19"/>
      <c r="S5" s="19"/>
      <c r="T5" s="19"/>
      <c r="U5" s="19"/>
      <c r="V5" s="19"/>
      <c r="W5" s="19"/>
      <c r="X5" s="19"/>
      <c r="Y5" s="19"/>
    </row>
    <row r="6" spans="1:25">
      <c r="A6" s="3"/>
      <c r="B6" s="3">
        <v>2020</v>
      </c>
      <c r="C6" s="30">
        <v>4003835613.29</v>
      </c>
      <c r="D6" s="19"/>
      <c r="E6" s="19"/>
      <c r="F6" s="17">
        <v>12097106052.76</v>
      </c>
      <c r="G6" s="11"/>
      <c r="H6" s="9">
        <v>4446949111.19</v>
      </c>
      <c r="I6" s="9">
        <v>2150276113.07</v>
      </c>
      <c r="J6" s="17">
        <v>684306297.03</v>
      </c>
      <c r="K6" s="17">
        <v>102544615.76</v>
      </c>
      <c r="L6" s="19"/>
      <c r="M6" s="19"/>
      <c r="N6" s="19"/>
      <c r="O6" s="19"/>
      <c r="P6" s="19"/>
      <c r="Q6" s="19"/>
      <c r="R6" s="19"/>
      <c r="S6" s="19"/>
      <c r="T6" s="19"/>
      <c r="U6" s="19"/>
      <c r="V6" s="19"/>
      <c r="W6" s="19"/>
      <c r="X6" s="19"/>
      <c r="Y6" s="19"/>
    </row>
    <row r="7" spans="1:25">
      <c r="A7" s="3"/>
      <c r="B7" s="3">
        <v>2019</v>
      </c>
      <c r="C7" s="30">
        <v>1875276692.44</v>
      </c>
      <c r="D7" s="19"/>
      <c r="E7" s="19"/>
      <c r="F7" s="17">
        <v>12135948050.91</v>
      </c>
      <c r="G7" s="11"/>
      <c r="H7" s="9">
        <v>6649604127.87</v>
      </c>
      <c r="I7" s="9">
        <v>2256255903.67</v>
      </c>
      <c r="J7" s="17">
        <v>576072150.24</v>
      </c>
      <c r="K7" s="17">
        <v>147971437.22</v>
      </c>
      <c r="L7" s="19"/>
      <c r="M7" s="19"/>
      <c r="N7" s="19"/>
      <c r="O7" s="19"/>
      <c r="P7" s="19"/>
      <c r="Q7" s="19"/>
      <c r="R7" s="19"/>
      <c r="S7" s="19"/>
      <c r="T7" s="19"/>
      <c r="U7" s="19"/>
      <c r="V7" s="19"/>
      <c r="W7" s="19"/>
      <c r="X7" s="19"/>
      <c r="Y7" s="19"/>
    </row>
    <row r="8" spans="1:25">
      <c r="A8" s="3"/>
      <c r="B8" s="3">
        <v>2018</v>
      </c>
      <c r="C8" s="30">
        <v>5822974766.98</v>
      </c>
      <c r="D8" s="19"/>
      <c r="E8" s="19"/>
      <c r="F8" s="17">
        <v>14551285132.73</v>
      </c>
      <c r="G8" s="11"/>
      <c r="H8" s="9">
        <v>4916492040.02</v>
      </c>
      <c r="I8" s="9">
        <v>2331004250.64</v>
      </c>
      <c r="J8" s="17">
        <v>412197245.38</v>
      </c>
      <c r="K8" s="17">
        <v>228938370.62</v>
      </c>
      <c r="L8" s="19"/>
      <c r="M8" s="19"/>
      <c r="N8" s="19"/>
      <c r="O8" s="19"/>
      <c r="P8" s="19"/>
      <c r="Q8" s="19"/>
      <c r="R8" s="19"/>
      <c r="S8" s="19"/>
      <c r="T8" s="19"/>
      <c r="U8" s="19"/>
      <c r="V8" s="19"/>
      <c r="W8" s="19"/>
      <c r="X8" s="19"/>
      <c r="Y8" s="19"/>
    </row>
    <row r="9" spans="1:25">
      <c r="A9" s="3"/>
      <c r="B9" s="3">
        <v>2017</v>
      </c>
      <c r="C9" s="30">
        <v>6004706786.08</v>
      </c>
      <c r="D9" s="19"/>
      <c r="E9" s="19"/>
      <c r="F9" s="17">
        <v>12013553185.42</v>
      </c>
      <c r="G9" s="11"/>
      <c r="H9" s="9">
        <v>3276730966.2</v>
      </c>
      <c r="I9" s="9">
        <v>1997531387.85</v>
      </c>
      <c r="J9" s="17">
        <v>301668563.09</v>
      </c>
      <c r="K9" s="17">
        <v>224301481.6</v>
      </c>
      <c r="L9" s="19"/>
      <c r="M9" s="19"/>
      <c r="N9" s="19"/>
      <c r="O9" s="19"/>
      <c r="P9" s="19"/>
      <c r="Q9" s="19"/>
      <c r="R9" s="19"/>
      <c r="S9" s="19"/>
      <c r="T9" s="19"/>
      <c r="U9" s="19"/>
      <c r="V9" s="19"/>
      <c r="W9" s="19"/>
      <c r="X9" s="19"/>
      <c r="Y9" s="19"/>
    </row>
    <row r="10" spans="1:25">
      <c r="A10" s="3"/>
      <c r="B10" s="3">
        <v>2016</v>
      </c>
      <c r="C10" s="30">
        <v>4451211722.61</v>
      </c>
      <c r="D10" s="19"/>
      <c r="E10" s="19"/>
      <c r="F10" s="17">
        <v>10213134291.73</v>
      </c>
      <c r="G10" s="11"/>
      <c r="H10" s="9">
        <v>3019106728.34</v>
      </c>
      <c r="I10" s="9">
        <v>1944385090.4</v>
      </c>
      <c r="J10" s="17">
        <v>469217823.34</v>
      </c>
      <c r="K10" s="17" t="s">
        <v>110</v>
      </c>
      <c r="L10" s="19"/>
      <c r="M10" s="19"/>
      <c r="N10" s="19"/>
      <c r="O10" s="19"/>
      <c r="P10" s="19"/>
      <c r="Q10" s="19"/>
      <c r="R10" s="19"/>
      <c r="S10" s="19"/>
      <c r="T10" s="19"/>
      <c r="U10" s="19"/>
      <c r="V10" s="19"/>
      <c r="W10" s="19"/>
      <c r="X10" s="19"/>
      <c r="Y10" s="19"/>
    </row>
    <row r="11" spans="1:25">
      <c r="A11" s="3"/>
      <c r="B11" s="3">
        <v>2015</v>
      </c>
      <c r="C11" s="30">
        <v>3389142023.94</v>
      </c>
      <c r="D11" s="19"/>
      <c r="E11" s="19"/>
      <c r="F11" s="17">
        <v>8627411561.61</v>
      </c>
      <c r="G11" s="11"/>
      <c r="H11" s="9">
        <v>2539763220.91</v>
      </c>
      <c r="I11" s="9">
        <v>1729332379.2</v>
      </c>
      <c r="J11" s="17">
        <v>436324004.6</v>
      </c>
      <c r="K11" s="17" t="s">
        <v>110</v>
      </c>
      <c r="L11" s="19"/>
      <c r="M11" s="19"/>
      <c r="N11" s="19"/>
      <c r="O11" s="19"/>
      <c r="P11" s="19"/>
      <c r="Q11" s="19"/>
      <c r="R11" s="19"/>
      <c r="S11" s="19"/>
      <c r="T11" s="19"/>
      <c r="U11" s="19"/>
      <c r="V11" s="19"/>
      <c r="W11" s="19"/>
      <c r="X11" s="19"/>
      <c r="Y11" s="19"/>
    </row>
    <row r="12" spans="1:25">
      <c r="A12" s="3"/>
      <c r="B12" s="3">
        <v>2014</v>
      </c>
      <c r="C12" s="30"/>
      <c r="D12" s="19"/>
      <c r="E12" s="19"/>
      <c r="F12" s="17"/>
      <c r="G12" s="11"/>
      <c r="H12" s="9"/>
      <c r="I12" s="9"/>
      <c r="J12" s="17"/>
      <c r="K12" s="17"/>
      <c r="L12" s="19"/>
      <c r="M12" s="19"/>
      <c r="N12" s="19"/>
      <c r="O12" s="19"/>
      <c r="P12" s="19"/>
      <c r="Q12" s="19"/>
      <c r="R12" s="19"/>
      <c r="S12" s="19"/>
      <c r="T12" s="19"/>
      <c r="U12" s="19"/>
      <c r="V12" s="19"/>
      <c r="W12" s="19"/>
      <c r="X12" s="19"/>
      <c r="Y12" s="19"/>
    </row>
    <row r="13" spans="1:25">
      <c r="A13" s="3"/>
      <c r="B13" s="3">
        <v>2013</v>
      </c>
      <c r="C13" s="30"/>
      <c r="D13" s="19"/>
      <c r="E13" s="19"/>
      <c r="F13" s="17"/>
      <c r="G13" s="11"/>
      <c r="H13" s="9"/>
      <c r="I13" s="9"/>
      <c r="J13" s="17"/>
      <c r="K13" s="17"/>
      <c r="L13" s="19"/>
      <c r="M13" s="19"/>
      <c r="N13" s="19"/>
      <c r="O13" s="19"/>
      <c r="P13" s="19"/>
      <c r="Q13" s="19"/>
      <c r="R13" s="19"/>
      <c r="S13" s="19"/>
      <c r="T13" s="19"/>
      <c r="U13" s="19"/>
      <c r="V13" s="19"/>
      <c r="W13" s="19"/>
      <c r="X13" s="19"/>
      <c r="Y13" s="19"/>
    </row>
    <row r="14" spans="1:25">
      <c r="A14" s="3"/>
      <c r="B14" s="3">
        <v>2012</v>
      </c>
      <c r="C14" s="30"/>
      <c r="D14" s="19"/>
      <c r="E14" s="19"/>
      <c r="F14" s="17"/>
      <c r="G14" s="11"/>
      <c r="H14" s="9"/>
      <c r="I14" s="9"/>
      <c r="J14" s="17"/>
      <c r="K14" s="17"/>
      <c r="L14" s="19"/>
      <c r="M14" s="19"/>
      <c r="N14" s="19"/>
      <c r="O14" s="19"/>
      <c r="P14" s="19"/>
      <c r="Q14" s="19"/>
      <c r="R14" s="19"/>
      <c r="S14" s="19"/>
      <c r="T14" s="19"/>
      <c r="U14" s="19"/>
      <c r="V14" s="19"/>
      <c r="W14" s="19"/>
      <c r="X14" s="19"/>
      <c r="Y14" s="19"/>
    </row>
    <row r="15" spans="1:25">
      <c r="A15" s="3"/>
      <c r="B15" s="3">
        <v>2011</v>
      </c>
      <c r="C15" s="19"/>
      <c r="D15" s="19"/>
      <c r="E15" s="19"/>
      <c r="F15" s="11"/>
      <c r="G15" s="11"/>
      <c r="H15" s="11"/>
      <c r="I15" s="11"/>
      <c r="J15" s="11"/>
      <c r="K15" s="11"/>
      <c r="L15" s="19"/>
      <c r="M15" s="19"/>
      <c r="N15" s="19"/>
      <c r="O15" s="19"/>
      <c r="P15" s="19"/>
      <c r="Q15" s="19"/>
      <c r="R15" s="19"/>
      <c r="S15" s="19"/>
      <c r="T15" s="19"/>
      <c r="U15" s="19"/>
      <c r="V15" s="19"/>
      <c r="W15" s="19"/>
      <c r="X15" s="19"/>
      <c r="Y15" s="19"/>
    </row>
    <row r="16" spans="1:25">
      <c r="A16" s="3"/>
      <c r="B16" s="3">
        <v>2010</v>
      </c>
      <c r="C16" s="19"/>
      <c r="D16" s="19"/>
      <c r="E16" s="19"/>
      <c r="F16" s="11"/>
      <c r="G16" s="11"/>
      <c r="H16" s="11"/>
      <c r="I16" s="11"/>
      <c r="J16" s="11"/>
      <c r="K16" s="11"/>
      <c r="L16" s="19"/>
      <c r="M16" s="19"/>
      <c r="N16" s="19"/>
      <c r="O16" s="19"/>
      <c r="P16" s="19"/>
      <c r="Q16" s="19"/>
      <c r="R16" s="19"/>
      <c r="S16" s="19"/>
      <c r="T16" s="19"/>
      <c r="U16" s="19"/>
      <c r="V16" s="19"/>
      <c r="W16" s="19"/>
      <c r="X16" s="19"/>
      <c r="Y16" s="19"/>
    </row>
    <row r="17" spans="1:25">
      <c r="A17" s="3" t="s">
        <v>57</v>
      </c>
      <c r="B17" s="3">
        <v>2023</v>
      </c>
      <c r="C17" s="30">
        <v>527984208.39</v>
      </c>
      <c r="D17" s="19"/>
      <c r="E17" s="19"/>
      <c r="F17" s="17">
        <v>5283543150.93</v>
      </c>
      <c r="G17" s="11"/>
      <c r="H17" s="11"/>
      <c r="I17" s="11"/>
      <c r="J17" s="11"/>
      <c r="K17" s="11"/>
      <c r="L17" s="19"/>
      <c r="M17" s="19"/>
      <c r="N17" s="19"/>
      <c r="O17" s="19"/>
      <c r="P17" s="19"/>
      <c r="Q17" s="19"/>
      <c r="R17" s="19"/>
      <c r="S17" s="19"/>
      <c r="T17" s="19"/>
      <c r="U17" s="19"/>
      <c r="V17" s="19"/>
      <c r="W17" s="19"/>
      <c r="X17" s="19"/>
      <c r="Y17" s="19"/>
    </row>
    <row r="18" spans="1:25">
      <c r="A18" s="3"/>
      <c r="B18" s="3">
        <v>2022</v>
      </c>
      <c r="C18" s="30">
        <v>736999213.11</v>
      </c>
      <c r="D18" s="19"/>
      <c r="E18" s="19"/>
      <c r="F18" s="17">
        <v>5652989886.31</v>
      </c>
      <c r="G18" s="11"/>
      <c r="H18" s="11"/>
      <c r="I18" s="11"/>
      <c r="J18" s="11"/>
      <c r="K18" s="11"/>
      <c r="L18" s="19"/>
      <c r="M18" s="19"/>
      <c r="N18" s="19"/>
      <c r="O18" s="19"/>
      <c r="P18" s="19"/>
      <c r="Q18" s="19"/>
      <c r="R18" s="19"/>
      <c r="S18" s="19"/>
      <c r="T18" s="19"/>
      <c r="U18" s="19"/>
      <c r="V18" s="19"/>
      <c r="W18" s="19"/>
      <c r="X18" s="19"/>
      <c r="Y18" s="19"/>
    </row>
    <row r="19" spans="1:25">
      <c r="A19" s="3"/>
      <c r="B19" s="3">
        <v>2021</v>
      </c>
      <c r="C19" s="30">
        <v>504980176.52</v>
      </c>
      <c r="D19" s="19"/>
      <c r="E19" s="19"/>
      <c r="F19" s="17">
        <v>3570965777.1</v>
      </c>
      <c r="G19" s="11"/>
      <c r="H19" s="11"/>
      <c r="I19" s="11"/>
      <c r="J19" s="11"/>
      <c r="K19" s="11"/>
      <c r="L19" s="19"/>
      <c r="M19" s="19"/>
      <c r="N19" s="19"/>
      <c r="O19" s="19"/>
      <c r="P19" s="19"/>
      <c r="Q19" s="19"/>
      <c r="R19" s="19"/>
      <c r="S19" s="19"/>
      <c r="T19" s="19"/>
      <c r="U19" s="19"/>
      <c r="V19" s="19"/>
      <c r="W19" s="19"/>
      <c r="X19" s="19"/>
      <c r="Y19" s="19"/>
    </row>
    <row r="20" spans="1:25">
      <c r="A20" s="3"/>
      <c r="B20" s="3">
        <v>2020</v>
      </c>
      <c r="C20" s="30">
        <v>362824586.91</v>
      </c>
      <c r="D20" s="19"/>
      <c r="E20" s="19"/>
      <c r="F20" s="17">
        <v>2807747169.33</v>
      </c>
      <c r="G20" s="11"/>
      <c r="H20" s="11"/>
      <c r="I20" s="11"/>
      <c r="J20" s="11"/>
      <c r="K20" s="11"/>
      <c r="L20" s="19"/>
      <c r="M20" s="19"/>
      <c r="N20" s="19"/>
      <c r="O20" s="19"/>
      <c r="P20" s="19"/>
      <c r="Q20" s="19"/>
      <c r="R20" s="19"/>
      <c r="S20" s="19"/>
      <c r="T20" s="19"/>
      <c r="U20" s="19"/>
      <c r="V20" s="19"/>
      <c r="W20" s="19"/>
      <c r="X20" s="19"/>
      <c r="Y20" s="19"/>
    </row>
    <row r="21" spans="1:25">
      <c r="A21" s="3"/>
      <c r="B21" s="3">
        <v>2019</v>
      </c>
      <c r="C21" s="30">
        <v>193623053.99</v>
      </c>
      <c r="D21" s="19"/>
      <c r="E21" s="19"/>
      <c r="F21" s="17">
        <v>1631426143.56</v>
      </c>
      <c r="G21" s="11"/>
      <c r="H21" s="11"/>
      <c r="I21" s="11"/>
      <c r="J21" s="11"/>
      <c r="K21" s="11"/>
      <c r="L21" s="19"/>
      <c r="M21" s="19"/>
      <c r="N21" s="19"/>
      <c r="O21" s="19"/>
      <c r="P21" s="19"/>
      <c r="Q21" s="19"/>
      <c r="R21" s="19"/>
      <c r="S21" s="19"/>
      <c r="T21" s="19"/>
      <c r="U21" s="19"/>
      <c r="V21" s="19"/>
      <c r="W21" s="19"/>
      <c r="X21" s="19"/>
      <c r="Y21" s="19"/>
    </row>
    <row r="22" spans="1:25">
      <c r="A22" s="3"/>
      <c r="B22" s="3">
        <v>2018</v>
      </c>
      <c r="C22" s="30">
        <v>124030549.96</v>
      </c>
      <c r="D22" s="19"/>
      <c r="E22" s="19"/>
      <c r="F22" s="17">
        <v>1099511210.29</v>
      </c>
      <c r="G22" s="11"/>
      <c r="H22" s="11"/>
      <c r="I22" s="11"/>
      <c r="J22" s="11"/>
      <c r="K22" s="11"/>
      <c r="L22" s="19"/>
      <c r="M22" s="19"/>
      <c r="N22" s="19"/>
      <c r="O22" s="19"/>
      <c r="P22" s="19"/>
      <c r="Q22" s="19"/>
      <c r="R22" s="19"/>
      <c r="S22" s="19"/>
      <c r="T22" s="19"/>
      <c r="U22" s="19"/>
      <c r="V22" s="19"/>
      <c r="W22" s="19"/>
      <c r="X22" s="19"/>
      <c r="Y22" s="19"/>
    </row>
    <row r="23" spans="1:25">
      <c r="A23" s="3"/>
      <c r="B23" s="3">
        <v>2017</v>
      </c>
      <c r="C23" s="30">
        <v>97762679.09</v>
      </c>
      <c r="D23" s="19"/>
      <c r="E23" s="19"/>
      <c r="F23" s="17">
        <v>758419198.86</v>
      </c>
      <c r="G23" s="11"/>
      <c r="H23" s="11"/>
      <c r="I23" s="11"/>
      <c r="J23" s="11"/>
      <c r="K23" s="11"/>
      <c r="L23" s="19"/>
      <c r="M23" s="19"/>
      <c r="N23" s="19"/>
      <c r="O23" s="19"/>
      <c r="P23" s="19"/>
      <c r="Q23" s="19"/>
      <c r="R23" s="19"/>
      <c r="S23" s="19"/>
      <c r="T23" s="19"/>
      <c r="U23" s="19"/>
      <c r="V23" s="19"/>
      <c r="W23" s="19"/>
      <c r="X23" s="19"/>
      <c r="Y23" s="19"/>
    </row>
    <row r="24" spans="1:25">
      <c r="A24" s="3"/>
      <c r="B24" s="3">
        <v>2016</v>
      </c>
      <c r="C24" s="30">
        <v>72553288.44</v>
      </c>
      <c r="D24" s="19"/>
      <c r="E24" s="19"/>
      <c r="F24" s="17">
        <v>368861526.63</v>
      </c>
      <c r="G24" s="11"/>
      <c r="H24" s="11"/>
      <c r="I24" s="11"/>
      <c r="J24" s="11"/>
      <c r="K24" s="11"/>
      <c r="L24" s="19"/>
      <c r="M24" s="19"/>
      <c r="N24" s="19"/>
      <c r="O24" s="19"/>
      <c r="P24" s="19"/>
      <c r="Q24" s="19"/>
      <c r="R24" s="19"/>
      <c r="S24" s="19"/>
      <c r="T24" s="19"/>
      <c r="U24" s="19"/>
      <c r="V24" s="19"/>
      <c r="W24" s="19"/>
      <c r="X24" s="19"/>
      <c r="Y24" s="19"/>
    </row>
    <row r="25" spans="1:25">
      <c r="A25" s="3"/>
      <c r="B25" s="3">
        <v>2015</v>
      </c>
      <c r="C25" s="30">
        <v>24481404.79</v>
      </c>
      <c r="D25" s="19"/>
      <c r="E25" s="19"/>
      <c r="F25" s="17">
        <v>114435488.95</v>
      </c>
      <c r="G25" s="11"/>
      <c r="H25" s="11"/>
      <c r="I25" s="11"/>
      <c r="J25" s="11"/>
      <c r="K25" s="11"/>
      <c r="L25" s="19"/>
      <c r="M25" s="19"/>
      <c r="N25" s="19"/>
      <c r="O25" s="19"/>
      <c r="P25" s="19"/>
      <c r="Q25" s="19"/>
      <c r="R25" s="19"/>
      <c r="S25" s="19"/>
      <c r="T25" s="19"/>
      <c r="U25" s="19"/>
      <c r="V25" s="19"/>
      <c r="W25" s="19"/>
      <c r="X25" s="19"/>
      <c r="Y25" s="19"/>
    </row>
    <row r="26" spans="1:25">
      <c r="A26" s="3"/>
      <c r="B26" s="3">
        <v>2014</v>
      </c>
      <c r="C26" s="30">
        <v>12590596.01</v>
      </c>
      <c r="D26" s="19"/>
      <c r="E26" s="19"/>
      <c r="F26" s="17">
        <v>92694026.12</v>
      </c>
      <c r="G26" s="11"/>
      <c r="H26" s="11"/>
      <c r="I26" s="11"/>
      <c r="J26" s="11"/>
      <c r="K26" s="11"/>
      <c r="L26" s="19"/>
      <c r="M26" s="19"/>
      <c r="N26" s="19"/>
      <c r="O26" s="19"/>
      <c r="P26" s="19"/>
      <c r="Q26" s="19"/>
      <c r="R26" s="19"/>
      <c r="S26" s="19"/>
      <c r="T26" s="19"/>
      <c r="U26" s="19"/>
      <c r="V26" s="19"/>
      <c r="W26" s="19"/>
      <c r="X26" s="19"/>
      <c r="Y26" s="19"/>
    </row>
    <row r="27" spans="1:25">
      <c r="A27" s="3"/>
      <c r="B27" s="3">
        <v>2013</v>
      </c>
      <c r="C27" s="30">
        <v>5897250.78</v>
      </c>
      <c r="D27" s="19"/>
      <c r="E27" s="19"/>
      <c r="F27" s="17">
        <v>97619162.56</v>
      </c>
      <c r="G27" s="11"/>
      <c r="H27" s="11"/>
      <c r="I27" s="11"/>
      <c r="J27" s="11"/>
      <c r="K27" s="11"/>
      <c r="L27" s="19"/>
      <c r="M27" s="19"/>
      <c r="N27" s="19"/>
      <c r="O27" s="19"/>
      <c r="P27" s="19"/>
      <c r="Q27" s="19"/>
      <c r="R27" s="19"/>
      <c r="S27" s="19"/>
      <c r="T27" s="19"/>
      <c r="U27" s="19"/>
      <c r="V27" s="19"/>
      <c r="W27" s="19"/>
      <c r="X27" s="19"/>
      <c r="Y27" s="19"/>
    </row>
    <row r="28" spans="1:25">
      <c r="A28" s="3"/>
      <c r="B28" s="3">
        <v>2012</v>
      </c>
      <c r="C28" s="30">
        <v>4730676.07</v>
      </c>
      <c r="D28" s="19"/>
      <c r="E28" s="19"/>
      <c r="F28" s="17">
        <v>69104741.95</v>
      </c>
      <c r="G28" s="11"/>
      <c r="H28" s="11"/>
      <c r="I28" s="11"/>
      <c r="J28" s="11"/>
      <c r="K28" s="11"/>
      <c r="L28" s="19"/>
      <c r="M28" s="19"/>
      <c r="N28" s="19"/>
      <c r="O28" s="19"/>
      <c r="P28" s="19"/>
      <c r="Q28" s="19"/>
      <c r="R28" s="19"/>
      <c r="S28" s="19"/>
      <c r="T28" s="19"/>
      <c r="U28" s="19"/>
      <c r="V28" s="19"/>
      <c r="W28" s="19"/>
      <c r="X28" s="19"/>
      <c r="Y28" s="19"/>
    </row>
    <row r="29" spans="1:25">
      <c r="A29" s="3"/>
      <c r="B29" s="3">
        <v>2011</v>
      </c>
      <c r="C29" s="19"/>
      <c r="D29" s="19"/>
      <c r="E29" s="19"/>
      <c r="F29" s="11"/>
      <c r="G29" s="11"/>
      <c r="H29" s="11"/>
      <c r="I29" s="11"/>
      <c r="J29" s="11"/>
      <c r="K29" s="11"/>
      <c r="L29" s="19"/>
      <c r="M29" s="19"/>
      <c r="N29" s="19"/>
      <c r="O29" s="19"/>
      <c r="P29" s="19"/>
      <c r="Q29" s="19"/>
      <c r="R29" s="19"/>
      <c r="S29" s="19"/>
      <c r="T29" s="19"/>
      <c r="U29" s="19"/>
      <c r="V29" s="19"/>
      <c r="W29" s="19"/>
      <c r="X29" s="19"/>
      <c r="Y29" s="19"/>
    </row>
    <row r="30" spans="1:25">
      <c r="A30" s="3"/>
      <c r="B30" s="3">
        <v>2010</v>
      </c>
      <c r="C30" s="19"/>
      <c r="D30" s="19"/>
      <c r="E30" s="19"/>
      <c r="F30" s="11"/>
      <c r="G30" s="11"/>
      <c r="H30" s="11"/>
      <c r="I30" s="11"/>
      <c r="J30" s="11"/>
      <c r="K30" s="11"/>
      <c r="L30" s="19"/>
      <c r="M30" s="19"/>
      <c r="N30" s="19"/>
      <c r="O30" s="19"/>
      <c r="P30" s="19"/>
      <c r="Q30" s="19"/>
      <c r="R30" s="19"/>
      <c r="S30" s="19"/>
      <c r="T30" s="19"/>
      <c r="U30" s="19"/>
      <c r="V30" s="19"/>
      <c r="W30" s="19"/>
      <c r="X30" s="19"/>
      <c r="Y30" s="19"/>
    </row>
    <row r="31" spans="1:25">
      <c r="A31" s="3" t="s">
        <v>58</v>
      </c>
      <c r="B31" s="3">
        <v>2023</v>
      </c>
      <c r="C31" s="30">
        <v>298332489.46</v>
      </c>
      <c r="D31" s="19"/>
      <c r="E31" s="19"/>
      <c r="F31" s="17">
        <v>2885970678.4</v>
      </c>
      <c r="G31" s="11"/>
      <c r="H31" s="11"/>
      <c r="I31" s="11"/>
      <c r="J31" s="11"/>
      <c r="K31" s="11"/>
      <c r="L31" s="19"/>
      <c r="M31" s="19"/>
      <c r="N31" s="19"/>
      <c r="O31" s="19"/>
      <c r="P31" s="19"/>
      <c r="Q31" s="19"/>
      <c r="R31" s="19"/>
      <c r="S31" s="19"/>
      <c r="T31" s="19"/>
      <c r="U31" s="19"/>
      <c r="V31" s="19"/>
      <c r="W31" s="19"/>
      <c r="X31" s="19"/>
      <c r="Y31" s="19"/>
    </row>
    <row r="32" spans="1:25">
      <c r="A32" s="3"/>
      <c r="B32" s="3">
        <v>2022</v>
      </c>
      <c r="C32" s="30">
        <v>-403025756.25</v>
      </c>
      <c r="D32" s="19"/>
      <c r="E32" s="19"/>
      <c r="F32" s="17">
        <v>2658319572.79</v>
      </c>
      <c r="G32" s="11"/>
      <c r="H32" s="11"/>
      <c r="I32" s="11"/>
      <c r="J32" s="11"/>
      <c r="K32" s="11"/>
      <c r="L32" s="19"/>
      <c r="M32" s="19"/>
      <c r="N32" s="19"/>
      <c r="O32" s="19"/>
      <c r="P32" s="19"/>
      <c r="Q32" s="19"/>
      <c r="R32" s="19"/>
      <c r="S32" s="19"/>
      <c r="T32" s="19"/>
      <c r="U32" s="19"/>
      <c r="V32" s="19"/>
      <c r="W32" s="19"/>
      <c r="X32" s="19"/>
      <c r="Y32" s="19"/>
    </row>
    <row r="33" spans="1:25">
      <c r="A33" s="3"/>
      <c r="B33" s="3">
        <v>2021</v>
      </c>
      <c r="C33" s="30">
        <v>133491478.84</v>
      </c>
      <c r="D33" s="19"/>
      <c r="E33" s="19"/>
      <c r="F33" s="17">
        <v>5682085939.37</v>
      </c>
      <c r="G33" s="11"/>
      <c r="H33" s="11"/>
      <c r="I33" s="11"/>
      <c r="J33" s="11"/>
      <c r="K33" s="11"/>
      <c r="L33" s="19"/>
      <c r="M33" s="19"/>
      <c r="N33" s="19"/>
      <c r="O33" s="19"/>
      <c r="P33" s="19"/>
      <c r="Q33" s="19"/>
      <c r="R33" s="19"/>
      <c r="S33" s="19"/>
      <c r="T33" s="19"/>
      <c r="U33" s="19"/>
      <c r="V33" s="19"/>
      <c r="W33" s="19"/>
      <c r="X33" s="19"/>
      <c r="Y33" s="19"/>
    </row>
    <row r="34" spans="1:25">
      <c r="A34" s="3"/>
      <c r="B34" s="3">
        <v>2020</v>
      </c>
      <c r="C34" s="30">
        <v>-2901648971.61</v>
      </c>
      <c r="D34" s="19"/>
      <c r="E34" s="19"/>
      <c r="F34" s="17">
        <v>10716328383.04</v>
      </c>
      <c r="G34" s="11"/>
      <c r="H34" s="11"/>
      <c r="I34" s="11"/>
      <c r="J34" s="11"/>
      <c r="K34" s="11"/>
      <c r="L34" s="19"/>
      <c r="M34" s="19"/>
      <c r="N34" s="19"/>
      <c r="O34" s="19"/>
      <c r="P34" s="19"/>
      <c r="Q34" s="19"/>
      <c r="R34" s="19"/>
      <c r="S34" s="19"/>
      <c r="T34" s="19"/>
      <c r="U34" s="19"/>
      <c r="V34" s="19"/>
      <c r="W34" s="19"/>
      <c r="X34" s="19"/>
      <c r="Y34" s="19"/>
    </row>
    <row r="35" spans="1:25">
      <c r="A35" s="3"/>
      <c r="B35" s="3">
        <v>2019</v>
      </c>
      <c r="C35" s="30">
        <v>619697152.88</v>
      </c>
      <c r="D35" s="19"/>
      <c r="E35" s="19"/>
      <c r="F35" s="17">
        <v>10853215610.03</v>
      </c>
      <c r="G35" s="11"/>
      <c r="H35" s="11"/>
      <c r="I35" s="11"/>
      <c r="J35" s="11"/>
      <c r="K35" s="11"/>
      <c r="L35" s="19"/>
      <c r="M35" s="19"/>
      <c r="N35" s="19"/>
      <c r="O35" s="19"/>
      <c r="P35" s="19"/>
      <c r="Q35" s="19"/>
      <c r="R35" s="19"/>
      <c r="S35" s="19"/>
      <c r="T35" s="19"/>
      <c r="U35" s="19"/>
      <c r="V35" s="19"/>
      <c r="W35" s="19"/>
      <c r="X35" s="19"/>
      <c r="Y35" s="19"/>
    </row>
    <row r="36" spans="1:25">
      <c r="A36" s="3"/>
      <c r="B36" s="3">
        <v>2018</v>
      </c>
      <c r="C36" s="30">
        <v>713430009.15</v>
      </c>
      <c r="D36" s="19"/>
      <c r="E36" s="19"/>
      <c r="F36" s="17">
        <v>7659568013.04</v>
      </c>
      <c r="G36" s="11"/>
      <c r="H36" s="11"/>
      <c r="I36" s="11"/>
      <c r="J36" s="11"/>
      <c r="K36" s="11"/>
      <c r="L36" s="19"/>
      <c r="M36" s="19"/>
      <c r="N36" s="19"/>
      <c r="O36" s="19"/>
      <c r="P36" s="19"/>
      <c r="Q36" s="19"/>
      <c r="R36" s="19"/>
      <c r="S36" s="19"/>
      <c r="T36" s="19"/>
      <c r="U36" s="19"/>
      <c r="V36" s="19"/>
      <c r="W36" s="19"/>
      <c r="X36" s="19"/>
      <c r="Y36" s="19"/>
    </row>
    <row r="37" spans="1:25">
      <c r="A37" s="3"/>
      <c r="B37" s="3">
        <v>2017</v>
      </c>
      <c r="C37" s="30">
        <v>527325402.7</v>
      </c>
      <c r="D37" s="19"/>
      <c r="E37" s="19"/>
      <c r="F37" s="17">
        <v>6373794918.71</v>
      </c>
      <c r="G37" s="11"/>
      <c r="H37" s="11"/>
      <c r="I37" s="11"/>
      <c r="J37" s="11"/>
      <c r="K37" s="11"/>
      <c r="L37" s="19"/>
      <c r="M37" s="19"/>
      <c r="N37" s="19"/>
      <c r="O37" s="19"/>
      <c r="P37" s="19"/>
      <c r="Q37" s="19"/>
      <c r="R37" s="19"/>
      <c r="S37" s="19"/>
      <c r="T37" s="19"/>
      <c r="U37" s="19"/>
      <c r="V37" s="19"/>
      <c r="W37" s="19"/>
      <c r="X37" s="19"/>
      <c r="Y37" s="19"/>
    </row>
    <row r="38" spans="1:25">
      <c r="A38" s="3"/>
      <c r="B38" s="3">
        <v>2016</v>
      </c>
      <c r="C38" s="30">
        <v>316113821.03</v>
      </c>
      <c r="D38" s="19"/>
      <c r="E38" s="19"/>
      <c r="F38" s="17">
        <v>2364007200.4</v>
      </c>
      <c r="G38" s="11"/>
      <c r="H38" s="11"/>
      <c r="I38" s="11"/>
      <c r="J38" s="11"/>
      <c r="K38" s="11"/>
      <c r="L38" s="19"/>
      <c r="M38" s="19"/>
      <c r="N38" s="19"/>
      <c r="O38" s="19"/>
      <c r="P38" s="19"/>
      <c r="Q38" s="19"/>
      <c r="R38" s="19"/>
      <c r="S38" s="19"/>
      <c r="T38" s="19"/>
      <c r="U38" s="19"/>
      <c r="V38" s="19"/>
      <c r="W38" s="19"/>
      <c r="X38" s="19"/>
      <c r="Y38" s="19"/>
    </row>
    <row r="39" spans="1:25">
      <c r="A39" s="3"/>
      <c r="B39" s="3">
        <v>2015</v>
      </c>
      <c r="C39" s="30">
        <v>3503549.39</v>
      </c>
      <c r="D39" s="19"/>
      <c r="E39" s="19"/>
      <c r="F39" s="17">
        <v>317583186.73</v>
      </c>
      <c r="G39" s="11"/>
      <c r="H39" s="11"/>
      <c r="I39" s="11"/>
      <c r="J39" s="11"/>
      <c r="K39" s="11"/>
      <c r="L39" s="19"/>
      <c r="M39" s="19"/>
      <c r="N39" s="19"/>
      <c r="O39" s="19"/>
      <c r="P39" s="19"/>
      <c r="Q39" s="19"/>
      <c r="R39" s="19"/>
      <c r="S39" s="19"/>
      <c r="T39" s="19"/>
      <c r="U39" s="19"/>
      <c r="V39" s="19"/>
      <c r="W39" s="19"/>
      <c r="X39" s="19"/>
      <c r="Y39" s="19"/>
    </row>
    <row r="40" spans="1:25">
      <c r="A40" s="3"/>
      <c r="B40" s="3">
        <v>2014</v>
      </c>
      <c r="C40" s="30">
        <v>-68589798.29</v>
      </c>
      <c r="D40" s="19"/>
      <c r="E40" s="19"/>
      <c r="F40" s="17">
        <v>373075635.01</v>
      </c>
      <c r="G40" s="11"/>
      <c r="H40" s="11"/>
      <c r="I40" s="11"/>
      <c r="J40" s="11"/>
      <c r="K40" s="11"/>
      <c r="L40" s="19"/>
      <c r="M40" s="19"/>
      <c r="N40" s="19"/>
      <c r="O40" s="19"/>
      <c r="P40" s="19"/>
      <c r="Q40" s="19"/>
      <c r="R40" s="19"/>
      <c r="S40" s="19"/>
      <c r="T40" s="19"/>
      <c r="U40" s="19"/>
      <c r="V40" s="19"/>
      <c r="W40" s="19"/>
      <c r="X40" s="19"/>
      <c r="Y40" s="19"/>
    </row>
    <row r="41" spans="1:25">
      <c r="A41" s="3"/>
      <c r="B41" s="3">
        <v>2013</v>
      </c>
      <c r="C41" s="30">
        <v>21043027.87</v>
      </c>
      <c r="D41" s="19"/>
      <c r="E41" s="19"/>
      <c r="F41" s="17">
        <v>440411341.7</v>
      </c>
      <c r="G41" s="11"/>
      <c r="H41" s="11"/>
      <c r="I41" s="11"/>
      <c r="J41" s="11"/>
      <c r="K41" s="11"/>
      <c r="L41" s="19"/>
      <c r="M41" s="19"/>
      <c r="N41" s="19"/>
      <c r="O41" s="19"/>
      <c r="P41" s="19"/>
      <c r="Q41" s="19"/>
      <c r="R41" s="19"/>
      <c r="S41" s="19"/>
      <c r="T41" s="19"/>
      <c r="U41" s="19"/>
      <c r="V41" s="19"/>
      <c r="W41" s="19"/>
      <c r="X41" s="19"/>
      <c r="Y41" s="19"/>
    </row>
    <row r="42" spans="1:25">
      <c r="A42" s="3"/>
      <c r="B42" s="3">
        <v>2012</v>
      </c>
      <c r="C42" s="30">
        <v>-137576958.39</v>
      </c>
      <c r="D42" s="19"/>
      <c r="E42" s="19"/>
      <c r="F42" s="17">
        <v>482816071.68</v>
      </c>
      <c r="G42" s="11"/>
      <c r="H42" s="11"/>
      <c r="I42" s="11"/>
      <c r="J42" s="11"/>
      <c r="K42" s="11"/>
      <c r="L42" s="19"/>
      <c r="M42" s="19"/>
      <c r="N42" s="19"/>
      <c r="O42" s="19"/>
      <c r="P42" s="19"/>
      <c r="Q42" s="19"/>
      <c r="R42" s="19"/>
      <c r="S42" s="19"/>
      <c r="T42" s="19"/>
      <c r="U42" s="19"/>
      <c r="V42" s="19"/>
      <c r="W42" s="19"/>
      <c r="X42" s="19"/>
      <c r="Y42" s="19"/>
    </row>
    <row r="43" spans="1:25">
      <c r="A43" s="3"/>
      <c r="B43" s="3">
        <v>2011</v>
      </c>
      <c r="C43" s="19"/>
      <c r="D43" s="19"/>
      <c r="E43" s="19"/>
      <c r="F43" s="11"/>
      <c r="G43" s="11"/>
      <c r="H43" s="11"/>
      <c r="I43" s="11"/>
      <c r="J43" s="11"/>
      <c r="K43" s="11"/>
      <c r="L43" s="19"/>
      <c r="M43" s="19"/>
      <c r="N43" s="19"/>
      <c r="O43" s="19"/>
      <c r="P43" s="19"/>
      <c r="Q43" s="19"/>
      <c r="R43" s="19"/>
      <c r="S43" s="19"/>
      <c r="T43" s="19"/>
      <c r="U43" s="19"/>
      <c r="V43" s="19"/>
      <c r="W43" s="19"/>
      <c r="X43" s="19"/>
      <c r="Y43" s="19"/>
    </row>
    <row r="44" spans="1:25">
      <c r="A44" s="3"/>
      <c r="B44" s="3">
        <v>2010</v>
      </c>
      <c r="C44" s="19"/>
      <c r="D44" s="19"/>
      <c r="E44" s="19"/>
      <c r="F44" s="11"/>
      <c r="G44" s="11"/>
      <c r="H44" s="11"/>
      <c r="I44" s="11"/>
      <c r="J44" s="11"/>
      <c r="K44" s="11"/>
      <c r="L44" s="19"/>
      <c r="M44" s="19"/>
      <c r="N44" s="19"/>
      <c r="O44" s="19"/>
      <c r="P44" s="19"/>
      <c r="Q44" s="19"/>
      <c r="R44" s="19"/>
      <c r="S44" s="19"/>
      <c r="T44" s="19"/>
      <c r="U44" s="19"/>
      <c r="V44" s="19"/>
      <c r="W44" s="19"/>
      <c r="X44" s="19"/>
      <c r="Y44" s="19"/>
    </row>
    <row r="45" spans="1:25">
      <c r="A45" s="3" t="s">
        <v>59</v>
      </c>
      <c r="B45" s="3">
        <v>2023</v>
      </c>
      <c r="C45" s="30">
        <v>217041006.75</v>
      </c>
      <c r="D45" s="19"/>
      <c r="E45" s="19"/>
      <c r="F45" s="17">
        <v>2143320340.52</v>
      </c>
      <c r="G45" s="11"/>
      <c r="H45" s="11"/>
      <c r="I45" s="11"/>
      <c r="J45" s="11"/>
      <c r="K45" s="11"/>
      <c r="L45" s="19"/>
      <c r="M45" s="19"/>
      <c r="N45" s="19"/>
      <c r="O45" s="19"/>
      <c r="P45" s="19"/>
      <c r="Q45" s="19"/>
      <c r="R45" s="19"/>
      <c r="S45" s="19"/>
      <c r="T45" s="19"/>
      <c r="U45" s="19"/>
      <c r="V45" s="19"/>
      <c r="W45" s="19"/>
      <c r="X45" s="19"/>
      <c r="Y45" s="19"/>
    </row>
    <row r="46" spans="1:25">
      <c r="A46" s="3"/>
      <c r="B46" s="3">
        <v>2022</v>
      </c>
      <c r="C46" s="30">
        <v>262120850.32</v>
      </c>
      <c r="D46" s="19"/>
      <c r="E46" s="19"/>
      <c r="F46" s="17">
        <v>2305628458.44</v>
      </c>
      <c r="G46" s="11"/>
      <c r="H46" s="11"/>
      <c r="I46" s="11"/>
      <c r="J46" s="11"/>
      <c r="K46" s="11"/>
      <c r="L46" s="19"/>
      <c r="M46" s="19"/>
      <c r="N46" s="19"/>
      <c r="O46" s="19"/>
      <c r="P46" s="19"/>
      <c r="Q46" s="19"/>
      <c r="R46" s="19"/>
      <c r="S46" s="19"/>
      <c r="T46" s="19"/>
      <c r="U46" s="19"/>
      <c r="V46" s="19"/>
      <c r="W46" s="19"/>
      <c r="X46" s="19"/>
      <c r="Y46" s="19"/>
    </row>
    <row r="47" spans="1:25">
      <c r="A47" s="3"/>
      <c r="B47" s="3">
        <v>2021</v>
      </c>
      <c r="C47" s="30">
        <v>258544930.25</v>
      </c>
      <c r="D47" s="19"/>
      <c r="E47" s="19"/>
      <c r="F47" s="17">
        <v>3424932425.5</v>
      </c>
      <c r="G47" s="11"/>
      <c r="H47" s="11"/>
      <c r="I47" s="11"/>
      <c r="J47" s="11"/>
      <c r="K47" s="11"/>
      <c r="L47" s="19"/>
      <c r="M47" s="19"/>
      <c r="N47" s="19"/>
      <c r="O47" s="19"/>
      <c r="P47" s="19"/>
      <c r="Q47" s="19"/>
      <c r="R47" s="19"/>
      <c r="S47" s="19"/>
      <c r="T47" s="19"/>
      <c r="U47" s="19"/>
      <c r="V47" s="19"/>
      <c r="W47" s="19"/>
      <c r="X47" s="19"/>
      <c r="Y47" s="19"/>
    </row>
    <row r="48" spans="1:25">
      <c r="A48" s="3"/>
      <c r="B48" s="3">
        <v>2020</v>
      </c>
      <c r="C48" s="30">
        <v>234706492.73</v>
      </c>
      <c r="D48" s="19"/>
      <c r="E48" s="19"/>
      <c r="F48" s="17">
        <v>2478400628.97</v>
      </c>
      <c r="G48" s="11"/>
      <c r="H48" s="11"/>
      <c r="I48" s="11"/>
      <c r="J48" s="11"/>
      <c r="K48" s="11"/>
      <c r="L48" s="19"/>
      <c r="M48" s="19"/>
      <c r="N48" s="19"/>
      <c r="O48" s="19"/>
      <c r="P48" s="19"/>
      <c r="Q48" s="19"/>
      <c r="R48" s="19"/>
      <c r="S48" s="19"/>
      <c r="T48" s="19"/>
      <c r="U48" s="19"/>
      <c r="V48" s="19"/>
      <c r="W48" s="19"/>
      <c r="X48" s="19"/>
      <c r="Y48" s="19"/>
    </row>
    <row r="49" spans="1:25">
      <c r="A49" s="3"/>
      <c r="B49" s="3">
        <v>2019</v>
      </c>
      <c r="C49" s="30">
        <v>240744719.17</v>
      </c>
      <c r="D49" s="19"/>
      <c r="E49" s="19"/>
      <c r="F49" s="17">
        <v>2493122577.22</v>
      </c>
      <c r="G49" s="11"/>
      <c r="H49" s="11"/>
      <c r="I49" s="11"/>
      <c r="J49" s="11"/>
      <c r="K49" s="11"/>
      <c r="L49" s="19"/>
      <c r="M49" s="19"/>
      <c r="N49" s="19"/>
      <c r="O49" s="19"/>
      <c r="P49" s="19"/>
      <c r="Q49" s="19"/>
      <c r="R49" s="19"/>
      <c r="S49" s="19"/>
      <c r="T49" s="19"/>
      <c r="U49" s="19"/>
      <c r="V49" s="19"/>
      <c r="W49" s="19"/>
      <c r="X49" s="19"/>
      <c r="Y49" s="19"/>
    </row>
    <row r="50" spans="1:25">
      <c r="A50" s="3"/>
      <c r="B50" s="3">
        <v>2018</v>
      </c>
      <c r="C50" s="30">
        <v>192585641.17</v>
      </c>
      <c r="D50" s="19"/>
      <c r="E50" s="19"/>
      <c r="F50" s="17">
        <v>1978623945.79</v>
      </c>
      <c r="G50" s="11"/>
      <c r="H50" s="11"/>
      <c r="I50" s="11"/>
      <c r="J50" s="11"/>
      <c r="K50" s="11"/>
      <c r="L50" s="19"/>
      <c r="M50" s="19"/>
      <c r="N50" s="19"/>
      <c r="O50" s="19"/>
      <c r="P50" s="19"/>
      <c r="Q50" s="19"/>
      <c r="R50" s="19"/>
      <c r="S50" s="19"/>
      <c r="T50" s="19"/>
      <c r="U50" s="19"/>
      <c r="V50" s="19"/>
      <c r="W50" s="19"/>
      <c r="X50" s="19"/>
      <c r="Y50" s="19"/>
    </row>
    <row r="51" spans="1:25">
      <c r="A51" s="3"/>
      <c r="B51" s="3">
        <v>2017</v>
      </c>
      <c r="C51" s="30">
        <v>260496715.89</v>
      </c>
      <c r="D51" s="19"/>
      <c r="E51" s="19"/>
      <c r="F51" s="17">
        <v>1799249049.23</v>
      </c>
      <c r="G51" s="11"/>
      <c r="H51" s="11"/>
      <c r="I51" s="11"/>
      <c r="J51" s="11"/>
      <c r="K51" s="11"/>
      <c r="L51" s="19"/>
      <c r="M51" s="19"/>
      <c r="N51" s="19"/>
      <c r="O51" s="19"/>
      <c r="P51" s="19"/>
      <c r="Q51" s="19"/>
      <c r="R51" s="19"/>
      <c r="S51" s="19"/>
      <c r="T51" s="19"/>
      <c r="U51" s="19"/>
      <c r="V51" s="19"/>
      <c r="W51" s="19"/>
      <c r="X51" s="19"/>
      <c r="Y51" s="19"/>
    </row>
    <row r="52" spans="1:25">
      <c r="A52" s="3"/>
      <c r="B52" s="3">
        <v>2016</v>
      </c>
      <c r="C52" s="30">
        <v>159700978.48</v>
      </c>
      <c r="D52" s="19"/>
      <c r="E52" s="19"/>
      <c r="F52" s="17">
        <v>1611414009.58</v>
      </c>
      <c r="G52" s="11"/>
      <c r="H52" s="11"/>
      <c r="I52" s="11"/>
      <c r="J52" s="11"/>
      <c r="K52" s="11"/>
      <c r="L52" s="19"/>
      <c r="M52" s="19"/>
      <c r="N52" s="19"/>
      <c r="O52" s="19"/>
      <c r="P52" s="19"/>
      <c r="Q52" s="19"/>
      <c r="R52" s="19"/>
      <c r="S52" s="19"/>
      <c r="T52" s="19"/>
      <c r="U52" s="19"/>
      <c r="V52" s="19"/>
      <c r="W52" s="19"/>
      <c r="X52" s="19"/>
      <c r="Y52" s="19"/>
    </row>
    <row r="53" spans="1:25">
      <c r="A53" s="3"/>
      <c r="B53" s="3">
        <v>2015</v>
      </c>
      <c r="C53" s="30">
        <v>23249358.12</v>
      </c>
      <c r="D53" s="19"/>
      <c r="E53" s="19"/>
      <c r="F53" s="17">
        <v>127440571.21</v>
      </c>
      <c r="G53" s="11"/>
      <c r="H53" s="11"/>
      <c r="I53" s="11"/>
      <c r="J53" s="11"/>
      <c r="K53" s="11"/>
      <c r="L53" s="19"/>
      <c r="M53" s="19"/>
      <c r="N53" s="19"/>
      <c r="O53" s="19"/>
      <c r="P53" s="19"/>
      <c r="Q53" s="19"/>
      <c r="R53" s="19"/>
      <c r="S53" s="19"/>
      <c r="T53" s="19"/>
      <c r="U53" s="19"/>
      <c r="V53" s="19"/>
      <c r="W53" s="19"/>
      <c r="X53" s="19"/>
      <c r="Y53" s="19"/>
    </row>
    <row r="54" spans="1:25">
      <c r="A54" s="3"/>
      <c r="B54" s="3">
        <v>2014</v>
      </c>
      <c r="C54" s="30">
        <v>1392810.06</v>
      </c>
      <c r="D54" s="19"/>
      <c r="E54" s="19"/>
      <c r="F54" s="17">
        <v>17550961.23</v>
      </c>
      <c r="G54" s="11"/>
      <c r="H54" s="11"/>
      <c r="I54" s="11"/>
      <c r="J54" s="11"/>
      <c r="K54" s="11"/>
      <c r="L54" s="19"/>
      <c r="M54" s="19"/>
      <c r="N54" s="19"/>
      <c r="O54" s="19"/>
      <c r="P54" s="19"/>
      <c r="Q54" s="19"/>
      <c r="R54" s="19"/>
      <c r="S54" s="19"/>
      <c r="T54" s="19"/>
      <c r="U54" s="19"/>
      <c r="V54" s="19"/>
      <c r="W54" s="19"/>
      <c r="X54" s="19"/>
      <c r="Y54" s="19"/>
    </row>
    <row r="55" spans="1:25">
      <c r="A55" s="3"/>
      <c r="B55" s="3">
        <v>2013</v>
      </c>
      <c r="C55" s="30">
        <v>1614340.42</v>
      </c>
      <c r="D55" s="19"/>
      <c r="E55" s="19"/>
      <c r="F55" s="17">
        <v>16635678.84</v>
      </c>
      <c r="G55" s="11"/>
      <c r="H55" s="11"/>
      <c r="I55" s="11"/>
      <c r="J55" s="11"/>
      <c r="K55" s="11"/>
      <c r="L55" s="19"/>
      <c r="M55" s="19"/>
      <c r="N55" s="19"/>
      <c r="O55" s="19"/>
      <c r="P55" s="19"/>
      <c r="Q55" s="19"/>
      <c r="R55" s="19"/>
      <c r="S55" s="19"/>
      <c r="T55" s="19"/>
      <c r="U55" s="19"/>
      <c r="V55" s="19"/>
      <c r="W55" s="19"/>
      <c r="X55" s="19"/>
      <c r="Y55" s="19"/>
    </row>
    <row r="56" spans="1:25">
      <c r="A56" s="3"/>
      <c r="B56" s="3">
        <v>2012</v>
      </c>
      <c r="C56" s="30">
        <v>1269708.71</v>
      </c>
      <c r="D56" s="19"/>
      <c r="E56" s="19"/>
      <c r="F56" s="17">
        <v>17023438.54</v>
      </c>
      <c r="G56" s="11"/>
      <c r="H56" s="11"/>
      <c r="I56" s="11"/>
      <c r="J56" s="11"/>
      <c r="K56" s="11"/>
      <c r="L56" s="19"/>
      <c r="M56" s="19"/>
      <c r="N56" s="19"/>
      <c r="O56" s="19"/>
      <c r="P56" s="19"/>
      <c r="Q56" s="19"/>
      <c r="R56" s="19"/>
      <c r="S56" s="19"/>
      <c r="T56" s="19"/>
      <c r="U56" s="19"/>
      <c r="V56" s="19"/>
      <c r="W56" s="19"/>
      <c r="X56" s="19"/>
      <c r="Y56" s="19"/>
    </row>
    <row r="57" spans="1:25">
      <c r="A57" s="3"/>
      <c r="B57" s="3">
        <v>2011</v>
      </c>
      <c r="C57" s="19"/>
      <c r="D57" s="19"/>
      <c r="E57" s="19"/>
      <c r="F57" s="11"/>
      <c r="G57" s="11"/>
      <c r="H57" s="11"/>
      <c r="I57" s="11"/>
      <c r="J57" s="11"/>
      <c r="K57" s="11"/>
      <c r="L57" s="19"/>
      <c r="M57" s="19"/>
      <c r="N57" s="19"/>
      <c r="O57" s="19"/>
      <c r="P57" s="19"/>
      <c r="Q57" s="19"/>
      <c r="R57" s="19"/>
      <c r="S57" s="19"/>
      <c r="T57" s="19"/>
      <c r="U57" s="19"/>
      <c r="V57" s="19"/>
      <c r="W57" s="19"/>
      <c r="X57" s="19"/>
      <c r="Y57" s="19"/>
    </row>
    <row r="58" spans="1:25">
      <c r="A58" s="3"/>
      <c r="B58" s="3">
        <v>2010</v>
      </c>
      <c r="C58" s="19"/>
      <c r="D58" s="19"/>
      <c r="E58" s="19"/>
      <c r="F58" s="11"/>
      <c r="G58" s="11"/>
      <c r="H58" s="11"/>
      <c r="I58" s="11"/>
      <c r="J58" s="11"/>
      <c r="K58" s="11"/>
      <c r="L58" s="19"/>
      <c r="M58" s="19"/>
      <c r="N58" s="19"/>
      <c r="O58" s="19"/>
      <c r="P58" s="19"/>
      <c r="Q58" s="19"/>
      <c r="R58" s="19"/>
      <c r="S58" s="19"/>
      <c r="T58" s="19"/>
      <c r="U58" s="19"/>
      <c r="V58" s="19"/>
      <c r="W58" s="19"/>
      <c r="X58" s="19"/>
      <c r="Y58" s="19"/>
    </row>
    <row r="59" spans="1:25">
      <c r="A59" s="3" t="s">
        <v>60</v>
      </c>
      <c r="B59" s="3">
        <v>2023</v>
      </c>
      <c r="C59" s="30">
        <v>200737573.53</v>
      </c>
      <c r="D59" s="19"/>
      <c r="E59" s="19"/>
      <c r="F59" s="17">
        <v>2823921610.91</v>
      </c>
      <c r="G59" s="11"/>
      <c r="H59" s="11"/>
      <c r="I59" s="11"/>
      <c r="J59" s="11"/>
      <c r="K59" s="11"/>
      <c r="L59" s="19"/>
      <c r="M59" s="19"/>
      <c r="N59" s="19"/>
      <c r="O59" s="19"/>
      <c r="P59" s="19"/>
      <c r="Q59" s="19"/>
      <c r="R59" s="19"/>
      <c r="S59" s="19"/>
      <c r="T59" s="19"/>
      <c r="U59" s="19"/>
      <c r="V59" s="19"/>
      <c r="W59" s="19"/>
      <c r="X59" s="19"/>
      <c r="Y59" s="19"/>
    </row>
    <row r="60" spans="1:25">
      <c r="A60" s="3"/>
      <c r="B60" s="3">
        <v>2022</v>
      </c>
      <c r="C60" s="30">
        <v>204769264.01</v>
      </c>
      <c r="D60" s="19"/>
      <c r="E60" s="19"/>
      <c r="F60" s="17">
        <v>3021899377.18</v>
      </c>
      <c r="G60" s="11"/>
      <c r="H60" s="11"/>
      <c r="I60" s="11"/>
      <c r="J60" s="11"/>
      <c r="K60" s="11"/>
      <c r="L60" s="19"/>
      <c r="M60" s="19"/>
      <c r="N60" s="19"/>
      <c r="O60" s="19"/>
      <c r="P60" s="19"/>
      <c r="Q60" s="19"/>
      <c r="R60" s="19"/>
      <c r="S60" s="19"/>
      <c r="T60" s="19"/>
      <c r="U60" s="19"/>
      <c r="V60" s="19"/>
      <c r="W60" s="19"/>
      <c r="X60" s="19"/>
      <c r="Y60" s="19"/>
    </row>
    <row r="61" spans="1:25">
      <c r="A61" s="3"/>
      <c r="B61" s="3">
        <v>2021</v>
      </c>
      <c r="C61" s="30">
        <v>19084414.22</v>
      </c>
      <c r="D61" s="19"/>
      <c r="E61" s="19"/>
      <c r="F61" s="17">
        <v>5032128155.07</v>
      </c>
      <c r="G61" s="11"/>
      <c r="H61" s="11"/>
      <c r="I61" s="11"/>
      <c r="J61" s="11"/>
      <c r="K61" s="11"/>
      <c r="L61" s="19"/>
      <c r="M61" s="19"/>
      <c r="N61" s="19"/>
      <c r="O61" s="19"/>
      <c r="P61" s="19"/>
      <c r="Q61" s="19"/>
      <c r="R61" s="19"/>
      <c r="S61" s="19"/>
      <c r="T61" s="19"/>
      <c r="U61" s="19"/>
      <c r="V61" s="19"/>
      <c r="W61" s="19"/>
      <c r="X61" s="19"/>
      <c r="Y61" s="19"/>
    </row>
    <row r="62" spans="1:25">
      <c r="A62" s="3"/>
      <c r="B62" s="3">
        <v>2020</v>
      </c>
      <c r="C62" s="30">
        <v>181926275.45</v>
      </c>
      <c r="D62" s="19"/>
      <c r="E62" s="19"/>
      <c r="F62" s="17">
        <v>5191220010.39</v>
      </c>
      <c r="G62" s="11"/>
      <c r="H62" s="11"/>
      <c r="I62" s="11"/>
      <c r="J62" s="11"/>
      <c r="K62" s="11"/>
      <c r="L62" s="19"/>
      <c r="M62" s="19"/>
      <c r="N62" s="19"/>
      <c r="O62" s="19"/>
      <c r="P62" s="19"/>
      <c r="Q62" s="19"/>
      <c r="R62" s="19"/>
      <c r="S62" s="19"/>
      <c r="T62" s="19"/>
      <c r="U62" s="19"/>
      <c r="V62" s="19"/>
      <c r="W62" s="19"/>
      <c r="X62" s="19"/>
      <c r="Y62" s="19"/>
    </row>
    <row r="63" spans="1:25">
      <c r="A63" s="3"/>
      <c r="B63" s="3">
        <v>2019</v>
      </c>
      <c r="C63" s="30">
        <v>-756322381.59</v>
      </c>
      <c r="D63" s="19"/>
      <c r="E63" s="19"/>
      <c r="F63" s="17">
        <v>6005518988.51</v>
      </c>
      <c r="G63" s="11"/>
      <c r="H63" s="11"/>
      <c r="I63" s="11"/>
      <c r="J63" s="11"/>
      <c r="K63" s="11"/>
      <c r="L63" s="19"/>
      <c r="M63" s="19"/>
      <c r="N63" s="19"/>
      <c r="O63" s="19"/>
      <c r="P63" s="19"/>
      <c r="Q63" s="19"/>
      <c r="R63" s="19"/>
      <c r="S63" s="19"/>
      <c r="T63" s="19"/>
      <c r="U63" s="19"/>
      <c r="V63" s="19"/>
      <c r="W63" s="19"/>
      <c r="X63" s="19"/>
      <c r="Y63" s="19"/>
    </row>
    <row r="64" spans="1:25">
      <c r="A64" s="3"/>
      <c r="B64" s="3">
        <v>2018</v>
      </c>
      <c r="C64" s="30">
        <v>17114885.87</v>
      </c>
      <c r="D64" s="19"/>
      <c r="E64" s="19"/>
      <c r="F64" s="17">
        <v>6850013703.42</v>
      </c>
      <c r="G64" s="11"/>
      <c r="H64" s="11"/>
      <c r="I64" s="11"/>
      <c r="J64" s="11"/>
      <c r="K64" s="11"/>
      <c r="L64" s="19"/>
      <c r="M64" s="19"/>
      <c r="N64" s="19"/>
      <c r="O64" s="19"/>
      <c r="P64" s="19"/>
      <c r="Q64" s="19"/>
      <c r="R64" s="19"/>
      <c r="S64" s="19"/>
      <c r="T64" s="19"/>
      <c r="U64" s="19"/>
      <c r="V64" s="19"/>
      <c r="W64" s="19"/>
      <c r="X64" s="19"/>
      <c r="Y64" s="19"/>
    </row>
    <row r="65" spans="1:25">
      <c r="A65" s="3"/>
      <c r="B65" s="3">
        <v>2017</v>
      </c>
      <c r="C65" s="30">
        <v>-52443402.83</v>
      </c>
      <c r="D65" s="19"/>
      <c r="E65" s="19"/>
      <c r="F65" s="17">
        <v>6972538773.56</v>
      </c>
      <c r="G65" s="11"/>
      <c r="H65" s="11"/>
      <c r="I65" s="11"/>
      <c r="J65" s="11"/>
      <c r="K65" s="11"/>
      <c r="L65" s="19"/>
      <c r="M65" s="19"/>
      <c r="N65" s="19"/>
      <c r="O65" s="19"/>
      <c r="P65" s="19"/>
      <c r="Q65" s="19"/>
      <c r="R65" s="19"/>
      <c r="S65" s="19"/>
      <c r="T65" s="19"/>
      <c r="U65" s="19"/>
      <c r="V65" s="19"/>
      <c r="W65" s="19"/>
      <c r="X65" s="19"/>
      <c r="Y65" s="19"/>
    </row>
    <row r="66" spans="1:25">
      <c r="A66" s="3"/>
      <c r="B66" s="3">
        <v>2016</v>
      </c>
      <c r="C66" s="30">
        <v>54383644.92</v>
      </c>
      <c r="D66" s="19"/>
      <c r="E66" s="19"/>
      <c r="F66" s="17">
        <v>6709549178.27</v>
      </c>
      <c r="G66" s="11"/>
      <c r="H66" s="11"/>
      <c r="I66" s="11"/>
      <c r="J66" s="11"/>
      <c r="K66" s="11"/>
      <c r="L66" s="19"/>
      <c r="M66" s="19"/>
      <c r="N66" s="19"/>
      <c r="O66" s="19"/>
      <c r="P66" s="19"/>
      <c r="Q66" s="19"/>
      <c r="R66" s="19"/>
      <c r="S66" s="19"/>
      <c r="T66" s="19"/>
      <c r="U66" s="19"/>
      <c r="V66" s="19"/>
      <c r="W66" s="19"/>
      <c r="X66" s="19"/>
      <c r="Y66" s="19"/>
    </row>
    <row r="67" spans="1:25">
      <c r="A67" s="3"/>
      <c r="B67" s="3">
        <v>2015</v>
      </c>
      <c r="C67" s="30">
        <v>-373935073.32</v>
      </c>
      <c r="D67" s="19"/>
      <c r="E67" s="19"/>
      <c r="F67" s="17">
        <v>6488166718.75</v>
      </c>
      <c r="G67" s="11"/>
      <c r="H67" s="11"/>
      <c r="I67" s="11"/>
      <c r="J67" s="11"/>
      <c r="K67" s="11"/>
      <c r="L67" s="19"/>
      <c r="M67" s="19"/>
      <c r="N67" s="19"/>
      <c r="O67" s="19"/>
      <c r="P67" s="19"/>
      <c r="Q67" s="19"/>
      <c r="R67" s="19"/>
      <c r="S67" s="19"/>
      <c r="T67" s="19"/>
      <c r="U67" s="19"/>
      <c r="V67" s="19"/>
      <c r="W67" s="19"/>
      <c r="X67" s="19"/>
      <c r="Y67" s="19"/>
    </row>
    <row r="68" spans="1:25">
      <c r="A68" s="3"/>
      <c r="B68" s="3">
        <v>2014</v>
      </c>
      <c r="C68" s="30">
        <v>31705674.91</v>
      </c>
      <c r="D68" s="19"/>
      <c r="E68" s="19"/>
      <c r="F68" s="17">
        <v>7017563192.53</v>
      </c>
      <c r="G68" s="11"/>
      <c r="H68" s="11"/>
      <c r="I68" s="11"/>
      <c r="J68" s="11"/>
      <c r="K68" s="11"/>
      <c r="L68" s="19"/>
      <c r="M68" s="19"/>
      <c r="N68" s="19"/>
      <c r="O68" s="19"/>
      <c r="P68" s="19"/>
      <c r="Q68" s="19"/>
      <c r="R68" s="19"/>
      <c r="S68" s="19"/>
      <c r="T68" s="19"/>
      <c r="U68" s="19"/>
      <c r="V68" s="19"/>
      <c r="W68" s="19"/>
      <c r="X68" s="19"/>
      <c r="Y68" s="19"/>
    </row>
    <row r="69" spans="1:25">
      <c r="A69" s="3"/>
      <c r="B69" s="3">
        <v>2013</v>
      </c>
      <c r="C69" s="30">
        <v>-225101938.71</v>
      </c>
      <c r="D69" s="19"/>
      <c r="E69" s="19"/>
      <c r="F69" s="17">
        <v>7380186259.06</v>
      </c>
      <c r="G69" s="11"/>
      <c r="H69" s="11"/>
      <c r="I69" s="11"/>
      <c r="J69" s="11"/>
      <c r="K69" s="11"/>
      <c r="L69" s="19"/>
      <c r="M69" s="19"/>
      <c r="N69" s="19"/>
      <c r="O69" s="19"/>
      <c r="P69" s="19"/>
      <c r="Q69" s="19"/>
      <c r="R69" s="19"/>
      <c r="S69" s="19"/>
      <c r="T69" s="19"/>
      <c r="U69" s="19"/>
      <c r="V69" s="19"/>
      <c r="W69" s="19"/>
      <c r="X69" s="19"/>
      <c r="Y69" s="19"/>
    </row>
    <row r="70" spans="1:25">
      <c r="A70" s="3"/>
      <c r="B70" s="3">
        <v>2012</v>
      </c>
      <c r="C70" s="30">
        <v>159534137.24</v>
      </c>
      <c r="D70" s="19"/>
      <c r="E70" s="19"/>
      <c r="F70" s="17">
        <v>6662464126.84</v>
      </c>
      <c r="G70" s="11"/>
      <c r="H70" s="11"/>
      <c r="I70" s="11"/>
      <c r="J70" s="11"/>
      <c r="K70" s="11"/>
      <c r="L70" s="19"/>
      <c r="M70" s="19"/>
      <c r="N70" s="19"/>
      <c r="O70" s="19"/>
      <c r="P70" s="19"/>
      <c r="Q70" s="19"/>
      <c r="R70" s="19"/>
      <c r="S70" s="19"/>
      <c r="T70" s="19"/>
      <c r="U70" s="19"/>
      <c r="V70" s="19"/>
      <c r="W70" s="19"/>
      <c r="X70" s="19"/>
      <c r="Y70" s="19"/>
    </row>
    <row r="71" spans="1:25">
      <c r="A71" s="3"/>
      <c r="B71" s="3">
        <v>2011</v>
      </c>
      <c r="C71" s="19"/>
      <c r="D71" s="19"/>
      <c r="E71" s="19"/>
      <c r="F71" s="11"/>
      <c r="G71" s="11"/>
      <c r="H71" s="11"/>
      <c r="I71" s="11"/>
      <c r="J71" s="11"/>
      <c r="K71" s="11"/>
      <c r="L71" s="19"/>
      <c r="M71" s="19"/>
      <c r="N71" s="19"/>
      <c r="O71" s="19"/>
      <c r="P71" s="19"/>
      <c r="Q71" s="19"/>
      <c r="R71" s="19"/>
      <c r="S71" s="19"/>
      <c r="T71" s="19"/>
      <c r="U71" s="19"/>
      <c r="V71" s="19"/>
      <c r="W71" s="19"/>
      <c r="X71" s="19"/>
      <c r="Y71" s="19"/>
    </row>
    <row r="72" spans="1:25">
      <c r="A72" s="3"/>
      <c r="B72" s="3">
        <v>2010</v>
      </c>
      <c r="C72" s="19"/>
      <c r="D72" s="19"/>
      <c r="E72" s="19"/>
      <c r="F72" s="11"/>
      <c r="G72" s="11"/>
      <c r="H72" s="11"/>
      <c r="I72" s="11"/>
      <c r="J72" s="11"/>
      <c r="K72" s="11"/>
      <c r="L72" s="19"/>
      <c r="M72" s="19"/>
      <c r="N72" s="19"/>
      <c r="O72" s="19"/>
      <c r="P72" s="19"/>
      <c r="Q72" s="19"/>
      <c r="R72" s="19"/>
      <c r="S72" s="19"/>
      <c r="T72" s="19"/>
      <c r="U72" s="19"/>
      <c r="V72" s="19"/>
      <c r="W72" s="19"/>
      <c r="X72" s="19"/>
      <c r="Y72" s="19"/>
    </row>
    <row r="73" spans="1:25">
      <c r="A73" s="3" t="s">
        <v>61</v>
      </c>
      <c r="B73" s="3">
        <v>2023</v>
      </c>
      <c r="C73" s="30">
        <v>192204027.05</v>
      </c>
      <c r="D73" s="19"/>
      <c r="E73" s="19"/>
      <c r="F73" s="17">
        <v>10818308002.84</v>
      </c>
      <c r="G73" s="11"/>
      <c r="H73" s="11"/>
      <c r="I73" s="11"/>
      <c r="J73" s="11"/>
      <c r="K73" s="11"/>
      <c r="L73" s="19"/>
      <c r="M73" s="19"/>
      <c r="N73" s="19"/>
      <c r="O73" s="19"/>
      <c r="P73" s="19"/>
      <c r="Q73" s="19"/>
      <c r="R73" s="19"/>
      <c r="S73" s="19"/>
      <c r="T73" s="19"/>
      <c r="U73" s="19"/>
      <c r="V73" s="19"/>
      <c r="W73" s="19"/>
      <c r="X73" s="19"/>
      <c r="Y73" s="19"/>
    </row>
    <row r="74" spans="1:25">
      <c r="A74" s="3"/>
      <c r="B74" s="3">
        <v>2022</v>
      </c>
      <c r="C74" s="30">
        <v>81408593.06</v>
      </c>
      <c r="D74" s="19"/>
      <c r="E74" s="19"/>
      <c r="F74" s="17">
        <v>14737160758.38</v>
      </c>
      <c r="G74" s="11"/>
      <c r="H74" s="11"/>
      <c r="I74" s="11"/>
      <c r="J74" s="11"/>
      <c r="K74" s="11"/>
      <c r="L74" s="19"/>
      <c r="M74" s="19"/>
      <c r="N74" s="19"/>
      <c r="O74" s="19"/>
      <c r="P74" s="19"/>
      <c r="Q74" s="19"/>
      <c r="R74" s="19"/>
      <c r="S74" s="19"/>
      <c r="T74" s="19"/>
      <c r="U74" s="19"/>
      <c r="V74" s="19"/>
      <c r="W74" s="19"/>
      <c r="X74" s="19"/>
      <c r="Y74" s="19"/>
    </row>
    <row r="75" spans="1:25">
      <c r="A75" s="3"/>
      <c r="B75" s="3">
        <v>2021</v>
      </c>
      <c r="C75" s="30">
        <v>294383714.38</v>
      </c>
      <c r="D75" s="19"/>
      <c r="E75" s="19"/>
      <c r="F75" s="17">
        <v>14293791849.7</v>
      </c>
      <c r="G75" s="11"/>
      <c r="H75" s="11"/>
      <c r="I75" s="11"/>
      <c r="J75" s="11"/>
      <c r="K75" s="11"/>
      <c r="L75" s="19"/>
      <c r="M75" s="19"/>
      <c r="N75" s="19"/>
      <c r="O75" s="19"/>
      <c r="P75" s="19"/>
      <c r="Q75" s="19"/>
      <c r="R75" s="19"/>
      <c r="S75" s="19"/>
      <c r="T75" s="19"/>
      <c r="U75" s="19"/>
      <c r="V75" s="19"/>
      <c r="W75" s="19"/>
      <c r="X75" s="19"/>
      <c r="Y75" s="19"/>
    </row>
    <row r="76" spans="1:25">
      <c r="A76" s="3"/>
      <c r="B76" s="3">
        <v>2020</v>
      </c>
      <c r="C76" s="30">
        <v>94359600.45</v>
      </c>
      <c r="D76" s="19"/>
      <c r="E76" s="19"/>
      <c r="F76" s="17">
        <v>9260567256.86</v>
      </c>
      <c r="G76" s="11"/>
      <c r="H76" s="11"/>
      <c r="I76" s="11"/>
      <c r="J76" s="11"/>
      <c r="K76" s="11"/>
      <c r="L76" s="19"/>
      <c r="M76" s="19"/>
      <c r="N76" s="19"/>
      <c r="O76" s="19"/>
      <c r="P76" s="19"/>
      <c r="Q76" s="19"/>
      <c r="R76" s="19"/>
      <c r="S76" s="19"/>
      <c r="T76" s="19"/>
      <c r="U76" s="19"/>
      <c r="V76" s="19"/>
      <c r="W76" s="19"/>
      <c r="X76" s="19"/>
      <c r="Y76" s="19"/>
    </row>
    <row r="77" spans="1:25">
      <c r="A77" s="3"/>
      <c r="B77" s="3">
        <v>2019</v>
      </c>
      <c r="C77" s="30">
        <v>-2509177593.42</v>
      </c>
      <c r="D77" s="19"/>
      <c r="E77" s="19"/>
      <c r="F77" s="17">
        <v>18882511609.49</v>
      </c>
      <c r="G77" s="11"/>
      <c r="H77" s="11"/>
      <c r="I77" s="11"/>
      <c r="J77" s="11"/>
      <c r="K77" s="11"/>
      <c r="L77" s="19"/>
      <c r="M77" s="19"/>
      <c r="N77" s="19"/>
      <c r="O77" s="19"/>
      <c r="P77" s="19"/>
      <c r="Q77" s="19"/>
      <c r="R77" s="19"/>
      <c r="S77" s="19"/>
      <c r="T77" s="19"/>
      <c r="U77" s="19"/>
      <c r="V77" s="19"/>
      <c r="W77" s="19"/>
      <c r="X77" s="19"/>
      <c r="Y77" s="19"/>
    </row>
    <row r="78" spans="1:25">
      <c r="A78" s="3"/>
      <c r="B78" s="3">
        <v>2018</v>
      </c>
      <c r="C78" s="30">
        <v>262874145.89</v>
      </c>
      <c r="D78" s="19"/>
      <c r="E78" s="19"/>
      <c r="F78" s="17">
        <v>14209498880.83</v>
      </c>
      <c r="G78" s="11"/>
      <c r="H78" s="11"/>
      <c r="I78" s="11"/>
      <c r="J78" s="11"/>
      <c r="K78" s="11"/>
      <c r="L78" s="19"/>
      <c r="M78" s="19"/>
      <c r="N78" s="19"/>
      <c r="O78" s="19"/>
      <c r="P78" s="19"/>
      <c r="Q78" s="19"/>
      <c r="R78" s="19"/>
      <c r="S78" s="19"/>
      <c r="T78" s="19"/>
      <c r="U78" s="19"/>
      <c r="V78" s="19"/>
      <c r="W78" s="19"/>
      <c r="X78" s="19"/>
      <c r="Y78" s="19"/>
    </row>
    <row r="79" spans="1:25">
      <c r="A79" s="3"/>
      <c r="B79" s="3">
        <v>2017</v>
      </c>
      <c r="C79" s="30">
        <v>462710414.14</v>
      </c>
      <c r="D79" s="19"/>
      <c r="E79" s="19"/>
      <c r="F79" s="17">
        <v>9469768020.67</v>
      </c>
      <c r="G79" s="11"/>
      <c r="H79" s="11"/>
      <c r="I79" s="11"/>
      <c r="J79" s="11"/>
      <c r="K79" s="11"/>
      <c r="L79" s="19"/>
      <c r="M79" s="19"/>
      <c r="N79" s="19"/>
      <c r="O79" s="19"/>
      <c r="P79" s="19"/>
      <c r="Q79" s="19"/>
      <c r="R79" s="19"/>
      <c r="S79" s="19"/>
      <c r="T79" s="19"/>
      <c r="U79" s="19"/>
      <c r="V79" s="19"/>
      <c r="W79" s="19"/>
      <c r="X79" s="19"/>
      <c r="Y79" s="19"/>
    </row>
    <row r="80" spans="1:25">
      <c r="A80" s="3"/>
      <c r="B80" s="3">
        <v>2016</v>
      </c>
      <c r="C80" s="30">
        <v>415761163.16</v>
      </c>
      <c r="D80" s="19"/>
      <c r="E80" s="19"/>
      <c r="F80" s="17">
        <v>7025429581.28</v>
      </c>
      <c r="G80" s="11"/>
      <c r="H80" s="11"/>
      <c r="I80" s="11"/>
      <c r="J80" s="11"/>
      <c r="K80" s="11"/>
      <c r="L80" s="19"/>
      <c r="M80" s="19"/>
      <c r="N80" s="19"/>
      <c r="O80" s="19"/>
      <c r="P80" s="19"/>
      <c r="Q80" s="19"/>
      <c r="R80" s="19"/>
      <c r="S80" s="19"/>
      <c r="T80" s="19"/>
      <c r="U80" s="19"/>
      <c r="V80" s="19"/>
      <c r="W80" s="19"/>
      <c r="X80" s="19"/>
      <c r="Y80" s="19"/>
    </row>
    <row r="81" spans="1:25">
      <c r="A81" s="3"/>
      <c r="B81" s="3">
        <v>2015</v>
      </c>
      <c r="C81" s="30">
        <v>117148526.9</v>
      </c>
      <c r="D81" s="19"/>
      <c r="E81" s="19"/>
      <c r="F81" s="17">
        <v>2416964779.03</v>
      </c>
      <c r="G81" s="11"/>
      <c r="H81" s="11"/>
      <c r="I81" s="11"/>
      <c r="J81" s="11"/>
      <c r="K81" s="11"/>
      <c r="L81" s="19"/>
      <c r="M81" s="19"/>
      <c r="N81" s="19"/>
      <c r="O81" s="19"/>
      <c r="P81" s="19"/>
      <c r="Q81" s="19"/>
      <c r="R81" s="19"/>
      <c r="S81" s="19"/>
      <c r="T81" s="19"/>
      <c r="U81" s="19"/>
      <c r="V81" s="19"/>
      <c r="W81" s="19"/>
      <c r="X81" s="19"/>
      <c r="Y81" s="19"/>
    </row>
    <row r="82" spans="1:25">
      <c r="A82" s="3"/>
      <c r="B82" s="3">
        <v>2014</v>
      </c>
      <c r="C82" s="30">
        <v>53542851.07</v>
      </c>
      <c r="D82" s="19"/>
      <c r="E82" s="19"/>
      <c r="F82" s="17">
        <v>1115439347.14</v>
      </c>
      <c r="G82" s="11"/>
      <c r="H82" s="11"/>
      <c r="I82" s="11"/>
      <c r="J82" s="11"/>
      <c r="K82" s="11"/>
      <c r="L82" s="19"/>
      <c r="M82" s="19"/>
      <c r="N82" s="19"/>
      <c r="O82" s="19"/>
      <c r="P82" s="19"/>
      <c r="Q82" s="19"/>
      <c r="R82" s="19"/>
      <c r="S82" s="19"/>
      <c r="T82" s="19"/>
      <c r="U82" s="19"/>
      <c r="V82" s="19"/>
      <c r="W82" s="19"/>
      <c r="X82" s="19"/>
      <c r="Y82" s="19"/>
    </row>
    <row r="83" spans="1:25">
      <c r="A83" s="3"/>
      <c r="B83" s="3">
        <v>2013</v>
      </c>
      <c r="C83" s="30">
        <v>39180502.13</v>
      </c>
      <c r="D83" s="19"/>
      <c r="E83" s="19"/>
      <c r="F83" s="17">
        <v>907938332.98</v>
      </c>
      <c r="G83" s="11"/>
      <c r="H83" s="11"/>
      <c r="I83" s="11"/>
      <c r="J83" s="11"/>
      <c r="K83" s="11"/>
      <c r="L83" s="19"/>
      <c r="M83" s="19"/>
      <c r="N83" s="19"/>
      <c r="O83" s="19"/>
      <c r="P83" s="19"/>
      <c r="Q83" s="19"/>
      <c r="R83" s="19"/>
      <c r="S83" s="19"/>
      <c r="T83" s="19"/>
      <c r="U83" s="19"/>
      <c r="V83" s="19"/>
      <c r="W83" s="19"/>
      <c r="X83" s="19"/>
      <c r="Y83" s="19"/>
    </row>
    <row r="84" spans="1:25">
      <c r="A84" s="3"/>
      <c r="B84" s="3">
        <v>2012</v>
      </c>
      <c r="C84" s="30">
        <v>20377708.84</v>
      </c>
      <c r="D84" s="19"/>
      <c r="E84" s="19"/>
      <c r="F84" s="17">
        <v>1508466308.59</v>
      </c>
      <c r="G84" s="11"/>
      <c r="H84" s="11"/>
      <c r="I84" s="11"/>
      <c r="J84" s="11"/>
      <c r="K84" s="11"/>
      <c r="L84" s="19"/>
      <c r="M84" s="19"/>
      <c r="N84" s="19"/>
      <c r="O84" s="19"/>
      <c r="P84" s="19"/>
      <c r="Q84" s="19"/>
      <c r="R84" s="19"/>
      <c r="S84" s="19"/>
      <c r="T84" s="19"/>
      <c r="U84" s="19"/>
      <c r="V84" s="19"/>
      <c r="W84" s="19"/>
      <c r="X84" s="19"/>
      <c r="Y84" s="19"/>
    </row>
    <row r="85" spans="1:25">
      <c r="A85" s="3"/>
      <c r="B85" s="3">
        <v>2011</v>
      </c>
      <c r="C85" s="19"/>
      <c r="D85" s="19"/>
      <c r="E85" s="19"/>
      <c r="F85" s="11"/>
      <c r="G85" s="11"/>
      <c r="H85" s="11"/>
      <c r="I85" s="11"/>
      <c r="J85" s="11"/>
      <c r="K85" s="11"/>
      <c r="L85" s="19"/>
      <c r="M85" s="19"/>
      <c r="N85" s="19"/>
      <c r="O85" s="19"/>
      <c r="P85" s="19"/>
      <c r="Q85" s="19"/>
      <c r="R85" s="19"/>
      <c r="S85" s="19"/>
      <c r="T85" s="19"/>
      <c r="U85" s="19"/>
      <c r="V85" s="19"/>
      <c r="W85" s="19"/>
      <c r="X85" s="19"/>
      <c r="Y85" s="19"/>
    </row>
    <row r="86" spans="1:25">
      <c r="A86" s="3"/>
      <c r="B86" s="3">
        <v>2010</v>
      </c>
      <c r="C86" s="19"/>
      <c r="D86" s="19"/>
      <c r="E86" s="19"/>
      <c r="F86" s="11"/>
      <c r="G86" s="11"/>
      <c r="H86" s="11"/>
      <c r="I86" s="11"/>
      <c r="J86" s="11"/>
      <c r="K86" s="11"/>
      <c r="L86" s="19"/>
      <c r="M86" s="19"/>
      <c r="N86" s="19"/>
      <c r="O86" s="19"/>
      <c r="P86" s="19"/>
      <c r="Q86" s="19"/>
      <c r="R86" s="19"/>
      <c r="S86" s="19"/>
      <c r="T86" s="19"/>
      <c r="U86" s="19"/>
      <c r="V86" s="19"/>
      <c r="W86" s="19"/>
      <c r="X86" s="19"/>
      <c r="Y86" s="19"/>
    </row>
    <row r="87" spans="1:25">
      <c r="A87" s="3" t="s">
        <v>62</v>
      </c>
      <c r="B87" s="3">
        <v>2023</v>
      </c>
      <c r="C87" s="30">
        <v>175572516.41</v>
      </c>
      <c r="D87" s="19"/>
      <c r="E87" s="19"/>
      <c r="F87" s="17">
        <v>3920017261</v>
      </c>
      <c r="G87" s="11"/>
      <c r="H87" s="11"/>
      <c r="I87" s="11"/>
      <c r="J87" s="11"/>
      <c r="K87" s="11"/>
      <c r="L87" s="19"/>
      <c r="M87" s="19"/>
      <c r="N87" s="19"/>
      <c r="O87" s="19"/>
      <c r="P87" s="19"/>
      <c r="Q87" s="19"/>
      <c r="R87" s="19"/>
      <c r="S87" s="19"/>
      <c r="T87" s="19"/>
      <c r="U87" s="19"/>
      <c r="V87" s="19"/>
      <c r="W87" s="19"/>
      <c r="X87" s="19"/>
      <c r="Y87" s="19"/>
    </row>
    <row r="88" spans="1:25">
      <c r="A88" s="3"/>
      <c r="B88" s="3">
        <v>2022</v>
      </c>
      <c r="C88" s="30">
        <v>209028571.54</v>
      </c>
      <c r="D88" s="19"/>
      <c r="E88" s="19"/>
      <c r="F88" s="17">
        <v>3725685132.96</v>
      </c>
      <c r="G88" s="11"/>
      <c r="H88" s="11"/>
      <c r="I88" s="11"/>
      <c r="J88" s="11"/>
      <c r="K88" s="11"/>
      <c r="L88" s="19"/>
      <c r="M88" s="19"/>
      <c r="N88" s="19"/>
      <c r="O88" s="19"/>
      <c r="P88" s="19"/>
      <c r="Q88" s="19"/>
      <c r="R88" s="19"/>
      <c r="S88" s="19"/>
      <c r="T88" s="19"/>
      <c r="U88" s="19"/>
      <c r="V88" s="19"/>
      <c r="W88" s="19"/>
      <c r="X88" s="19"/>
      <c r="Y88" s="19"/>
    </row>
    <row r="89" spans="1:25">
      <c r="A89" s="3"/>
      <c r="B89" s="3">
        <v>2021</v>
      </c>
      <c r="C89" s="30">
        <v>330426822.61</v>
      </c>
      <c r="D89" s="19"/>
      <c r="E89" s="19"/>
      <c r="F89" s="17">
        <v>4339684401.07</v>
      </c>
      <c r="G89" s="11"/>
      <c r="H89" s="11"/>
      <c r="I89" s="11"/>
      <c r="J89" s="11"/>
      <c r="K89" s="11"/>
      <c r="L89" s="19"/>
      <c r="M89" s="19"/>
      <c r="N89" s="19"/>
      <c r="O89" s="19"/>
      <c r="P89" s="19"/>
      <c r="Q89" s="19"/>
      <c r="R89" s="19"/>
      <c r="S89" s="19"/>
      <c r="T89" s="19"/>
      <c r="U89" s="19"/>
      <c r="V89" s="19"/>
      <c r="W89" s="19"/>
      <c r="X89" s="19"/>
      <c r="Y89" s="19"/>
    </row>
    <row r="90" spans="1:25">
      <c r="A90" s="3"/>
      <c r="B90" s="3">
        <v>2020</v>
      </c>
      <c r="C90" s="30">
        <v>-1468394022.24</v>
      </c>
      <c r="D90" s="19"/>
      <c r="E90" s="19"/>
      <c r="F90" s="17">
        <v>5939941755.97</v>
      </c>
      <c r="G90" s="11"/>
      <c r="H90" s="11"/>
      <c r="I90" s="11"/>
      <c r="J90" s="11"/>
      <c r="K90" s="11"/>
      <c r="L90" s="19"/>
      <c r="M90" s="19"/>
      <c r="N90" s="19"/>
      <c r="O90" s="19"/>
      <c r="P90" s="19"/>
      <c r="Q90" s="19"/>
      <c r="R90" s="19"/>
      <c r="S90" s="19"/>
      <c r="T90" s="19"/>
      <c r="U90" s="19"/>
      <c r="V90" s="19"/>
      <c r="W90" s="19"/>
      <c r="X90" s="19"/>
      <c r="Y90" s="19"/>
    </row>
    <row r="91" spans="1:25">
      <c r="A91" s="3"/>
      <c r="B91" s="3">
        <v>2019</v>
      </c>
      <c r="C91" s="30">
        <v>111110832.55</v>
      </c>
      <c r="D91" s="19"/>
      <c r="E91" s="19"/>
      <c r="F91" s="17">
        <v>7077023065.24</v>
      </c>
      <c r="G91" s="11"/>
      <c r="H91" s="11"/>
      <c r="I91" s="11"/>
      <c r="J91" s="11"/>
      <c r="K91" s="11"/>
      <c r="L91" s="19"/>
      <c r="M91" s="19"/>
      <c r="N91" s="19"/>
      <c r="O91" s="19"/>
      <c r="P91" s="19"/>
      <c r="Q91" s="19"/>
      <c r="R91" s="19"/>
      <c r="S91" s="19"/>
      <c r="T91" s="19"/>
      <c r="U91" s="19"/>
      <c r="V91" s="19"/>
      <c r="W91" s="19"/>
      <c r="X91" s="19"/>
      <c r="Y91" s="19"/>
    </row>
    <row r="92" spans="1:25">
      <c r="A92" s="3"/>
      <c r="B92" s="3">
        <v>2018</v>
      </c>
      <c r="C92" s="30">
        <v>87579279.87</v>
      </c>
      <c r="D92" s="19"/>
      <c r="E92" s="19"/>
      <c r="F92" s="17">
        <v>10510706410.45</v>
      </c>
      <c r="G92" s="11"/>
      <c r="H92" s="11"/>
      <c r="I92" s="11"/>
      <c r="J92" s="11"/>
      <c r="K92" s="11"/>
      <c r="L92" s="19"/>
      <c r="M92" s="19"/>
      <c r="N92" s="19"/>
      <c r="O92" s="19"/>
      <c r="P92" s="19"/>
      <c r="Q92" s="19"/>
      <c r="R92" s="19"/>
      <c r="S92" s="19"/>
      <c r="T92" s="19"/>
      <c r="U92" s="19"/>
      <c r="V92" s="19"/>
      <c r="W92" s="19"/>
      <c r="X92" s="19"/>
      <c r="Y92" s="19"/>
    </row>
    <row r="93" spans="1:25">
      <c r="A93" s="3"/>
      <c r="B93" s="3">
        <v>2017</v>
      </c>
      <c r="C93" s="30">
        <v>-464288791.96</v>
      </c>
      <c r="D93" s="19"/>
      <c r="E93" s="19"/>
      <c r="F93" s="17">
        <v>8741482179.27</v>
      </c>
      <c r="G93" s="11"/>
      <c r="H93" s="11"/>
      <c r="I93" s="11"/>
      <c r="J93" s="11"/>
      <c r="K93" s="11"/>
      <c r="L93" s="19"/>
      <c r="M93" s="19"/>
      <c r="N93" s="19"/>
      <c r="O93" s="19"/>
      <c r="P93" s="19"/>
      <c r="Q93" s="19"/>
      <c r="R93" s="19"/>
      <c r="S93" s="19"/>
      <c r="T93" s="19"/>
      <c r="U93" s="19"/>
      <c r="V93" s="19"/>
      <c r="W93" s="19"/>
      <c r="X93" s="19"/>
      <c r="Y93" s="19"/>
    </row>
    <row r="94" spans="1:25">
      <c r="A94" s="3"/>
      <c r="B94" s="3">
        <v>2016</v>
      </c>
      <c r="C94" s="30">
        <v>333141800.7</v>
      </c>
      <c r="D94" s="19"/>
      <c r="E94" s="19"/>
      <c r="F94" s="17">
        <v>7486392472.39</v>
      </c>
      <c r="G94" s="11"/>
      <c r="H94" s="11"/>
      <c r="I94" s="11"/>
      <c r="J94" s="11"/>
      <c r="K94" s="11"/>
      <c r="L94" s="19"/>
      <c r="M94" s="19"/>
      <c r="N94" s="19"/>
      <c r="O94" s="19"/>
      <c r="P94" s="19"/>
      <c r="Q94" s="19"/>
      <c r="R94" s="19"/>
      <c r="S94" s="19"/>
      <c r="T94" s="19"/>
      <c r="U94" s="19"/>
      <c r="V94" s="19"/>
      <c r="W94" s="19"/>
      <c r="X94" s="19"/>
      <c r="Y94" s="19"/>
    </row>
    <row r="95" spans="1:25">
      <c r="A95" s="3"/>
      <c r="B95" s="3">
        <v>2015</v>
      </c>
      <c r="C95" s="30">
        <v>381353233.77</v>
      </c>
      <c r="D95" s="19"/>
      <c r="E95" s="19"/>
      <c r="F95" s="17">
        <v>5985348565.72</v>
      </c>
      <c r="G95" s="11"/>
      <c r="H95" s="11"/>
      <c r="I95" s="11"/>
      <c r="J95" s="11"/>
      <c r="K95" s="11"/>
      <c r="L95" s="19"/>
      <c r="M95" s="19"/>
      <c r="N95" s="19"/>
      <c r="O95" s="19"/>
      <c r="P95" s="19"/>
      <c r="Q95" s="19"/>
      <c r="R95" s="19"/>
      <c r="S95" s="19"/>
      <c r="T95" s="19"/>
      <c r="U95" s="19"/>
      <c r="V95" s="19"/>
      <c r="W95" s="19"/>
      <c r="X95" s="19"/>
      <c r="Y95" s="19"/>
    </row>
    <row r="96" spans="1:25">
      <c r="A96" s="3"/>
      <c r="B96" s="3">
        <v>2014</v>
      </c>
      <c r="C96" s="30">
        <v>332540333.3</v>
      </c>
      <c r="D96" s="19"/>
      <c r="E96" s="19"/>
      <c r="F96" s="17">
        <v>5473876343.86</v>
      </c>
      <c r="G96" s="11"/>
      <c r="H96" s="11"/>
      <c r="I96" s="11"/>
      <c r="J96" s="11"/>
      <c r="K96" s="11"/>
      <c r="L96" s="19"/>
      <c r="M96" s="19"/>
      <c r="N96" s="19"/>
      <c r="O96" s="19"/>
      <c r="P96" s="19"/>
      <c r="Q96" s="19"/>
      <c r="R96" s="19"/>
      <c r="S96" s="19"/>
      <c r="T96" s="19"/>
      <c r="U96" s="19"/>
      <c r="V96" s="19"/>
      <c r="W96" s="19"/>
      <c r="X96" s="19"/>
      <c r="Y96" s="19"/>
    </row>
    <row r="97" spans="1:25">
      <c r="A97" s="3"/>
      <c r="B97" s="3">
        <v>2013</v>
      </c>
      <c r="C97" s="30">
        <v>483666917.02</v>
      </c>
      <c r="D97" s="19"/>
      <c r="E97" s="19"/>
      <c r="F97" s="17">
        <v>5102784558.37</v>
      </c>
      <c r="G97" s="11"/>
      <c r="H97" s="11"/>
      <c r="I97" s="11"/>
      <c r="J97" s="11"/>
      <c r="K97" s="11"/>
      <c r="L97" s="19"/>
      <c r="M97" s="19"/>
      <c r="N97" s="19"/>
      <c r="O97" s="19"/>
      <c r="P97" s="19"/>
      <c r="Q97" s="19"/>
      <c r="R97" s="19"/>
      <c r="S97" s="19"/>
      <c r="T97" s="19"/>
      <c r="U97" s="19"/>
      <c r="V97" s="19"/>
      <c r="W97" s="19"/>
      <c r="X97" s="19"/>
      <c r="Y97" s="19"/>
    </row>
    <row r="98" spans="1:25">
      <c r="A98" s="3"/>
      <c r="B98" s="3">
        <v>2012</v>
      </c>
      <c r="C98" s="30">
        <v>586890591.54</v>
      </c>
      <c r="D98" s="19"/>
      <c r="E98" s="19"/>
      <c r="F98" s="17">
        <v>4063675177.32</v>
      </c>
      <c r="G98" s="11"/>
      <c r="H98" s="11"/>
      <c r="I98" s="11"/>
      <c r="J98" s="11"/>
      <c r="K98" s="11"/>
      <c r="L98" s="19"/>
      <c r="M98" s="19"/>
      <c r="N98" s="19"/>
      <c r="O98" s="19"/>
      <c r="P98" s="19"/>
      <c r="Q98" s="19"/>
      <c r="R98" s="19"/>
      <c r="S98" s="19"/>
      <c r="T98" s="19"/>
      <c r="U98" s="19"/>
      <c r="V98" s="19"/>
      <c r="W98" s="19"/>
      <c r="X98" s="19"/>
      <c r="Y98" s="19"/>
    </row>
    <row r="99" spans="1:25">
      <c r="A99" s="3"/>
      <c r="B99" s="3">
        <v>2011</v>
      </c>
      <c r="C99" s="19"/>
      <c r="D99" s="19"/>
      <c r="E99" s="19"/>
      <c r="F99" s="11"/>
      <c r="G99" s="11"/>
      <c r="H99" s="11"/>
      <c r="I99" s="11"/>
      <c r="J99" s="11"/>
      <c r="K99" s="11"/>
      <c r="L99" s="19"/>
      <c r="M99" s="19"/>
      <c r="N99" s="19"/>
      <c r="O99" s="19"/>
      <c r="P99" s="19"/>
      <c r="Q99" s="19"/>
      <c r="R99" s="19"/>
      <c r="S99" s="19"/>
      <c r="T99" s="19"/>
      <c r="U99" s="19"/>
      <c r="V99" s="19"/>
      <c r="W99" s="19"/>
      <c r="X99" s="19"/>
      <c r="Y99" s="19"/>
    </row>
    <row r="100" spans="1:25">
      <c r="A100" s="3"/>
      <c r="B100" s="3">
        <v>2010</v>
      </c>
      <c r="C100" s="19"/>
      <c r="D100" s="19"/>
      <c r="E100" s="19"/>
      <c r="F100" s="11"/>
      <c r="G100" s="11"/>
      <c r="H100" s="11"/>
      <c r="I100" s="11"/>
      <c r="J100" s="11"/>
      <c r="K100" s="11"/>
      <c r="L100" s="19"/>
      <c r="M100" s="19"/>
      <c r="N100" s="19"/>
      <c r="O100" s="19"/>
      <c r="P100" s="19"/>
      <c r="Q100" s="19"/>
      <c r="R100" s="19"/>
      <c r="S100" s="19"/>
      <c r="T100" s="19"/>
      <c r="U100" s="19"/>
      <c r="V100" s="19"/>
      <c r="W100" s="19"/>
      <c r="X100" s="19"/>
      <c r="Y100" s="19"/>
    </row>
    <row r="101" spans="1:25">
      <c r="A101" s="3" t="s">
        <v>63</v>
      </c>
      <c r="B101" s="3">
        <v>2023</v>
      </c>
      <c r="C101" s="30">
        <v>153092559.77</v>
      </c>
      <c r="D101" s="19"/>
      <c r="E101" s="19"/>
      <c r="F101" s="17">
        <v>16673363454.02</v>
      </c>
      <c r="G101" s="11"/>
      <c r="H101" s="11"/>
      <c r="I101" s="11"/>
      <c r="J101" s="11"/>
      <c r="K101" s="11"/>
      <c r="L101" s="19"/>
      <c r="M101" s="19"/>
      <c r="N101" s="19"/>
      <c r="O101" s="19"/>
      <c r="P101" s="19"/>
      <c r="Q101" s="19"/>
      <c r="R101" s="19"/>
      <c r="S101" s="19"/>
      <c r="T101" s="19"/>
      <c r="U101" s="19"/>
      <c r="V101" s="19"/>
      <c r="W101" s="19"/>
      <c r="X101" s="19"/>
      <c r="Y101" s="19"/>
    </row>
    <row r="102" spans="1:25">
      <c r="A102" s="3"/>
      <c r="B102" s="3">
        <v>2022</v>
      </c>
      <c r="C102" s="30">
        <v>212863595.19</v>
      </c>
      <c r="D102" s="19"/>
      <c r="E102" s="19"/>
      <c r="F102" s="17">
        <v>14599634571.79</v>
      </c>
      <c r="G102" s="11"/>
      <c r="H102" s="11"/>
      <c r="I102" s="11"/>
      <c r="J102" s="11"/>
      <c r="K102" s="11"/>
      <c r="L102" s="19"/>
      <c r="M102" s="19"/>
      <c r="N102" s="19"/>
      <c r="O102" s="19"/>
      <c r="P102" s="19"/>
      <c r="Q102" s="19"/>
      <c r="R102" s="19"/>
      <c r="S102" s="19"/>
      <c r="T102" s="19"/>
      <c r="U102" s="19"/>
      <c r="V102" s="19"/>
      <c r="W102" s="19"/>
      <c r="X102" s="19"/>
      <c r="Y102" s="19"/>
    </row>
    <row r="103" spans="1:25">
      <c r="A103" s="3"/>
      <c r="B103" s="3">
        <v>2021</v>
      </c>
      <c r="C103" s="30">
        <v>183896384.09</v>
      </c>
      <c r="D103" s="19"/>
      <c r="E103" s="19"/>
      <c r="F103" s="17">
        <v>13003000295.03</v>
      </c>
      <c r="G103" s="11"/>
      <c r="H103" s="11"/>
      <c r="I103" s="11"/>
      <c r="J103" s="11"/>
      <c r="K103" s="11"/>
      <c r="L103" s="19"/>
      <c r="M103" s="19"/>
      <c r="N103" s="19"/>
      <c r="O103" s="19"/>
      <c r="P103" s="19"/>
      <c r="Q103" s="19"/>
      <c r="R103" s="19"/>
      <c r="S103" s="19"/>
      <c r="T103" s="19"/>
      <c r="U103" s="19"/>
      <c r="V103" s="19"/>
      <c r="W103" s="19"/>
      <c r="X103" s="19"/>
      <c r="Y103" s="19"/>
    </row>
    <row r="104" spans="1:25">
      <c r="A104" s="3"/>
      <c r="B104" s="3">
        <v>2020</v>
      </c>
      <c r="C104" s="30">
        <v>-932266939.8</v>
      </c>
      <c r="D104" s="19"/>
      <c r="E104" s="19"/>
      <c r="F104" s="17">
        <v>13291267668.33</v>
      </c>
      <c r="G104" s="11"/>
      <c r="H104" s="11"/>
      <c r="I104" s="11"/>
      <c r="J104" s="11"/>
      <c r="K104" s="11"/>
      <c r="L104" s="19"/>
      <c r="M104" s="19"/>
      <c r="N104" s="19"/>
      <c r="O104" s="19"/>
      <c r="P104" s="19"/>
      <c r="Q104" s="19"/>
      <c r="R104" s="19"/>
      <c r="S104" s="19"/>
      <c r="T104" s="19"/>
      <c r="U104" s="19"/>
      <c r="V104" s="19"/>
      <c r="W104" s="19"/>
      <c r="X104" s="19"/>
      <c r="Y104" s="19"/>
    </row>
    <row r="105" spans="1:25">
      <c r="A105" s="3"/>
      <c r="B105" s="3">
        <v>2019</v>
      </c>
      <c r="C105" s="30">
        <v>149487578.92</v>
      </c>
      <c r="D105" s="19"/>
      <c r="E105" s="19"/>
      <c r="F105" s="17">
        <v>11535693013.64</v>
      </c>
      <c r="G105" s="11"/>
      <c r="H105" s="11"/>
      <c r="I105" s="11"/>
      <c r="J105" s="11"/>
      <c r="K105" s="11"/>
      <c r="L105" s="19"/>
      <c r="M105" s="19"/>
      <c r="N105" s="19"/>
      <c r="O105" s="19"/>
      <c r="P105" s="19"/>
      <c r="Q105" s="19"/>
      <c r="R105" s="19"/>
      <c r="S105" s="19"/>
      <c r="T105" s="19"/>
      <c r="U105" s="19"/>
      <c r="V105" s="19"/>
      <c r="W105" s="19"/>
      <c r="X105" s="19"/>
      <c r="Y105" s="19"/>
    </row>
    <row r="106" spans="1:25">
      <c r="A106" s="3"/>
      <c r="B106" s="3">
        <v>2018</v>
      </c>
      <c r="C106" s="30">
        <v>185930972.37</v>
      </c>
      <c r="D106" s="19"/>
      <c r="E106" s="19"/>
      <c r="F106" s="17">
        <v>12114751070.39</v>
      </c>
      <c r="G106" s="11"/>
      <c r="H106" s="11"/>
      <c r="I106" s="11"/>
      <c r="J106" s="11"/>
      <c r="K106" s="11"/>
      <c r="L106" s="19"/>
      <c r="M106" s="19"/>
      <c r="N106" s="19"/>
      <c r="O106" s="19"/>
      <c r="P106" s="19"/>
      <c r="Q106" s="19"/>
      <c r="R106" s="19"/>
      <c r="S106" s="19"/>
      <c r="T106" s="19"/>
      <c r="U106" s="19"/>
      <c r="V106" s="19"/>
      <c r="W106" s="19"/>
      <c r="X106" s="19"/>
      <c r="Y106" s="19"/>
    </row>
    <row r="107" spans="1:25">
      <c r="A107" s="3"/>
      <c r="B107" s="3">
        <v>2017</v>
      </c>
      <c r="C107" s="30">
        <v>-184105836.1</v>
      </c>
      <c r="D107" s="19"/>
      <c r="E107" s="19"/>
      <c r="F107" s="17">
        <v>11295196169.56</v>
      </c>
      <c r="G107" s="11"/>
      <c r="H107" s="11"/>
      <c r="I107" s="11"/>
      <c r="J107" s="11"/>
      <c r="K107" s="11"/>
      <c r="L107" s="19"/>
      <c r="M107" s="19"/>
      <c r="N107" s="19"/>
      <c r="O107" s="19"/>
      <c r="P107" s="19"/>
      <c r="Q107" s="19"/>
      <c r="R107" s="19"/>
      <c r="S107" s="19"/>
      <c r="T107" s="19"/>
      <c r="U107" s="19"/>
      <c r="V107" s="19"/>
      <c r="W107" s="19"/>
      <c r="X107" s="19"/>
      <c r="Y107" s="19"/>
    </row>
    <row r="108" spans="1:25">
      <c r="A108" s="3"/>
      <c r="B108" s="3">
        <v>2016</v>
      </c>
      <c r="C108" s="30">
        <v>611246371.18</v>
      </c>
      <c r="D108" s="19"/>
      <c r="E108" s="19"/>
      <c r="F108" s="17">
        <v>10915022294.54</v>
      </c>
      <c r="G108" s="11"/>
      <c r="H108" s="11"/>
      <c r="I108" s="11"/>
      <c r="J108" s="11"/>
      <c r="K108" s="11"/>
      <c r="L108" s="19"/>
      <c r="M108" s="19"/>
      <c r="N108" s="19"/>
      <c r="O108" s="19"/>
      <c r="P108" s="19"/>
      <c r="Q108" s="19"/>
      <c r="R108" s="19"/>
      <c r="S108" s="19"/>
      <c r="T108" s="19"/>
      <c r="U108" s="19"/>
      <c r="V108" s="19"/>
      <c r="W108" s="19"/>
      <c r="X108" s="19"/>
      <c r="Y108" s="19"/>
    </row>
    <row r="109" spans="1:25">
      <c r="A109" s="3"/>
      <c r="B109" s="3">
        <v>2015</v>
      </c>
      <c r="C109" s="30">
        <v>547643475.66</v>
      </c>
      <c r="D109" s="19"/>
      <c r="E109" s="19"/>
      <c r="F109" s="17">
        <v>9628636706.95</v>
      </c>
      <c r="G109" s="11"/>
      <c r="H109" s="11"/>
      <c r="I109" s="11"/>
      <c r="J109" s="11"/>
      <c r="K109" s="11"/>
      <c r="L109" s="19"/>
      <c r="M109" s="19"/>
      <c r="N109" s="19"/>
      <c r="O109" s="19"/>
      <c r="P109" s="19"/>
      <c r="Q109" s="19"/>
      <c r="R109" s="19"/>
      <c r="S109" s="19"/>
      <c r="T109" s="19"/>
      <c r="U109" s="19"/>
      <c r="V109" s="19"/>
      <c r="W109" s="19"/>
      <c r="X109" s="19"/>
      <c r="Y109" s="19"/>
    </row>
    <row r="110" spans="1:25">
      <c r="A110" s="3"/>
      <c r="B110" s="3">
        <v>2014</v>
      </c>
      <c r="C110" s="30">
        <v>425150507.93</v>
      </c>
      <c r="D110" s="19"/>
      <c r="E110" s="19"/>
      <c r="F110" s="17">
        <v>6337587606.06</v>
      </c>
      <c r="G110" s="11"/>
      <c r="H110" s="11"/>
      <c r="I110" s="11"/>
      <c r="J110" s="11"/>
      <c r="K110" s="11"/>
      <c r="L110" s="19"/>
      <c r="M110" s="19"/>
      <c r="N110" s="19"/>
      <c r="O110" s="19"/>
      <c r="P110" s="19"/>
      <c r="Q110" s="19"/>
      <c r="R110" s="19"/>
      <c r="S110" s="19"/>
      <c r="T110" s="19"/>
      <c r="U110" s="19"/>
      <c r="V110" s="19"/>
      <c r="W110" s="19"/>
      <c r="X110" s="19"/>
      <c r="Y110" s="19"/>
    </row>
    <row r="111" spans="1:25">
      <c r="A111" s="3"/>
      <c r="B111" s="3">
        <v>2013</v>
      </c>
      <c r="C111" s="30">
        <v>287557413.42</v>
      </c>
      <c r="D111" s="19"/>
      <c r="E111" s="19"/>
      <c r="F111" s="17">
        <v>5590897296.35</v>
      </c>
      <c r="G111" s="11"/>
      <c r="H111" s="11"/>
      <c r="I111" s="11"/>
      <c r="J111" s="11"/>
      <c r="K111" s="11"/>
      <c r="L111" s="19"/>
      <c r="M111" s="19"/>
      <c r="N111" s="19"/>
      <c r="O111" s="19"/>
      <c r="P111" s="19"/>
      <c r="Q111" s="19"/>
      <c r="R111" s="19"/>
      <c r="S111" s="19"/>
      <c r="T111" s="19"/>
      <c r="U111" s="19"/>
      <c r="V111" s="19"/>
      <c r="W111" s="19"/>
      <c r="X111" s="19"/>
      <c r="Y111" s="19"/>
    </row>
    <row r="112" spans="1:25">
      <c r="A112" s="3"/>
      <c r="B112" s="3">
        <v>2012</v>
      </c>
      <c r="C112" s="30">
        <v>180911486.88</v>
      </c>
      <c r="D112" s="19"/>
      <c r="E112" s="19"/>
      <c r="F112" s="17">
        <v>4626647073.31</v>
      </c>
      <c r="G112" s="11"/>
      <c r="H112" s="11"/>
      <c r="I112" s="11"/>
      <c r="J112" s="11"/>
      <c r="K112" s="11"/>
      <c r="L112" s="19"/>
      <c r="M112" s="19"/>
      <c r="N112" s="19"/>
      <c r="O112" s="19"/>
      <c r="P112" s="19"/>
      <c r="Q112" s="19"/>
      <c r="R112" s="19"/>
      <c r="S112" s="19"/>
      <c r="T112" s="19"/>
      <c r="U112" s="19"/>
      <c r="V112" s="19"/>
      <c r="W112" s="19"/>
      <c r="X112" s="19"/>
      <c r="Y112" s="19"/>
    </row>
    <row r="113" spans="1:25">
      <c r="A113" s="3"/>
      <c r="B113" s="3">
        <v>2011</v>
      </c>
      <c r="C113" s="19"/>
      <c r="D113" s="19"/>
      <c r="E113" s="19"/>
      <c r="F113" s="11"/>
      <c r="G113" s="11"/>
      <c r="H113" s="11"/>
      <c r="I113" s="11"/>
      <c r="J113" s="11"/>
      <c r="K113" s="11"/>
      <c r="L113" s="19"/>
      <c r="M113" s="19"/>
      <c r="N113" s="19"/>
      <c r="O113" s="19"/>
      <c r="P113" s="19"/>
      <c r="Q113" s="19"/>
      <c r="R113" s="19"/>
      <c r="S113" s="19"/>
      <c r="T113" s="19"/>
      <c r="U113" s="19"/>
      <c r="V113" s="19"/>
      <c r="W113" s="19"/>
      <c r="X113" s="19"/>
      <c r="Y113" s="19"/>
    </row>
    <row r="114" spans="1:25">
      <c r="A114" s="3"/>
      <c r="B114" s="3">
        <v>2010</v>
      </c>
      <c r="C114" s="19"/>
      <c r="D114" s="19"/>
      <c r="E114" s="19"/>
      <c r="F114" s="11"/>
      <c r="G114" s="11"/>
      <c r="H114" s="11"/>
      <c r="I114" s="11"/>
      <c r="J114" s="11"/>
      <c r="K114" s="11"/>
      <c r="L114" s="19"/>
      <c r="M114" s="19"/>
      <c r="N114" s="19"/>
      <c r="O114" s="19"/>
      <c r="P114" s="19"/>
      <c r="Q114" s="19"/>
      <c r="R114" s="19"/>
      <c r="S114" s="19"/>
      <c r="T114" s="19"/>
      <c r="U114" s="19"/>
      <c r="V114" s="19"/>
      <c r="W114" s="19"/>
      <c r="X114" s="19"/>
      <c r="Y114" s="19"/>
    </row>
    <row r="115" spans="1:25">
      <c r="A115" s="3" t="s">
        <v>64</v>
      </c>
      <c r="B115" s="3">
        <v>2023</v>
      </c>
      <c r="C115" s="30">
        <v>134194329.15</v>
      </c>
      <c r="D115" s="19"/>
      <c r="E115" s="19"/>
      <c r="F115" s="17">
        <v>597238817.86</v>
      </c>
      <c r="G115" s="11"/>
      <c r="H115" s="11"/>
      <c r="I115" s="11"/>
      <c r="J115" s="11"/>
      <c r="K115" s="11"/>
      <c r="L115" s="19"/>
      <c r="M115" s="19"/>
      <c r="N115" s="19"/>
      <c r="O115" s="19"/>
      <c r="P115" s="19"/>
      <c r="Q115" s="19"/>
      <c r="R115" s="19"/>
      <c r="S115" s="19"/>
      <c r="T115" s="19"/>
      <c r="U115" s="19"/>
      <c r="V115" s="19"/>
      <c r="W115" s="19"/>
      <c r="X115" s="19"/>
      <c r="Y115" s="19"/>
    </row>
    <row r="116" spans="1:25">
      <c r="A116" s="3"/>
      <c r="B116" s="3">
        <v>2022</v>
      </c>
      <c r="C116" s="30">
        <v>193794337.75</v>
      </c>
      <c r="D116" s="19"/>
      <c r="E116" s="19"/>
      <c r="F116" s="17">
        <v>576696435.11</v>
      </c>
      <c r="G116" s="11"/>
      <c r="H116" s="11"/>
      <c r="I116" s="11"/>
      <c r="J116" s="11"/>
      <c r="K116" s="11"/>
      <c r="L116" s="19"/>
      <c r="M116" s="19"/>
      <c r="N116" s="19"/>
      <c r="O116" s="19"/>
      <c r="P116" s="19"/>
      <c r="Q116" s="19"/>
      <c r="R116" s="19"/>
      <c r="S116" s="19"/>
      <c r="T116" s="19"/>
      <c r="U116" s="19"/>
      <c r="V116" s="19"/>
      <c r="W116" s="19"/>
      <c r="X116" s="19"/>
      <c r="Y116" s="19"/>
    </row>
    <row r="117" spans="1:25">
      <c r="A117" s="3"/>
      <c r="B117" s="3">
        <v>2021</v>
      </c>
      <c r="C117" s="30">
        <v>240641359.04</v>
      </c>
      <c r="D117" s="19"/>
      <c r="E117" s="19"/>
      <c r="F117" s="17">
        <v>619080706.59</v>
      </c>
      <c r="G117" s="11"/>
      <c r="H117" s="11"/>
      <c r="I117" s="11"/>
      <c r="J117" s="11"/>
      <c r="K117" s="11"/>
      <c r="L117" s="19"/>
      <c r="M117" s="19"/>
      <c r="N117" s="19"/>
      <c r="O117" s="19"/>
      <c r="P117" s="19"/>
      <c r="Q117" s="19"/>
      <c r="R117" s="19"/>
      <c r="S117" s="19"/>
      <c r="T117" s="19"/>
      <c r="U117" s="19"/>
      <c r="V117" s="19"/>
      <c r="W117" s="19"/>
      <c r="X117" s="19"/>
      <c r="Y117" s="19"/>
    </row>
    <row r="118" spans="1:25">
      <c r="A118" s="3"/>
      <c r="B118" s="3">
        <v>2020</v>
      </c>
      <c r="C118" s="30">
        <v>208185024.05</v>
      </c>
      <c r="D118" s="19"/>
      <c r="E118" s="19"/>
      <c r="F118" s="17">
        <v>488063558.12</v>
      </c>
      <c r="G118" s="11"/>
      <c r="H118" s="11"/>
      <c r="I118" s="11"/>
      <c r="J118" s="11"/>
      <c r="K118" s="11"/>
      <c r="L118" s="19"/>
      <c r="M118" s="19"/>
      <c r="N118" s="19"/>
      <c r="O118" s="19"/>
      <c r="P118" s="19"/>
      <c r="Q118" s="19"/>
      <c r="R118" s="19"/>
      <c r="S118" s="19"/>
      <c r="T118" s="19"/>
      <c r="U118" s="19"/>
      <c r="V118" s="19"/>
      <c r="W118" s="19"/>
      <c r="X118" s="19"/>
      <c r="Y118" s="19"/>
    </row>
    <row r="119" spans="1:25">
      <c r="A119" s="3"/>
      <c r="B119" s="3">
        <v>2019</v>
      </c>
      <c r="C119" s="30">
        <v>192083479.57</v>
      </c>
      <c r="D119" s="19"/>
      <c r="E119" s="19"/>
      <c r="F119" s="17">
        <v>436047367.48</v>
      </c>
      <c r="G119" s="11"/>
      <c r="H119" s="11"/>
      <c r="I119" s="11"/>
      <c r="J119" s="11"/>
      <c r="K119" s="11"/>
      <c r="L119" s="19"/>
      <c r="M119" s="19"/>
      <c r="N119" s="19"/>
      <c r="O119" s="19"/>
      <c r="P119" s="19"/>
      <c r="Q119" s="19"/>
      <c r="R119" s="19"/>
      <c r="S119" s="19"/>
      <c r="T119" s="19"/>
      <c r="U119" s="19"/>
      <c r="V119" s="19"/>
      <c r="W119" s="19"/>
      <c r="X119" s="19"/>
      <c r="Y119" s="19"/>
    </row>
    <row r="120" spans="1:25">
      <c r="A120" s="3"/>
      <c r="B120" s="3">
        <v>2018</v>
      </c>
      <c r="C120" s="30">
        <v>159112392.17</v>
      </c>
      <c r="D120" s="19"/>
      <c r="E120" s="19"/>
      <c r="F120" s="17">
        <v>374799423.56</v>
      </c>
      <c r="G120" s="11"/>
      <c r="H120" s="11"/>
      <c r="I120" s="11"/>
      <c r="J120" s="11"/>
      <c r="K120" s="11"/>
      <c r="L120" s="19"/>
      <c r="M120" s="19"/>
      <c r="N120" s="19"/>
      <c r="O120" s="19"/>
      <c r="P120" s="19"/>
      <c r="Q120" s="19"/>
      <c r="R120" s="19"/>
      <c r="S120" s="19"/>
      <c r="T120" s="19"/>
      <c r="U120" s="19"/>
      <c r="V120" s="19"/>
      <c r="W120" s="19"/>
      <c r="X120" s="19"/>
      <c r="Y120" s="19"/>
    </row>
    <row r="121" spans="1:25">
      <c r="A121" s="3"/>
      <c r="B121" s="3">
        <v>2017</v>
      </c>
      <c r="C121" s="30">
        <v>125626888.46</v>
      </c>
      <c r="D121" s="19"/>
      <c r="E121" s="19"/>
      <c r="F121" s="17">
        <v>337798857.51</v>
      </c>
      <c r="G121" s="11"/>
      <c r="H121" s="11"/>
      <c r="I121" s="11"/>
      <c r="J121" s="11"/>
      <c r="K121" s="11"/>
      <c r="L121" s="19"/>
      <c r="M121" s="19"/>
      <c r="N121" s="19"/>
      <c r="O121" s="19"/>
      <c r="P121" s="19"/>
      <c r="Q121" s="19"/>
      <c r="R121" s="19"/>
      <c r="S121" s="19"/>
      <c r="T121" s="19"/>
      <c r="U121" s="19"/>
      <c r="V121" s="19"/>
      <c r="W121" s="19"/>
      <c r="X121" s="19"/>
      <c r="Y121" s="19"/>
    </row>
    <row r="122" spans="1:25">
      <c r="A122" s="3"/>
      <c r="B122" s="3">
        <v>2016</v>
      </c>
      <c r="C122" s="30" t="s">
        <v>110</v>
      </c>
      <c r="D122" s="19"/>
      <c r="E122" s="19"/>
      <c r="F122" s="17" t="s">
        <v>110</v>
      </c>
      <c r="G122" s="11"/>
      <c r="H122" s="11"/>
      <c r="I122" s="11"/>
      <c r="J122" s="11"/>
      <c r="K122" s="11"/>
      <c r="L122" s="19"/>
      <c r="M122" s="19"/>
      <c r="N122" s="19"/>
      <c r="O122" s="19"/>
      <c r="P122" s="19"/>
      <c r="Q122" s="19"/>
      <c r="R122" s="19"/>
      <c r="S122" s="19"/>
      <c r="T122" s="19"/>
      <c r="U122" s="19"/>
      <c r="V122" s="19"/>
      <c r="W122" s="19"/>
      <c r="X122" s="19"/>
      <c r="Y122" s="19"/>
    </row>
    <row r="123" spans="1:25">
      <c r="A123" s="3"/>
      <c r="B123" s="3">
        <v>2015</v>
      </c>
      <c r="C123" s="30" t="s">
        <v>110</v>
      </c>
      <c r="D123" s="19"/>
      <c r="E123" s="19"/>
      <c r="F123" s="17" t="s">
        <v>110</v>
      </c>
      <c r="G123" s="11"/>
      <c r="H123" s="11"/>
      <c r="I123" s="11"/>
      <c r="J123" s="11"/>
      <c r="K123" s="11"/>
      <c r="L123" s="19"/>
      <c r="M123" s="19"/>
      <c r="N123" s="19"/>
      <c r="O123" s="19"/>
      <c r="P123" s="19"/>
      <c r="Q123" s="19"/>
      <c r="R123" s="19"/>
      <c r="S123" s="19"/>
      <c r="T123" s="19"/>
      <c r="U123" s="19"/>
      <c r="V123" s="19"/>
      <c r="W123" s="19"/>
      <c r="X123" s="19"/>
      <c r="Y123" s="19"/>
    </row>
    <row r="124" spans="1:25">
      <c r="A124" s="3"/>
      <c r="B124" s="3">
        <v>2014</v>
      </c>
      <c r="C124" s="30" t="s">
        <v>110</v>
      </c>
      <c r="D124" s="19"/>
      <c r="E124" s="19"/>
      <c r="F124" s="17" t="s">
        <v>110</v>
      </c>
      <c r="G124" s="11"/>
      <c r="H124" s="11"/>
      <c r="I124" s="11"/>
      <c r="J124" s="11"/>
      <c r="K124" s="11"/>
      <c r="L124" s="19"/>
      <c r="M124" s="19"/>
      <c r="N124" s="19"/>
      <c r="O124" s="19"/>
      <c r="P124" s="19"/>
      <c r="Q124" s="19"/>
      <c r="R124" s="19"/>
      <c r="S124" s="19"/>
      <c r="T124" s="19"/>
      <c r="U124" s="19"/>
      <c r="V124" s="19"/>
      <c r="W124" s="19"/>
      <c r="X124" s="19"/>
      <c r="Y124" s="19"/>
    </row>
    <row r="125" spans="1:25">
      <c r="A125" s="3"/>
      <c r="B125" s="3">
        <v>2013</v>
      </c>
      <c r="C125" s="30" t="s">
        <v>110</v>
      </c>
      <c r="D125" s="19"/>
      <c r="E125" s="19"/>
      <c r="F125" s="17" t="s">
        <v>110</v>
      </c>
      <c r="G125" s="11"/>
      <c r="H125" s="11"/>
      <c r="I125" s="11"/>
      <c r="J125" s="11"/>
      <c r="K125" s="11"/>
      <c r="L125" s="19"/>
      <c r="M125" s="19"/>
      <c r="N125" s="19"/>
      <c r="O125" s="19"/>
      <c r="P125" s="19"/>
      <c r="Q125" s="19"/>
      <c r="R125" s="19"/>
      <c r="S125" s="19"/>
      <c r="T125" s="19"/>
      <c r="U125" s="19"/>
      <c r="V125" s="19"/>
      <c r="W125" s="19"/>
      <c r="X125" s="19"/>
      <c r="Y125" s="19"/>
    </row>
    <row r="126" spans="1:25">
      <c r="A126" s="3"/>
      <c r="B126" s="3">
        <v>2012</v>
      </c>
      <c r="C126" s="30" t="s">
        <v>110</v>
      </c>
      <c r="D126" s="19"/>
      <c r="E126" s="19"/>
      <c r="F126" s="17" t="s">
        <v>110</v>
      </c>
      <c r="G126" s="11"/>
      <c r="H126" s="11"/>
      <c r="I126" s="11"/>
      <c r="J126" s="11"/>
      <c r="K126" s="11"/>
      <c r="L126" s="19"/>
      <c r="M126" s="19"/>
      <c r="N126" s="19"/>
      <c r="O126" s="19"/>
      <c r="P126" s="19"/>
      <c r="Q126" s="19"/>
      <c r="R126" s="19"/>
      <c r="S126" s="19"/>
      <c r="T126" s="19"/>
      <c r="U126" s="19"/>
      <c r="V126" s="19"/>
      <c r="W126" s="19"/>
      <c r="X126" s="19"/>
      <c r="Y126" s="19"/>
    </row>
    <row r="127" spans="1:25">
      <c r="A127" s="3"/>
      <c r="B127" s="3">
        <v>2011</v>
      </c>
      <c r="C127" s="30"/>
      <c r="D127" s="19"/>
      <c r="E127" s="19"/>
      <c r="F127" s="11"/>
      <c r="G127" s="11"/>
      <c r="H127" s="11"/>
      <c r="I127" s="11"/>
      <c r="J127" s="11"/>
      <c r="K127" s="11"/>
      <c r="L127" s="19"/>
      <c r="M127" s="19"/>
      <c r="N127" s="19"/>
      <c r="O127" s="19"/>
      <c r="P127" s="19"/>
      <c r="Q127" s="19"/>
      <c r="R127" s="19"/>
      <c r="S127" s="19"/>
      <c r="T127" s="19"/>
      <c r="U127" s="19"/>
      <c r="V127" s="19"/>
      <c r="W127" s="19"/>
      <c r="X127" s="19"/>
      <c r="Y127" s="19"/>
    </row>
    <row r="128" spans="1:25">
      <c r="A128" s="3"/>
      <c r="B128" s="3">
        <v>2010</v>
      </c>
      <c r="C128" s="30"/>
      <c r="D128" s="19"/>
      <c r="E128" s="19"/>
      <c r="F128" s="11"/>
      <c r="G128" s="11"/>
      <c r="H128" s="11"/>
      <c r="I128" s="11"/>
      <c r="J128" s="11"/>
      <c r="K128" s="11"/>
      <c r="L128" s="19"/>
      <c r="M128" s="19"/>
      <c r="N128" s="19"/>
      <c r="O128" s="19"/>
      <c r="P128" s="19"/>
      <c r="Q128" s="19"/>
      <c r="R128" s="19"/>
      <c r="S128" s="19"/>
      <c r="T128" s="19"/>
      <c r="U128" s="19"/>
      <c r="V128" s="19"/>
      <c r="W128" s="19"/>
      <c r="X128" s="19"/>
      <c r="Y128" s="19"/>
    </row>
    <row r="129" spans="1:25">
      <c r="A129" s="3" t="s">
        <v>65</v>
      </c>
      <c r="B129" s="3">
        <v>2023</v>
      </c>
      <c r="C129" s="30">
        <v>116588008.53</v>
      </c>
      <c r="D129" s="19"/>
      <c r="E129" s="19"/>
      <c r="F129" s="17">
        <v>52615933748.15</v>
      </c>
      <c r="G129" s="11"/>
      <c r="H129" s="11"/>
      <c r="I129" s="11"/>
      <c r="J129" s="11"/>
      <c r="K129" s="11"/>
      <c r="L129" s="19"/>
      <c r="M129" s="19"/>
      <c r="N129" s="19"/>
      <c r="O129" s="19"/>
      <c r="P129" s="19"/>
      <c r="Q129" s="19"/>
      <c r="R129" s="19"/>
      <c r="S129" s="19"/>
      <c r="T129" s="19"/>
      <c r="U129" s="19"/>
      <c r="V129" s="19"/>
      <c r="W129" s="19"/>
      <c r="X129" s="19"/>
      <c r="Y129" s="19"/>
    </row>
    <row r="130" spans="1:25">
      <c r="A130" s="3"/>
      <c r="B130" s="3">
        <v>2022</v>
      </c>
      <c r="C130" s="30">
        <v>-2175157299.35</v>
      </c>
      <c r="D130" s="19"/>
      <c r="E130" s="19"/>
      <c r="F130" s="17">
        <v>36682585323.67</v>
      </c>
      <c r="G130" s="11"/>
      <c r="H130" s="11"/>
      <c r="I130" s="11"/>
      <c r="J130" s="11"/>
      <c r="K130" s="11"/>
      <c r="L130" s="19"/>
      <c r="M130" s="19"/>
      <c r="N130" s="19"/>
      <c r="O130" s="19"/>
      <c r="P130" s="19"/>
      <c r="Q130" s="19"/>
      <c r="R130" s="19"/>
      <c r="S130" s="19"/>
      <c r="T130" s="19"/>
      <c r="U130" s="19"/>
      <c r="V130" s="19"/>
      <c r="W130" s="19"/>
      <c r="X130" s="19"/>
      <c r="Y130" s="19"/>
    </row>
    <row r="131" spans="1:25">
      <c r="A131" s="3"/>
      <c r="B131" s="3">
        <v>2021</v>
      </c>
      <c r="C131" s="30">
        <v>521809348.14</v>
      </c>
      <c r="D131" s="19"/>
      <c r="E131" s="19"/>
      <c r="F131" s="17">
        <v>40077913634.6</v>
      </c>
      <c r="G131" s="11"/>
      <c r="H131" s="11"/>
      <c r="I131" s="11"/>
      <c r="J131" s="11"/>
      <c r="K131" s="11"/>
      <c r="L131" s="19"/>
      <c r="M131" s="19"/>
      <c r="N131" s="19"/>
      <c r="O131" s="19"/>
      <c r="P131" s="19"/>
      <c r="Q131" s="19"/>
      <c r="R131" s="19"/>
      <c r="S131" s="19"/>
      <c r="T131" s="19"/>
      <c r="U131" s="19"/>
      <c r="V131" s="19"/>
      <c r="W131" s="19"/>
      <c r="X131" s="19"/>
      <c r="Y131" s="19"/>
    </row>
    <row r="132" spans="1:25">
      <c r="A132" s="3"/>
      <c r="B132" s="3">
        <v>2020</v>
      </c>
      <c r="C132" s="30">
        <v>724236781.43</v>
      </c>
      <c r="D132" s="19"/>
      <c r="E132" s="19"/>
      <c r="F132" s="17">
        <v>40526890931.49</v>
      </c>
      <c r="G132" s="11"/>
      <c r="H132" s="11"/>
      <c r="I132" s="11"/>
      <c r="J132" s="11"/>
      <c r="K132" s="11"/>
      <c r="L132" s="19"/>
      <c r="M132" s="19"/>
      <c r="N132" s="19"/>
      <c r="O132" s="19"/>
      <c r="P132" s="19"/>
      <c r="Q132" s="19"/>
      <c r="R132" s="19"/>
      <c r="S132" s="19"/>
      <c r="T132" s="19"/>
      <c r="U132" s="19"/>
      <c r="V132" s="19"/>
      <c r="W132" s="19"/>
      <c r="X132" s="19"/>
      <c r="Y132" s="19"/>
    </row>
    <row r="133" spans="1:25">
      <c r="A133" s="3"/>
      <c r="B133" s="3">
        <v>2019</v>
      </c>
      <c r="C133" s="30">
        <v>710446746.52</v>
      </c>
      <c r="D133" s="19"/>
      <c r="E133" s="19"/>
      <c r="F133" s="17">
        <v>28105717717.39</v>
      </c>
      <c r="G133" s="11"/>
      <c r="H133" s="11"/>
      <c r="I133" s="11"/>
      <c r="J133" s="11"/>
      <c r="K133" s="11"/>
      <c r="L133" s="19"/>
      <c r="M133" s="19"/>
      <c r="N133" s="19"/>
      <c r="O133" s="19"/>
      <c r="P133" s="19"/>
      <c r="Q133" s="19"/>
      <c r="R133" s="19"/>
      <c r="S133" s="19"/>
      <c r="T133" s="19"/>
      <c r="U133" s="19"/>
      <c r="V133" s="19"/>
      <c r="W133" s="19"/>
      <c r="X133" s="19"/>
      <c r="Y133" s="19"/>
    </row>
    <row r="134" spans="1:25">
      <c r="A134" s="3"/>
      <c r="B134" s="3">
        <v>2018</v>
      </c>
      <c r="C134" s="30">
        <v>388954178.64</v>
      </c>
      <c r="D134" s="19"/>
      <c r="E134" s="19"/>
      <c r="F134" s="17">
        <v>23103968544.14</v>
      </c>
      <c r="G134" s="11"/>
      <c r="H134" s="11"/>
      <c r="I134" s="11"/>
      <c r="J134" s="11"/>
      <c r="K134" s="11"/>
      <c r="L134" s="19"/>
      <c r="M134" s="19"/>
      <c r="N134" s="19"/>
      <c r="O134" s="19"/>
      <c r="P134" s="19"/>
      <c r="Q134" s="19"/>
      <c r="R134" s="19"/>
      <c r="S134" s="19"/>
      <c r="T134" s="19"/>
      <c r="U134" s="19"/>
      <c r="V134" s="19"/>
      <c r="W134" s="19"/>
      <c r="X134" s="19"/>
      <c r="Y134" s="19"/>
    </row>
    <row r="135" spans="1:25">
      <c r="A135" s="3"/>
      <c r="B135" s="3">
        <v>2017</v>
      </c>
      <c r="C135" s="30">
        <v>222278512.41</v>
      </c>
      <c r="D135" s="19"/>
      <c r="E135" s="19"/>
      <c r="F135" s="17">
        <v>15230837652.33</v>
      </c>
      <c r="G135" s="11"/>
      <c r="H135" s="11"/>
      <c r="I135" s="11"/>
      <c r="J135" s="11"/>
      <c r="K135" s="11"/>
      <c r="L135" s="19"/>
      <c r="M135" s="19"/>
      <c r="N135" s="19"/>
      <c r="O135" s="19"/>
      <c r="P135" s="19"/>
      <c r="Q135" s="19"/>
      <c r="R135" s="19"/>
      <c r="S135" s="19"/>
      <c r="T135" s="19"/>
      <c r="U135" s="19"/>
      <c r="V135" s="19"/>
      <c r="W135" s="19"/>
      <c r="X135" s="19"/>
      <c r="Y135" s="19"/>
    </row>
    <row r="136" spans="1:25">
      <c r="A136" s="3"/>
      <c r="B136" s="3">
        <v>2016</v>
      </c>
      <c r="C136" s="30">
        <v>639675474.26</v>
      </c>
      <c r="D136" s="19"/>
      <c r="E136" s="19"/>
      <c r="F136" s="17">
        <v>12319105877.69</v>
      </c>
      <c r="G136" s="11"/>
      <c r="H136" s="11"/>
      <c r="I136" s="11"/>
      <c r="J136" s="11"/>
      <c r="K136" s="11"/>
      <c r="L136" s="19"/>
      <c r="M136" s="19"/>
      <c r="N136" s="19"/>
      <c r="O136" s="19"/>
      <c r="P136" s="19"/>
      <c r="Q136" s="19"/>
      <c r="R136" s="19"/>
      <c r="S136" s="19"/>
      <c r="T136" s="19"/>
      <c r="U136" s="19"/>
      <c r="V136" s="19"/>
      <c r="W136" s="19"/>
      <c r="X136" s="19"/>
      <c r="Y136" s="19"/>
    </row>
    <row r="137" spans="1:25">
      <c r="A137" s="3"/>
      <c r="B137" s="3">
        <v>2015</v>
      </c>
      <c r="C137" s="30">
        <v>67702211.39</v>
      </c>
      <c r="D137" s="19"/>
      <c r="E137" s="19"/>
      <c r="F137" s="17">
        <v>8347269023.23</v>
      </c>
      <c r="G137" s="11"/>
      <c r="H137" s="11"/>
      <c r="I137" s="11"/>
      <c r="J137" s="11"/>
      <c r="K137" s="11"/>
      <c r="L137" s="19"/>
      <c r="M137" s="19"/>
      <c r="N137" s="19"/>
      <c r="O137" s="19"/>
      <c r="P137" s="19"/>
      <c r="Q137" s="19"/>
      <c r="R137" s="19"/>
      <c r="S137" s="19"/>
      <c r="T137" s="19"/>
      <c r="U137" s="19"/>
      <c r="V137" s="19"/>
      <c r="W137" s="19"/>
      <c r="X137" s="19"/>
      <c r="Y137" s="19"/>
    </row>
    <row r="138" spans="1:25">
      <c r="A138" s="3"/>
      <c r="B138" s="3">
        <v>2014</v>
      </c>
      <c r="C138" s="30">
        <v>711883881.49</v>
      </c>
      <c r="D138" s="19"/>
      <c r="E138" s="19"/>
      <c r="F138" s="17">
        <v>5979088239.17</v>
      </c>
      <c r="G138" s="11"/>
      <c r="H138" s="11"/>
      <c r="I138" s="11"/>
      <c r="J138" s="11"/>
      <c r="K138" s="11"/>
      <c r="L138" s="19"/>
      <c r="M138" s="19"/>
      <c r="N138" s="19"/>
      <c r="O138" s="19"/>
      <c r="P138" s="19"/>
      <c r="Q138" s="19"/>
      <c r="R138" s="19"/>
      <c r="S138" s="19"/>
      <c r="T138" s="19"/>
      <c r="U138" s="19"/>
      <c r="V138" s="19"/>
      <c r="W138" s="19"/>
      <c r="X138" s="19"/>
      <c r="Y138" s="19"/>
    </row>
    <row r="139" spans="1:25">
      <c r="A139" s="3"/>
      <c r="B139" s="3">
        <v>2013</v>
      </c>
      <c r="C139" s="30">
        <v>437298545.31</v>
      </c>
      <c r="D139" s="19"/>
      <c r="E139" s="19"/>
      <c r="F139" s="17">
        <v>3583998130.4</v>
      </c>
      <c r="G139" s="11"/>
      <c r="H139" s="11"/>
      <c r="I139" s="11"/>
      <c r="J139" s="11"/>
      <c r="K139" s="11"/>
      <c r="L139" s="19"/>
      <c r="M139" s="19"/>
      <c r="N139" s="19"/>
      <c r="O139" s="19"/>
      <c r="P139" s="19"/>
      <c r="Q139" s="19"/>
      <c r="R139" s="19"/>
      <c r="S139" s="19"/>
      <c r="T139" s="19"/>
      <c r="U139" s="19"/>
      <c r="V139" s="19"/>
      <c r="W139" s="19"/>
      <c r="X139" s="19"/>
      <c r="Y139" s="19"/>
    </row>
    <row r="140" spans="1:25">
      <c r="A140" s="3"/>
      <c r="B140" s="3">
        <v>2012</v>
      </c>
      <c r="C140" s="30">
        <v>235660675.46</v>
      </c>
      <c r="D140" s="19"/>
      <c r="E140" s="19"/>
      <c r="F140" s="17">
        <v>2175378052.4</v>
      </c>
      <c r="G140" s="11"/>
      <c r="H140" s="11"/>
      <c r="I140" s="11"/>
      <c r="J140" s="11"/>
      <c r="K140" s="11"/>
      <c r="L140" s="19"/>
      <c r="M140" s="19"/>
      <c r="N140" s="19"/>
      <c r="O140" s="19"/>
      <c r="P140" s="19"/>
      <c r="Q140" s="19"/>
      <c r="R140" s="19"/>
      <c r="S140" s="19"/>
      <c r="T140" s="19"/>
      <c r="U140" s="19"/>
      <c r="V140" s="19"/>
      <c r="W140" s="19"/>
      <c r="X140" s="19"/>
      <c r="Y140" s="19"/>
    </row>
    <row r="141" spans="1:25">
      <c r="A141" s="3"/>
      <c r="B141" s="3">
        <v>2011</v>
      </c>
      <c r="C141" s="19"/>
      <c r="D141" s="19"/>
      <c r="E141" s="19"/>
      <c r="F141" s="11"/>
      <c r="G141" s="11"/>
      <c r="H141" s="11"/>
      <c r="I141" s="11"/>
      <c r="J141" s="11"/>
      <c r="K141" s="11"/>
      <c r="L141" s="19"/>
      <c r="M141" s="19"/>
      <c r="N141" s="19"/>
      <c r="O141" s="19"/>
      <c r="P141" s="19"/>
      <c r="Q141" s="19"/>
      <c r="R141" s="19"/>
      <c r="S141" s="19"/>
      <c r="T141" s="19"/>
      <c r="U141" s="19"/>
      <c r="V141" s="19"/>
      <c r="W141" s="19"/>
      <c r="X141" s="19"/>
      <c r="Y141" s="19"/>
    </row>
    <row r="142" spans="1:25">
      <c r="A142" s="3"/>
      <c r="B142" s="3">
        <v>2010</v>
      </c>
      <c r="C142" s="19"/>
      <c r="D142" s="19"/>
      <c r="E142" s="19"/>
      <c r="F142" s="11"/>
      <c r="G142" s="11"/>
      <c r="H142" s="11"/>
      <c r="I142" s="11"/>
      <c r="J142" s="11"/>
      <c r="K142" s="11"/>
      <c r="L142" s="19"/>
      <c r="M142" s="19"/>
      <c r="N142" s="19"/>
      <c r="O142" s="19"/>
      <c r="P142" s="19"/>
      <c r="Q142" s="19"/>
      <c r="R142" s="19"/>
      <c r="S142" s="19"/>
      <c r="T142" s="19"/>
      <c r="U142" s="19"/>
      <c r="V142" s="19"/>
      <c r="W142" s="19"/>
      <c r="X142" s="19"/>
      <c r="Y142" s="19"/>
    </row>
    <row r="143" spans="1:25">
      <c r="A143" s="3" t="s">
        <v>66</v>
      </c>
      <c r="B143" s="3">
        <v>2023</v>
      </c>
      <c r="C143" s="30">
        <v>92778970.17</v>
      </c>
      <c r="D143" s="19"/>
      <c r="E143" s="19"/>
      <c r="F143" s="17">
        <v>4202030347.42</v>
      </c>
      <c r="G143" s="11"/>
      <c r="H143" s="11"/>
      <c r="I143" s="11"/>
      <c r="J143" s="11"/>
      <c r="K143" s="11"/>
      <c r="L143" s="19"/>
      <c r="M143" s="19"/>
      <c r="N143" s="19"/>
      <c r="O143" s="19"/>
      <c r="P143" s="19"/>
      <c r="Q143" s="19"/>
      <c r="R143" s="19"/>
      <c r="S143" s="19"/>
      <c r="T143" s="19"/>
      <c r="U143" s="19"/>
      <c r="V143" s="19"/>
      <c r="W143" s="19"/>
      <c r="X143" s="19"/>
      <c r="Y143" s="19"/>
    </row>
    <row r="144" spans="1:25">
      <c r="A144" s="3"/>
      <c r="B144" s="3">
        <v>2022</v>
      </c>
      <c r="C144" s="30">
        <v>179922184.53</v>
      </c>
      <c r="D144" s="19"/>
      <c r="E144" s="19"/>
      <c r="F144" s="17">
        <v>4128909281.45</v>
      </c>
      <c r="G144" s="11"/>
      <c r="H144" s="11"/>
      <c r="I144" s="11"/>
      <c r="J144" s="11"/>
      <c r="K144" s="11"/>
      <c r="L144" s="19"/>
      <c r="M144" s="19"/>
      <c r="N144" s="19"/>
      <c r="O144" s="19"/>
      <c r="P144" s="19"/>
      <c r="Q144" s="19"/>
      <c r="R144" s="19"/>
      <c r="S144" s="19"/>
      <c r="T144" s="19"/>
      <c r="U144" s="19"/>
      <c r="V144" s="19"/>
      <c r="W144" s="19"/>
      <c r="X144" s="19"/>
      <c r="Y144" s="19"/>
    </row>
    <row r="145" spans="1:25">
      <c r="A145" s="3"/>
      <c r="B145" s="3">
        <v>2021</v>
      </c>
      <c r="C145" s="30">
        <v>354286196.62</v>
      </c>
      <c r="D145" s="19"/>
      <c r="E145" s="19"/>
      <c r="F145" s="17">
        <v>4511671894.6</v>
      </c>
      <c r="G145" s="11"/>
      <c r="H145" s="11"/>
      <c r="I145" s="11"/>
      <c r="J145" s="11"/>
      <c r="K145" s="11"/>
      <c r="L145" s="19"/>
      <c r="M145" s="19"/>
      <c r="N145" s="19"/>
      <c r="O145" s="19"/>
      <c r="P145" s="19"/>
      <c r="Q145" s="19"/>
      <c r="R145" s="19"/>
      <c r="S145" s="19"/>
      <c r="T145" s="19"/>
      <c r="U145" s="19"/>
      <c r="V145" s="19"/>
      <c r="W145" s="19"/>
      <c r="X145" s="19"/>
      <c r="Y145" s="19"/>
    </row>
    <row r="146" spans="1:25">
      <c r="A146" s="3"/>
      <c r="B146" s="3">
        <v>2020</v>
      </c>
      <c r="C146" s="30">
        <v>295484987.9</v>
      </c>
      <c r="D146" s="19"/>
      <c r="E146" s="19"/>
      <c r="F146" s="17">
        <v>3060400429.85</v>
      </c>
      <c r="G146" s="11"/>
      <c r="H146" s="11"/>
      <c r="I146" s="11"/>
      <c r="J146" s="11"/>
      <c r="K146" s="11"/>
      <c r="L146" s="19"/>
      <c r="M146" s="19"/>
      <c r="N146" s="19"/>
      <c r="O146" s="19"/>
      <c r="P146" s="19"/>
      <c r="Q146" s="19"/>
      <c r="R146" s="19"/>
      <c r="S146" s="19"/>
      <c r="T146" s="19"/>
      <c r="U146" s="19"/>
      <c r="V146" s="19"/>
      <c r="W146" s="19"/>
      <c r="X146" s="19"/>
      <c r="Y146" s="19"/>
    </row>
    <row r="147" spans="1:25">
      <c r="A147" s="3"/>
      <c r="B147" s="3">
        <v>2019</v>
      </c>
      <c r="C147" s="30">
        <v>258596890.19</v>
      </c>
      <c r="D147" s="19"/>
      <c r="E147" s="19"/>
      <c r="F147" s="17">
        <v>1977308254.83</v>
      </c>
      <c r="G147" s="11"/>
      <c r="H147" s="11"/>
      <c r="I147" s="11"/>
      <c r="J147" s="11"/>
      <c r="K147" s="11"/>
      <c r="L147" s="19"/>
      <c r="M147" s="19"/>
      <c r="N147" s="19"/>
      <c r="O147" s="19"/>
      <c r="P147" s="19"/>
      <c r="Q147" s="19"/>
      <c r="R147" s="19"/>
      <c r="S147" s="19"/>
      <c r="T147" s="19"/>
      <c r="U147" s="19"/>
      <c r="V147" s="19"/>
      <c r="W147" s="19"/>
      <c r="X147" s="19"/>
      <c r="Y147" s="19"/>
    </row>
    <row r="148" spans="1:25">
      <c r="A148" s="3"/>
      <c r="B148" s="3">
        <v>2018</v>
      </c>
      <c r="C148" s="30">
        <v>157883913.5</v>
      </c>
      <c r="D148" s="19"/>
      <c r="E148" s="19"/>
      <c r="F148" s="17">
        <v>1209578305.5</v>
      </c>
      <c r="G148" s="11"/>
      <c r="H148" s="11"/>
      <c r="I148" s="11"/>
      <c r="J148" s="11"/>
      <c r="K148" s="11"/>
      <c r="L148" s="19"/>
      <c r="M148" s="19"/>
      <c r="N148" s="19"/>
      <c r="O148" s="19"/>
      <c r="P148" s="19"/>
      <c r="Q148" s="19"/>
      <c r="R148" s="19"/>
      <c r="S148" s="19"/>
      <c r="T148" s="19"/>
      <c r="U148" s="19"/>
      <c r="V148" s="19"/>
      <c r="W148" s="19"/>
      <c r="X148" s="19"/>
      <c r="Y148" s="19"/>
    </row>
    <row r="149" spans="1:25">
      <c r="A149" s="3"/>
      <c r="B149" s="3">
        <v>2017</v>
      </c>
      <c r="C149" s="30">
        <v>3169006.41</v>
      </c>
      <c r="D149" s="19"/>
      <c r="E149" s="19"/>
      <c r="F149" s="17">
        <v>65825072.43</v>
      </c>
      <c r="G149" s="11"/>
      <c r="H149" s="11"/>
      <c r="I149" s="11"/>
      <c r="J149" s="11"/>
      <c r="K149" s="11"/>
      <c r="L149" s="19"/>
      <c r="M149" s="19"/>
      <c r="N149" s="19"/>
      <c r="O149" s="19"/>
      <c r="P149" s="19"/>
      <c r="Q149" s="19"/>
      <c r="R149" s="19"/>
      <c r="S149" s="19"/>
      <c r="T149" s="19"/>
      <c r="U149" s="19"/>
      <c r="V149" s="19"/>
      <c r="W149" s="19"/>
      <c r="X149" s="19"/>
      <c r="Y149" s="19"/>
    </row>
    <row r="150" spans="1:25">
      <c r="A150" s="3"/>
      <c r="B150" s="3">
        <v>2016</v>
      </c>
      <c r="C150" s="30">
        <v>-26358870.64</v>
      </c>
      <c r="D150" s="19"/>
      <c r="E150" s="19"/>
      <c r="F150" s="17">
        <v>46882092.53</v>
      </c>
      <c r="G150" s="11"/>
      <c r="H150" s="11"/>
      <c r="I150" s="11"/>
      <c r="J150" s="11"/>
      <c r="K150" s="11"/>
      <c r="L150" s="19"/>
      <c r="M150" s="19"/>
      <c r="N150" s="19"/>
      <c r="O150" s="19"/>
      <c r="P150" s="19"/>
      <c r="Q150" s="19"/>
      <c r="R150" s="19"/>
      <c r="S150" s="19"/>
      <c r="T150" s="19"/>
      <c r="U150" s="19"/>
      <c r="V150" s="19"/>
      <c r="W150" s="19"/>
      <c r="X150" s="19"/>
      <c r="Y150" s="19"/>
    </row>
    <row r="151" spans="1:25">
      <c r="A151" s="3"/>
      <c r="B151" s="3">
        <v>2015</v>
      </c>
      <c r="C151" s="30">
        <v>5131893</v>
      </c>
      <c r="D151" s="19"/>
      <c r="E151" s="19"/>
      <c r="F151" s="17">
        <v>92909443.18</v>
      </c>
      <c r="G151" s="11"/>
      <c r="H151" s="11"/>
      <c r="I151" s="11"/>
      <c r="J151" s="11"/>
      <c r="K151" s="11"/>
      <c r="L151" s="19"/>
      <c r="M151" s="19"/>
      <c r="N151" s="19"/>
      <c r="O151" s="19"/>
      <c r="P151" s="19"/>
      <c r="Q151" s="19"/>
      <c r="R151" s="19"/>
      <c r="S151" s="19"/>
      <c r="T151" s="19"/>
      <c r="U151" s="19"/>
      <c r="V151" s="19"/>
      <c r="W151" s="19"/>
      <c r="X151" s="19"/>
      <c r="Y151" s="19"/>
    </row>
    <row r="152" spans="1:25">
      <c r="A152" s="3"/>
      <c r="B152" s="3">
        <v>2014</v>
      </c>
      <c r="C152" s="30">
        <v>606772.02</v>
      </c>
      <c r="D152" s="19"/>
      <c r="E152" s="19"/>
      <c r="F152" s="17">
        <v>47368751.54</v>
      </c>
      <c r="G152" s="11"/>
      <c r="H152" s="11"/>
      <c r="I152" s="11"/>
      <c r="J152" s="11"/>
      <c r="K152" s="11"/>
      <c r="L152" s="19"/>
      <c r="M152" s="19"/>
      <c r="N152" s="19"/>
      <c r="O152" s="19"/>
      <c r="P152" s="19"/>
      <c r="Q152" s="19"/>
      <c r="R152" s="19"/>
      <c r="S152" s="19"/>
      <c r="T152" s="19"/>
      <c r="U152" s="19"/>
      <c r="V152" s="19"/>
      <c r="W152" s="19"/>
      <c r="X152" s="19"/>
      <c r="Y152" s="19"/>
    </row>
    <row r="153" spans="1:25">
      <c r="A153" s="3"/>
      <c r="B153" s="3">
        <v>2013</v>
      </c>
      <c r="C153" s="30">
        <v>32644800.98</v>
      </c>
      <c r="D153" s="19"/>
      <c r="E153" s="19"/>
      <c r="F153" s="17">
        <v>42540125.62</v>
      </c>
      <c r="G153" s="11"/>
      <c r="H153" s="11"/>
      <c r="I153" s="11"/>
      <c r="J153" s="11"/>
      <c r="K153" s="11"/>
      <c r="L153" s="19"/>
      <c r="M153" s="19"/>
      <c r="N153" s="19"/>
      <c r="O153" s="19"/>
      <c r="P153" s="19"/>
      <c r="Q153" s="19"/>
      <c r="R153" s="19"/>
      <c r="S153" s="19"/>
      <c r="T153" s="19"/>
      <c r="U153" s="19"/>
      <c r="V153" s="19"/>
      <c r="W153" s="19"/>
      <c r="X153" s="19"/>
      <c r="Y153" s="19"/>
    </row>
    <row r="154" spans="1:25">
      <c r="A154" s="3"/>
      <c r="B154" s="3">
        <v>2012</v>
      </c>
      <c r="C154" s="30">
        <v>10714162.5</v>
      </c>
      <c r="D154" s="19"/>
      <c r="E154" s="19"/>
      <c r="F154" s="17">
        <v>6465272.92</v>
      </c>
      <c r="G154" s="11"/>
      <c r="H154" s="11"/>
      <c r="I154" s="11"/>
      <c r="J154" s="11"/>
      <c r="K154" s="11"/>
      <c r="L154" s="19"/>
      <c r="M154" s="19"/>
      <c r="N154" s="19"/>
      <c r="O154" s="19"/>
      <c r="P154" s="19"/>
      <c r="Q154" s="19"/>
      <c r="R154" s="19"/>
      <c r="S154" s="19"/>
      <c r="T154" s="19"/>
      <c r="U154" s="19"/>
      <c r="V154" s="19"/>
      <c r="W154" s="19"/>
      <c r="X154" s="19"/>
      <c r="Y154" s="19"/>
    </row>
    <row r="155" spans="1:25">
      <c r="A155" s="3"/>
      <c r="B155" s="3">
        <v>2011</v>
      </c>
      <c r="C155" s="19"/>
      <c r="D155" s="19"/>
      <c r="E155" s="19"/>
      <c r="F155" s="11"/>
      <c r="G155" s="11"/>
      <c r="H155" s="11"/>
      <c r="I155" s="11"/>
      <c r="J155" s="11"/>
      <c r="K155" s="11"/>
      <c r="L155" s="19"/>
      <c r="M155" s="19"/>
      <c r="N155" s="19"/>
      <c r="O155" s="19"/>
      <c r="P155" s="19"/>
      <c r="Q155" s="19"/>
      <c r="R155" s="19"/>
      <c r="S155" s="19"/>
      <c r="T155" s="19"/>
      <c r="U155" s="19"/>
      <c r="V155" s="19"/>
      <c r="W155" s="19"/>
      <c r="X155" s="19"/>
      <c r="Y155" s="19"/>
    </row>
    <row r="156" spans="1:25">
      <c r="A156" s="3"/>
      <c r="B156" s="3">
        <v>2010</v>
      </c>
      <c r="C156" s="19"/>
      <c r="D156" s="19"/>
      <c r="E156" s="19"/>
      <c r="F156" s="11"/>
      <c r="G156" s="11"/>
      <c r="H156" s="11"/>
      <c r="I156" s="11"/>
      <c r="J156" s="11"/>
      <c r="K156" s="11"/>
      <c r="L156" s="19"/>
      <c r="M156" s="19"/>
      <c r="N156" s="19"/>
      <c r="O156" s="19"/>
      <c r="P156" s="19"/>
      <c r="Q156" s="19"/>
      <c r="R156" s="19"/>
      <c r="S156" s="19"/>
      <c r="T156" s="19"/>
      <c r="U156" s="19"/>
      <c r="V156" s="19"/>
      <c r="W156" s="19"/>
      <c r="X156" s="19"/>
      <c r="Y156" s="19"/>
    </row>
    <row r="157" spans="1:25">
      <c r="A157" s="3" t="s">
        <v>67</v>
      </c>
      <c r="B157" s="3">
        <v>2023</v>
      </c>
      <c r="C157" s="30">
        <v>88428706.17</v>
      </c>
      <c r="D157" s="19"/>
      <c r="E157" s="19"/>
      <c r="F157" s="17">
        <v>1775533388.73</v>
      </c>
      <c r="G157" s="11"/>
      <c r="H157" s="11"/>
      <c r="I157" s="11"/>
      <c r="J157" s="11"/>
      <c r="K157" s="11"/>
      <c r="L157" s="19"/>
      <c r="M157" s="19"/>
      <c r="N157" s="19"/>
      <c r="O157" s="19"/>
      <c r="P157" s="19"/>
      <c r="Q157" s="19"/>
      <c r="R157" s="19"/>
      <c r="S157" s="19"/>
      <c r="T157" s="19"/>
      <c r="U157" s="19"/>
      <c r="V157" s="19"/>
      <c r="W157" s="19"/>
      <c r="X157" s="19"/>
      <c r="Y157" s="19"/>
    </row>
    <row r="158" spans="1:25">
      <c r="A158" s="3"/>
      <c r="B158" s="3">
        <v>2022</v>
      </c>
      <c r="C158" s="30">
        <v>84774174.84</v>
      </c>
      <c r="D158" s="19"/>
      <c r="E158" s="19"/>
      <c r="F158" s="17">
        <v>1807099521.05</v>
      </c>
      <c r="G158" s="11"/>
      <c r="H158" s="11"/>
      <c r="I158" s="11"/>
      <c r="J158" s="11"/>
      <c r="K158" s="11"/>
      <c r="L158" s="19"/>
      <c r="M158" s="19"/>
      <c r="N158" s="19"/>
      <c r="O158" s="19"/>
      <c r="P158" s="19"/>
      <c r="Q158" s="19"/>
      <c r="R158" s="19"/>
      <c r="S158" s="19"/>
      <c r="T158" s="19"/>
      <c r="U158" s="19"/>
      <c r="V158" s="19"/>
      <c r="W158" s="19"/>
      <c r="X158" s="19"/>
      <c r="Y158" s="19"/>
    </row>
    <row r="159" spans="1:25">
      <c r="A159" s="3"/>
      <c r="B159" s="3">
        <v>2021</v>
      </c>
      <c r="C159" s="30">
        <v>117307935.21</v>
      </c>
      <c r="D159" s="19"/>
      <c r="E159" s="19"/>
      <c r="F159" s="17">
        <v>1965123581.76</v>
      </c>
      <c r="G159" s="11"/>
      <c r="H159" s="11"/>
      <c r="I159" s="11"/>
      <c r="J159" s="11"/>
      <c r="K159" s="11"/>
      <c r="L159" s="19"/>
      <c r="M159" s="19"/>
      <c r="N159" s="19"/>
      <c r="O159" s="19"/>
      <c r="P159" s="19"/>
      <c r="Q159" s="19"/>
      <c r="R159" s="19"/>
      <c r="S159" s="19"/>
      <c r="T159" s="19"/>
      <c r="U159" s="19"/>
      <c r="V159" s="19"/>
      <c r="W159" s="19"/>
      <c r="X159" s="19"/>
      <c r="Y159" s="19"/>
    </row>
    <row r="160" spans="1:25">
      <c r="A160" s="3"/>
      <c r="B160" s="3">
        <v>2020</v>
      </c>
      <c r="C160" s="30">
        <v>-340140716.9</v>
      </c>
      <c r="D160" s="19"/>
      <c r="E160" s="19"/>
      <c r="F160" s="17">
        <v>1666381186.96</v>
      </c>
      <c r="G160" s="11"/>
      <c r="H160" s="11"/>
      <c r="I160" s="11"/>
      <c r="J160" s="11"/>
      <c r="K160" s="11"/>
      <c r="L160" s="19"/>
      <c r="M160" s="19"/>
      <c r="N160" s="19"/>
      <c r="O160" s="19"/>
      <c r="P160" s="19"/>
      <c r="Q160" s="19"/>
      <c r="R160" s="19"/>
      <c r="S160" s="19"/>
      <c r="T160" s="19"/>
      <c r="U160" s="19"/>
      <c r="V160" s="19"/>
      <c r="W160" s="19"/>
      <c r="X160" s="19"/>
      <c r="Y160" s="19"/>
    </row>
    <row r="161" spans="1:25">
      <c r="A161" s="3"/>
      <c r="B161" s="3">
        <v>2019</v>
      </c>
      <c r="C161" s="30">
        <v>18904455.37</v>
      </c>
      <c r="D161" s="19"/>
      <c r="E161" s="19"/>
      <c r="F161" s="17">
        <v>1822062332.55</v>
      </c>
      <c r="G161" s="11"/>
      <c r="H161" s="11"/>
      <c r="I161" s="11"/>
      <c r="J161" s="11"/>
      <c r="K161" s="11"/>
      <c r="L161" s="19"/>
      <c r="M161" s="19"/>
      <c r="N161" s="19"/>
      <c r="O161" s="19"/>
      <c r="P161" s="19"/>
      <c r="Q161" s="19"/>
      <c r="R161" s="19"/>
      <c r="S161" s="19"/>
      <c r="T161" s="19"/>
      <c r="U161" s="19"/>
      <c r="V161" s="19"/>
      <c r="W161" s="19"/>
      <c r="X161" s="19"/>
      <c r="Y161" s="19"/>
    </row>
    <row r="162" spans="1:25">
      <c r="A162" s="3"/>
      <c r="B162" s="3">
        <v>2018</v>
      </c>
      <c r="C162" s="30">
        <v>103889816.4</v>
      </c>
      <c r="D162" s="19"/>
      <c r="E162" s="19"/>
      <c r="F162" s="17">
        <v>1749493401.78</v>
      </c>
      <c r="G162" s="11"/>
      <c r="H162" s="11"/>
      <c r="I162" s="11"/>
      <c r="J162" s="11"/>
      <c r="K162" s="11"/>
      <c r="L162" s="19"/>
      <c r="M162" s="19"/>
      <c r="N162" s="19"/>
      <c r="O162" s="19"/>
      <c r="P162" s="19"/>
      <c r="Q162" s="19"/>
      <c r="R162" s="19"/>
      <c r="S162" s="19"/>
      <c r="T162" s="19"/>
      <c r="U162" s="19"/>
      <c r="V162" s="19"/>
      <c r="W162" s="19"/>
      <c r="X162" s="19"/>
      <c r="Y162" s="19"/>
    </row>
    <row r="163" spans="1:25">
      <c r="A163" s="3"/>
      <c r="B163" s="3">
        <v>2017</v>
      </c>
      <c r="C163" s="30">
        <v>146809823.33</v>
      </c>
      <c r="D163" s="19"/>
      <c r="E163" s="19"/>
      <c r="F163" s="17">
        <v>1832268001.47</v>
      </c>
      <c r="G163" s="11"/>
      <c r="H163" s="11"/>
      <c r="I163" s="11"/>
      <c r="J163" s="11"/>
      <c r="K163" s="11"/>
      <c r="L163" s="19"/>
      <c r="M163" s="19"/>
      <c r="N163" s="19"/>
      <c r="O163" s="19"/>
      <c r="P163" s="19"/>
      <c r="Q163" s="19"/>
      <c r="R163" s="19"/>
      <c r="S163" s="19"/>
      <c r="T163" s="19"/>
      <c r="U163" s="19"/>
      <c r="V163" s="19"/>
      <c r="W163" s="19"/>
      <c r="X163" s="19"/>
      <c r="Y163" s="19"/>
    </row>
    <row r="164" spans="1:25">
      <c r="A164" s="3"/>
      <c r="B164" s="3">
        <v>2016</v>
      </c>
      <c r="C164" s="30">
        <v>225115501.44</v>
      </c>
      <c r="D164" s="19"/>
      <c r="E164" s="19"/>
      <c r="F164" s="17">
        <v>1832144605.06</v>
      </c>
      <c r="G164" s="11"/>
      <c r="H164" s="11"/>
      <c r="I164" s="11"/>
      <c r="J164" s="11"/>
      <c r="K164" s="11"/>
      <c r="L164" s="19"/>
      <c r="M164" s="19"/>
      <c r="N164" s="19"/>
      <c r="O164" s="19"/>
      <c r="P164" s="19"/>
      <c r="Q164" s="19"/>
      <c r="R164" s="19"/>
      <c r="S164" s="19"/>
      <c r="T164" s="19"/>
      <c r="U164" s="19"/>
      <c r="V164" s="19"/>
      <c r="W164" s="19"/>
      <c r="X164" s="19"/>
      <c r="Y164" s="19"/>
    </row>
    <row r="165" spans="1:25">
      <c r="A165" s="3"/>
      <c r="B165" s="3">
        <v>2015</v>
      </c>
      <c r="C165" s="30">
        <v>283509623.51</v>
      </c>
      <c r="D165" s="19"/>
      <c r="E165" s="19"/>
      <c r="F165" s="17">
        <v>1554030721.35</v>
      </c>
      <c r="G165" s="11"/>
      <c r="H165" s="11"/>
      <c r="I165" s="11"/>
      <c r="J165" s="11"/>
      <c r="K165" s="11"/>
      <c r="L165" s="19"/>
      <c r="M165" s="19"/>
      <c r="N165" s="19"/>
      <c r="O165" s="19"/>
      <c r="P165" s="19"/>
      <c r="Q165" s="19"/>
      <c r="R165" s="19"/>
      <c r="S165" s="19"/>
      <c r="T165" s="19"/>
      <c r="U165" s="19"/>
      <c r="V165" s="19"/>
      <c r="W165" s="19"/>
      <c r="X165" s="19"/>
      <c r="Y165" s="19"/>
    </row>
    <row r="166" spans="1:25">
      <c r="A166" s="3"/>
      <c r="B166" s="3">
        <v>2014</v>
      </c>
      <c r="C166" s="30">
        <v>188665289.66</v>
      </c>
      <c r="D166" s="19"/>
      <c r="E166" s="19"/>
      <c r="F166" s="17">
        <v>1485240217.31</v>
      </c>
      <c r="G166" s="11"/>
      <c r="H166" s="11"/>
      <c r="I166" s="11"/>
      <c r="J166" s="11"/>
      <c r="K166" s="11"/>
      <c r="L166" s="19"/>
      <c r="M166" s="19"/>
      <c r="N166" s="19"/>
      <c r="O166" s="19"/>
      <c r="P166" s="19"/>
      <c r="Q166" s="19"/>
      <c r="R166" s="19"/>
      <c r="S166" s="19"/>
      <c r="T166" s="19"/>
      <c r="U166" s="19"/>
      <c r="V166" s="19"/>
      <c r="W166" s="19"/>
      <c r="X166" s="19"/>
      <c r="Y166" s="19"/>
    </row>
    <row r="167" spans="1:25">
      <c r="A167" s="3"/>
      <c r="B167" s="3">
        <v>2013</v>
      </c>
      <c r="C167" s="30">
        <v>161286500.76</v>
      </c>
      <c r="D167" s="19"/>
      <c r="E167" s="19"/>
      <c r="F167" s="17">
        <v>1567964673.91</v>
      </c>
      <c r="G167" s="11"/>
      <c r="H167" s="11"/>
      <c r="I167" s="11"/>
      <c r="J167" s="11"/>
      <c r="K167" s="11"/>
      <c r="L167" s="19"/>
      <c r="M167" s="19"/>
      <c r="N167" s="19"/>
      <c r="O167" s="19"/>
      <c r="P167" s="19"/>
      <c r="Q167" s="19"/>
      <c r="R167" s="19"/>
      <c r="S167" s="19"/>
      <c r="T167" s="19"/>
      <c r="U167" s="19"/>
      <c r="V167" s="19"/>
      <c r="W167" s="19"/>
      <c r="X167" s="19"/>
      <c r="Y167" s="19"/>
    </row>
    <row r="168" spans="1:25">
      <c r="A168" s="3"/>
      <c r="B168" s="3">
        <v>2012</v>
      </c>
      <c r="C168" s="30">
        <v>21457978.41</v>
      </c>
      <c r="D168" s="19"/>
      <c r="E168" s="19"/>
      <c r="F168" s="17">
        <v>1767919179.09</v>
      </c>
      <c r="G168" s="11"/>
      <c r="H168" s="11"/>
      <c r="I168" s="11"/>
      <c r="J168" s="11"/>
      <c r="K168" s="11"/>
      <c r="L168" s="19"/>
      <c r="M168" s="19"/>
      <c r="N168" s="19"/>
      <c r="O168" s="19"/>
      <c r="P168" s="19"/>
      <c r="Q168" s="19"/>
      <c r="R168" s="19"/>
      <c r="S168" s="19"/>
      <c r="T168" s="19"/>
      <c r="U168" s="19"/>
      <c r="V168" s="19"/>
      <c r="W168" s="19"/>
      <c r="X168" s="19"/>
      <c r="Y168" s="19"/>
    </row>
    <row r="169" spans="1:25">
      <c r="A169" s="3"/>
      <c r="B169" s="3">
        <v>2011</v>
      </c>
      <c r="C169" s="19"/>
      <c r="D169" s="19"/>
      <c r="E169" s="19"/>
      <c r="F169" s="11"/>
      <c r="G169" s="11"/>
      <c r="H169" s="11"/>
      <c r="I169" s="11"/>
      <c r="J169" s="11"/>
      <c r="K169" s="11"/>
      <c r="L169" s="19"/>
      <c r="M169" s="19"/>
      <c r="N169" s="19"/>
      <c r="O169" s="19"/>
      <c r="P169" s="19"/>
      <c r="Q169" s="19"/>
      <c r="R169" s="19"/>
      <c r="S169" s="19"/>
      <c r="T169" s="19"/>
      <c r="U169" s="19"/>
      <c r="V169" s="19"/>
      <c r="W169" s="19"/>
      <c r="X169" s="19"/>
      <c r="Y169" s="19"/>
    </row>
    <row r="170" spans="1:25">
      <c r="A170" s="3"/>
      <c r="B170" s="3">
        <v>2010</v>
      </c>
      <c r="C170" s="19"/>
      <c r="D170" s="19"/>
      <c r="E170" s="19"/>
      <c r="F170" s="11"/>
      <c r="G170" s="11"/>
      <c r="H170" s="11"/>
      <c r="I170" s="11"/>
      <c r="J170" s="11"/>
      <c r="K170" s="11"/>
      <c r="L170" s="19"/>
      <c r="M170" s="19"/>
      <c r="N170" s="19"/>
      <c r="O170" s="19"/>
      <c r="P170" s="19"/>
      <c r="Q170" s="19"/>
      <c r="R170" s="19"/>
      <c r="S170" s="19"/>
      <c r="T170" s="19"/>
      <c r="U170" s="19"/>
      <c r="V170" s="19"/>
      <c r="W170" s="19"/>
      <c r="X170" s="19"/>
      <c r="Y170" s="19"/>
    </row>
    <row r="171" spans="1:25">
      <c r="A171" s="3" t="s">
        <v>68</v>
      </c>
      <c r="B171" s="3">
        <v>2023</v>
      </c>
      <c r="C171" s="30">
        <v>48040604.54</v>
      </c>
      <c r="D171" s="19"/>
      <c r="E171" s="19"/>
      <c r="F171" s="17">
        <v>4737927142.63</v>
      </c>
      <c r="G171" s="11"/>
      <c r="H171" s="11"/>
      <c r="I171" s="11"/>
      <c r="J171" s="11"/>
      <c r="K171" s="11"/>
      <c r="L171" s="19"/>
      <c r="M171" s="19"/>
      <c r="N171" s="19"/>
      <c r="O171" s="19"/>
      <c r="P171" s="19"/>
      <c r="Q171" s="19"/>
      <c r="R171" s="19"/>
      <c r="S171" s="19"/>
      <c r="T171" s="19"/>
      <c r="U171" s="19"/>
      <c r="V171" s="19"/>
      <c r="W171" s="19"/>
      <c r="X171" s="19"/>
      <c r="Y171" s="19"/>
    </row>
    <row r="172" spans="1:25">
      <c r="A172" s="3"/>
      <c r="B172" s="3">
        <v>2022</v>
      </c>
      <c r="C172" s="30">
        <v>-99909613.88</v>
      </c>
      <c r="D172" s="19"/>
      <c r="E172" s="19"/>
      <c r="F172" s="17">
        <v>4333162432.86</v>
      </c>
      <c r="G172" s="11"/>
      <c r="H172" s="11"/>
      <c r="I172" s="11"/>
      <c r="J172" s="11"/>
      <c r="K172" s="11"/>
      <c r="L172" s="19"/>
      <c r="M172" s="19"/>
      <c r="N172" s="19"/>
      <c r="O172" s="19"/>
      <c r="P172" s="19"/>
      <c r="Q172" s="19"/>
      <c r="R172" s="19"/>
      <c r="S172" s="19"/>
      <c r="T172" s="19"/>
      <c r="U172" s="19"/>
      <c r="V172" s="19"/>
      <c r="W172" s="19"/>
      <c r="X172" s="19"/>
      <c r="Y172" s="19"/>
    </row>
    <row r="173" spans="1:25">
      <c r="A173" s="3"/>
      <c r="B173" s="3">
        <v>2021</v>
      </c>
      <c r="C173" s="30">
        <v>-207335932.39</v>
      </c>
      <c r="D173" s="19"/>
      <c r="E173" s="19"/>
      <c r="F173" s="17">
        <v>5496738497.1</v>
      </c>
      <c r="G173" s="11"/>
      <c r="H173" s="11"/>
      <c r="I173" s="11"/>
      <c r="J173" s="11"/>
      <c r="K173" s="11"/>
      <c r="L173" s="19"/>
      <c r="M173" s="19"/>
      <c r="N173" s="19"/>
      <c r="O173" s="19"/>
      <c r="P173" s="19"/>
      <c r="Q173" s="19"/>
      <c r="R173" s="19"/>
      <c r="S173" s="19"/>
      <c r="T173" s="19"/>
      <c r="U173" s="19"/>
      <c r="V173" s="19"/>
      <c r="W173" s="19"/>
      <c r="X173" s="19"/>
      <c r="Y173" s="19"/>
    </row>
    <row r="174" spans="1:25">
      <c r="A174" s="3"/>
      <c r="B174" s="3">
        <v>2020</v>
      </c>
      <c r="C174" s="30">
        <v>102138635.2</v>
      </c>
      <c r="D174" s="19"/>
      <c r="E174" s="19"/>
      <c r="F174" s="17">
        <v>5596166688.57</v>
      </c>
      <c r="G174" s="11"/>
      <c r="H174" s="11"/>
      <c r="I174" s="11"/>
      <c r="J174" s="11"/>
      <c r="K174" s="11"/>
      <c r="L174" s="19"/>
      <c r="M174" s="19"/>
      <c r="N174" s="19"/>
      <c r="O174" s="19"/>
      <c r="P174" s="19"/>
      <c r="Q174" s="19"/>
      <c r="R174" s="19"/>
      <c r="S174" s="19"/>
      <c r="T174" s="19"/>
      <c r="U174" s="19"/>
      <c r="V174" s="19"/>
      <c r="W174" s="19"/>
      <c r="X174" s="19"/>
      <c r="Y174" s="19"/>
    </row>
    <row r="175" spans="1:25">
      <c r="A175" s="3"/>
      <c r="B175" s="3">
        <v>2019</v>
      </c>
      <c r="C175" s="30">
        <v>-210987259.99</v>
      </c>
      <c r="D175" s="19"/>
      <c r="E175" s="19"/>
      <c r="F175" s="17">
        <v>2999796247.39</v>
      </c>
      <c r="G175" s="11"/>
      <c r="H175" s="11"/>
      <c r="I175" s="11"/>
      <c r="J175" s="11"/>
      <c r="K175" s="11"/>
      <c r="L175" s="19"/>
      <c r="M175" s="19"/>
      <c r="N175" s="19"/>
      <c r="O175" s="19"/>
      <c r="P175" s="19"/>
      <c r="Q175" s="19"/>
      <c r="R175" s="19"/>
      <c r="S175" s="19"/>
      <c r="T175" s="19"/>
      <c r="U175" s="19"/>
      <c r="V175" s="19"/>
      <c r="W175" s="19"/>
      <c r="X175" s="19"/>
      <c r="Y175" s="19"/>
    </row>
    <row r="176" spans="1:25">
      <c r="A176" s="3"/>
      <c r="B176" s="3">
        <v>2018</v>
      </c>
      <c r="C176" s="30">
        <v>56628475.46</v>
      </c>
      <c r="D176" s="19"/>
      <c r="E176" s="19"/>
      <c r="F176" s="17">
        <v>3147127036.11</v>
      </c>
      <c r="G176" s="11"/>
      <c r="H176" s="11"/>
      <c r="I176" s="11"/>
      <c r="J176" s="11"/>
      <c r="K176" s="11"/>
      <c r="L176" s="19"/>
      <c r="M176" s="19"/>
      <c r="N176" s="19"/>
      <c r="O176" s="19"/>
      <c r="P176" s="19"/>
      <c r="Q176" s="19"/>
      <c r="R176" s="19"/>
      <c r="S176" s="19"/>
      <c r="T176" s="19"/>
      <c r="U176" s="19"/>
      <c r="V176" s="19"/>
      <c r="W176" s="19"/>
      <c r="X176" s="19"/>
      <c r="Y176" s="19"/>
    </row>
    <row r="177" spans="1:25">
      <c r="A177" s="3"/>
      <c r="B177" s="3">
        <v>2017</v>
      </c>
      <c r="C177" s="30">
        <v>66736337.57</v>
      </c>
      <c r="D177" s="19"/>
      <c r="E177" s="19"/>
      <c r="F177" s="17">
        <v>2582174536.82</v>
      </c>
      <c r="G177" s="11"/>
      <c r="H177" s="11"/>
      <c r="I177" s="11"/>
      <c r="J177" s="11"/>
      <c r="K177" s="11"/>
      <c r="L177" s="19"/>
      <c r="M177" s="19"/>
      <c r="N177" s="19"/>
      <c r="O177" s="19"/>
      <c r="P177" s="19"/>
      <c r="Q177" s="19"/>
      <c r="R177" s="19"/>
      <c r="S177" s="19"/>
      <c r="T177" s="19"/>
      <c r="U177" s="19"/>
      <c r="V177" s="19"/>
      <c r="W177" s="19"/>
      <c r="X177" s="19"/>
      <c r="Y177" s="19"/>
    </row>
    <row r="178" spans="1:25">
      <c r="A178" s="3"/>
      <c r="B178" s="3">
        <v>2016</v>
      </c>
      <c r="C178" s="30">
        <v>33031863.32</v>
      </c>
      <c r="D178" s="19"/>
      <c r="E178" s="19"/>
      <c r="F178" s="17">
        <v>1732032999.92</v>
      </c>
      <c r="G178" s="11"/>
      <c r="H178" s="11"/>
      <c r="I178" s="11"/>
      <c r="J178" s="11"/>
      <c r="K178" s="11"/>
      <c r="L178" s="19"/>
      <c r="M178" s="19"/>
      <c r="N178" s="19"/>
      <c r="O178" s="19"/>
      <c r="P178" s="19"/>
      <c r="Q178" s="19"/>
      <c r="R178" s="19"/>
      <c r="S178" s="19"/>
      <c r="T178" s="19"/>
      <c r="U178" s="19"/>
      <c r="V178" s="19"/>
      <c r="W178" s="19"/>
      <c r="X178" s="19"/>
      <c r="Y178" s="19"/>
    </row>
    <row r="179" spans="1:25">
      <c r="A179" s="3"/>
      <c r="B179" s="3">
        <v>2015</v>
      </c>
      <c r="C179" s="30">
        <v>27150261.04</v>
      </c>
      <c r="D179" s="19"/>
      <c r="E179" s="19"/>
      <c r="F179" s="17">
        <v>1858126553.56</v>
      </c>
      <c r="G179" s="11"/>
      <c r="H179" s="11"/>
      <c r="I179" s="11"/>
      <c r="J179" s="11"/>
      <c r="K179" s="11"/>
      <c r="L179" s="19"/>
      <c r="M179" s="19"/>
      <c r="N179" s="19"/>
      <c r="O179" s="19"/>
      <c r="P179" s="19"/>
      <c r="Q179" s="19"/>
      <c r="R179" s="19"/>
      <c r="S179" s="19"/>
      <c r="T179" s="19"/>
      <c r="U179" s="19"/>
      <c r="V179" s="19"/>
      <c r="W179" s="19"/>
      <c r="X179" s="19"/>
      <c r="Y179" s="19"/>
    </row>
    <row r="180" spans="1:25">
      <c r="A180" s="3"/>
      <c r="B180" s="3">
        <v>2014</v>
      </c>
      <c r="C180" s="30">
        <v>50218130.29</v>
      </c>
      <c r="D180" s="19"/>
      <c r="E180" s="19"/>
      <c r="F180" s="17">
        <v>1424595966.98</v>
      </c>
      <c r="G180" s="11"/>
      <c r="H180" s="11"/>
      <c r="I180" s="11"/>
      <c r="J180" s="11"/>
      <c r="K180" s="11"/>
      <c r="L180" s="19"/>
      <c r="M180" s="19"/>
      <c r="N180" s="19"/>
      <c r="O180" s="19"/>
      <c r="P180" s="19"/>
      <c r="Q180" s="19"/>
      <c r="R180" s="19"/>
      <c r="S180" s="19"/>
      <c r="T180" s="19"/>
      <c r="U180" s="19"/>
      <c r="V180" s="19"/>
      <c r="W180" s="19"/>
      <c r="X180" s="19"/>
      <c r="Y180" s="19"/>
    </row>
    <row r="181" spans="1:25">
      <c r="A181" s="3"/>
      <c r="B181" s="3">
        <v>2013</v>
      </c>
      <c r="C181" s="30">
        <v>63490809.52</v>
      </c>
      <c r="D181" s="19"/>
      <c r="E181" s="19"/>
      <c r="F181" s="17">
        <v>1393337992.91</v>
      </c>
      <c r="G181" s="11"/>
      <c r="H181" s="11"/>
      <c r="I181" s="11"/>
      <c r="J181" s="11"/>
      <c r="K181" s="11"/>
      <c r="L181" s="19"/>
      <c r="M181" s="19"/>
      <c r="N181" s="19"/>
      <c r="O181" s="19"/>
      <c r="P181" s="19"/>
      <c r="Q181" s="19"/>
      <c r="R181" s="19"/>
      <c r="S181" s="19"/>
      <c r="T181" s="19"/>
      <c r="U181" s="19"/>
      <c r="V181" s="19"/>
      <c r="W181" s="19"/>
      <c r="X181" s="19"/>
      <c r="Y181" s="19"/>
    </row>
    <row r="182" spans="1:25">
      <c r="A182" s="3"/>
      <c r="B182" s="3">
        <v>2012</v>
      </c>
      <c r="C182" s="30">
        <v>44301110.87</v>
      </c>
      <c r="D182" s="19"/>
      <c r="E182" s="19"/>
      <c r="F182" s="17">
        <v>938400482.09</v>
      </c>
      <c r="G182" s="11"/>
      <c r="H182" s="11"/>
      <c r="I182" s="11"/>
      <c r="J182" s="11"/>
      <c r="K182" s="11"/>
      <c r="L182" s="19"/>
      <c r="M182" s="19"/>
      <c r="N182" s="19"/>
      <c r="O182" s="19"/>
      <c r="P182" s="19"/>
      <c r="Q182" s="19"/>
      <c r="R182" s="19"/>
      <c r="S182" s="19"/>
      <c r="T182" s="19"/>
      <c r="U182" s="19"/>
      <c r="V182" s="19"/>
      <c r="W182" s="19"/>
      <c r="X182" s="19"/>
      <c r="Y182" s="19"/>
    </row>
    <row r="183" spans="1:25">
      <c r="A183" s="3"/>
      <c r="B183" s="3">
        <v>2011</v>
      </c>
      <c r="C183" s="19"/>
      <c r="D183" s="19"/>
      <c r="E183" s="19"/>
      <c r="F183" s="11"/>
      <c r="G183" s="11"/>
      <c r="H183" s="11"/>
      <c r="I183" s="11"/>
      <c r="J183" s="11"/>
      <c r="K183" s="11"/>
      <c r="L183" s="19"/>
      <c r="M183" s="19"/>
      <c r="N183" s="19"/>
      <c r="O183" s="19"/>
      <c r="P183" s="19"/>
      <c r="Q183" s="19"/>
      <c r="R183" s="19"/>
      <c r="S183" s="19"/>
      <c r="T183" s="19"/>
      <c r="U183" s="19"/>
      <c r="V183" s="19"/>
      <c r="W183" s="19"/>
      <c r="X183" s="19"/>
      <c r="Y183" s="19"/>
    </row>
    <row r="184" spans="1:25">
      <c r="A184" s="3"/>
      <c r="B184" s="3">
        <v>2010</v>
      </c>
      <c r="C184" s="19"/>
      <c r="D184" s="19"/>
      <c r="E184" s="19"/>
      <c r="F184" s="11"/>
      <c r="G184" s="11"/>
      <c r="H184" s="11"/>
      <c r="I184" s="11"/>
      <c r="J184" s="11"/>
      <c r="K184" s="11"/>
      <c r="L184" s="19"/>
      <c r="M184" s="19"/>
      <c r="N184" s="19"/>
      <c r="O184" s="19"/>
      <c r="P184" s="19"/>
      <c r="Q184" s="19"/>
      <c r="R184" s="19"/>
      <c r="S184" s="19"/>
      <c r="T184" s="19"/>
      <c r="U184" s="19"/>
      <c r="V184" s="19"/>
      <c r="W184" s="19"/>
      <c r="X184" s="19"/>
      <c r="Y184" s="19"/>
    </row>
    <row r="185" spans="1:25">
      <c r="A185" s="3" t="s">
        <v>69</v>
      </c>
      <c r="B185" s="3">
        <v>2023</v>
      </c>
      <c r="C185" s="30">
        <v>41582920</v>
      </c>
      <c r="D185" s="19"/>
      <c r="E185" s="19"/>
      <c r="F185" s="17">
        <v>536433271.25</v>
      </c>
      <c r="G185" s="11"/>
      <c r="H185" s="11"/>
      <c r="I185" s="11"/>
      <c r="J185" s="11"/>
      <c r="K185" s="11"/>
      <c r="L185" s="19"/>
      <c r="M185" s="19"/>
      <c r="N185" s="19"/>
      <c r="O185" s="19"/>
      <c r="P185" s="19"/>
      <c r="Q185" s="19"/>
      <c r="R185" s="19"/>
      <c r="S185" s="19"/>
      <c r="T185" s="19"/>
      <c r="U185" s="19"/>
      <c r="V185" s="19"/>
      <c r="W185" s="19"/>
      <c r="X185" s="19"/>
      <c r="Y185" s="19"/>
    </row>
    <row r="186" spans="1:25">
      <c r="A186" s="3"/>
      <c r="B186" s="3">
        <v>2022</v>
      </c>
      <c r="C186" s="30">
        <v>32947070.49</v>
      </c>
      <c r="D186" s="19"/>
      <c r="E186" s="19"/>
      <c r="F186" s="17">
        <v>485497084.51</v>
      </c>
      <c r="G186" s="11"/>
      <c r="H186" s="11"/>
      <c r="I186" s="11"/>
      <c r="J186" s="11"/>
      <c r="K186" s="11"/>
      <c r="L186" s="19"/>
      <c r="M186" s="19"/>
      <c r="N186" s="19"/>
      <c r="O186" s="19"/>
      <c r="P186" s="19"/>
      <c r="Q186" s="19"/>
      <c r="R186" s="19"/>
      <c r="S186" s="19"/>
      <c r="T186" s="19"/>
      <c r="U186" s="19"/>
      <c r="V186" s="19"/>
      <c r="W186" s="19"/>
      <c r="X186" s="19"/>
      <c r="Y186" s="19"/>
    </row>
    <row r="187" spans="1:25">
      <c r="A187" s="3"/>
      <c r="B187" s="3">
        <v>2021</v>
      </c>
      <c r="C187" s="30">
        <v>58685699.8</v>
      </c>
      <c r="D187" s="19"/>
      <c r="E187" s="19"/>
      <c r="F187" s="17">
        <v>624146372.46</v>
      </c>
      <c r="G187" s="11"/>
      <c r="H187" s="11"/>
      <c r="I187" s="11"/>
      <c r="J187" s="11"/>
      <c r="K187" s="11"/>
      <c r="L187" s="19"/>
      <c r="M187" s="19"/>
      <c r="N187" s="19"/>
      <c r="O187" s="19"/>
      <c r="P187" s="19"/>
      <c r="Q187" s="19"/>
      <c r="R187" s="19"/>
      <c r="S187" s="19"/>
      <c r="T187" s="19"/>
      <c r="U187" s="19"/>
      <c r="V187" s="19"/>
      <c r="W187" s="19"/>
      <c r="X187" s="19"/>
      <c r="Y187" s="19"/>
    </row>
    <row r="188" spans="1:25">
      <c r="A188" s="3"/>
      <c r="B188" s="3">
        <v>2020</v>
      </c>
      <c r="C188" s="30">
        <v>15944165.21</v>
      </c>
      <c r="D188" s="19"/>
      <c r="E188" s="19"/>
      <c r="F188" s="17">
        <v>319913844.04</v>
      </c>
      <c r="G188" s="11"/>
      <c r="H188" s="11"/>
      <c r="I188" s="11"/>
      <c r="J188" s="11"/>
      <c r="K188" s="11"/>
      <c r="L188" s="19"/>
      <c r="M188" s="19"/>
      <c r="N188" s="19"/>
      <c r="O188" s="19"/>
      <c r="P188" s="19"/>
      <c r="Q188" s="19"/>
      <c r="R188" s="19"/>
      <c r="S188" s="19"/>
      <c r="T188" s="19"/>
      <c r="U188" s="19"/>
      <c r="V188" s="19"/>
      <c r="W188" s="19"/>
      <c r="X188" s="19"/>
      <c r="Y188" s="19"/>
    </row>
    <row r="189" spans="1:25">
      <c r="A189" s="3"/>
      <c r="B189" s="3">
        <v>2019</v>
      </c>
      <c r="C189" s="30">
        <v>52633493.6</v>
      </c>
      <c r="D189" s="19"/>
      <c r="E189" s="19"/>
      <c r="F189" s="17">
        <v>392668484.97</v>
      </c>
      <c r="G189" s="11"/>
      <c r="H189" s="11"/>
      <c r="I189" s="11"/>
      <c r="J189" s="11"/>
      <c r="K189" s="11"/>
      <c r="L189" s="19"/>
      <c r="M189" s="19"/>
      <c r="N189" s="19"/>
      <c r="O189" s="19"/>
      <c r="P189" s="19"/>
      <c r="Q189" s="19"/>
      <c r="R189" s="19"/>
      <c r="S189" s="19"/>
      <c r="T189" s="19"/>
      <c r="U189" s="19"/>
      <c r="V189" s="19"/>
      <c r="W189" s="19"/>
      <c r="X189" s="19"/>
      <c r="Y189" s="19"/>
    </row>
    <row r="190" spans="1:25">
      <c r="A190" s="3"/>
      <c r="B190" s="3">
        <v>2018</v>
      </c>
      <c r="C190" s="30">
        <v>65669960.25</v>
      </c>
      <c r="D190" s="19"/>
      <c r="E190" s="19"/>
      <c r="F190" s="17">
        <v>423446336.47</v>
      </c>
      <c r="G190" s="11"/>
      <c r="H190" s="11"/>
      <c r="I190" s="11"/>
      <c r="J190" s="11"/>
      <c r="K190" s="11"/>
      <c r="L190" s="19"/>
      <c r="M190" s="19"/>
      <c r="N190" s="19"/>
      <c r="O190" s="19"/>
      <c r="P190" s="19"/>
      <c r="Q190" s="19"/>
      <c r="R190" s="19"/>
      <c r="S190" s="19"/>
      <c r="T190" s="19"/>
      <c r="U190" s="19"/>
      <c r="V190" s="19"/>
      <c r="W190" s="19"/>
      <c r="X190" s="19"/>
      <c r="Y190" s="19"/>
    </row>
    <row r="191" spans="1:25">
      <c r="A191" s="3"/>
      <c r="B191" s="3">
        <v>2017</v>
      </c>
      <c r="C191" s="30">
        <v>46965688.5</v>
      </c>
      <c r="D191" s="19"/>
      <c r="E191" s="19"/>
      <c r="F191" s="17">
        <v>333828699.66</v>
      </c>
      <c r="G191" s="11"/>
      <c r="H191" s="11"/>
      <c r="I191" s="11"/>
      <c r="J191" s="11"/>
      <c r="K191" s="11"/>
      <c r="L191" s="19"/>
      <c r="M191" s="19"/>
      <c r="N191" s="19"/>
      <c r="O191" s="19"/>
      <c r="P191" s="19"/>
      <c r="Q191" s="19"/>
      <c r="R191" s="19"/>
      <c r="S191" s="19"/>
      <c r="T191" s="19"/>
      <c r="U191" s="19"/>
      <c r="V191" s="19"/>
      <c r="W191" s="19"/>
      <c r="X191" s="19"/>
      <c r="Y191" s="19"/>
    </row>
    <row r="192" spans="1:25">
      <c r="A192" s="3"/>
      <c r="B192" s="3">
        <v>2016</v>
      </c>
      <c r="C192" s="30">
        <v>34624710.5</v>
      </c>
      <c r="D192" s="19"/>
      <c r="E192" s="19"/>
      <c r="F192" s="17">
        <v>298673821.33</v>
      </c>
      <c r="G192" s="11"/>
      <c r="H192" s="11"/>
      <c r="I192" s="11"/>
      <c r="J192" s="11"/>
      <c r="K192" s="11"/>
      <c r="L192" s="19"/>
      <c r="M192" s="19"/>
      <c r="N192" s="19"/>
      <c r="O192" s="19"/>
      <c r="P192" s="19"/>
      <c r="Q192" s="19"/>
      <c r="R192" s="19"/>
      <c r="S192" s="19"/>
      <c r="T192" s="19"/>
      <c r="U192" s="19"/>
      <c r="V192" s="19"/>
      <c r="W192" s="19"/>
      <c r="X192" s="19"/>
      <c r="Y192" s="19"/>
    </row>
    <row r="193" spans="1:25">
      <c r="A193" s="3"/>
      <c r="B193" s="3">
        <v>2015</v>
      </c>
      <c r="C193" s="30">
        <v>33084807.59</v>
      </c>
      <c r="D193" s="19"/>
      <c r="E193" s="19"/>
      <c r="F193" s="17">
        <v>182636467.78</v>
      </c>
      <c r="G193" s="11"/>
      <c r="H193" s="11"/>
      <c r="I193" s="11"/>
      <c r="J193" s="11"/>
      <c r="K193" s="11"/>
      <c r="L193" s="19"/>
      <c r="M193" s="19"/>
      <c r="N193" s="19"/>
      <c r="O193" s="19"/>
      <c r="P193" s="19"/>
      <c r="Q193" s="19"/>
      <c r="R193" s="19"/>
      <c r="S193" s="19"/>
      <c r="T193" s="19"/>
      <c r="U193" s="19"/>
      <c r="V193" s="19"/>
      <c r="W193" s="19"/>
      <c r="X193" s="19"/>
      <c r="Y193" s="19"/>
    </row>
    <row r="194" spans="1:25">
      <c r="A194" s="3"/>
      <c r="B194" s="3">
        <v>2014</v>
      </c>
      <c r="C194" s="30">
        <v>29079937.06</v>
      </c>
      <c r="D194" s="19"/>
      <c r="E194" s="19"/>
      <c r="F194" s="17">
        <v>216167998.77</v>
      </c>
      <c r="G194" s="11"/>
      <c r="H194" s="11"/>
      <c r="I194" s="11"/>
      <c r="J194" s="11"/>
      <c r="K194" s="11"/>
      <c r="L194" s="19"/>
      <c r="M194" s="19"/>
      <c r="N194" s="19"/>
      <c r="O194" s="19"/>
      <c r="P194" s="19"/>
      <c r="Q194" s="19"/>
      <c r="R194" s="19"/>
      <c r="S194" s="19"/>
      <c r="T194" s="19"/>
      <c r="U194" s="19"/>
      <c r="V194" s="19"/>
      <c r="W194" s="19"/>
      <c r="X194" s="19"/>
      <c r="Y194" s="19"/>
    </row>
    <row r="195" spans="1:25">
      <c r="A195" s="3"/>
      <c r="B195" s="3">
        <v>2013</v>
      </c>
      <c r="C195" s="30">
        <v>8721165.59</v>
      </c>
      <c r="D195" s="19"/>
      <c r="E195" s="19"/>
      <c r="F195" s="17">
        <v>141769665.51</v>
      </c>
      <c r="G195" s="11"/>
      <c r="H195" s="11"/>
      <c r="I195" s="11"/>
      <c r="J195" s="11"/>
      <c r="K195" s="11"/>
      <c r="L195" s="19"/>
      <c r="M195" s="19"/>
      <c r="N195" s="19"/>
      <c r="O195" s="19"/>
      <c r="P195" s="19"/>
      <c r="Q195" s="19"/>
      <c r="R195" s="19"/>
      <c r="S195" s="19"/>
      <c r="T195" s="19"/>
      <c r="U195" s="19"/>
      <c r="V195" s="19"/>
      <c r="W195" s="19"/>
      <c r="X195" s="19"/>
      <c r="Y195" s="19"/>
    </row>
    <row r="196" spans="1:25">
      <c r="A196" s="3"/>
      <c r="B196" s="3">
        <v>2012</v>
      </c>
      <c r="C196" s="30" t="s">
        <v>110</v>
      </c>
      <c r="D196" s="19"/>
      <c r="E196" s="19"/>
      <c r="F196" s="17" t="s">
        <v>110</v>
      </c>
      <c r="G196" s="11"/>
      <c r="H196" s="11"/>
      <c r="I196" s="11"/>
      <c r="J196" s="11"/>
      <c r="K196" s="11"/>
      <c r="L196" s="19"/>
      <c r="M196" s="19"/>
      <c r="N196" s="19"/>
      <c r="O196" s="19"/>
      <c r="P196" s="19"/>
      <c r="Q196" s="19"/>
      <c r="R196" s="19"/>
      <c r="S196" s="19"/>
      <c r="T196" s="19"/>
      <c r="U196" s="19"/>
      <c r="V196" s="19"/>
      <c r="W196" s="19"/>
      <c r="X196" s="19"/>
      <c r="Y196" s="19"/>
    </row>
    <row r="197" spans="1:25">
      <c r="A197" s="3"/>
      <c r="B197" s="3">
        <v>2011</v>
      </c>
      <c r="C197" s="19"/>
      <c r="D197" s="19"/>
      <c r="E197" s="19"/>
      <c r="F197" s="11"/>
      <c r="G197" s="11"/>
      <c r="H197" s="11"/>
      <c r="I197" s="11"/>
      <c r="J197" s="11"/>
      <c r="K197" s="11"/>
      <c r="L197" s="19"/>
      <c r="M197" s="19"/>
      <c r="N197" s="19"/>
      <c r="O197" s="19"/>
      <c r="P197" s="19"/>
      <c r="Q197" s="19"/>
      <c r="R197" s="19"/>
      <c r="S197" s="19"/>
      <c r="T197" s="19"/>
      <c r="U197" s="19"/>
      <c r="V197" s="19"/>
      <c r="W197" s="19"/>
      <c r="X197" s="19"/>
      <c r="Y197" s="19"/>
    </row>
    <row r="198" spans="1:25">
      <c r="A198" s="3"/>
      <c r="B198" s="3">
        <v>2010</v>
      </c>
      <c r="C198" s="19"/>
      <c r="D198" s="19"/>
      <c r="E198" s="19"/>
      <c r="F198" s="11"/>
      <c r="G198" s="11"/>
      <c r="H198" s="11"/>
      <c r="I198" s="11"/>
      <c r="J198" s="11"/>
      <c r="K198" s="11"/>
      <c r="L198" s="19"/>
      <c r="M198" s="19"/>
      <c r="N198" s="19"/>
      <c r="O198" s="19"/>
      <c r="P198" s="19"/>
      <c r="Q198" s="19"/>
      <c r="R198" s="19"/>
      <c r="S198" s="19"/>
      <c r="T198" s="19"/>
      <c r="U198" s="19"/>
      <c r="V198" s="19"/>
      <c r="W198" s="19"/>
      <c r="X198" s="19"/>
      <c r="Y198" s="19"/>
    </row>
    <row r="199" spans="1:25">
      <c r="A199" s="3" t="s">
        <v>70</v>
      </c>
      <c r="B199" s="3">
        <v>2023</v>
      </c>
      <c r="C199" s="30">
        <v>32904277.02</v>
      </c>
      <c r="D199" s="19"/>
      <c r="E199" s="19"/>
      <c r="F199" s="17">
        <v>2251161070.18</v>
      </c>
      <c r="G199" s="11"/>
      <c r="H199" s="11"/>
      <c r="I199" s="11"/>
      <c r="J199" s="11"/>
      <c r="K199" s="11"/>
      <c r="L199" s="19"/>
      <c r="M199" s="19"/>
      <c r="N199" s="19"/>
      <c r="O199" s="19"/>
      <c r="P199" s="19"/>
      <c r="Q199" s="19"/>
      <c r="R199" s="19"/>
      <c r="S199" s="19"/>
      <c r="T199" s="19"/>
      <c r="U199" s="19"/>
      <c r="V199" s="19"/>
      <c r="W199" s="19"/>
      <c r="X199" s="19"/>
      <c r="Y199" s="19"/>
    </row>
    <row r="200" spans="1:25">
      <c r="A200" s="3"/>
      <c r="B200" s="3">
        <v>2022</v>
      </c>
      <c r="C200" s="30">
        <v>-147624188.24</v>
      </c>
      <c r="D200" s="19"/>
      <c r="E200" s="19"/>
      <c r="F200" s="17">
        <v>2174832751.31</v>
      </c>
      <c r="G200" s="11"/>
      <c r="H200" s="11"/>
      <c r="I200" s="11"/>
      <c r="J200" s="11"/>
      <c r="K200" s="11"/>
      <c r="L200" s="19"/>
      <c r="M200" s="19"/>
      <c r="N200" s="19"/>
      <c r="O200" s="19"/>
      <c r="P200" s="19"/>
      <c r="Q200" s="19"/>
      <c r="R200" s="19"/>
      <c r="S200" s="19"/>
      <c r="T200" s="19"/>
      <c r="U200" s="19"/>
      <c r="V200" s="19"/>
      <c r="W200" s="19"/>
      <c r="X200" s="19"/>
      <c r="Y200" s="19"/>
    </row>
    <row r="201" spans="1:25">
      <c r="A201" s="3"/>
      <c r="B201" s="3">
        <v>2021</v>
      </c>
      <c r="C201" s="30">
        <v>-34304893.28</v>
      </c>
      <c r="D201" s="19"/>
      <c r="E201" s="19"/>
      <c r="F201" s="17">
        <v>2846865179.04</v>
      </c>
      <c r="G201" s="11"/>
      <c r="H201" s="11"/>
      <c r="I201" s="11"/>
      <c r="J201" s="11"/>
      <c r="K201" s="11"/>
      <c r="L201" s="19"/>
      <c r="M201" s="19"/>
      <c r="N201" s="19"/>
      <c r="O201" s="19"/>
      <c r="P201" s="19"/>
      <c r="Q201" s="19"/>
      <c r="R201" s="19"/>
      <c r="S201" s="19"/>
      <c r="T201" s="19"/>
      <c r="U201" s="19"/>
      <c r="V201" s="19"/>
      <c r="W201" s="19"/>
      <c r="X201" s="19"/>
      <c r="Y201" s="19"/>
    </row>
    <row r="202" spans="1:25">
      <c r="A202" s="3"/>
      <c r="B202" s="3">
        <v>2020</v>
      </c>
      <c r="C202" s="30">
        <v>140057888.51</v>
      </c>
      <c r="D202" s="19"/>
      <c r="E202" s="19"/>
      <c r="F202" s="17">
        <v>3290636365.15</v>
      </c>
      <c r="G202" s="11"/>
      <c r="H202" s="11"/>
      <c r="I202" s="11"/>
      <c r="J202" s="11"/>
      <c r="K202" s="11"/>
      <c r="L202" s="19"/>
      <c r="M202" s="19"/>
      <c r="N202" s="19"/>
      <c r="O202" s="19"/>
      <c r="P202" s="19"/>
      <c r="Q202" s="19"/>
      <c r="R202" s="19"/>
      <c r="S202" s="19"/>
      <c r="T202" s="19"/>
      <c r="U202" s="19"/>
      <c r="V202" s="19"/>
      <c r="W202" s="19"/>
      <c r="X202" s="19"/>
      <c r="Y202" s="19"/>
    </row>
    <row r="203" spans="1:25">
      <c r="A203" s="3"/>
      <c r="B203" s="3">
        <v>2019</v>
      </c>
      <c r="C203" s="30">
        <v>220486351.63</v>
      </c>
      <c r="D203" s="19"/>
      <c r="E203" s="19"/>
      <c r="F203" s="17">
        <v>3235535962.7</v>
      </c>
      <c r="G203" s="11"/>
      <c r="H203" s="11"/>
      <c r="I203" s="11"/>
      <c r="J203" s="11"/>
      <c r="K203" s="11"/>
      <c r="L203" s="19"/>
      <c r="M203" s="19"/>
      <c r="N203" s="19"/>
      <c r="O203" s="19"/>
      <c r="P203" s="19"/>
      <c r="Q203" s="19"/>
      <c r="R203" s="19"/>
      <c r="S203" s="19"/>
      <c r="T203" s="19"/>
      <c r="U203" s="19"/>
      <c r="V203" s="19"/>
      <c r="W203" s="19"/>
      <c r="X203" s="19"/>
      <c r="Y203" s="19"/>
    </row>
    <row r="204" spans="1:25">
      <c r="A204" s="3"/>
      <c r="B204" s="3">
        <v>2018</v>
      </c>
      <c r="C204" s="30">
        <v>192330110.4</v>
      </c>
      <c r="D204" s="19"/>
      <c r="E204" s="19"/>
      <c r="F204" s="17">
        <v>2604942697.91</v>
      </c>
      <c r="G204" s="11"/>
      <c r="H204" s="11"/>
      <c r="I204" s="11"/>
      <c r="J204" s="11"/>
      <c r="K204" s="11"/>
      <c r="L204" s="19"/>
      <c r="M204" s="19"/>
      <c r="N204" s="19"/>
      <c r="O204" s="19"/>
      <c r="P204" s="19"/>
      <c r="Q204" s="19"/>
      <c r="R204" s="19"/>
      <c r="S204" s="19"/>
      <c r="T204" s="19"/>
      <c r="U204" s="19"/>
      <c r="V204" s="19"/>
      <c r="W204" s="19"/>
      <c r="X204" s="19"/>
      <c r="Y204" s="19"/>
    </row>
    <row r="205" spans="1:25">
      <c r="A205" s="3"/>
      <c r="B205" s="3">
        <v>2017</v>
      </c>
      <c r="C205" s="30">
        <v>159185954.06</v>
      </c>
      <c r="D205" s="19"/>
      <c r="E205" s="19"/>
      <c r="F205" s="17">
        <v>1850311215.57</v>
      </c>
      <c r="G205" s="11"/>
      <c r="H205" s="11"/>
      <c r="I205" s="11"/>
      <c r="J205" s="11"/>
      <c r="K205" s="11"/>
      <c r="L205" s="19"/>
      <c r="M205" s="19"/>
      <c r="N205" s="19"/>
      <c r="O205" s="19"/>
      <c r="P205" s="19"/>
      <c r="Q205" s="19"/>
      <c r="R205" s="19"/>
      <c r="S205" s="19"/>
      <c r="T205" s="19"/>
      <c r="U205" s="19"/>
      <c r="V205" s="19"/>
      <c r="W205" s="19"/>
      <c r="X205" s="19"/>
      <c r="Y205" s="19"/>
    </row>
    <row r="206" spans="1:25">
      <c r="A206" s="3"/>
      <c r="B206" s="3">
        <v>2016</v>
      </c>
      <c r="C206" s="30">
        <v>112980892.28</v>
      </c>
      <c r="D206" s="19"/>
      <c r="E206" s="19"/>
      <c r="F206" s="17">
        <v>1368128515.19</v>
      </c>
      <c r="G206" s="11"/>
      <c r="H206" s="11"/>
      <c r="I206" s="11"/>
      <c r="J206" s="11"/>
      <c r="K206" s="11"/>
      <c r="L206" s="19"/>
      <c r="M206" s="19"/>
      <c r="N206" s="19"/>
      <c r="O206" s="19"/>
      <c r="P206" s="19"/>
      <c r="Q206" s="19"/>
      <c r="R206" s="19"/>
      <c r="S206" s="19"/>
      <c r="T206" s="19"/>
      <c r="U206" s="19"/>
      <c r="V206" s="19"/>
      <c r="W206" s="19"/>
      <c r="X206" s="19"/>
      <c r="Y206" s="19"/>
    </row>
    <row r="207" spans="1:25">
      <c r="A207" s="3"/>
      <c r="B207" s="3">
        <v>2015</v>
      </c>
      <c r="C207" s="30">
        <v>174445361.65</v>
      </c>
      <c r="D207" s="19"/>
      <c r="E207" s="19"/>
      <c r="F207" s="17">
        <v>1186569189.18</v>
      </c>
      <c r="G207" s="11"/>
      <c r="H207" s="11"/>
      <c r="I207" s="11"/>
      <c r="J207" s="11"/>
      <c r="K207" s="11"/>
      <c r="L207" s="19"/>
      <c r="M207" s="19"/>
      <c r="N207" s="19"/>
      <c r="O207" s="19"/>
      <c r="P207" s="19"/>
      <c r="Q207" s="19"/>
      <c r="R207" s="19"/>
      <c r="S207" s="19"/>
      <c r="T207" s="19"/>
      <c r="U207" s="19"/>
      <c r="V207" s="19"/>
      <c r="W207" s="19"/>
      <c r="X207" s="19"/>
      <c r="Y207" s="19"/>
    </row>
    <row r="208" spans="1:25">
      <c r="A208" s="3"/>
      <c r="B208" s="3">
        <v>2014</v>
      </c>
      <c r="C208" s="30" t="s">
        <v>110</v>
      </c>
      <c r="D208" s="19"/>
      <c r="E208" s="19"/>
      <c r="F208" s="17" t="s">
        <v>110</v>
      </c>
      <c r="G208" s="11"/>
      <c r="H208" s="11"/>
      <c r="I208" s="11"/>
      <c r="J208" s="11"/>
      <c r="K208" s="11"/>
      <c r="L208" s="19"/>
      <c r="M208" s="19"/>
      <c r="N208" s="19"/>
      <c r="O208" s="19"/>
      <c r="P208" s="19"/>
      <c r="Q208" s="19"/>
      <c r="R208" s="19"/>
      <c r="S208" s="19"/>
      <c r="T208" s="19"/>
      <c r="U208" s="19"/>
      <c r="V208" s="19"/>
      <c r="W208" s="19"/>
      <c r="X208" s="19"/>
      <c r="Y208" s="19"/>
    </row>
    <row r="209" spans="1:25">
      <c r="A209" s="3"/>
      <c r="B209" s="3">
        <v>2013</v>
      </c>
      <c r="C209" s="30" t="s">
        <v>110</v>
      </c>
      <c r="D209" s="19"/>
      <c r="E209" s="19"/>
      <c r="F209" s="17" t="s">
        <v>110</v>
      </c>
      <c r="G209" s="11"/>
      <c r="H209" s="11"/>
      <c r="I209" s="11"/>
      <c r="J209" s="11"/>
      <c r="K209" s="11"/>
      <c r="L209" s="19"/>
      <c r="M209" s="19"/>
      <c r="N209" s="19"/>
      <c r="O209" s="19"/>
      <c r="P209" s="19"/>
      <c r="Q209" s="19"/>
      <c r="R209" s="19"/>
      <c r="S209" s="19"/>
      <c r="T209" s="19"/>
      <c r="U209" s="19"/>
      <c r="V209" s="19"/>
      <c r="W209" s="19"/>
      <c r="X209" s="19"/>
      <c r="Y209" s="19"/>
    </row>
    <row r="210" spans="1:25">
      <c r="A210" s="3"/>
      <c r="B210" s="3">
        <v>2012</v>
      </c>
      <c r="C210" s="30" t="s">
        <v>110</v>
      </c>
      <c r="D210" s="19"/>
      <c r="E210" s="19"/>
      <c r="F210" s="17" t="s">
        <v>110</v>
      </c>
      <c r="G210" s="11"/>
      <c r="H210" s="11"/>
      <c r="I210" s="11"/>
      <c r="J210" s="11"/>
      <c r="K210" s="11"/>
      <c r="L210" s="19"/>
      <c r="M210" s="19"/>
      <c r="N210" s="19"/>
      <c r="O210" s="19"/>
      <c r="P210" s="19"/>
      <c r="Q210" s="19"/>
      <c r="R210" s="19"/>
      <c r="S210" s="19"/>
      <c r="T210" s="19"/>
      <c r="U210" s="19"/>
      <c r="V210" s="19"/>
      <c r="W210" s="19"/>
      <c r="X210" s="19"/>
      <c r="Y210" s="19"/>
    </row>
    <row r="211" spans="1:25">
      <c r="A211" s="3"/>
      <c r="B211" s="3">
        <v>2011</v>
      </c>
      <c r="C211" s="19"/>
      <c r="D211" s="19"/>
      <c r="E211" s="19"/>
      <c r="F211" s="11"/>
      <c r="G211" s="11"/>
      <c r="H211" s="11"/>
      <c r="I211" s="11"/>
      <c r="J211" s="11"/>
      <c r="K211" s="11"/>
      <c r="L211" s="19"/>
      <c r="M211" s="19"/>
      <c r="N211" s="19"/>
      <c r="O211" s="19"/>
      <c r="P211" s="19"/>
      <c r="Q211" s="19"/>
      <c r="R211" s="19"/>
      <c r="S211" s="19"/>
      <c r="T211" s="19"/>
      <c r="U211" s="19"/>
      <c r="V211" s="19"/>
      <c r="W211" s="19"/>
      <c r="X211" s="19"/>
      <c r="Y211" s="19"/>
    </row>
    <row r="212" spans="1:25">
      <c r="A212" s="3"/>
      <c r="B212" s="3">
        <v>2010</v>
      </c>
      <c r="C212" s="19"/>
      <c r="D212" s="19"/>
      <c r="E212" s="19"/>
      <c r="F212" s="11"/>
      <c r="G212" s="11"/>
      <c r="H212" s="11"/>
      <c r="I212" s="11"/>
      <c r="J212" s="11"/>
      <c r="K212" s="11"/>
      <c r="L212" s="19"/>
      <c r="M212" s="19"/>
      <c r="N212" s="19"/>
      <c r="O212" s="19"/>
      <c r="P212" s="19"/>
      <c r="Q212" s="19"/>
      <c r="R212" s="19"/>
      <c r="S212" s="19"/>
      <c r="T212" s="19"/>
      <c r="U212" s="19"/>
      <c r="V212" s="19"/>
      <c r="W212" s="19"/>
      <c r="X212" s="19"/>
      <c r="Y212" s="19"/>
    </row>
    <row r="213" spans="1:25">
      <c r="A213" s="3" t="s">
        <v>71</v>
      </c>
      <c r="B213" s="3">
        <v>2023</v>
      </c>
      <c r="C213" s="30">
        <v>23655644.63</v>
      </c>
      <c r="D213" s="19"/>
      <c r="E213" s="19"/>
      <c r="F213" s="17">
        <v>2692016491.79</v>
      </c>
      <c r="G213" s="11"/>
      <c r="H213" s="11"/>
      <c r="I213" s="11"/>
      <c r="J213" s="11"/>
      <c r="K213" s="11"/>
      <c r="L213" s="19"/>
      <c r="M213" s="19"/>
      <c r="N213" s="19"/>
      <c r="O213" s="19"/>
      <c r="P213" s="19"/>
      <c r="Q213" s="19"/>
      <c r="R213" s="19"/>
      <c r="S213" s="19"/>
      <c r="T213" s="19"/>
      <c r="U213" s="19"/>
      <c r="V213" s="19"/>
      <c r="W213" s="19"/>
      <c r="X213" s="19"/>
      <c r="Y213" s="19"/>
    </row>
    <row r="214" spans="1:25">
      <c r="A214" s="3"/>
      <c r="B214" s="3">
        <v>2022</v>
      </c>
      <c r="C214" s="30">
        <v>167309502.41</v>
      </c>
      <c r="D214" s="19"/>
      <c r="E214" s="19"/>
      <c r="F214" s="17">
        <v>3290464867.55</v>
      </c>
      <c r="G214" s="11"/>
      <c r="H214" s="11"/>
      <c r="I214" s="11"/>
      <c r="J214" s="11"/>
      <c r="K214" s="11"/>
      <c r="L214" s="19"/>
      <c r="M214" s="19"/>
      <c r="N214" s="19"/>
      <c r="O214" s="19"/>
      <c r="P214" s="19"/>
      <c r="Q214" s="19"/>
      <c r="R214" s="19"/>
      <c r="S214" s="19"/>
      <c r="T214" s="19"/>
      <c r="U214" s="19"/>
      <c r="V214" s="19"/>
      <c r="W214" s="19"/>
      <c r="X214" s="19"/>
      <c r="Y214" s="19"/>
    </row>
    <row r="215" spans="1:25">
      <c r="A215" s="3"/>
      <c r="B215" s="3">
        <v>2021</v>
      </c>
      <c r="C215" s="30">
        <v>115585796.84</v>
      </c>
      <c r="D215" s="19"/>
      <c r="E215" s="19"/>
      <c r="F215" s="17">
        <v>2285823534.35</v>
      </c>
      <c r="G215" s="11"/>
      <c r="H215" s="11"/>
      <c r="I215" s="11"/>
      <c r="J215" s="11"/>
      <c r="K215" s="11"/>
      <c r="L215" s="19"/>
      <c r="M215" s="19"/>
      <c r="N215" s="19"/>
      <c r="O215" s="19"/>
      <c r="P215" s="19"/>
      <c r="Q215" s="19"/>
      <c r="R215" s="19"/>
      <c r="S215" s="19"/>
      <c r="T215" s="19"/>
      <c r="U215" s="19"/>
      <c r="V215" s="19"/>
      <c r="W215" s="19"/>
      <c r="X215" s="19"/>
      <c r="Y215" s="19"/>
    </row>
    <row r="216" spans="1:25">
      <c r="A216" s="3"/>
      <c r="B216" s="3">
        <v>2020</v>
      </c>
      <c r="C216" s="30">
        <v>163136298.65</v>
      </c>
      <c r="D216" s="19"/>
      <c r="E216" s="19"/>
      <c r="F216" s="17">
        <v>1990452894.61</v>
      </c>
      <c r="G216" s="11"/>
      <c r="H216" s="11"/>
      <c r="I216" s="11"/>
      <c r="J216" s="11"/>
      <c r="K216" s="11"/>
      <c r="L216" s="19"/>
      <c r="M216" s="19"/>
      <c r="N216" s="19"/>
      <c r="O216" s="19"/>
      <c r="P216" s="19"/>
      <c r="Q216" s="19"/>
      <c r="R216" s="19"/>
      <c r="S216" s="19"/>
      <c r="T216" s="19"/>
      <c r="U216" s="19"/>
      <c r="V216" s="19"/>
      <c r="W216" s="19"/>
      <c r="X216" s="19"/>
      <c r="Y216" s="19"/>
    </row>
    <row r="217" spans="1:25">
      <c r="A217" s="3"/>
      <c r="B217" s="3">
        <v>2019</v>
      </c>
      <c r="C217" s="30">
        <v>114863380.05</v>
      </c>
      <c r="D217" s="19"/>
      <c r="E217" s="19"/>
      <c r="F217" s="17">
        <v>1571660707.5</v>
      </c>
      <c r="G217" s="11"/>
      <c r="H217" s="11"/>
      <c r="I217" s="11"/>
      <c r="J217" s="11"/>
      <c r="K217" s="11"/>
      <c r="L217" s="19"/>
      <c r="M217" s="19"/>
      <c r="N217" s="19"/>
      <c r="O217" s="19"/>
      <c r="P217" s="19"/>
      <c r="Q217" s="19"/>
      <c r="R217" s="19"/>
      <c r="S217" s="19"/>
      <c r="T217" s="19"/>
      <c r="U217" s="19"/>
      <c r="V217" s="19"/>
      <c r="W217" s="19"/>
      <c r="X217" s="19"/>
      <c r="Y217" s="19"/>
    </row>
    <row r="218" spans="1:25">
      <c r="A218" s="3"/>
      <c r="B218" s="3">
        <v>2018</v>
      </c>
      <c r="C218" s="30">
        <v>93544726.6</v>
      </c>
      <c r="D218" s="19"/>
      <c r="E218" s="19"/>
      <c r="F218" s="17">
        <v>1051573441.89</v>
      </c>
      <c r="G218" s="11"/>
      <c r="H218" s="11"/>
      <c r="I218" s="11"/>
      <c r="J218" s="11"/>
      <c r="K218" s="11"/>
      <c r="L218" s="19"/>
      <c r="M218" s="19"/>
      <c r="N218" s="19"/>
      <c r="O218" s="19"/>
      <c r="P218" s="19"/>
      <c r="Q218" s="19"/>
      <c r="R218" s="19"/>
      <c r="S218" s="19"/>
      <c r="T218" s="19"/>
      <c r="U218" s="19"/>
      <c r="V218" s="19"/>
      <c r="W218" s="19"/>
      <c r="X218" s="19"/>
      <c r="Y218" s="19"/>
    </row>
    <row r="219" spans="1:25">
      <c r="A219" s="3"/>
      <c r="B219" s="3">
        <v>2017</v>
      </c>
      <c r="C219" s="30">
        <v>71452020.5</v>
      </c>
      <c r="D219" s="19"/>
      <c r="E219" s="19"/>
      <c r="F219" s="17">
        <v>819257483.59</v>
      </c>
      <c r="G219" s="11"/>
      <c r="H219" s="11"/>
      <c r="I219" s="11"/>
      <c r="J219" s="11"/>
      <c r="K219" s="11"/>
      <c r="L219" s="19"/>
      <c r="M219" s="19"/>
      <c r="N219" s="19"/>
      <c r="O219" s="19"/>
      <c r="P219" s="19"/>
      <c r="Q219" s="19"/>
      <c r="R219" s="19"/>
      <c r="S219" s="19"/>
      <c r="T219" s="19"/>
      <c r="U219" s="19"/>
      <c r="V219" s="19"/>
      <c r="W219" s="19"/>
      <c r="X219" s="19"/>
      <c r="Y219" s="19"/>
    </row>
    <row r="220" spans="1:25">
      <c r="A220" s="3"/>
      <c r="B220" s="3">
        <v>2016</v>
      </c>
      <c r="C220" s="30">
        <v>50250695.95</v>
      </c>
      <c r="D220" s="19"/>
      <c r="E220" s="19"/>
      <c r="F220" s="17">
        <v>706814845.46</v>
      </c>
      <c r="G220" s="11"/>
      <c r="H220" s="11"/>
      <c r="I220" s="11"/>
      <c r="J220" s="11"/>
      <c r="K220" s="11"/>
      <c r="L220" s="19"/>
      <c r="M220" s="19"/>
      <c r="N220" s="19"/>
      <c r="O220" s="19"/>
      <c r="P220" s="19"/>
      <c r="Q220" s="19"/>
      <c r="R220" s="19"/>
      <c r="S220" s="19"/>
      <c r="T220" s="19"/>
      <c r="U220" s="19"/>
      <c r="V220" s="19"/>
      <c r="W220" s="19"/>
      <c r="X220" s="19"/>
      <c r="Y220" s="19"/>
    </row>
    <row r="221" spans="1:25">
      <c r="A221" s="3"/>
      <c r="B221" s="3">
        <v>2015</v>
      </c>
      <c r="C221" s="30">
        <v>41659451.76</v>
      </c>
      <c r="D221" s="19"/>
      <c r="E221" s="19"/>
      <c r="F221" s="17">
        <v>553789488.19</v>
      </c>
      <c r="G221" s="11"/>
      <c r="H221" s="11"/>
      <c r="I221" s="11"/>
      <c r="J221" s="11"/>
      <c r="K221" s="11"/>
      <c r="L221" s="19"/>
      <c r="M221" s="19"/>
      <c r="N221" s="19"/>
      <c r="O221" s="19"/>
      <c r="P221" s="19"/>
      <c r="Q221" s="19"/>
      <c r="R221" s="19"/>
      <c r="S221" s="19"/>
      <c r="T221" s="19"/>
      <c r="U221" s="19"/>
      <c r="V221" s="19"/>
      <c r="W221" s="19"/>
      <c r="X221" s="19"/>
      <c r="Y221" s="19"/>
    </row>
    <row r="222" spans="1:25">
      <c r="A222" s="3"/>
      <c r="B222" s="3">
        <v>2014</v>
      </c>
      <c r="C222" s="30">
        <v>36180306.09</v>
      </c>
      <c r="D222" s="19"/>
      <c r="E222" s="19"/>
      <c r="F222" s="17">
        <v>540483817.33</v>
      </c>
      <c r="G222" s="11"/>
      <c r="H222" s="11"/>
      <c r="I222" s="11"/>
      <c r="J222" s="11"/>
      <c r="K222" s="11"/>
      <c r="L222" s="19"/>
      <c r="M222" s="19"/>
      <c r="N222" s="19"/>
      <c r="O222" s="19"/>
      <c r="P222" s="19"/>
      <c r="Q222" s="19"/>
      <c r="R222" s="19"/>
      <c r="S222" s="19"/>
      <c r="T222" s="19"/>
      <c r="U222" s="19"/>
      <c r="V222" s="19"/>
      <c r="W222" s="19"/>
      <c r="X222" s="19"/>
      <c r="Y222" s="19"/>
    </row>
    <row r="223" spans="1:25">
      <c r="A223" s="3"/>
      <c r="B223" s="3">
        <v>2013</v>
      </c>
      <c r="C223" s="30">
        <v>13350720.86</v>
      </c>
      <c r="D223" s="19"/>
      <c r="E223" s="19"/>
      <c r="F223" s="17">
        <v>623302729.42</v>
      </c>
      <c r="G223" s="11"/>
      <c r="H223" s="11"/>
      <c r="I223" s="11"/>
      <c r="J223" s="11"/>
      <c r="K223" s="11"/>
      <c r="L223" s="19"/>
      <c r="M223" s="19"/>
      <c r="N223" s="19"/>
      <c r="O223" s="19"/>
      <c r="P223" s="19"/>
      <c r="Q223" s="19"/>
      <c r="R223" s="19"/>
      <c r="S223" s="19"/>
      <c r="T223" s="19"/>
      <c r="U223" s="19"/>
      <c r="V223" s="19"/>
      <c r="W223" s="19"/>
      <c r="X223" s="19"/>
      <c r="Y223" s="19"/>
    </row>
    <row r="224" spans="1:25">
      <c r="A224" s="3"/>
      <c r="B224" s="3">
        <v>2012</v>
      </c>
      <c r="C224" s="30">
        <v>43807535.8</v>
      </c>
      <c r="D224" s="19"/>
      <c r="E224" s="19"/>
      <c r="F224" s="17">
        <v>800912565.33</v>
      </c>
      <c r="G224" s="11"/>
      <c r="H224" s="11"/>
      <c r="I224" s="11"/>
      <c r="J224" s="11"/>
      <c r="K224" s="11"/>
      <c r="L224" s="19"/>
      <c r="M224" s="19"/>
      <c r="N224" s="19"/>
      <c r="O224" s="19"/>
      <c r="P224" s="19"/>
      <c r="Q224" s="19"/>
      <c r="R224" s="19"/>
      <c r="S224" s="19"/>
      <c r="T224" s="19"/>
      <c r="U224" s="19"/>
      <c r="V224" s="19"/>
      <c r="W224" s="19"/>
      <c r="X224" s="19"/>
      <c r="Y224" s="19"/>
    </row>
    <row r="225" spans="1:25">
      <c r="A225" s="3"/>
      <c r="B225" s="3">
        <v>2011</v>
      </c>
      <c r="C225" s="19"/>
      <c r="D225" s="19"/>
      <c r="E225" s="19"/>
      <c r="F225" s="11"/>
      <c r="G225" s="11"/>
      <c r="H225" s="11"/>
      <c r="I225" s="11"/>
      <c r="J225" s="11"/>
      <c r="K225" s="11"/>
      <c r="L225" s="19"/>
      <c r="M225" s="19"/>
      <c r="N225" s="19"/>
      <c r="O225" s="19"/>
      <c r="P225" s="19"/>
      <c r="Q225" s="19"/>
      <c r="R225" s="19"/>
      <c r="S225" s="19"/>
      <c r="T225" s="19"/>
      <c r="U225" s="19"/>
      <c r="V225" s="19"/>
      <c r="W225" s="19"/>
      <c r="X225" s="19"/>
      <c r="Y225" s="19"/>
    </row>
    <row r="226" spans="1:25">
      <c r="A226" s="3"/>
      <c r="B226" s="3">
        <v>2010</v>
      </c>
      <c r="C226" s="19"/>
      <c r="D226" s="19"/>
      <c r="E226" s="19"/>
      <c r="F226" s="11"/>
      <c r="G226" s="11"/>
      <c r="H226" s="11"/>
      <c r="I226" s="11"/>
      <c r="J226" s="11"/>
      <c r="K226" s="11"/>
      <c r="L226" s="19"/>
      <c r="M226" s="19"/>
      <c r="N226" s="19"/>
      <c r="O226" s="19"/>
      <c r="P226" s="19"/>
      <c r="Q226" s="19"/>
      <c r="R226" s="19"/>
      <c r="S226" s="19"/>
      <c r="T226" s="19"/>
      <c r="U226" s="19"/>
      <c r="V226" s="19"/>
      <c r="W226" s="19"/>
      <c r="X226" s="19"/>
      <c r="Y226" s="19"/>
    </row>
    <row r="227" spans="1:25">
      <c r="A227" s="3" t="s">
        <v>72</v>
      </c>
      <c r="B227" s="3">
        <v>2023</v>
      </c>
      <c r="C227" s="30">
        <v>13616678.06</v>
      </c>
      <c r="D227" s="19"/>
      <c r="E227" s="19"/>
      <c r="F227" s="17">
        <v>8703396740.28</v>
      </c>
      <c r="G227" s="11"/>
      <c r="H227" s="11"/>
      <c r="I227" s="11"/>
      <c r="J227" s="11"/>
      <c r="K227" s="11"/>
      <c r="L227" s="19"/>
      <c r="M227" s="19"/>
      <c r="N227" s="19"/>
      <c r="O227" s="19"/>
      <c r="P227" s="19"/>
      <c r="Q227" s="19"/>
      <c r="R227" s="19"/>
      <c r="S227" s="19"/>
      <c r="T227" s="19"/>
      <c r="U227" s="19"/>
      <c r="V227" s="19"/>
      <c r="W227" s="19"/>
      <c r="X227" s="19"/>
      <c r="Y227" s="19"/>
    </row>
    <row r="228" spans="1:25">
      <c r="A228" s="3"/>
      <c r="B228" s="3">
        <v>2022</v>
      </c>
      <c r="C228" s="30">
        <v>102853163.86</v>
      </c>
      <c r="D228" s="19"/>
      <c r="E228" s="19"/>
      <c r="F228" s="17">
        <v>9633363940.64</v>
      </c>
      <c r="G228" s="11"/>
      <c r="H228" s="11"/>
      <c r="I228" s="11"/>
      <c r="J228" s="11"/>
      <c r="K228" s="11"/>
      <c r="L228" s="19"/>
      <c r="M228" s="19"/>
      <c r="N228" s="19"/>
      <c r="O228" s="19"/>
      <c r="P228" s="19"/>
      <c r="Q228" s="19"/>
      <c r="R228" s="19"/>
      <c r="S228" s="19"/>
      <c r="T228" s="19"/>
      <c r="U228" s="19"/>
      <c r="V228" s="19"/>
      <c r="W228" s="19"/>
      <c r="X228" s="19"/>
      <c r="Y228" s="19"/>
    </row>
    <row r="229" spans="1:25">
      <c r="A229" s="3"/>
      <c r="B229" s="3">
        <v>2021</v>
      </c>
      <c r="C229" s="30">
        <v>124628341.64</v>
      </c>
      <c r="D229" s="19"/>
      <c r="E229" s="19"/>
      <c r="F229" s="17">
        <v>10641504276.83</v>
      </c>
      <c r="G229" s="11"/>
      <c r="H229" s="11"/>
      <c r="I229" s="11"/>
      <c r="J229" s="11"/>
      <c r="K229" s="11"/>
      <c r="L229" s="19"/>
      <c r="M229" s="19"/>
      <c r="N229" s="19"/>
      <c r="O229" s="19"/>
      <c r="P229" s="19"/>
      <c r="Q229" s="19"/>
      <c r="R229" s="19"/>
      <c r="S229" s="19"/>
      <c r="T229" s="19"/>
      <c r="U229" s="19"/>
      <c r="V229" s="19"/>
      <c r="W229" s="19"/>
      <c r="X229" s="19"/>
      <c r="Y229" s="19"/>
    </row>
    <row r="230" spans="1:25">
      <c r="A230" s="3"/>
      <c r="B230" s="3">
        <v>2020</v>
      </c>
      <c r="C230" s="30">
        <v>122516983.11</v>
      </c>
      <c r="D230" s="19"/>
      <c r="E230" s="19"/>
      <c r="F230" s="17">
        <v>10674947586.63</v>
      </c>
      <c r="G230" s="11"/>
      <c r="H230" s="11"/>
      <c r="I230" s="11"/>
      <c r="J230" s="11"/>
      <c r="K230" s="11"/>
      <c r="L230" s="19"/>
      <c r="M230" s="19"/>
      <c r="N230" s="19"/>
      <c r="O230" s="19"/>
      <c r="P230" s="19"/>
      <c r="Q230" s="19"/>
      <c r="R230" s="19"/>
      <c r="S230" s="19"/>
      <c r="T230" s="19"/>
      <c r="U230" s="19"/>
      <c r="V230" s="19"/>
      <c r="W230" s="19"/>
      <c r="X230" s="19"/>
      <c r="Y230" s="19"/>
    </row>
    <row r="231" spans="1:25">
      <c r="A231" s="3"/>
      <c r="B231" s="3">
        <v>2019</v>
      </c>
      <c r="C231" s="30">
        <v>76186204.81</v>
      </c>
      <c r="D231" s="19"/>
      <c r="E231" s="19"/>
      <c r="F231" s="17">
        <v>8673655780.29</v>
      </c>
      <c r="G231" s="11"/>
      <c r="H231" s="11"/>
      <c r="I231" s="11"/>
      <c r="J231" s="11"/>
      <c r="K231" s="11"/>
      <c r="L231" s="19"/>
      <c r="M231" s="19"/>
      <c r="N231" s="19"/>
      <c r="O231" s="19"/>
      <c r="P231" s="19"/>
      <c r="Q231" s="19"/>
      <c r="R231" s="19"/>
      <c r="S231" s="19"/>
      <c r="T231" s="19"/>
      <c r="U231" s="19"/>
      <c r="V231" s="19"/>
      <c r="W231" s="19"/>
      <c r="X231" s="19"/>
      <c r="Y231" s="19"/>
    </row>
    <row r="232" spans="1:25">
      <c r="A232" s="3"/>
      <c r="B232" s="3">
        <v>2018</v>
      </c>
      <c r="C232" s="30">
        <v>-905744089.94</v>
      </c>
      <c r="D232" s="19"/>
      <c r="E232" s="19"/>
      <c r="F232" s="17">
        <v>7967709804.43</v>
      </c>
      <c r="G232" s="11"/>
      <c r="H232" s="11"/>
      <c r="I232" s="11"/>
      <c r="J232" s="11"/>
      <c r="K232" s="11"/>
      <c r="L232" s="19"/>
      <c r="M232" s="19"/>
      <c r="N232" s="19"/>
      <c r="O232" s="19"/>
      <c r="P232" s="19"/>
      <c r="Q232" s="19"/>
      <c r="R232" s="19"/>
      <c r="S232" s="19"/>
      <c r="T232" s="19"/>
      <c r="U232" s="19"/>
      <c r="V232" s="19"/>
      <c r="W232" s="19"/>
      <c r="X232" s="19"/>
      <c r="Y232" s="19"/>
    </row>
    <row r="233" spans="1:25">
      <c r="A233" s="3"/>
      <c r="B233" s="3">
        <v>2017</v>
      </c>
      <c r="C233" s="30">
        <v>-309765264.87</v>
      </c>
      <c r="D233" s="19"/>
      <c r="E233" s="19"/>
      <c r="F233" s="17">
        <v>6876115332.3</v>
      </c>
      <c r="G233" s="11"/>
      <c r="H233" s="11"/>
      <c r="I233" s="11"/>
      <c r="J233" s="11"/>
      <c r="K233" s="11"/>
      <c r="L233" s="19"/>
      <c r="M233" s="19"/>
      <c r="N233" s="19"/>
      <c r="O233" s="19"/>
      <c r="P233" s="19"/>
      <c r="Q233" s="19"/>
      <c r="R233" s="19"/>
      <c r="S233" s="19"/>
      <c r="T233" s="19"/>
      <c r="U233" s="19"/>
      <c r="V233" s="19"/>
      <c r="W233" s="19"/>
      <c r="X233" s="19"/>
      <c r="Y233" s="19"/>
    </row>
    <row r="234" spans="1:25">
      <c r="A234" s="3"/>
      <c r="B234" s="3">
        <v>2016</v>
      </c>
      <c r="C234" s="30">
        <v>142344608.79</v>
      </c>
      <c r="D234" s="19"/>
      <c r="E234" s="19"/>
      <c r="F234" s="17">
        <v>5289656149.3</v>
      </c>
      <c r="G234" s="11"/>
      <c r="H234" s="11"/>
      <c r="I234" s="11"/>
      <c r="J234" s="11"/>
      <c r="K234" s="11"/>
      <c r="L234" s="19"/>
      <c r="M234" s="19"/>
      <c r="N234" s="19"/>
      <c r="O234" s="19"/>
      <c r="P234" s="19"/>
      <c r="Q234" s="19"/>
      <c r="R234" s="19"/>
      <c r="S234" s="19"/>
      <c r="T234" s="19"/>
      <c r="U234" s="19"/>
      <c r="V234" s="19"/>
      <c r="W234" s="19"/>
      <c r="X234" s="19"/>
      <c r="Y234" s="19"/>
    </row>
    <row r="235" spans="1:25">
      <c r="A235" s="3"/>
      <c r="B235" s="3">
        <v>2015</v>
      </c>
      <c r="C235" s="30">
        <v>46556733.43</v>
      </c>
      <c r="D235" s="19"/>
      <c r="E235" s="19"/>
      <c r="F235" s="17">
        <v>1714069387.69</v>
      </c>
      <c r="G235" s="11"/>
      <c r="H235" s="11"/>
      <c r="I235" s="11"/>
      <c r="J235" s="11"/>
      <c r="K235" s="11"/>
      <c r="L235" s="19"/>
      <c r="M235" s="19"/>
      <c r="N235" s="19"/>
      <c r="O235" s="19"/>
      <c r="P235" s="19"/>
      <c r="Q235" s="19"/>
      <c r="R235" s="19"/>
      <c r="S235" s="19"/>
      <c r="T235" s="19"/>
      <c r="U235" s="19"/>
      <c r="V235" s="19"/>
      <c r="W235" s="19"/>
      <c r="X235" s="19"/>
      <c r="Y235" s="19"/>
    </row>
    <row r="236" spans="1:25">
      <c r="A236" s="3"/>
      <c r="B236" s="3">
        <v>2014</v>
      </c>
      <c r="C236" s="30">
        <v>1552628.02</v>
      </c>
      <c r="D236" s="19"/>
      <c r="E236" s="19"/>
      <c r="F236" s="17">
        <v>905289712.84</v>
      </c>
      <c r="G236" s="11"/>
      <c r="H236" s="11"/>
      <c r="I236" s="11"/>
      <c r="J236" s="11"/>
      <c r="K236" s="11"/>
      <c r="L236" s="19"/>
      <c r="M236" s="19"/>
      <c r="N236" s="19"/>
      <c r="O236" s="19"/>
      <c r="P236" s="19"/>
      <c r="Q236" s="19"/>
      <c r="R236" s="19"/>
      <c r="S236" s="19"/>
      <c r="T236" s="19"/>
      <c r="U236" s="19"/>
      <c r="V236" s="19"/>
      <c r="W236" s="19"/>
      <c r="X236" s="19"/>
      <c r="Y236" s="19"/>
    </row>
    <row r="237" spans="1:25">
      <c r="A237" s="3"/>
      <c r="B237" s="3">
        <v>2013</v>
      </c>
      <c r="C237" s="30">
        <v>14404061.24</v>
      </c>
      <c r="D237" s="19"/>
      <c r="E237" s="19"/>
      <c r="F237" s="17">
        <v>656268805.78</v>
      </c>
      <c r="G237" s="11"/>
      <c r="H237" s="11"/>
      <c r="I237" s="11"/>
      <c r="J237" s="11"/>
      <c r="K237" s="11"/>
      <c r="L237" s="19"/>
      <c r="M237" s="19"/>
      <c r="N237" s="19"/>
      <c r="O237" s="19"/>
      <c r="P237" s="19"/>
      <c r="Q237" s="19"/>
      <c r="R237" s="19"/>
      <c r="S237" s="19"/>
      <c r="T237" s="19"/>
      <c r="U237" s="19"/>
      <c r="V237" s="19"/>
      <c r="W237" s="19"/>
      <c r="X237" s="19"/>
      <c r="Y237" s="19"/>
    </row>
    <row r="238" spans="1:25">
      <c r="A238" s="3"/>
      <c r="B238" s="3">
        <v>2012</v>
      </c>
      <c r="C238" s="30">
        <v>14285261.23</v>
      </c>
      <c r="D238" s="19"/>
      <c r="E238" s="19"/>
      <c r="F238" s="17">
        <v>357807881.82</v>
      </c>
      <c r="G238" s="11"/>
      <c r="H238" s="11"/>
      <c r="I238" s="11"/>
      <c r="J238" s="11"/>
      <c r="K238" s="11"/>
      <c r="L238" s="19"/>
      <c r="M238" s="19"/>
      <c r="N238" s="19"/>
      <c r="O238" s="19"/>
      <c r="P238" s="19"/>
      <c r="Q238" s="19"/>
      <c r="R238" s="19"/>
      <c r="S238" s="19"/>
      <c r="T238" s="19"/>
      <c r="U238" s="19"/>
      <c r="V238" s="19"/>
      <c r="W238" s="19"/>
      <c r="X238" s="19"/>
      <c r="Y238" s="19"/>
    </row>
    <row r="239" spans="1:25">
      <c r="A239" s="3"/>
      <c r="B239" s="3">
        <v>2011</v>
      </c>
      <c r="C239" s="19"/>
      <c r="D239" s="19"/>
      <c r="E239" s="19"/>
      <c r="F239" s="11"/>
      <c r="G239" s="11"/>
      <c r="H239" s="11"/>
      <c r="I239" s="11"/>
      <c r="J239" s="11"/>
      <c r="K239" s="11"/>
      <c r="L239" s="19"/>
      <c r="M239" s="19"/>
      <c r="N239" s="19"/>
      <c r="O239" s="19"/>
      <c r="P239" s="19"/>
      <c r="Q239" s="19"/>
      <c r="R239" s="19"/>
      <c r="S239" s="19"/>
      <c r="T239" s="19"/>
      <c r="U239" s="19"/>
      <c r="V239" s="19"/>
      <c r="W239" s="19"/>
      <c r="X239" s="19"/>
      <c r="Y239" s="19"/>
    </row>
    <row r="240" spans="1:25">
      <c r="A240" s="3"/>
      <c r="B240" s="3">
        <v>2010</v>
      </c>
      <c r="C240" s="19"/>
      <c r="D240" s="19"/>
      <c r="E240" s="19"/>
      <c r="F240" s="11"/>
      <c r="G240" s="11"/>
      <c r="H240" s="11"/>
      <c r="I240" s="11"/>
      <c r="J240" s="11"/>
      <c r="K240" s="11"/>
      <c r="L240" s="19"/>
      <c r="M240" s="19"/>
      <c r="N240" s="19"/>
      <c r="O240" s="19"/>
      <c r="P240" s="19"/>
      <c r="Q240" s="19"/>
      <c r="R240" s="19"/>
      <c r="S240" s="19"/>
      <c r="T240" s="19"/>
      <c r="U240" s="19"/>
      <c r="V240" s="19"/>
      <c r="W240" s="19"/>
      <c r="X240" s="19"/>
      <c r="Y240" s="19"/>
    </row>
    <row r="241" spans="1:25">
      <c r="A241" s="3" t="s">
        <v>73</v>
      </c>
      <c r="B241" s="3">
        <v>2023</v>
      </c>
      <c r="C241" s="30">
        <v>5200593.21</v>
      </c>
      <c r="D241" s="19"/>
      <c r="E241" s="19"/>
      <c r="F241" s="17">
        <v>2384862863.5</v>
      </c>
      <c r="G241" s="11"/>
      <c r="H241" s="11"/>
      <c r="I241" s="11"/>
      <c r="J241" s="11"/>
      <c r="K241" s="11"/>
      <c r="L241" s="19"/>
      <c r="M241" s="19"/>
      <c r="N241" s="19"/>
      <c r="O241" s="19"/>
      <c r="P241" s="19"/>
      <c r="Q241" s="19"/>
      <c r="R241" s="19"/>
      <c r="S241" s="19"/>
      <c r="T241" s="19"/>
      <c r="U241" s="19"/>
      <c r="V241" s="19"/>
      <c r="W241" s="19"/>
      <c r="X241" s="19"/>
      <c r="Y241" s="19"/>
    </row>
    <row r="242" spans="1:25">
      <c r="A242" s="3"/>
      <c r="B242" s="3">
        <v>2022</v>
      </c>
      <c r="C242" s="30">
        <v>-199665223.63</v>
      </c>
      <c r="D242" s="19"/>
      <c r="E242" s="19"/>
      <c r="F242" s="17">
        <v>3510981064.73</v>
      </c>
      <c r="G242" s="11"/>
      <c r="H242" s="11"/>
      <c r="I242" s="11"/>
      <c r="J242" s="11"/>
      <c r="K242" s="11"/>
      <c r="L242" s="19"/>
      <c r="M242" s="19"/>
      <c r="N242" s="19"/>
      <c r="O242" s="19"/>
      <c r="P242" s="19"/>
      <c r="Q242" s="19"/>
      <c r="R242" s="19"/>
      <c r="S242" s="19"/>
      <c r="T242" s="19"/>
      <c r="U242" s="19"/>
      <c r="V242" s="19"/>
      <c r="W242" s="19"/>
      <c r="X242" s="19"/>
      <c r="Y242" s="19"/>
    </row>
    <row r="243" spans="1:25">
      <c r="A243" s="3"/>
      <c r="B243" s="3">
        <v>2021</v>
      </c>
      <c r="C243" s="30">
        <v>-357527401.98</v>
      </c>
      <c r="D243" s="19"/>
      <c r="E243" s="19"/>
      <c r="F243" s="17">
        <v>4610932482.31</v>
      </c>
      <c r="G243" s="11"/>
      <c r="H243" s="11"/>
      <c r="I243" s="11"/>
      <c r="J243" s="11"/>
      <c r="K243" s="11"/>
      <c r="L243" s="19"/>
      <c r="M243" s="19"/>
      <c r="N243" s="19"/>
      <c r="O243" s="19"/>
      <c r="P243" s="19"/>
      <c r="Q243" s="19"/>
      <c r="R243" s="19"/>
      <c r="S243" s="19"/>
      <c r="T243" s="19"/>
      <c r="U243" s="19"/>
      <c r="V243" s="19"/>
      <c r="W243" s="19"/>
      <c r="X243" s="19"/>
      <c r="Y243" s="19"/>
    </row>
    <row r="244" spans="1:25">
      <c r="A244" s="3"/>
      <c r="B244" s="3">
        <v>2020</v>
      </c>
      <c r="C244" s="30">
        <v>10312690.45</v>
      </c>
      <c r="D244" s="19"/>
      <c r="E244" s="19"/>
      <c r="F244" s="17">
        <v>4449226016.35</v>
      </c>
      <c r="G244" s="11"/>
      <c r="H244" s="11"/>
      <c r="I244" s="11"/>
      <c r="J244" s="11"/>
      <c r="K244" s="11"/>
      <c r="L244" s="19"/>
      <c r="M244" s="19"/>
      <c r="N244" s="19"/>
      <c r="O244" s="19"/>
      <c r="P244" s="19"/>
      <c r="Q244" s="19"/>
      <c r="R244" s="19"/>
      <c r="S244" s="19"/>
      <c r="T244" s="19"/>
      <c r="U244" s="19"/>
      <c r="V244" s="19"/>
      <c r="W244" s="19"/>
      <c r="X244" s="19"/>
      <c r="Y244" s="19"/>
    </row>
    <row r="245" spans="1:25">
      <c r="A245" s="3"/>
      <c r="B245" s="3">
        <v>2019</v>
      </c>
      <c r="C245" s="30">
        <v>142074140.06</v>
      </c>
      <c r="D245" s="19"/>
      <c r="E245" s="19"/>
      <c r="F245" s="17">
        <v>4178346153.44</v>
      </c>
      <c r="G245" s="11"/>
      <c r="H245" s="11"/>
      <c r="I245" s="11"/>
      <c r="J245" s="11"/>
      <c r="K245" s="11"/>
      <c r="L245" s="19"/>
      <c r="M245" s="19"/>
      <c r="N245" s="19"/>
      <c r="O245" s="19"/>
      <c r="P245" s="19"/>
      <c r="Q245" s="19"/>
      <c r="R245" s="19"/>
      <c r="S245" s="19"/>
      <c r="T245" s="19"/>
      <c r="U245" s="19"/>
      <c r="V245" s="19"/>
      <c r="W245" s="19"/>
      <c r="X245" s="19"/>
      <c r="Y245" s="19"/>
    </row>
    <row r="246" spans="1:25">
      <c r="A246" s="3"/>
      <c r="B246" s="3">
        <v>2018</v>
      </c>
      <c r="C246" s="30">
        <v>262290824.33</v>
      </c>
      <c r="D246" s="19"/>
      <c r="E246" s="19"/>
      <c r="F246" s="17">
        <v>4546695902.09</v>
      </c>
      <c r="G246" s="11"/>
      <c r="H246" s="11"/>
      <c r="I246" s="11"/>
      <c r="J246" s="11"/>
      <c r="K246" s="11"/>
      <c r="L246" s="19"/>
      <c r="M246" s="19"/>
      <c r="N246" s="19"/>
      <c r="O246" s="19"/>
      <c r="P246" s="19"/>
      <c r="Q246" s="19"/>
      <c r="R246" s="19"/>
      <c r="S246" s="19"/>
      <c r="T246" s="19"/>
      <c r="U246" s="19"/>
      <c r="V246" s="19"/>
      <c r="W246" s="19"/>
      <c r="X246" s="19"/>
      <c r="Y246" s="19"/>
    </row>
    <row r="247" spans="1:25">
      <c r="A247" s="3"/>
      <c r="B247" s="3">
        <v>2017</v>
      </c>
      <c r="C247" s="30">
        <v>251259096.29</v>
      </c>
      <c r="D247" s="19"/>
      <c r="E247" s="19"/>
      <c r="F247" s="17">
        <v>5565621971.02</v>
      </c>
      <c r="G247" s="11"/>
      <c r="H247" s="11"/>
      <c r="I247" s="11"/>
      <c r="J247" s="11"/>
      <c r="K247" s="11"/>
      <c r="L247" s="19"/>
      <c r="M247" s="19"/>
      <c r="N247" s="19"/>
      <c r="O247" s="19"/>
      <c r="P247" s="19"/>
      <c r="Q247" s="19"/>
      <c r="R247" s="19"/>
      <c r="S247" s="19"/>
      <c r="T247" s="19"/>
      <c r="U247" s="19"/>
      <c r="V247" s="19"/>
      <c r="W247" s="19"/>
      <c r="X247" s="19"/>
      <c r="Y247" s="19"/>
    </row>
    <row r="248" spans="1:25">
      <c r="A248" s="3"/>
      <c r="B248" s="3">
        <v>2016</v>
      </c>
      <c r="C248" s="30">
        <v>206539449.79</v>
      </c>
      <c r="D248" s="19"/>
      <c r="E248" s="19"/>
      <c r="F248" s="17">
        <v>5664969434.36</v>
      </c>
      <c r="G248" s="11"/>
      <c r="H248" s="11"/>
      <c r="I248" s="11"/>
      <c r="J248" s="11"/>
      <c r="K248" s="11"/>
      <c r="L248" s="19"/>
      <c r="M248" s="19"/>
      <c r="N248" s="19"/>
      <c r="O248" s="19"/>
      <c r="P248" s="19"/>
      <c r="Q248" s="19"/>
      <c r="R248" s="19"/>
      <c r="S248" s="19"/>
      <c r="T248" s="19"/>
      <c r="U248" s="19"/>
      <c r="V248" s="19"/>
      <c r="W248" s="19"/>
      <c r="X248" s="19"/>
      <c r="Y248" s="19"/>
    </row>
    <row r="249" spans="1:25">
      <c r="A249" s="3"/>
      <c r="B249" s="3">
        <v>2015</v>
      </c>
      <c r="C249" s="30">
        <v>46252466.7</v>
      </c>
      <c r="D249" s="19"/>
      <c r="E249" s="19"/>
      <c r="F249" s="17">
        <v>3380989055.94</v>
      </c>
      <c r="G249" s="11"/>
      <c r="H249" s="11"/>
      <c r="I249" s="11"/>
      <c r="J249" s="11"/>
      <c r="K249" s="11"/>
      <c r="L249" s="19"/>
      <c r="M249" s="19"/>
      <c r="N249" s="19"/>
      <c r="O249" s="19"/>
      <c r="P249" s="19"/>
      <c r="Q249" s="19"/>
      <c r="R249" s="19"/>
      <c r="S249" s="19"/>
      <c r="T249" s="19"/>
      <c r="U249" s="19"/>
      <c r="V249" s="19"/>
      <c r="W249" s="19"/>
      <c r="X249" s="19"/>
      <c r="Y249" s="19"/>
    </row>
    <row r="250" spans="1:25">
      <c r="A250" s="3"/>
      <c r="B250" s="3">
        <v>2014</v>
      </c>
      <c r="C250" s="30">
        <v>87706453.64</v>
      </c>
      <c r="D250" s="19"/>
      <c r="E250" s="19"/>
      <c r="F250" s="17">
        <v>2381274199.17</v>
      </c>
      <c r="G250" s="11"/>
      <c r="H250" s="11"/>
      <c r="I250" s="11"/>
      <c r="J250" s="11"/>
      <c r="K250" s="11"/>
      <c r="L250" s="19"/>
      <c r="M250" s="19"/>
      <c r="N250" s="19"/>
      <c r="O250" s="19"/>
      <c r="P250" s="19"/>
      <c r="Q250" s="19"/>
      <c r="R250" s="19"/>
      <c r="S250" s="19"/>
      <c r="T250" s="19"/>
      <c r="U250" s="19"/>
      <c r="V250" s="19"/>
      <c r="W250" s="19"/>
      <c r="X250" s="19"/>
      <c r="Y250" s="19"/>
    </row>
    <row r="251" spans="1:25">
      <c r="A251" s="3"/>
      <c r="B251" s="3">
        <v>2013</v>
      </c>
      <c r="C251" s="30">
        <v>81250999.6</v>
      </c>
      <c r="D251" s="19"/>
      <c r="E251" s="19"/>
      <c r="F251" s="17">
        <v>1865819060.01</v>
      </c>
      <c r="G251" s="11"/>
      <c r="H251" s="11"/>
      <c r="I251" s="11"/>
      <c r="J251" s="11"/>
      <c r="K251" s="11"/>
      <c r="L251" s="19"/>
      <c r="M251" s="19"/>
      <c r="N251" s="19"/>
      <c r="O251" s="19"/>
      <c r="P251" s="19"/>
      <c r="Q251" s="19"/>
      <c r="R251" s="19"/>
      <c r="S251" s="19"/>
      <c r="T251" s="19"/>
      <c r="U251" s="19"/>
      <c r="V251" s="19"/>
      <c r="W251" s="19"/>
      <c r="X251" s="19"/>
      <c r="Y251" s="19"/>
    </row>
    <row r="252" spans="1:25">
      <c r="A252" s="3"/>
      <c r="B252" s="3">
        <v>2012</v>
      </c>
      <c r="C252" s="30">
        <v>132630410.53</v>
      </c>
      <c r="D252" s="19"/>
      <c r="E252" s="19"/>
      <c r="F252" s="17">
        <v>1939291054.19</v>
      </c>
      <c r="G252" s="11"/>
      <c r="H252" s="11"/>
      <c r="I252" s="11"/>
      <c r="J252" s="11"/>
      <c r="K252" s="11"/>
      <c r="L252" s="19"/>
      <c r="M252" s="19"/>
      <c r="N252" s="19"/>
      <c r="O252" s="19"/>
      <c r="P252" s="19"/>
      <c r="Q252" s="19"/>
      <c r="R252" s="19"/>
      <c r="S252" s="19"/>
      <c r="T252" s="19"/>
      <c r="U252" s="19"/>
      <c r="V252" s="19"/>
      <c r="W252" s="19"/>
      <c r="X252" s="19"/>
      <c r="Y252" s="19"/>
    </row>
    <row r="253" spans="1:25">
      <c r="A253" s="3"/>
      <c r="B253" s="3">
        <v>2011</v>
      </c>
      <c r="C253" s="19"/>
      <c r="D253" s="19"/>
      <c r="E253" s="19"/>
      <c r="F253" s="11"/>
      <c r="G253" s="11"/>
      <c r="H253" s="11"/>
      <c r="I253" s="11"/>
      <c r="J253" s="11"/>
      <c r="K253" s="11"/>
      <c r="L253" s="19"/>
      <c r="M253" s="19"/>
      <c r="N253" s="19"/>
      <c r="O253" s="19"/>
      <c r="P253" s="19"/>
      <c r="Q253" s="19"/>
      <c r="R253" s="19"/>
      <c r="S253" s="19"/>
      <c r="T253" s="19"/>
      <c r="U253" s="19"/>
      <c r="V253" s="19"/>
      <c r="W253" s="19"/>
      <c r="X253" s="19"/>
      <c r="Y253" s="19"/>
    </row>
    <row r="254" spans="1:25">
      <c r="A254" s="3"/>
      <c r="B254" s="3">
        <v>2010</v>
      </c>
      <c r="C254" s="19"/>
      <c r="D254" s="19"/>
      <c r="E254" s="19"/>
      <c r="F254" s="11"/>
      <c r="G254" s="11"/>
      <c r="H254" s="11"/>
      <c r="I254" s="11"/>
      <c r="J254" s="11"/>
      <c r="K254" s="11"/>
      <c r="L254" s="19"/>
      <c r="M254" s="19"/>
      <c r="N254" s="19"/>
      <c r="O254" s="19"/>
      <c r="P254" s="19"/>
      <c r="Q254" s="19"/>
      <c r="R254" s="19"/>
      <c r="S254" s="19"/>
      <c r="T254" s="19"/>
      <c r="U254" s="19"/>
      <c r="V254" s="19"/>
      <c r="W254" s="19"/>
      <c r="X254" s="19"/>
      <c r="Y254" s="19"/>
    </row>
    <row r="255" spans="1:25">
      <c r="A255" s="3" t="s">
        <v>74</v>
      </c>
      <c r="B255" s="3">
        <v>2023</v>
      </c>
      <c r="C255" s="30">
        <v>-12533176.93</v>
      </c>
      <c r="D255" s="19"/>
      <c r="E255" s="19"/>
      <c r="F255" s="17">
        <v>543012976.24</v>
      </c>
      <c r="G255" s="11"/>
      <c r="H255" s="11"/>
      <c r="I255" s="11"/>
      <c r="J255" s="11"/>
      <c r="K255" s="11"/>
      <c r="L255" s="19"/>
      <c r="M255" s="19"/>
      <c r="N255" s="19"/>
      <c r="O255" s="19"/>
      <c r="P255" s="19"/>
      <c r="Q255" s="19"/>
      <c r="R255" s="19"/>
      <c r="S255" s="19"/>
      <c r="T255" s="19"/>
      <c r="U255" s="19"/>
      <c r="V255" s="19"/>
      <c r="W255" s="19"/>
      <c r="X255" s="19"/>
      <c r="Y255" s="19"/>
    </row>
    <row r="256" spans="1:25">
      <c r="A256" s="3"/>
      <c r="B256" s="3">
        <v>2022</v>
      </c>
      <c r="C256" s="30">
        <v>7593368.76</v>
      </c>
      <c r="D256" s="19"/>
      <c r="E256" s="19"/>
      <c r="F256" s="17">
        <v>564578724.63</v>
      </c>
      <c r="G256" s="11"/>
      <c r="H256" s="11"/>
      <c r="I256" s="11"/>
      <c r="J256" s="11"/>
      <c r="K256" s="11"/>
      <c r="L256" s="19"/>
      <c r="M256" s="19"/>
      <c r="N256" s="19"/>
      <c r="O256" s="19"/>
      <c r="P256" s="19"/>
      <c r="Q256" s="19"/>
      <c r="R256" s="19"/>
      <c r="S256" s="19"/>
      <c r="T256" s="19"/>
      <c r="U256" s="19"/>
      <c r="V256" s="19"/>
      <c r="W256" s="19"/>
      <c r="X256" s="19"/>
      <c r="Y256" s="19"/>
    </row>
    <row r="257" spans="1:25">
      <c r="A257" s="3"/>
      <c r="B257" s="3">
        <v>2021</v>
      </c>
      <c r="C257" s="30">
        <v>25265981.15</v>
      </c>
      <c r="D257" s="19"/>
      <c r="E257" s="19"/>
      <c r="F257" s="17">
        <v>823956774.2</v>
      </c>
      <c r="G257" s="11"/>
      <c r="H257" s="11"/>
      <c r="I257" s="11"/>
      <c r="J257" s="11"/>
      <c r="K257" s="11"/>
      <c r="L257" s="19"/>
      <c r="M257" s="19"/>
      <c r="N257" s="19"/>
      <c r="O257" s="19"/>
      <c r="P257" s="19"/>
      <c r="Q257" s="19"/>
      <c r="R257" s="19"/>
      <c r="S257" s="19"/>
      <c r="T257" s="19"/>
      <c r="U257" s="19"/>
      <c r="V257" s="19"/>
      <c r="W257" s="19"/>
      <c r="X257" s="19"/>
      <c r="Y257" s="19"/>
    </row>
    <row r="258" spans="1:25">
      <c r="A258" s="3"/>
      <c r="B258" s="3">
        <v>2020</v>
      </c>
      <c r="C258" s="30">
        <v>14494505.46</v>
      </c>
      <c r="D258" s="19"/>
      <c r="E258" s="19"/>
      <c r="F258" s="17">
        <v>522299747.01</v>
      </c>
      <c r="G258" s="11"/>
      <c r="H258" s="11"/>
      <c r="I258" s="11"/>
      <c r="J258" s="11"/>
      <c r="K258" s="11"/>
      <c r="L258" s="19"/>
      <c r="M258" s="19"/>
      <c r="N258" s="19"/>
      <c r="O258" s="19"/>
      <c r="P258" s="19"/>
      <c r="Q258" s="19"/>
      <c r="R258" s="19"/>
      <c r="S258" s="19"/>
      <c r="T258" s="19"/>
      <c r="U258" s="19"/>
      <c r="V258" s="19"/>
      <c r="W258" s="19"/>
      <c r="X258" s="19"/>
      <c r="Y258" s="19"/>
    </row>
    <row r="259" spans="1:25">
      <c r="A259" s="3"/>
      <c r="B259" s="3">
        <v>2019</v>
      </c>
      <c r="C259" s="30">
        <v>-190094288.44</v>
      </c>
      <c r="D259" s="19"/>
      <c r="E259" s="19"/>
      <c r="F259" s="17">
        <v>354970862.79</v>
      </c>
      <c r="G259" s="11"/>
      <c r="H259" s="11"/>
      <c r="I259" s="11"/>
      <c r="J259" s="11"/>
      <c r="K259" s="11"/>
      <c r="L259" s="19"/>
      <c r="M259" s="19"/>
      <c r="N259" s="19"/>
      <c r="O259" s="19"/>
      <c r="P259" s="19"/>
      <c r="Q259" s="19"/>
      <c r="R259" s="19"/>
      <c r="S259" s="19"/>
      <c r="T259" s="19"/>
      <c r="U259" s="19"/>
      <c r="V259" s="19"/>
      <c r="W259" s="19"/>
      <c r="X259" s="19"/>
      <c r="Y259" s="19"/>
    </row>
    <row r="260" spans="1:25">
      <c r="A260" s="3"/>
      <c r="B260" s="3">
        <v>2018</v>
      </c>
      <c r="C260" s="30">
        <v>-83590557.22</v>
      </c>
      <c r="D260" s="19"/>
      <c r="E260" s="19"/>
      <c r="F260" s="17">
        <v>275183249.87</v>
      </c>
      <c r="G260" s="11"/>
      <c r="H260" s="11"/>
      <c r="I260" s="11"/>
      <c r="J260" s="11"/>
      <c r="K260" s="11"/>
      <c r="L260" s="19"/>
      <c r="M260" s="19"/>
      <c r="N260" s="19"/>
      <c r="O260" s="19"/>
      <c r="P260" s="19"/>
      <c r="Q260" s="19"/>
      <c r="R260" s="19"/>
      <c r="S260" s="19"/>
      <c r="T260" s="19"/>
      <c r="U260" s="19"/>
      <c r="V260" s="19"/>
      <c r="W260" s="19"/>
      <c r="X260" s="19"/>
      <c r="Y260" s="19"/>
    </row>
    <row r="261" spans="1:25">
      <c r="A261" s="3"/>
      <c r="B261" s="3">
        <v>2017</v>
      </c>
      <c r="C261" s="30">
        <v>32306847.07</v>
      </c>
      <c r="D261" s="19"/>
      <c r="E261" s="19"/>
      <c r="F261" s="17">
        <v>287519905.06</v>
      </c>
      <c r="G261" s="11"/>
      <c r="H261" s="11"/>
      <c r="I261" s="11"/>
      <c r="J261" s="11"/>
      <c r="K261" s="11"/>
      <c r="L261" s="19"/>
      <c r="M261" s="19"/>
      <c r="N261" s="19"/>
      <c r="O261" s="19"/>
      <c r="P261" s="19"/>
      <c r="Q261" s="19"/>
      <c r="R261" s="19"/>
      <c r="S261" s="19"/>
      <c r="T261" s="19"/>
      <c r="U261" s="19"/>
      <c r="V261" s="19"/>
      <c r="W261" s="19"/>
      <c r="X261" s="19"/>
      <c r="Y261" s="19"/>
    </row>
    <row r="262" spans="1:25">
      <c r="A262" s="3"/>
      <c r="B262" s="3">
        <v>2016</v>
      </c>
      <c r="C262" s="30">
        <v>-163103636.58</v>
      </c>
      <c r="D262" s="19"/>
      <c r="E262" s="19"/>
      <c r="F262" s="17">
        <v>117284385.25</v>
      </c>
      <c r="G262" s="11"/>
      <c r="H262" s="11"/>
      <c r="I262" s="11"/>
      <c r="J262" s="11"/>
      <c r="K262" s="11"/>
      <c r="L262" s="19"/>
      <c r="M262" s="19"/>
      <c r="N262" s="19"/>
      <c r="O262" s="19"/>
      <c r="P262" s="19"/>
      <c r="Q262" s="19"/>
      <c r="R262" s="19"/>
      <c r="S262" s="19"/>
      <c r="T262" s="19"/>
      <c r="U262" s="19"/>
      <c r="V262" s="19"/>
      <c r="W262" s="19"/>
      <c r="X262" s="19"/>
      <c r="Y262" s="19"/>
    </row>
    <row r="263" spans="1:25">
      <c r="A263" s="3"/>
      <c r="B263" s="3">
        <v>2015</v>
      </c>
      <c r="C263" s="30">
        <v>12731772.26</v>
      </c>
      <c r="D263" s="19"/>
      <c r="E263" s="19"/>
      <c r="F263" s="17">
        <v>88326691.05</v>
      </c>
      <c r="G263" s="11"/>
      <c r="H263" s="11"/>
      <c r="I263" s="11"/>
      <c r="J263" s="11"/>
      <c r="K263" s="11"/>
      <c r="L263" s="19"/>
      <c r="M263" s="19"/>
      <c r="N263" s="19"/>
      <c r="O263" s="19"/>
      <c r="P263" s="19"/>
      <c r="Q263" s="19"/>
      <c r="R263" s="19"/>
      <c r="S263" s="19"/>
      <c r="T263" s="19"/>
      <c r="U263" s="19"/>
      <c r="V263" s="19"/>
      <c r="W263" s="19"/>
      <c r="X263" s="19"/>
      <c r="Y263" s="19"/>
    </row>
    <row r="264" spans="1:25">
      <c r="A264" s="3"/>
      <c r="B264" s="3">
        <v>2014</v>
      </c>
      <c r="C264" s="30">
        <v>-165896270.73</v>
      </c>
      <c r="D264" s="19"/>
      <c r="E264" s="19"/>
      <c r="F264" s="17">
        <v>88557915.6</v>
      </c>
      <c r="G264" s="11"/>
      <c r="H264" s="11"/>
      <c r="I264" s="11"/>
      <c r="J264" s="11"/>
      <c r="K264" s="11"/>
      <c r="L264" s="19"/>
      <c r="M264" s="19"/>
      <c r="N264" s="19"/>
      <c r="O264" s="19"/>
      <c r="P264" s="19"/>
      <c r="Q264" s="19"/>
      <c r="R264" s="19"/>
      <c r="S264" s="19"/>
      <c r="T264" s="19"/>
      <c r="U264" s="19"/>
      <c r="V264" s="19"/>
      <c r="W264" s="19"/>
      <c r="X264" s="19"/>
      <c r="Y264" s="19"/>
    </row>
    <row r="265" spans="1:25">
      <c r="A265" s="3"/>
      <c r="B265" s="3">
        <v>2013</v>
      </c>
      <c r="C265" s="30">
        <v>10461728.18</v>
      </c>
      <c r="D265" s="19"/>
      <c r="E265" s="19"/>
      <c r="F265" s="17">
        <v>118568746.96</v>
      </c>
      <c r="G265" s="11"/>
      <c r="H265" s="11"/>
      <c r="I265" s="11"/>
      <c r="J265" s="11"/>
      <c r="K265" s="11"/>
      <c r="L265" s="19"/>
      <c r="M265" s="19"/>
      <c r="N265" s="19"/>
      <c r="O265" s="19"/>
      <c r="P265" s="19"/>
      <c r="Q265" s="19"/>
      <c r="R265" s="19"/>
      <c r="S265" s="19"/>
      <c r="T265" s="19"/>
      <c r="U265" s="19"/>
      <c r="V265" s="19"/>
      <c r="W265" s="19"/>
      <c r="X265" s="19"/>
      <c r="Y265" s="19"/>
    </row>
    <row r="266" spans="1:25">
      <c r="A266" s="3"/>
      <c r="B266" s="3">
        <v>2012</v>
      </c>
      <c r="C266" s="30">
        <v>-56059078.22</v>
      </c>
      <c r="D266" s="19"/>
      <c r="E266" s="19"/>
      <c r="F266" s="17">
        <v>150400718.16</v>
      </c>
      <c r="G266" s="11"/>
      <c r="H266" s="11"/>
      <c r="I266" s="11"/>
      <c r="J266" s="11"/>
      <c r="K266" s="11"/>
      <c r="L266" s="19"/>
      <c r="M266" s="19"/>
      <c r="N266" s="19"/>
      <c r="O266" s="19"/>
      <c r="P266" s="19"/>
      <c r="Q266" s="19"/>
      <c r="R266" s="19"/>
      <c r="S266" s="19"/>
      <c r="T266" s="19"/>
      <c r="U266" s="19"/>
      <c r="V266" s="19"/>
      <c r="W266" s="19"/>
      <c r="X266" s="19"/>
      <c r="Y266" s="19"/>
    </row>
    <row r="267" spans="1:25">
      <c r="A267" s="3"/>
      <c r="B267" s="3">
        <v>2011</v>
      </c>
      <c r="C267" s="19"/>
      <c r="D267" s="19"/>
      <c r="E267" s="19"/>
      <c r="F267" s="11"/>
      <c r="G267" s="11"/>
      <c r="H267" s="11"/>
      <c r="I267" s="11"/>
      <c r="J267" s="11"/>
      <c r="K267" s="11"/>
      <c r="L267" s="19"/>
      <c r="M267" s="19"/>
      <c r="N267" s="19"/>
      <c r="O267" s="19"/>
      <c r="P267" s="19"/>
      <c r="Q267" s="19"/>
      <c r="R267" s="19"/>
      <c r="S267" s="19"/>
      <c r="T267" s="19"/>
      <c r="U267" s="19"/>
      <c r="V267" s="19"/>
      <c r="W267" s="19"/>
      <c r="X267" s="19"/>
      <c r="Y267" s="19"/>
    </row>
    <row r="268" spans="1:25">
      <c r="A268" s="3"/>
      <c r="B268" s="3">
        <v>2010</v>
      </c>
      <c r="C268" s="19"/>
      <c r="D268" s="19"/>
      <c r="E268" s="19"/>
      <c r="F268" s="11"/>
      <c r="G268" s="11"/>
      <c r="H268" s="11"/>
      <c r="I268" s="11"/>
      <c r="J268" s="11"/>
      <c r="K268" s="11"/>
      <c r="L268" s="19"/>
      <c r="M268" s="19"/>
      <c r="N268" s="19"/>
      <c r="O268" s="19"/>
      <c r="P268" s="19"/>
      <c r="Q268" s="19"/>
      <c r="R268" s="19"/>
      <c r="S268" s="19"/>
      <c r="T268" s="19"/>
      <c r="U268" s="19"/>
      <c r="V268" s="19"/>
      <c r="W268" s="19"/>
      <c r="X268" s="19"/>
      <c r="Y268" s="19"/>
    </row>
    <row r="269" spans="1:25">
      <c r="A269" s="3" t="s">
        <v>75</v>
      </c>
      <c r="B269" s="3">
        <v>2023</v>
      </c>
      <c r="C269" s="30">
        <v>-21452912.27</v>
      </c>
      <c r="D269" s="19"/>
      <c r="E269" s="19"/>
      <c r="F269" s="17">
        <v>1379722119.99</v>
      </c>
      <c r="G269" s="11"/>
      <c r="H269" s="11"/>
      <c r="I269" s="11"/>
      <c r="J269" s="11"/>
      <c r="K269" s="11"/>
      <c r="L269" s="19"/>
      <c r="M269" s="19"/>
      <c r="N269" s="19"/>
      <c r="O269" s="19"/>
      <c r="P269" s="19"/>
      <c r="Q269" s="19"/>
      <c r="R269" s="19"/>
      <c r="S269" s="19"/>
      <c r="T269" s="19"/>
      <c r="U269" s="19"/>
      <c r="V269" s="19"/>
      <c r="W269" s="19"/>
      <c r="X269" s="19"/>
      <c r="Y269" s="19"/>
    </row>
    <row r="270" spans="1:25">
      <c r="A270" s="3"/>
      <c r="B270" s="3">
        <v>2022</v>
      </c>
      <c r="C270" s="30">
        <v>29224703.45</v>
      </c>
      <c r="D270" s="19"/>
      <c r="E270" s="19"/>
      <c r="F270" s="17">
        <v>1213966864.34</v>
      </c>
      <c r="G270" s="11"/>
      <c r="H270" s="11"/>
      <c r="I270" s="11"/>
      <c r="J270" s="11"/>
      <c r="K270" s="11"/>
      <c r="L270" s="19"/>
      <c r="M270" s="19"/>
      <c r="N270" s="19"/>
      <c r="O270" s="19"/>
      <c r="P270" s="19"/>
      <c r="Q270" s="19"/>
      <c r="R270" s="19"/>
      <c r="S270" s="19"/>
      <c r="T270" s="19"/>
      <c r="U270" s="19"/>
      <c r="V270" s="19"/>
      <c r="W270" s="19"/>
      <c r="X270" s="19"/>
      <c r="Y270" s="19"/>
    </row>
    <row r="271" spans="1:25">
      <c r="A271" s="3"/>
      <c r="B271" s="3">
        <v>2021</v>
      </c>
      <c r="C271" s="30">
        <v>229523826.38</v>
      </c>
      <c r="D271" s="19"/>
      <c r="E271" s="19"/>
      <c r="F271" s="17">
        <v>1035383336.1</v>
      </c>
      <c r="G271" s="11"/>
      <c r="H271" s="11"/>
      <c r="I271" s="11"/>
      <c r="J271" s="11"/>
      <c r="K271" s="11"/>
      <c r="L271" s="19"/>
      <c r="M271" s="19"/>
      <c r="N271" s="19"/>
      <c r="O271" s="19"/>
      <c r="P271" s="19"/>
      <c r="Q271" s="19"/>
      <c r="R271" s="19"/>
      <c r="S271" s="19"/>
      <c r="T271" s="19"/>
      <c r="U271" s="19"/>
      <c r="V271" s="19"/>
      <c r="W271" s="19"/>
      <c r="X271" s="19"/>
      <c r="Y271" s="19"/>
    </row>
    <row r="272" spans="1:25">
      <c r="A272" s="3"/>
      <c r="B272" s="3">
        <v>2020</v>
      </c>
      <c r="C272" s="30">
        <v>-579353648.38</v>
      </c>
      <c r="D272" s="19"/>
      <c r="E272" s="19"/>
      <c r="F272" s="17">
        <v>970211434.79</v>
      </c>
      <c r="G272" s="11"/>
      <c r="H272" s="11"/>
      <c r="I272" s="11"/>
      <c r="J272" s="11"/>
      <c r="K272" s="11"/>
      <c r="L272" s="19"/>
      <c r="M272" s="19"/>
      <c r="N272" s="19"/>
      <c r="O272" s="19"/>
      <c r="P272" s="19"/>
      <c r="Q272" s="19"/>
      <c r="R272" s="19"/>
      <c r="S272" s="19"/>
      <c r="T272" s="19"/>
      <c r="U272" s="19"/>
      <c r="V272" s="19"/>
      <c r="W272" s="19"/>
      <c r="X272" s="19"/>
      <c r="Y272" s="19"/>
    </row>
    <row r="273" spans="1:25">
      <c r="A273" s="3"/>
      <c r="B273" s="3">
        <v>2019</v>
      </c>
      <c r="C273" s="30">
        <v>11650837.54</v>
      </c>
      <c r="D273" s="19"/>
      <c r="E273" s="19"/>
      <c r="F273" s="17">
        <v>2250371945.58</v>
      </c>
      <c r="G273" s="11"/>
      <c r="H273" s="11"/>
      <c r="I273" s="11"/>
      <c r="J273" s="11"/>
      <c r="K273" s="11"/>
      <c r="L273" s="19"/>
      <c r="M273" s="19"/>
      <c r="N273" s="19"/>
      <c r="O273" s="19"/>
      <c r="P273" s="19"/>
      <c r="Q273" s="19"/>
      <c r="R273" s="19"/>
      <c r="S273" s="19"/>
      <c r="T273" s="19"/>
      <c r="U273" s="19"/>
      <c r="V273" s="19"/>
      <c r="W273" s="19"/>
      <c r="X273" s="19"/>
      <c r="Y273" s="19"/>
    </row>
    <row r="274" spans="1:25">
      <c r="A274" s="3"/>
      <c r="B274" s="3">
        <v>2018</v>
      </c>
      <c r="C274" s="30">
        <v>-769040398.44</v>
      </c>
      <c r="D274" s="19"/>
      <c r="E274" s="19"/>
      <c r="F274" s="17">
        <v>3415577695.18</v>
      </c>
      <c r="G274" s="11"/>
      <c r="H274" s="11"/>
      <c r="I274" s="11"/>
      <c r="J274" s="11"/>
      <c r="K274" s="11"/>
      <c r="L274" s="19"/>
      <c r="M274" s="19"/>
      <c r="N274" s="19"/>
      <c r="O274" s="19"/>
      <c r="P274" s="19"/>
      <c r="Q274" s="19"/>
      <c r="R274" s="19"/>
      <c r="S274" s="19"/>
      <c r="T274" s="19"/>
      <c r="U274" s="19"/>
      <c r="V274" s="19"/>
      <c r="W274" s="19"/>
      <c r="X274" s="19"/>
      <c r="Y274" s="19"/>
    </row>
    <row r="275" spans="1:25">
      <c r="A275" s="3"/>
      <c r="B275" s="3">
        <v>2017</v>
      </c>
      <c r="C275" s="30">
        <v>-277117507.29</v>
      </c>
      <c r="D275" s="19"/>
      <c r="E275" s="19"/>
      <c r="F275" s="17">
        <v>3503265843.9</v>
      </c>
      <c r="G275" s="11"/>
      <c r="H275" s="11"/>
      <c r="I275" s="11"/>
      <c r="J275" s="11"/>
      <c r="K275" s="11"/>
      <c r="L275" s="19"/>
      <c r="M275" s="19"/>
      <c r="N275" s="19"/>
      <c r="O275" s="19"/>
      <c r="P275" s="19"/>
      <c r="Q275" s="19"/>
      <c r="R275" s="19"/>
      <c r="S275" s="19"/>
      <c r="T275" s="19"/>
      <c r="U275" s="19"/>
      <c r="V275" s="19"/>
      <c r="W275" s="19"/>
      <c r="X275" s="19"/>
      <c r="Y275" s="19"/>
    </row>
    <row r="276" spans="1:25">
      <c r="A276" s="3"/>
      <c r="B276" s="3">
        <v>2016</v>
      </c>
      <c r="C276" s="30">
        <v>131236364.15</v>
      </c>
      <c r="D276" s="19"/>
      <c r="E276" s="19"/>
      <c r="F276" s="17">
        <v>3452979898.84</v>
      </c>
      <c r="G276" s="11"/>
      <c r="H276" s="11"/>
      <c r="I276" s="11"/>
      <c r="J276" s="11"/>
      <c r="K276" s="11"/>
      <c r="L276" s="19"/>
      <c r="M276" s="19"/>
      <c r="N276" s="19"/>
      <c r="O276" s="19"/>
      <c r="P276" s="19"/>
      <c r="Q276" s="19"/>
      <c r="R276" s="19"/>
      <c r="S276" s="19"/>
      <c r="T276" s="19"/>
      <c r="U276" s="19"/>
      <c r="V276" s="19"/>
      <c r="W276" s="19"/>
      <c r="X276" s="19"/>
      <c r="Y276" s="19"/>
    </row>
    <row r="277" spans="1:25">
      <c r="A277" s="3"/>
      <c r="B277" s="3">
        <v>2015</v>
      </c>
      <c r="C277" s="30">
        <v>127662468.33</v>
      </c>
      <c r="D277" s="19"/>
      <c r="E277" s="19"/>
      <c r="F277" s="17">
        <v>3250056298.06</v>
      </c>
      <c r="G277" s="11"/>
      <c r="H277" s="11"/>
      <c r="I277" s="11"/>
      <c r="J277" s="11"/>
      <c r="K277" s="11"/>
      <c r="L277" s="19"/>
      <c r="M277" s="19"/>
      <c r="N277" s="19"/>
      <c r="O277" s="19"/>
      <c r="P277" s="19"/>
      <c r="Q277" s="19"/>
      <c r="R277" s="19"/>
      <c r="S277" s="19"/>
      <c r="T277" s="19"/>
      <c r="U277" s="19"/>
      <c r="V277" s="19"/>
      <c r="W277" s="19"/>
      <c r="X277" s="19"/>
      <c r="Y277" s="19"/>
    </row>
    <row r="278" spans="1:25">
      <c r="A278" s="3"/>
      <c r="B278" s="3">
        <v>2014</v>
      </c>
      <c r="C278" s="30">
        <v>70503883.09</v>
      </c>
      <c r="D278" s="19"/>
      <c r="E278" s="19"/>
      <c r="F278" s="17">
        <v>1559839301.8</v>
      </c>
      <c r="G278" s="11"/>
      <c r="H278" s="11"/>
      <c r="I278" s="11"/>
      <c r="J278" s="11"/>
      <c r="K278" s="11"/>
      <c r="L278" s="19"/>
      <c r="M278" s="19"/>
      <c r="N278" s="19"/>
      <c r="O278" s="19"/>
      <c r="P278" s="19"/>
      <c r="Q278" s="19"/>
      <c r="R278" s="19"/>
      <c r="S278" s="19"/>
      <c r="T278" s="19"/>
      <c r="U278" s="19"/>
      <c r="V278" s="19"/>
      <c r="W278" s="19"/>
      <c r="X278" s="19"/>
      <c r="Y278" s="19"/>
    </row>
    <row r="279" spans="1:25">
      <c r="A279" s="3"/>
      <c r="B279" s="3">
        <v>2013</v>
      </c>
      <c r="C279" s="30">
        <v>63482822.16</v>
      </c>
      <c r="D279" s="19"/>
      <c r="E279" s="19"/>
      <c r="F279" s="17">
        <v>1755241139.66</v>
      </c>
      <c r="G279" s="11"/>
      <c r="H279" s="11"/>
      <c r="I279" s="11"/>
      <c r="J279" s="11"/>
      <c r="K279" s="11"/>
      <c r="L279" s="19"/>
      <c r="M279" s="19"/>
      <c r="N279" s="19"/>
      <c r="O279" s="19"/>
      <c r="P279" s="19"/>
      <c r="Q279" s="19"/>
      <c r="R279" s="19"/>
      <c r="S279" s="19"/>
      <c r="T279" s="19"/>
      <c r="U279" s="19"/>
      <c r="V279" s="19"/>
      <c r="W279" s="19"/>
      <c r="X279" s="19"/>
      <c r="Y279" s="19"/>
    </row>
    <row r="280" spans="1:25">
      <c r="A280" s="3"/>
      <c r="B280" s="3">
        <v>2012</v>
      </c>
      <c r="C280" s="30">
        <v>38147187.72</v>
      </c>
      <c r="D280" s="19"/>
      <c r="E280" s="19"/>
      <c r="F280" s="17">
        <v>1237824496.59</v>
      </c>
      <c r="G280" s="11"/>
      <c r="H280" s="11"/>
      <c r="I280" s="11"/>
      <c r="J280" s="11"/>
      <c r="K280" s="11"/>
      <c r="L280" s="19"/>
      <c r="M280" s="19"/>
      <c r="N280" s="19"/>
      <c r="O280" s="19"/>
      <c r="P280" s="19"/>
      <c r="Q280" s="19"/>
      <c r="R280" s="19"/>
      <c r="S280" s="19"/>
      <c r="T280" s="19"/>
      <c r="U280" s="19"/>
      <c r="V280" s="19"/>
      <c r="W280" s="19"/>
      <c r="X280" s="19"/>
      <c r="Y280" s="19"/>
    </row>
    <row r="281" spans="1:25">
      <c r="A281" s="3"/>
      <c r="B281" s="3">
        <v>2011</v>
      </c>
      <c r="C281" s="19"/>
      <c r="D281" s="19"/>
      <c r="E281" s="19"/>
      <c r="F281" s="11"/>
      <c r="G281" s="11"/>
      <c r="H281" s="11"/>
      <c r="I281" s="11"/>
      <c r="J281" s="11"/>
      <c r="K281" s="11"/>
      <c r="L281" s="19"/>
      <c r="M281" s="19"/>
      <c r="N281" s="19"/>
      <c r="O281" s="19"/>
      <c r="P281" s="19"/>
      <c r="Q281" s="19"/>
      <c r="R281" s="19"/>
      <c r="S281" s="19"/>
      <c r="T281" s="19"/>
      <c r="U281" s="19"/>
      <c r="V281" s="19"/>
      <c r="W281" s="19"/>
      <c r="X281" s="19"/>
      <c r="Y281" s="19"/>
    </row>
    <row r="282" spans="1:25">
      <c r="A282" s="3"/>
      <c r="B282" s="3">
        <v>2010</v>
      </c>
      <c r="C282" s="19"/>
      <c r="D282" s="19"/>
      <c r="E282" s="19"/>
      <c r="F282" s="11"/>
      <c r="G282" s="11"/>
      <c r="H282" s="11"/>
      <c r="I282" s="11"/>
      <c r="J282" s="11"/>
      <c r="K282" s="11"/>
      <c r="L282" s="19"/>
      <c r="M282" s="19"/>
      <c r="N282" s="19"/>
      <c r="O282" s="19"/>
      <c r="P282" s="19"/>
      <c r="Q282" s="19"/>
      <c r="R282" s="19"/>
      <c r="S282" s="19"/>
      <c r="T282" s="19"/>
      <c r="U282" s="19"/>
      <c r="V282" s="19"/>
      <c r="W282" s="19"/>
      <c r="X282" s="19"/>
      <c r="Y282" s="19"/>
    </row>
    <row r="283" spans="1:25">
      <c r="A283" s="3" t="s">
        <v>76</v>
      </c>
      <c r="B283" s="3">
        <v>2023</v>
      </c>
      <c r="C283" s="30">
        <v>-26103270.2</v>
      </c>
      <c r="D283" s="19"/>
      <c r="E283" s="19"/>
      <c r="F283" s="17">
        <v>1844767135.86</v>
      </c>
      <c r="G283" s="11"/>
      <c r="H283" s="11"/>
      <c r="I283" s="11"/>
      <c r="J283" s="11"/>
      <c r="K283" s="11"/>
      <c r="L283" s="19"/>
      <c r="M283" s="19"/>
      <c r="N283" s="19"/>
      <c r="O283" s="19"/>
      <c r="P283" s="19"/>
      <c r="Q283" s="19"/>
      <c r="R283" s="19"/>
      <c r="S283" s="19"/>
      <c r="T283" s="19"/>
      <c r="U283" s="19"/>
      <c r="V283" s="19"/>
      <c r="W283" s="19"/>
      <c r="X283" s="19"/>
      <c r="Y283" s="19"/>
    </row>
    <row r="284" spans="1:25">
      <c r="A284" s="3"/>
      <c r="B284" s="3">
        <v>2022</v>
      </c>
      <c r="C284" s="30">
        <v>3147985.01</v>
      </c>
      <c r="D284" s="19"/>
      <c r="E284" s="19"/>
      <c r="F284" s="17">
        <v>3044650272.67</v>
      </c>
      <c r="G284" s="11"/>
      <c r="H284" s="11"/>
      <c r="I284" s="11"/>
      <c r="J284" s="11"/>
      <c r="K284" s="11"/>
      <c r="L284" s="19"/>
      <c r="M284" s="19"/>
      <c r="N284" s="19"/>
      <c r="O284" s="19"/>
      <c r="P284" s="19"/>
      <c r="Q284" s="19"/>
      <c r="R284" s="19"/>
      <c r="S284" s="19"/>
      <c r="T284" s="19"/>
      <c r="U284" s="19"/>
      <c r="V284" s="19"/>
      <c r="W284" s="19"/>
      <c r="X284" s="19"/>
      <c r="Y284" s="19"/>
    </row>
    <row r="285" spans="1:25">
      <c r="A285" s="3"/>
      <c r="B285" s="3">
        <v>2021</v>
      </c>
      <c r="C285" s="30">
        <v>54097973.29</v>
      </c>
      <c r="D285" s="19"/>
      <c r="E285" s="19"/>
      <c r="F285" s="17">
        <v>4060841650.35</v>
      </c>
      <c r="G285" s="11"/>
      <c r="H285" s="11"/>
      <c r="I285" s="11"/>
      <c r="J285" s="11"/>
      <c r="K285" s="11"/>
      <c r="L285" s="19"/>
      <c r="M285" s="19"/>
      <c r="N285" s="19"/>
      <c r="O285" s="19"/>
      <c r="P285" s="19"/>
      <c r="Q285" s="19"/>
      <c r="R285" s="19"/>
      <c r="S285" s="19"/>
      <c r="T285" s="19"/>
      <c r="U285" s="19"/>
      <c r="V285" s="19"/>
      <c r="W285" s="19"/>
      <c r="X285" s="19"/>
      <c r="Y285" s="19"/>
    </row>
    <row r="286" spans="1:25">
      <c r="A286" s="3"/>
      <c r="B286" s="3">
        <v>2020</v>
      </c>
      <c r="C286" s="30">
        <v>104933938.83</v>
      </c>
      <c r="D286" s="19"/>
      <c r="E286" s="19"/>
      <c r="F286" s="17">
        <v>3270120931.5</v>
      </c>
      <c r="G286" s="11"/>
      <c r="H286" s="11"/>
      <c r="I286" s="11"/>
      <c r="J286" s="11"/>
      <c r="K286" s="11"/>
      <c r="L286" s="19"/>
      <c r="M286" s="19"/>
      <c r="N286" s="19"/>
      <c r="O286" s="19"/>
      <c r="P286" s="19"/>
      <c r="Q286" s="19"/>
      <c r="R286" s="19"/>
      <c r="S286" s="19"/>
      <c r="T286" s="19"/>
      <c r="U286" s="19"/>
      <c r="V286" s="19"/>
      <c r="W286" s="19"/>
      <c r="X286" s="19"/>
      <c r="Y286" s="19"/>
    </row>
    <row r="287" spans="1:25">
      <c r="A287" s="3"/>
      <c r="B287" s="3">
        <v>2019</v>
      </c>
      <c r="C287" s="30">
        <v>99046529.25</v>
      </c>
      <c r="D287" s="19"/>
      <c r="E287" s="19"/>
      <c r="F287" s="17">
        <v>2392881269.93</v>
      </c>
      <c r="G287" s="11"/>
      <c r="H287" s="11"/>
      <c r="I287" s="11"/>
      <c r="J287" s="11"/>
      <c r="K287" s="11"/>
      <c r="L287" s="19"/>
      <c r="M287" s="19"/>
      <c r="N287" s="19"/>
      <c r="O287" s="19"/>
      <c r="P287" s="19"/>
      <c r="Q287" s="19"/>
      <c r="R287" s="19"/>
      <c r="S287" s="19"/>
      <c r="T287" s="19"/>
      <c r="U287" s="19"/>
      <c r="V287" s="19"/>
      <c r="W287" s="19"/>
      <c r="X287" s="19"/>
      <c r="Y287" s="19"/>
    </row>
    <row r="288" spans="1:25">
      <c r="A288" s="3"/>
      <c r="B288" s="3">
        <v>2018</v>
      </c>
      <c r="C288" s="30">
        <v>85872704.89</v>
      </c>
      <c r="D288" s="19"/>
      <c r="E288" s="19"/>
      <c r="F288" s="17">
        <v>2344726949.46</v>
      </c>
      <c r="G288" s="11"/>
      <c r="H288" s="11"/>
      <c r="I288" s="11"/>
      <c r="J288" s="11"/>
      <c r="K288" s="11"/>
      <c r="L288" s="19"/>
      <c r="M288" s="19"/>
      <c r="N288" s="19"/>
      <c r="O288" s="19"/>
      <c r="P288" s="19"/>
      <c r="Q288" s="19"/>
      <c r="R288" s="19"/>
      <c r="S288" s="19"/>
      <c r="T288" s="19"/>
      <c r="U288" s="19"/>
      <c r="V288" s="19"/>
      <c r="W288" s="19"/>
      <c r="X288" s="19"/>
      <c r="Y288" s="19"/>
    </row>
    <row r="289" spans="1:25">
      <c r="A289" s="3"/>
      <c r="B289" s="3">
        <v>2017</v>
      </c>
      <c r="C289" s="30">
        <v>63062128.34</v>
      </c>
      <c r="D289" s="19"/>
      <c r="E289" s="19"/>
      <c r="F289" s="17">
        <v>1529152543.94</v>
      </c>
      <c r="G289" s="11"/>
      <c r="H289" s="11"/>
      <c r="I289" s="11"/>
      <c r="J289" s="11"/>
      <c r="K289" s="11"/>
      <c r="L289" s="19"/>
      <c r="M289" s="19"/>
      <c r="N289" s="19"/>
      <c r="O289" s="19"/>
      <c r="P289" s="19"/>
      <c r="Q289" s="19"/>
      <c r="R289" s="19"/>
      <c r="S289" s="19"/>
      <c r="T289" s="19"/>
      <c r="U289" s="19"/>
      <c r="V289" s="19"/>
      <c r="W289" s="19"/>
      <c r="X289" s="19"/>
      <c r="Y289" s="19"/>
    </row>
    <row r="290" spans="1:25">
      <c r="A290" s="3"/>
      <c r="B290" s="3">
        <v>2016</v>
      </c>
      <c r="C290" s="30">
        <v>47567518.24</v>
      </c>
      <c r="D290" s="19"/>
      <c r="E290" s="19"/>
      <c r="F290" s="17">
        <v>962329412.77</v>
      </c>
      <c r="G290" s="11"/>
      <c r="H290" s="11"/>
      <c r="I290" s="11"/>
      <c r="J290" s="11"/>
      <c r="K290" s="11"/>
      <c r="L290" s="19"/>
      <c r="M290" s="19"/>
      <c r="N290" s="19"/>
      <c r="O290" s="19"/>
      <c r="P290" s="19"/>
      <c r="Q290" s="19"/>
      <c r="R290" s="19"/>
      <c r="S290" s="19"/>
      <c r="T290" s="19"/>
      <c r="U290" s="19"/>
      <c r="V290" s="19"/>
      <c r="W290" s="19"/>
      <c r="X290" s="19"/>
      <c r="Y290" s="19"/>
    </row>
    <row r="291" spans="1:25">
      <c r="A291" s="3"/>
      <c r="B291" s="3">
        <v>2015</v>
      </c>
      <c r="C291" s="30">
        <v>45250400</v>
      </c>
      <c r="D291" s="19"/>
      <c r="E291" s="19"/>
      <c r="F291" s="17">
        <v>731264200</v>
      </c>
      <c r="G291" s="11"/>
      <c r="H291" s="11"/>
      <c r="I291" s="11"/>
      <c r="J291" s="11"/>
      <c r="K291" s="11"/>
      <c r="L291" s="19"/>
      <c r="M291" s="19"/>
      <c r="N291" s="19"/>
      <c r="O291" s="19"/>
      <c r="P291" s="19"/>
      <c r="Q291" s="19"/>
      <c r="R291" s="19"/>
      <c r="S291" s="19"/>
      <c r="T291" s="19"/>
      <c r="U291" s="19"/>
      <c r="V291" s="19"/>
      <c r="W291" s="19"/>
      <c r="X291" s="19"/>
      <c r="Y291" s="19"/>
    </row>
    <row r="292" spans="1:25">
      <c r="A292" s="3"/>
      <c r="B292" s="3">
        <v>2014</v>
      </c>
      <c r="C292" s="30">
        <v>24920800</v>
      </c>
      <c r="D292" s="19"/>
      <c r="E292" s="19"/>
      <c r="F292" s="17">
        <v>394017900</v>
      </c>
      <c r="G292" s="11"/>
      <c r="H292" s="11"/>
      <c r="I292" s="11"/>
      <c r="J292" s="11"/>
      <c r="K292" s="11"/>
      <c r="L292" s="19"/>
      <c r="M292" s="19"/>
      <c r="N292" s="19"/>
      <c r="O292" s="19"/>
      <c r="P292" s="19"/>
      <c r="Q292" s="19"/>
      <c r="R292" s="19"/>
      <c r="S292" s="19"/>
      <c r="T292" s="19"/>
      <c r="U292" s="19"/>
      <c r="V292" s="19"/>
      <c r="W292" s="19"/>
      <c r="X292" s="19"/>
      <c r="Y292" s="19"/>
    </row>
    <row r="293" spans="1:25">
      <c r="A293" s="3"/>
      <c r="B293" s="3">
        <v>2013</v>
      </c>
      <c r="C293" s="30" t="s">
        <v>110</v>
      </c>
      <c r="D293" s="19"/>
      <c r="E293" s="19"/>
      <c r="F293" s="17" t="s">
        <v>110</v>
      </c>
      <c r="G293" s="11"/>
      <c r="H293" s="11"/>
      <c r="I293" s="11"/>
      <c r="J293" s="11"/>
      <c r="K293" s="11"/>
      <c r="L293" s="19"/>
      <c r="M293" s="19"/>
      <c r="N293" s="19"/>
      <c r="O293" s="19"/>
      <c r="P293" s="19"/>
      <c r="Q293" s="19"/>
      <c r="R293" s="19"/>
      <c r="S293" s="19"/>
      <c r="T293" s="19"/>
      <c r="U293" s="19"/>
      <c r="V293" s="19"/>
      <c r="W293" s="19"/>
      <c r="X293" s="19"/>
      <c r="Y293" s="19"/>
    </row>
    <row r="294" spans="1:25">
      <c r="A294" s="3"/>
      <c r="B294" s="3">
        <v>2012</v>
      </c>
      <c r="C294" s="30" t="s">
        <v>110</v>
      </c>
      <c r="D294" s="19"/>
      <c r="E294" s="19"/>
      <c r="F294" s="17" t="s">
        <v>110</v>
      </c>
      <c r="G294" s="11"/>
      <c r="H294" s="11"/>
      <c r="I294" s="11"/>
      <c r="J294" s="11"/>
      <c r="K294" s="11"/>
      <c r="L294" s="19"/>
      <c r="M294" s="19"/>
      <c r="N294" s="19"/>
      <c r="O294" s="19"/>
      <c r="P294" s="19"/>
      <c r="Q294" s="19"/>
      <c r="R294" s="19"/>
      <c r="S294" s="19"/>
      <c r="T294" s="19"/>
      <c r="U294" s="19"/>
      <c r="V294" s="19"/>
      <c r="W294" s="19"/>
      <c r="X294" s="19"/>
      <c r="Y294" s="19"/>
    </row>
    <row r="295" spans="1:25">
      <c r="A295" s="3"/>
      <c r="B295" s="3">
        <v>2011</v>
      </c>
      <c r="C295" s="19"/>
      <c r="D295" s="19"/>
      <c r="E295" s="19"/>
      <c r="F295" s="11"/>
      <c r="G295" s="11"/>
      <c r="H295" s="11"/>
      <c r="I295" s="11"/>
      <c r="J295" s="11"/>
      <c r="K295" s="11"/>
      <c r="L295" s="19"/>
      <c r="M295" s="19"/>
      <c r="N295" s="19"/>
      <c r="O295" s="19"/>
      <c r="P295" s="19"/>
      <c r="Q295" s="19"/>
      <c r="R295" s="19"/>
      <c r="S295" s="19"/>
      <c r="T295" s="19"/>
      <c r="U295" s="19"/>
      <c r="V295" s="19"/>
      <c r="W295" s="19"/>
      <c r="X295" s="19"/>
      <c r="Y295" s="19"/>
    </row>
    <row r="296" spans="1:25">
      <c r="A296" s="3"/>
      <c r="B296" s="3">
        <v>2010</v>
      </c>
      <c r="C296" s="19"/>
      <c r="D296" s="19"/>
      <c r="E296" s="19"/>
      <c r="F296" s="11"/>
      <c r="G296" s="11"/>
      <c r="H296" s="11"/>
      <c r="I296" s="11"/>
      <c r="J296" s="11"/>
      <c r="K296" s="11"/>
      <c r="L296" s="19"/>
      <c r="M296" s="19"/>
      <c r="N296" s="19"/>
      <c r="O296" s="19"/>
      <c r="P296" s="19"/>
      <c r="Q296" s="19"/>
      <c r="R296" s="19"/>
      <c r="S296" s="19"/>
      <c r="T296" s="19"/>
      <c r="U296" s="19"/>
      <c r="V296" s="19"/>
      <c r="W296" s="19"/>
      <c r="X296" s="19"/>
      <c r="Y296" s="19"/>
    </row>
    <row r="297" spans="1:25">
      <c r="A297" s="3" t="s">
        <v>77</v>
      </c>
      <c r="B297" s="3">
        <v>2023</v>
      </c>
      <c r="C297" s="30">
        <v>-52420199.67</v>
      </c>
      <c r="D297" s="19"/>
      <c r="E297" s="19"/>
      <c r="F297" s="17">
        <v>329919776.3</v>
      </c>
      <c r="G297" s="11"/>
      <c r="H297" s="11"/>
      <c r="I297" s="11"/>
      <c r="J297" s="11"/>
      <c r="K297" s="11"/>
      <c r="L297" s="19"/>
      <c r="M297" s="19"/>
      <c r="N297" s="19"/>
      <c r="O297" s="19"/>
      <c r="P297" s="19"/>
      <c r="Q297" s="19"/>
      <c r="R297" s="19"/>
      <c r="S297" s="19"/>
      <c r="T297" s="19"/>
      <c r="U297" s="19"/>
      <c r="V297" s="19"/>
      <c r="W297" s="19"/>
      <c r="X297" s="19"/>
      <c r="Y297" s="19"/>
    </row>
    <row r="298" spans="1:25">
      <c r="A298" s="3"/>
      <c r="B298" s="3">
        <v>2022</v>
      </c>
      <c r="C298" s="30">
        <v>-185381763.69</v>
      </c>
      <c r="D298" s="19"/>
      <c r="E298" s="19"/>
      <c r="F298" s="17">
        <v>430852387.55</v>
      </c>
      <c r="G298" s="11"/>
      <c r="H298" s="11"/>
      <c r="I298" s="11"/>
      <c r="J298" s="11"/>
      <c r="K298" s="11"/>
      <c r="L298" s="19"/>
      <c r="M298" s="19"/>
      <c r="N298" s="19"/>
      <c r="O298" s="19"/>
      <c r="P298" s="19"/>
      <c r="Q298" s="19"/>
      <c r="R298" s="19"/>
      <c r="S298" s="19"/>
      <c r="T298" s="19"/>
      <c r="U298" s="19"/>
      <c r="V298" s="19"/>
      <c r="W298" s="19"/>
      <c r="X298" s="19"/>
      <c r="Y298" s="19"/>
    </row>
    <row r="299" spans="1:25">
      <c r="A299" s="3"/>
      <c r="B299" s="3">
        <v>2021</v>
      </c>
      <c r="C299" s="30">
        <v>-63019952.45</v>
      </c>
      <c r="D299" s="19"/>
      <c r="E299" s="19"/>
      <c r="F299" s="17">
        <v>739825941.18</v>
      </c>
      <c r="G299" s="11"/>
      <c r="H299" s="11"/>
      <c r="I299" s="11"/>
      <c r="J299" s="11"/>
      <c r="K299" s="11"/>
      <c r="L299" s="19"/>
      <c r="M299" s="19"/>
      <c r="N299" s="19"/>
      <c r="O299" s="19"/>
      <c r="P299" s="19"/>
      <c r="Q299" s="19"/>
      <c r="R299" s="19"/>
      <c r="S299" s="19"/>
      <c r="T299" s="19"/>
      <c r="U299" s="19"/>
      <c r="V299" s="19"/>
      <c r="W299" s="19"/>
      <c r="X299" s="19"/>
      <c r="Y299" s="19"/>
    </row>
    <row r="300" spans="1:25">
      <c r="A300" s="3"/>
      <c r="B300" s="3">
        <v>2020</v>
      </c>
      <c r="C300" s="30">
        <v>-21630952</v>
      </c>
      <c r="D300" s="19"/>
      <c r="E300" s="19"/>
      <c r="F300" s="17">
        <v>621431825.2</v>
      </c>
      <c r="G300" s="11"/>
      <c r="H300" s="11"/>
      <c r="I300" s="11"/>
      <c r="J300" s="11"/>
      <c r="K300" s="11"/>
      <c r="L300" s="19"/>
      <c r="M300" s="19"/>
      <c r="N300" s="19"/>
      <c r="O300" s="19"/>
      <c r="P300" s="19"/>
      <c r="Q300" s="19"/>
      <c r="R300" s="19"/>
      <c r="S300" s="19"/>
      <c r="T300" s="19"/>
      <c r="U300" s="19"/>
      <c r="V300" s="19"/>
      <c r="W300" s="19"/>
      <c r="X300" s="19"/>
      <c r="Y300" s="19"/>
    </row>
    <row r="301" spans="1:25">
      <c r="A301" s="3"/>
      <c r="B301" s="3">
        <v>2019</v>
      </c>
      <c r="C301" s="30">
        <v>-58738833.01</v>
      </c>
      <c r="D301" s="19"/>
      <c r="E301" s="19"/>
      <c r="F301" s="17">
        <v>642922500.7</v>
      </c>
      <c r="G301" s="11"/>
      <c r="H301" s="11"/>
      <c r="I301" s="11"/>
      <c r="J301" s="11"/>
      <c r="K301" s="11"/>
      <c r="L301" s="19"/>
      <c r="M301" s="19"/>
      <c r="N301" s="19"/>
      <c r="O301" s="19"/>
      <c r="P301" s="19"/>
      <c r="Q301" s="19"/>
      <c r="R301" s="19"/>
      <c r="S301" s="19"/>
      <c r="T301" s="19"/>
      <c r="U301" s="19"/>
      <c r="V301" s="19"/>
      <c r="W301" s="19"/>
      <c r="X301" s="19"/>
      <c r="Y301" s="19"/>
    </row>
    <row r="302" spans="1:25">
      <c r="A302" s="3"/>
      <c r="B302" s="3">
        <v>2018</v>
      </c>
      <c r="C302" s="30">
        <v>22879188.74</v>
      </c>
      <c r="D302" s="19"/>
      <c r="E302" s="19"/>
      <c r="F302" s="17">
        <v>1194908372.75</v>
      </c>
      <c r="G302" s="11"/>
      <c r="H302" s="11"/>
      <c r="I302" s="11"/>
      <c r="J302" s="11"/>
      <c r="K302" s="11"/>
      <c r="L302" s="19"/>
      <c r="M302" s="19"/>
      <c r="N302" s="19"/>
      <c r="O302" s="19"/>
      <c r="P302" s="19"/>
      <c r="Q302" s="19"/>
      <c r="R302" s="19"/>
      <c r="S302" s="19"/>
      <c r="T302" s="19"/>
      <c r="U302" s="19"/>
      <c r="V302" s="19"/>
      <c r="W302" s="19"/>
      <c r="X302" s="19"/>
      <c r="Y302" s="19"/>
    </row>
    <row r="303" spans="1:25">
      <c r="A303" s="3"/>
      <c r="B303" s="3">
        <v>2017</v>
      </c>
      <c r="C303" s="30">
        <v>41491672.14</v>
      </c>
      <c r="D303" s="19"/>
      <c r="E303" s="19"/>
      <c r="F303" s="17">
        <v>1235657016.73</v>
      </c>
      <c r="G303" s="11"/>
      <c r="H303" s="11"/>
      <c r="I303" s="11"/>
      <c r="J303" s="11"/>
      <c r="K303" s="11"/>
      <c r="L303" s="19"/>
      <c r="M303" s="19"/>
      <c r="N303" s="19"/>
      <c r="O303" s="19"/>
      <c r="P303" s="19"/>
      <c r="Q303" s="19"/>
      <c r="R303" s="19"/>
      <c r="S303" s="19"/>
      <c r="T303" s="19"/>
      <c r="U303" s="19"/>
      <c r="V303" s="19"/>
      <c r="W303" s="19"/>
      <c r="X303" s="19"/>
      <c r="Y303" s="19"/>
    </row>
    <row r="304" spans="1:25">
      <c r="A304" s="3"/>
      <c r="B304" s="3">
        <v>2016</v>
      </c>
      <c r="C304" s="30">
        <v>34871262.05</v>
      </c>
      <c r="D304" s="19"/>
      <c r="E304" s="19"/>
      <c r="F304" s="17">
        <v>966608043.51</v>
      </c>
      <c r="G304" s="11"/>
      <c r="H304" s="11"/>
      <c r="I304" s="11"/>
      <c r="J304" s="11"/>
      <c r="K304" s="11"/>
      <c r="L304" s="19"/>
      <c r="M304" s="19"/>
      <c r="N304" s="19"/>
      <c r="O304" s="19"/>
      <c r="P304" s="19"/>
      <c r="Q304" s="19"/>
      <c r="R304" s="19"/>
      <c r="S304" s="19"/>
      <c r="T304" s="19"/>
      <c r="U304" s="19"/>
      <c r="V304" s="19"/>
      <c r="W304" s="19"/>
      <c r="X304" s="19"/>
      <c r="Y304" s="19"/>
    </row>
    <row r="305" spans="1:25">
      <c r="A305" s="3"/>
      <c r="B305" s="3">
        <v>2015</v>
      </c>
      <c r="C305" s="30">
        <v>40660516.31</v>
      </c>
      <c r="D305" s="19"/>
      <c r="E305" s="19"/>
      <c r="F305" s="17">
        <v>1320438943.93</v>
      </c>
      <c r="G305" s="11"/>
      <c r="H305" s="11"/>
      <c r="I305" s="11"/>
      <c r="J305" s="11"/>
      <c r="K305" s="11"/>
      <c r="L305" s="19"/>
      <c r="M305" s="19"/>
      <c r="N305" s="19"/>
      <c r="O305" s="19"/>
      <c r="P305" s="19"/>
      <c r="Q305" s="19"/>
      <c r="R305" s="19"/>
      <c r="S305" s="19"/>
      <c r="T305" s="19"/>
      <c r="U305" s="19"/>
      <c r="V305" s="19"/>
      <c r="W305" s="19"/>
      <c r="X305" s="19"/>
      <c r="Y305" s="19"/>
    </row>
    <row r="306" spans="1:25">
      <c r="A306" s="3"/>
      <c r="B306" s="3">
        <v>2014</v>
      </c>
      <c r="C306" s="30">
        <v>78341668.85</v>
      </c>
      <c r="D306" s="19"/>
      <c r="E306" s="19"/>
      <c r="F306" s="17">
        <v>1177299452.47</v>
      </c>
      <c r="G306" s="11"/>
      <c r="H306" s="11"/>
      <c r="I306" s="11"/>
      <c r="J306" s="11"/>
      <c r="K306" s="11"/>
      <c r="L306" s="19"/>
      <c r="M306" s="19"/>
      <c r="N306" s="19"/>
      <c r="O306" s="19"/>
      <c r="P306" s="19"/>
      <c r="Q306" s="19"/>
      <c r="R306" s="19"/>
      <c r="S306" s="19"/>
      <c r="T306" s="19"/>
      <c r="U306" s="19"/>
      <c r="V306" s="19"/>
      <c r="W306" s="19"/>
      <c r="X306" s="19"/>
      <c r="Y306" s="19"/>
    </row>
    <row r="307" spans="1:25">
      <c r="A307" s="3"/>
      <c r="B307" s="3">
        <v>2013</v>
      </c>
      <c r="C307" s="30">
        <v>83213461.79</v>
      </c>
      <c r="D307" s="19"/>
      <c r="E307" s="19"/>
      <c r="F307" s="17">
        <v>1154210660.3</v>
      </c>
      <c r="G307" s="11"/>
      <c r="H307" s="11"/>
      <c r="I307" s="11"/>
      <c r="J307" s="11"/>
      <c r="K307" s="11"/>
      <c r="L307" s="19"/>
      <c r="M307" s="19"/>
      <c r="N307" s="19"/>
      <c r="O307" s="19"/>
      <c r="P307" s="19"/>
      <c r="Q307" s="19"/>
      <c r="R307" s="19"/>
      <c r="S307" s="19"/>
      <c r="T307" s="19"/>
      <c r="U307" s="19"/>
      <c r="V307" s="19"/>
      <c r="W307" s="19"/>
      <c r="X307" s="19"/>
      <c r="Y307" s="19"/>
    </row>
    <row r="308" spans="1:25">
      <c r="A308" s="3"/>
      <c r="B308" s="3">
        <v>2012</v>
      </c>
      <c r="C308" s="30">
        <v>85891399.08</v>
      </c>
      <c r="D308" s="19"/>
      <c r="E308" s="19"/>
      <c r="F308" s="17">
        <v>859876280.52</v>
      </c>
      <c r="G308" s="11"/>
      <c r="H308" s="11"/>
      <c r="I308" s="11"/>
      <c r="J308" s="11"/>
      <c r="K308" s="11"/>
      <c r="L308" s="19"/>
      <c r="M308" s="19"/>
      <c r="N308" s="19"/>
      <c r="O308" s="19"/>
      <c r="P308" s="19"/>
      <c r="Q308" s="19"/>
      <c r="R308" s="19"/>
      <c r="S308" s="19"/>
      <c r="T308" s="19"/>
      <c r="U308" s="19"/>
      <c r="V308" s="19"/>
      <c r="W308" s="19"/>
      <c r="X308" s="19"/>
      <c r="Y308" s="19"/>
    </row>
    <row r="309" spans="1:25">
      <c r="A309" s="3"/>
      <c r="B309" s="3">
        <v>2011</v>
      </c>
      <c r="C309" s="19"/>
      <c r="D309" s="19"/>
      <c r="E309" s="19"/>
      <c r="F309" s="11"/>
      <c r="G309" s="11"/>
      <c r="H309" s="11"/>
      <c r="I309" s="11"/>
      <c r="J309" s="11"/>
      <c r="K309" s="11"/>
      <c r="L309" s="19"/>
      <c r="M309" s="19"/>
      <c r="N309" s="19"/>
      <c r="O309" s="19"/>
      <c r="P309" s="19"/>
      <c r="Q309" s="19"/>
      <c r="R309" s="19"/>
      <c r="S309" s="19"/>
      <c r="T309" s="19"/>
      <c r="U309" s="19"/>
      <c r="V309" s="19"/>
      <c r="W309" s="19"/>
      <c r="X309" s="19"/>
      <c r="Y309" s="19"/>
    </row>
    <row r="310" spans="1:25">
      <c r="A310" s="3"/>
      <c r="B310" s="3">
        <v>2010</v>
      </c>
      <c r="C310" s="19"/>
      <c r="D310" s="19"/>
      <c r="E310" s="19"/>
      <c r="F310" s="11"/>
      <c r="G310" s="11"/>
      <c r="H310" s="11"/>
      <c r="I310" s="11"/>
      <c r="J310" s="11"/>
      <c r="K310" s="11"/>
      <c r="L310" s="19"/>
      <c r="M310" s="19"/>
      <c r="N310" s="19"/>
      <c r="O310" s="19"/>
      <c r="P310" s="19"/>
      <c r="Q310" s="19"/>
      <c r="R310" s="19"/>
      <c r="S310" s="19"/>
      <c r="T310" s="19"/>
      <c r="U310" s="19"/>
      <c r="V310" s="19"/>
      <c r="W310" s="19"/>
      <c r="X310" s="19"/>
      <c r="Y310" s="19"/>
    </row>
    <row r="311" spans="1:25">
      <c r="A311" s="3" t="s">
        <v>78</v>
      </c>
      <c r="B311" s="3">
        <v>2023</v>
      </c>
      <c r="C311" s="30">
        <v>-67874750.19</v>
      </c>
      <c r="D311" s="19"/>
      <c r="E311" s="19"/>
      <c r="F311" s="17">
        <v>404082710.81</v>
      </c>
      <c r="G311" s="11"/>
      <c r="H311" s="11"/>
      <c r="I311" s="11"/>
      <c r="J311" s="11"/>
      <c r="K311" s="11"/>
      <c r="L311" s="19"/>
      <c r="M311" s="19"/>
      <c r="N311" s="19"/>
      <c r="O311" s="19"/>
      <c r="P311" s="19"/>
      <c r="Q311" s="19"/>
      <c r="R311" s="19"/>
      <c r="S311" s="19"/>
      <c r="T311" s="19"/>
      <c r="U311" s="19"/>
      <c r="V311" s="19"/>
      <c r="W311" s="19"/>
      <c r="X311" s="19"/>
      <c r="Y311" s="19"/>
    </row>
    <row r="312" spans="1:25">
      <c r="A312" s="3"/>
      <c r="B312" s="3">
        <v>2022</v>
      </c>
      <c r="C312" s="30">
        <v>-80256235.78</v>
      </c>
      <c r="D312" s="19"/>
      <c r="E312" s="19"/>
      <c r="F312" s="17">
        <v>306259910.52</v>
      </c>
      <c r="G312" s="11"/>
      <c r="H312" s="11"/>
      <c r="I312" s="11"/>
      <c r="J312" s="11"/>
      <c r="K312" s="11"/>
      <c r="L312" s="19"/>
      <c r="M312" s="19"/>
      <c r="N312" s="19"/>
      <c r="O312" s="19"/>
      <c r="P312" s="19"/>
      <c r="Q312" s="19"/>
      <c r="R312" s="19"/>
      <c r="S312" s="19"/>
      <c r="T312" s="19"/>
      <c r="U312" s="19"/>
      <c r="V312" s="19"/>
      <c r="W312" s="19"/>
      <c r="X312" s="19"/>
      <c r="Y312" s="19"/>
    </row>
    <row r="313" spans="1:25">
      <c r="A313" s="3"/>
      <c r="B313" s="3">
        <v>2021</v>
      </c>
      <c r="C313" s="30">
        <v>-81197701.88</v>
      </c>
      <c r="D313" s="19"/>
      <c r="E313" s="19"/>
      <c r="F313" s="17">
        <v>268316964.79</v>
      </c>
      <c r="G313" s="11"/>
      <c r="H313" s="11"/>
      <c r="I313" s="11"/>
      <c r="J313" s="11"/>
      <c r="K313" s="11"/>
      <c r="L313" s="19"/>
      <c r="M313" s="19"/>
      <c r="N313" s="19"/>
      <c r="O313" s="19"/>
      <c r="P313" s="19"/>
      <c r="Q313" s="19"/>
      <c r="R313" s="19"/>
      <c r="S313" s="19"/>
      <c r="T313" s="19"/>
      <c r="U313" s="19"/>
      <c r="V313" s="19"/>
      <c r="W313" s="19"/>
      <c r="X313" s="19"/>
      <c r="Y313" s="19"/>
    </row>
    <row r="314" spans="1:25">
      <c r="A314" s="3"/>
      <c r="B314" s="3">
        <v>2020</v>
      </c>
      <c r="C314" s="30">
        <v>20393075.56</v>
      </c>
      <c r="D314" s="19"/>
      <c r="E314" s="19"/>
      <c r="F314" s="17">
        <v>192902615.02</v>
      </c>
      <c r="G314" s="11"/>
      <c r="H314" s="11"/>
      <c r="I314" s="11"/>
      <c r="J314" s="11"/>
      <c r="K314" s="11"/>
      <c r="L314" s="19"/>
      <c r="M314" s="19"/>
      <c r="N314" s="19"/>
      <c r="O314" s="19"/>
      <c r="P314" s="19"/>
      <c r="Q314" s="19"/>
      <c r="R314" s="19"/>
      <c r="S314" s="19"/>
      <c r="T314" s="19"/>
      <c r="U314" s="19"/>
      <c r="V314" s="19"/>
      <c r="W314" s="19"/>
      <c r="X314" s="19"/>
      <c r="Y314" s="19"/>
    </row>
    <row r="315" spans="1:25">
      <c r="A315" s="3"/>
      <c r="B315" s="3">
        <v>2019</v>
      </c>
      <c r="C315" s="30">
        <v>-33595342.62</v>
      </c>
      <c r="D315" s="19"/>
      <c r="E315" s="19"/>
      <c r="F315" s="17">
        <v>312795077.1</v>
      </c>
      <c r="G315" s="11"/>
      <c r="H315" s="11"/>
      <c r="I315" s="11"/>
      <c r="J315" s="11"/>
      <c r="K315" s="11"/>
      <c r="L315" s="19"/>
      <c r="M315" s="19"/>
      <c r="N315" s="19"/>
      <c r="O315" s="19"/>
      <c r="P315" s="19"/>
      <c r="Q315" s="19"/>
      <c r="R315" s="19"/>
      <c r="S315" s="19"/>
      <c r="T315" s="19"/>
      <c r="U315" s="19"/>
      <c r="V315" s="19"/>
      <c r="W315" s="19"/>
      <c r="X315" s="19"/>
      <c r="Y315" s="19"/>
    </row>
    <row r="316" spans="1:25">
      <c r="A316" s="3"/>
      <c r="B316" s="3">
        <v>2018</v>
      </c>
      <c r="C316" s="30">
        <v>-271427787.91</v>
      </c>
      <c r="D316" s="19"/>
      <c r="E316" s="19"/>
      <c r="F316" s="17">
        <v>2473032989.68</v>
      </c>
      <c r="G316" s="11"/>
      <c r="H316" s="11"/>
      <c r="I316" s="11"/>
      <c r="J316" s="11"/>
      <c r="K316" s="11"/>
      <c r="L316" s="19"/>
      <c r="M316" s="19"/>
      <c r="N316" s="19"/>
      <c r="O316" s="19"/>
      <c r="P316" s="19"/>
      <c r="Q316" s="19"/>
      <c r="R316" s="19"/>
      <c r="S316" s="19"/>
      <c r="T316" s="19"/>
      <c r="U316" s="19"/>
      <c r="V316" s="19"/>
      <c r="W316" s="19"/>
      <c r="X316" s="19"/>
      <c r="Y316" s="19"/>
    </row>
    <row r="317" spans="1:25">
      <c r="A317" s="3"/>
      <c r="B317" s="3">
        <v>2017</v>
      </c>
      <c r="C317" s="30">
        <v>8554359.09</v>
      </c>
      <c r="D317" s="19"/>
      <c r="E317" s="19"/>
      <c r="F317" s="17">
        <v>1570380998.72</v>
      </c>
      <c r="G317" s="11"/>
      <c r="H317" s="11"/>
      <c r="I317" s="11"/>
      <c r="J317" s="11"/>
      <c r="K317" s="11"/>
      <c r="L317" s="19"/>
      <c r="M317" s="19"/>
      <c r="N317" s="19"/>
      <c r="O317" s="19"/>
      <c r="P317" s="19"/>
      <c r="Q317" s="19"/>
      <c r="R317" s="19"/>
      <c r="S317" s="19"/>
      <c r="T317" s="19"/>
      <c r="U317" s="19"/>
      <c r="V317" s="19"/>
      <c r="W317" s="19"/>
      <c r="X317" s="19"/>
      <c r="Y317" s="19"/>
    </row>
    <row r="318" spans="1:25">
      <c r="A318" s="3"/>
      <c r="B318" s="3">
        <v>2016</v>
      </c>
      <c r="C318" s="30">
        <v>6737802.74</v>
      </c>
      <c r="D318" s="19"/>
      <c r="E318" s="19"/>
      <c r="F318" s="17">
        <v>412396481.77</v>
      </c>
      <c r="G318" s="11"/>
      <c r="H318" s="11"/>
      <c r="I318" s="11"/>
      <c r="J318" s="11"/>
      <c r="K318" s="11"/>
      <c r="L318" s="19"/>
      <c r="M318" s="19"/>
      <c r="N318" s="19"/>
      <c r="O318" s="19"/>
      <c r="P318" s="19"/>
      <c r="Q318" s="19"/>
      <c r="R318" s="19"/>
      <c r="S318" s="19"/>
      <c r="T318" s="19"/>
      <c r="U318" s="19"/>
      <c r="V318" s="19"/>
      <c r="W318" s="19"/>
      <c r="X318" s="19"/>
      <c r="Y318" s="19"/>
    </row>
    <row r="319" spans="1:25">
      <c r="A319" s="3"/>
      <c r="B319" s="3">
        <v>2015</v>
      </c>
      <c r="C319" s="30">
        <v>-35797740.95</v>
      </c>
      <c r="D319" s="19"/>
      <c r="E319" s="19"/>
      <c r="F319" s="17">
        <v>250607324.54</v>
      </c>
      <c r="G319" s="11"/>
      <c r="H319" s="11"/>
      <c r="I319" s="11"/>
      <c r="J319" s="11"/>
      <c r="K319" s="11"/>
      <c r="L319" s="19"/>
      <c r="M319" s="19"/>
      <c r="N319" s="19"/>
      <c r="O319" s="19"/>
      <c r="P319" s="19"/>
      <c r="Q319" s="19"/>
      <c r="R319" s="19"/>
      <c r="S319" s="19"/>
      <c r="T319" s="19"/>
      <c r="U319" s="19"/>
      <c r="V319" s="19"/>
      <c r="W319" s="19"/>
      <c r="X319" s="19"/>
      <c r="Y319" s="19"/>
    </row>
    <row r="320" spans="1:25">
      <c r="A320" s="3"/>
      <c r="B320" s="3">
        <v>2014</v>
      </c>
      <c r="C320" s="30">
        <v>2200975.92</v>
      </c>
      <c r="D320" s="19"/>
      <c r="E320" s="19"/>
      <c r="F320" s="17">
        <v>289326877.5</v>
      </c>
      <c r="G320" s="11"/>
      <c r="H320" s="11"/>
      <c r="I320" s="11"/>
      <c r="J320" s="11"/>
      <c r="K320" s="11"/>
      <c r="L320" s="19"/>
      <c r="M320" s="19"/>
      <c r="N320" s="19"/>
      <c r="O320" s="19"/>
      <c r="P320" s="19"/>
      <c r="Q320" s="19"/>
      <c r="R320" s="19"/>
      <c r="S320" s="19"/>
      <c r="T320" s="19"/>
      <c r="U320" s="19"/>
      <c r="V320" s="19"/>
      <c r="W320" s="19"/>
      <c r="X320" s="19"/>
      <c r="Y320" s="19"/>
    </row>
    <row r="321" spans="1:25">
      <c r="A321" s="3"/>
      <c r="B321" s="3">
        <v>2013</v>
      </c>
      <c r="C321" s="30">
        <v>7197021.71</v>
      </c>
      <c r="D321" s="19"/>
      <c r="E321" s="19"/>
      <c r="F321" s="17">
        <v>300880459.8</v>
      </c>
      <c r="G321" s="11"/>
      <c r="H321" s="11"/>
      <c r="I321" s="11"/>
      <c r="J321" s="11"/>
      <c r="K321" s="11"/>
      <c r="L321" s="19"/>
      <c r="M321" s="19"/>
      <c r="N321" s="19"/>
      <c r="O321" s="19"/>
      <c r="P321" s="19"/>
      <c r="Q321" s="19"/>
      <c r="R321" s="19"/>
      <c r="S321" s="19"/>
      <c r="T321" s="19"/>
      <c r="U321" s="19"/>
      <c r="V321" s="19"/>
      <c r="W321" s="19"/>
      <c r="X321" s="19"/>
      <c r="Y321" s="19"/>
    </row>
    <row r="322" spans="1:25">
      <c r="A322" s="3"/>
      <c r="B322" s="3">
        <v>2012</v>
      </c>
      <c r="C322" s="30">
        <v>613537267.25</v>
      </c>
      <c r="D322" s="19"/>
      <c r="E322" s="19"/>
      <c r="F322" s="17">
        <v>303460448.79</v>
      </c>
      <c r="G322" s="11"/>
      <c r="H322" s="11"/>
      <c r="I322" s="11"/>
      <c r="J322" s="11"/>
      <c r="K322" s="11"/>
      <c r="L322" s="19"/>
      <c r="M322" s="19"/>
      <c r="N322" s="19"/>
      <c r="O322" s="19"/>
      <c r="P322" s="19"/>
      <c r="Q322" s="19"/>
      <c r="R322" s="19"/>
      <c r="S322" s="19"/>
      <c r="T322" s="19"/>
      <c r="U322" s="19"/>
      <c r="V322" s="19"/>
      <c r="W322" s="19"/>
      <c r="X322" s="19"/>
      <c r="Y322" s="19"/>
    </row>
    <row r="323" spans="1:25">
      <c r="A323" s="3"/>
      <c r="B323" s="3">
        <v>2011</v>
      </c>
      <c r="C323" s="19"/>
      <c r="D323" s="19"/>
      <c r="E323" s="19"/>
      <c r="F323" s="11"/>
      <c r="G323" s="11"/>
      <c r="H323" s="11"/>
      <c r="I323" s="11"/>
      <c r="J323" s="11"/>
      <c r="K323" s="11"/>
      <c r="L323" s="19"/>
      <c r="M323" s="19"/>
      <c r="N323" s="19"/>
      <c r="O323" s="19"/>
      <c r="P323" s="19"/>
      <c r="Q323" s="19"/>
      <c r="R323" s="19"/>
      <c r="S323" s="19"/>
      <c r="T323" s="19"/>
      <c r="U323" s="19"/>
      <c r="V323" s="19"/>
      <c r="W323" s="19"/>
      <c r="X323" s="19"/>
      <c r="Y323" s="19"/>
    </row>
    <row r="324" spans="1:25">
      <c r="A324" s="3"/>
      <c r="B324" s="3">
        <v>2010</v>
      </c>
      <c r="C324" s="19"/>
      <c r="D324" s="19"/>
      <c r="E324" s="19"/>
      <c r="F324" s="11"/>
      <c r="G324" s="11"/>
      <c r="H324" s="11"/>
      <c r="I324" s="11"/>
      <c r="J324" s="11"/>
      <c r="K324" s="11"/>
      <c r="L324" s="19"/>
      <c r="M324" s="19"/>
      <c r="N324" s="19"/>
      <c r="O324" s="19"/>
      <c r="P324" s="19"/>
      <c r="Q324" s="19"/>
      <c r="R324" s="19"/>
      <c r="S324" s="19"/>
      <c r="T324" s="19"/>
      <c r="U324" s="19"/>
      <c r="V324" s="19"/>
      <c r="W324" s="19"/>
      <c r="X324" s="19"/>
      <c r="Y324" s="19"/>
    </row>
    <row r="325" spans="1:25">
      <c r="A325" s="3" t="s">
        <v>79</v>
      </c>
      <c r="B325" s="3">
        <v>2023</v>
      </c>
      <c r="C325" s="30">
        <v>-78530571.06</v>
      </c>
      <c r="D325" s="19"/>
      <c r="E325" s="19"/>
      <c r="F325" s="17">
        <v>1048922354.91</v>
      </c>
      <c r="G325" s="11"/>
      <c r="H325" s="11"/>
      <c r="I325" s="11"/>
      <c r="J325" s="11"/>
      <c r="K325" s="11"/>
      <c r="L325" s="19"/>
      <c r="M325" s="19"/>
      <c r="N325" s="19"/>
      <c r="O325" s="19"/>
      <c r="P325" s="19"/>
      <c r="Q325" s="19"/>
      <c r="R325" s="19"/>
      <c r="S325" s="19"/>
      <c r="T325" s="19"/>
      <c r="U325" s="19"/>
      <c r="V325" s="19"/>
      <c r="W325" s="19"/>
      <c r="X325" s="19"/>
      <c r="Y325" s="19"/>
    </row>
    <row r="326" spans="1:25">
      <c r="A326" s="3"/>
      <c r="B326" s="3">
        <v>2022</v>
      </c>
      <c r="C326" s="30">
        <v>53477563.52</v>
      </c>
      <c r="D326" s="19"/>
      <c r="E326" s="19"/>
      <c r="F326" s="17">
        <v>1107824450.25</v>
      </c>
      <c r="G326" s="11"/>
      <c r="H326" s="11"/>
      <c r="I326" s="11"/>
      <c r="J326" s="11"/>
      <c r="K326" s="11"/>
      <c r="L326" s="19"/>
      <c r="M326" s="19"/>
      <c r="N326" s="19"/>
      <c r="O326" s="19"/>
      <c r="P326" s="19"/>
      <c r="Q326" s="19"/>
      <c r="R326" s="19"/>
      <c r="S326" s="19"/>
      <c r="T326" s="19"/>
      <c r="U326" s="19"/>
      <c r="V326" s="19"/>
      <c r="W326" s="19"/>
      <c r="X326" s="19"/>
      <c r="Y326" s="19"/>
    </row>
    <row r="327" spans="1:25">
      <c r="A327" s="3"/>
      <c r="B327" s="3">
        <v>2021</v>
      </c>
      <c r="C327" s="30">
        <v>9785443.57</v>
      </c>
      <c r="D327" s="19"/>
      <c r="E327" s="19"/>
      <c r="F327" s="17">
        <v>917442120.75</v>
      </c>
      <c r="G327" s="11"/>
      <c r="H327" s="11"/>
      <c r="I327" s="11"/>
      <c r="J327" s="11"/>
      <c r="K327" s="11"/>
      <c r="L327" s="19"/>
      <c r="M327" s="19"/>
      <c r="N327" s="19"/>
      <c r="O327" s="19"/>
      <c r="P327" s="19"/>
      <c r="Q327" s="19"/>
      <c r="R327" s="19"/>
      <c r="S327" s="19"/>
      <c r="T327" s="19"/>
      <c r="U327" s="19"/>
      <c r="V327" s="19"/>
      <c r="W327" s="19"/>
      <c r="X327" s="19"/>
      <c r="Y327" s="19"/>
    </row>
    <row r="328" spans="1:25">
      <c r="A328" s="3"/>
      <c r="B328" s="3">
        <v>2020</v>
      </c>
      <c r="C328" s="30">
        <v>-28771994.83</v>
      </c>
      <c r="D328" s="19"/>
      <c r="E328" s="19"/>
      <c r="F328" s="17">
        <v>619388737.26</v>
      </c>
      <c r="G328" s="11"/>
      <c r="H328" s="11"/>
      <c r="I328" s="11"/>
      <c r="J328" s="11"/>
      <c r="K328" s="11"/>
      <c r="L328" s="19"/>
      <c r="M328" s="19"/>
      <c r="N328" s="19"/>
      <c r="O328" s="19"/>
      <c r="P328" s="19"/>
      <c r="Q328" s="19"/>
      <c r="R328" s="19"/>
      <c r="S328" s="19"/>
      <c r="T328" s="19"/>
      <c r="U328" s="19"/>
      <c r="V328" s="19"/>
      <c r="W328" s="19"/>
      <c r="X328" s="19"/>
      <c r="Y328" s="19"/>
    </row>
    <row r="329" spans="1:25">
      <c r="A329" s="3"/>
      <c r="B329" s="3">
        <v>2019</v>
      </c>
      <c r="C329" s="30">
        <v>10349912.85</v>
      </c>
      <c r="D329" s="19"/>
      <c r="E329" s="19"/>
      <c r="F329" s="17">
        <v>354228722.98</v>
      </c>
      <c r="G329" s="11"/>
      <c r="H329" s="11"/>
      <c r="I329" s="11"/>
      <c r="J329" s="11"/>
      <c r="K329" s="11"/>
      <c r="L329" s="19"/>
      <c r="M329" s="19"/>
      <c r="N329" s="19"/>
      <c r="O329" s="19"/>
      <c r="P329" s="19"/>
      <c r="Q329" s="19"/>
      <c r="R329" s="19"/>
      <c r="S329" s="19"/>
      <c r="T329" s="19"/>
      <c r="U329" s="19"/>
      <c r="V329" s="19"/>
      <c r="W329" s="19"/>
      <c r="X329" s="19"/>
      <c r="Y329" s="19"/>
    </row>
    <row r="330" spans="1:25">
      <c r="A330" s="3"/>
      <c r="B330" s="3">
        <v>2018</v>
      </c>
      <c r="C330" s="30">
        <v>21062083.21</v>
      </c>
      <c r="D330" s="19"/>
      <c r="E330" s="19"/>
      <c r="F330" s="17">
        <v>369281216.23</v>
      </c>
      <c r="G330" s="11"/>
      <c r="H330" s="11"/>
      <c r="I330" s="11"/>
      <c r="J330" s="11"/>
      <c r="K330" s="11"/>
      <c r="L330" s="19"/>
      <c r="M330" s="19"/>
      <c r="N330" s="19"/>
      <c r="O330" s="19"/>
      <c r="P330" s="19"/>
      <c r="Q330" s="19"/>
      <c r="R330" s="19"/>
      <c r="S330" s="19"/>
      <c r="T330" s="19"/>
      <c r="U330" s="19"/>
      <c r="V330" s="19"/>
      <c r="W330" s="19"/>
      <c r="X330" s="19"/>
      <c r="Y330" s="19"/>
    </row>
    <row r="331" spans="1:25">
      <c r="A331" s="3"/>
      <c r="B331" s="3">
        <v>2017</v>
      </c>
      <c r="C331" s="30">
        <v>74956482.53</v>
      </c>
      <c r="D331" s="19"/>
      <c r="E331" s="19"/>
      <c r="F331" s="17">
        <v>504510269.5</v>
      </c>
      <c r="G331" s="11"/>
      <c r="H331" s="11"/>
      <c r="I331" s="11"/>
      <c r="J331" s="11"/>
      <c r="K331" s="11"/>
      <c r="L331" s="19"/>
      <c r="M331" s="19"/>
      <c r="N331" s="19"/>
      <c r="O331" s="19"/>
      <c r="P331" s="19"/>
      <c r="Q331" s="19"/>
      <c r="R331" s="19"/>
      <c r="S331" s="19"/>
      <c r="T331" s="19"/>
      <c r="U331" s="19"/>
      <c r="V331" s="19"/>
      <c r="W331" s="19"/>
      <c r="X331" s="19"/>
      <c r="Y331" s="19"/>
    </row>
    <row r="332" spans="1:25">
      <c r="A332" s="3"/>
      <c r="B332" s="3">
        <v>2016</v>
      </c>
      <c r="C332" s="30">
        <v>58710099.47</v>
      </c>
      <c r="D332" s="19"/>
      <c r="E332" s="19"/>
      <c r="F332" s="17">
        <v>467441970.49</v>
      </c>
      <c r="G332" s="11"/>
      <c r="H332" s="11"/>
      <c r="I332" s="11"/>
      <c r="J332" s="11"/>
      <c r="K332" s="11"/>
      <c r="L332" s="19"/>
      <c r="M332" s="19"/>
      <c r="N332" s="19"/>
      <c r="O332" s="19"/>
      <c r="P332" s="19"/>
      <c r="Q332" s="19"/>
      <c r="R332" s="19"/>
      <c r="S332" s="19"/>
      <c r="T332" s="19"/>
      <c r="U332" s="19"/>
      <c r="V332" s="19"/>
      <c r="W332" s="19"/>
      <c r="X332" s="19"/>
      <c r="Y332" s="19"/>
    </row>
    <row r="333" spans="1:25">
      <c r="A333" s="3"/>
      <c r="B333" s="3">
        <v>2015</v>
      </c>
      <c r="C333" s="30">
        <v>53550102.41</v>
      </c>
      <c r="D333" s="19"/>
      <c r="E333" s="19"/>
      <c r="F333" s="17">
        <v>390596170.95</v>
      </c>
      <c r="G333" s="11"/>
      <c r="H333" s="11"/>
      <c r="I333" s="11"/>
      <c r="J333" s="11"/>
      <c r="K333" s="11"/>
      <c r="L333" s="19"/>
      <c r="M333" s="19"/>
      <c r="N333" s="19"/>
      <c r="O333" s="19"/>
      <c r="P333" s="19"/>
      <c r="Q333" s="19"/>
      <c r="R333" s="19"/>
      <c r="S333" s="19"/>
      <c r="T333" s="19"/>
      <c r="U333" s="19"/>
      <c r="V333" s="19"/>
      <c r="W333" s="19"/>
      <c r="X333" s="19"/>
      <c r="Y333" s="19"/>
    </row>
    <row r="334" spans="1:25">
      <c r="A334" s="3"/>
      <c r="B334" s="3">
        <v>2014</v>
      </c>
      <c r="C334" s="30">
        <v>8141995.24</v>
      </c>
      <c r="D334" s="19"/>
      <c r="E334" s="19"/>
      <c r="F334" s="17">
        <v>267045411.18</v>
      </c>
      <c r="G334" s="11"/>
      <c r="H334" s="11"/>
      <c r="I334" s="11"/>
      <c r="J334" s="11"/>
      <c r="K334" s="11"/>
      <c r="L334" s="19"/>
      <c r="M334" s="19"/>
      <c r="N334" s="19"/>
      <c r="O334" s="19"/>
      <c r="P334" s="19"/>
      <c r="Q334" s="19"/>
      <c r="R334" s="19"/>
      <c r="S334" s="19"/>
      <c r="T334" s="19"/>
      <c r="U334" s="19"/>
      <c r="V334" s="19"/>
      <c r="W334" s="19"/>
      <c r="X334" s="19"/>
      <c r="Y334" s="19"/>
    </row>
    <row r="335" spans="1:25">
      <c r="A335" s="3"/>
      <c r="B335" s="3">
        <v>2013</v>
      </c>
      <c r="C335" s="30">
        <v>12534343.35</v>
      </c>
      <c r="D335" s="19"/>
      <c r="E335" s="19"/>
      <c r="F335" s="17">
        <v>267001921.29</v>
      </c>
      <c r="G335" s="11"/>
      <c r="H335" s="11"/>
      <c r="I335" s="11"/>
      <c r="J335" s="11"/>
      <c r="K335" s="11"/>
      <c r="L335" s="19"/>
      <c r="M335" s="19"/>
      <c r="N335" s="19"/>
      <c r="O335" s="19"/>
      <c r="P335" s="19"/>
      <c r="Q335" s="19"/>
      <c r="R335" s="19"/>
      <c r="S335" s="19"/>
      <c r="T335" s="19"/>
      <c r="U335" s="19"/>
      <c r="V335" s="19"/>
      <c r="W335" s="19"/>
      <c r="X335" s="19"/>
      <c r="Y335" s="19"/>
    </row>
    <row r="336" spans="1:25">
      <c r="A336" s="3"/>
      <c r="B336" s="3">
        <v>2012</v>
      </c>
      <c r="C336" s="30">
        <v>8349500</v>
      </c>
      <c r="D336" s="19"/>
      <c r="E336" s="19"/>
      <c r="F336" s="17">
        <v>301116200</v>
      </c>
      <c r="G336" s="11"/>
      <c r="H336" s="11"/>
      <c r="I336" s="11"/>
      <c r="J336" s="11"/>
      <c r="K336" s="11"/>
      <c r="L336" s="19"/>
      <c r="M336" s="19"/>
      <c r="N336" s="19"/>
      <c r="O336" s="19"/>
      <c r="P336" s="19"/>
      <c r="Q336" s="19"/>
      <c r="R336" s="19"/>
      <c r="S336" s="19"/>
      <c r="T336" s="19"/>
      <c r="U336" s="19"/>
      <c r="V336" s="19"/>
      <c r="W336" s="19"/>
      <c r="X336" s="19"/>
      <c r="Y336" s="19"/>
    </row>
    <row r="337" spans="1:25">
      <c r="A337" s="3"/>
      <c r="B337" s="3">
        <v>2011</v>
      </c>
      <c r="C337" s="19"/>
      <c r="D337" s="19"/>
      <c r="E337" s="19"/>
      <c r="F337" s="11"/>
      <c r="G337" s="11"/>
      <c r="H337" s="11"/>
      <c r="I337" s="11"/>
      <c r="J337" s="11"/>
      <c r="K337" s="11"/>
      <c r="L337" s="19"/>
      <c r="M337" s="19"/>
      <c r="N337" s="19"/>
      <c r="O337" s="19"/>
      <c r="P337" s="19"/>
      <c r="Q337" s="19"/>
      <c r="R337" s="19"/>
      <c r="S337" s="19"/>
      <c r="T337" s="19"/>
      <c r="U337" s="19"/>
      <c r="V337" s="19"/>
      <c r="W337" s="19"/>
      <c r="X337" s="19"/>
      <c r="Y337" s="19"/>
    </row>
    <row r="338" spans="1:25">
      <c r="A338" s="3"/>
      <c r="B338" s="3">
        <v>2010</v>
      </c>
      <c r="C338" s="19"/>
      <c r="D338" s="19"/>
      <c r="E338" s="19"/>
      <c r="F338" s="11"/>
      <c r="G338" s="11"/>
      <c r="H338" s="11"/>
      <c r="I338" s="11"/>
      <c r="J338" s="11"/>
      <c r="K338" s="11"/>
      <c r="L338" s="19"/>
      <c r="M338" s="19"/>
      <c r="N338" s="19"/>
      <c r="O338" s="19"/>
      <c r="P338" s="19"/>
      <c r="Q338" s="19"/>
      <c r="R338" s="19"/>
      <c r="S338" s="19"/>
      <c r="T338" s="19"/>
      <c r="U338" s="19"/>
      <c r="V338" s="19"/>
      <c r="W338" s="19"/>
      <c r="X338" s="19"/>
      <c r="Y338" s="19"/>
    </row>
    <row r="339" spans="1:25">
      <c r="A339" s="3" t="s">
        <v>80</v>
      </c>
      <c r="B339" s="3">
        <v>2023</v>
      </c>
      <c r="C339" s="30">
        <v>-95543679.72</v>
      </c>
      <c r="D339" s="19"/>
      <c r="E339" s="19"/>
      <c r="F339" s="17">
        <v>754647892.56</v>
      </c>
      <c r="G339" s="11"/>
      <c r="H339" s="11"/>
      <c r="I339" s="11"/>
      <c r="J339" s="11"/>
      <c r="K339" s="11"/>
      <c r="L339" s="19"/>
      <c r="M339" s="19"/>
      <c r="N339" s="19"/>
      <c r="O339" s="19"/>
      <c r="P339" s="19"/>
      <c r="Q339" s="19"/>
      <c r="R339" s="19"/>
      <c r="S339" s="19"/>
      <c r="T339" s="19"/>
      <c r="U339" s="19"/>
      <c r="V339" s="19"/>
      <c r="W339" s="19"/>
      <c r="X339" s="19"/>
      <c r="Y339" s="19"/>
    </row>
    <row r="340" spans="1:25">
      <c r="A340" s="3"/>
      <c r="B340" s="3">
        <v>2022</v>
      </c>
      <c r="C340" s="30">
        <v>16489899</v>
      </c>
      <c r="D340" s="19"/>
      <c r="E340" s="19"/>
      <c r="F340" s="17">
        <v>2273924619.63</v>
      </c>
      <c r="G340" s="11"/>
      <c r="H340" s="11"/>
      <c r="I340" s="11"/>
      <c r="J340" s="11"/>
      <c r="K340" s="11"/>
      <c r="L340" s="19"/>
      <c r="M340" s="19"/>
      <c r="N340" s="19"/>
      <c r="O340" s="19"/>
      <c r="P340" s="19"/>
      <c r="Q340" s="19"/>
      <c r="R340" s="19"/>
      <c r="S340" s="19"/>
      <c r="T340" s="19"/>
      <c r="U340" s="19"/>
      <c r="V340" s="19"/>
      <c r="W340" s="19"/>
      <c r="X340" s="19"/>
      <c r="Y340" s="19"/>
    </row>
    <row r="341" spans="1:25">
      <c r="A341" s="3"/>
      <c r="B341" s="3">
        <v>2021</v>
      </c>
      <c r="C341" s="30">
        <v>-193676257.4</v>
      </c>
      <c r="D341" s="19"/>
      <c r="E341" s="19"/>
      <c r="F341" s="17">
        <v>6529009788.96</v>
      </c>
      <c r="G341" s="11"/>
      <c r="H341" s="11"/>
      <c r="I341" s="11"/>
      <c r="J341" s="11"/>
      <c r="K341" s="11"/>
      <c r="L341" s="19"/>
      <c r="M341" s="19"/>
      <c r="N341" s="19"/>
      <c r="O341" s="19"/>
      <c r="P341" s="19"/>
      <c r="Q341" s="19"/>
      <c r="R341" s="19"/>
      <c r="S341" s="19"/>
      <c r="T341" s="19"/>
      <c r="U341" s="19"/>
      <c r="V341" s="19"/>
      <c r="W341" s="19"/>
      <c r="X341" s="19"/>
      <c r="Y341" s="19"/>
    </row>
    <row r="342" spans="1:25">
      <c r="A342" s="3"/>
      <c r="B342" s="3">
        <v>2020</v>
      </c>
      <c r="C342" s="30">
        <v>-368285195.17</v>
      </c>
      <c r="D342" s="19"/>
      <c r="E342" s="19"/>
      <c r="F342" s="17">
        <v>6997017580.85</v>
      </c>
      <c r="G342" s="11"/>
      <c r="H342" s="11"/>
      <c r="I342" s="11"/>
      <c r="J342" s="11"/>
      <c r="K342" s="11"/>
      <c r="L342" s="19"/>
      <c r="M342" s="19"/>
      <c r="N342" s="19"/>
      <c r="O342" s="19"/>
      <c r="P342" s="19"/>
      <c r="Q342" s="19"/>
      <c r="R342" s="19"/>
      <c r="S342" s="19"/>
      <c r="T342" s="19"/>
      <c r="U342" s="19"/>
      <c r="V342" s="19"/>
      <c r="W342" s="19"/>
      <c r="X342" s="19"/>
      <c r="Y342" s="19"/>
    </row>
    <row r="343" spans="1:25">
      <c r="A343" s="3"/>
      <c r="B343" s="3">
        <v>2019</v>
      </c>
      <c r="C343" s="30">
        <v>8492943.08</v>
      </c>
      <c r="D343" s="19"/>
      <c r="E343" s="19"/>
      <c r="F343" s="17">
        <v>5529037559.33</v>
      </c>
      <c r="G343" s="11"/>
      <c r="H343" s="11"/>
      <c r="I343" s="11"/>
      <c r="J343" s="11"/>
      <c r="K343" s="11"/>
      <c r="L343" s="19"/>
      <c r="M343" s="19"/>
      <c r="N343" s="19"/>
      <c r="O343" s="19"/>
      <c r="P343" s="19"/>
      <c r="Q343" s="19"/>
      <c r="R343" s="19"/>
      <c r="S343" s="19"/>
      <c r="T343" s="19"/>
      <c r="U343" s="19"/>
      <c r="V343" s="19"/>
      <c r="W343" s="19"/>
      <c r="X343" s="19"/>
      <c r="Y343" s="19"/>
    </row>
    <row r="344" spans="1:25">
      <c r="A344" s="3"/>
      <c r="B344" s="3">
        <v>2018</v>
      </c>
      <c r="C344" s="30">
        <v>-1251313765.73</v>
      </c>
      <c r="D344" s="19"/>
      <c r="E344" s="19"/>
      <c r="F344" s="17">
        <v>5610196453.49</v>
      </c>
      <c r="G344" s="11"/>
      <c r="H344" s="11"/>
      <c r="I344" s="11"/>
      <c r="J344" s="11"/>
      <c r="K344" s="11"/>
      <c r="L344" s="19"/>
      <c r="M344" s="19"/>
      <c r="N344" s="19"/>
      <c r="O344" s="19"/>
      <c r="P344" s="19"/>
      <c r="Q344" s="19"/>
      <c r="R344" s="19"/>
      <c r="S344" s="19"/>
      <c r="T344" s="19"/>
      <c r="U344" s="19"/>
      <c r="V344" s="19"/>
      <c r="W344" s="19"/>
      <c r="X344" s="19"/>
      <c r="Y344" s="19"/>
    </row>
    <row r="345" spans="1:25">
      <c r="A345" s="3"/>
      <c r="B345" s="3">
        <v>2017</v>
      </c>
      <c r="C345" s="30">
        <v>193065874.48</v>
      </c>
      <c r="D345" s="19"/>
      <c r="E345" s="19"/>
      <c r="F345" s="17">
        <v>2706124702.33</v>
      </c>
      <c r="G345" s="11"/>
      <c r="H345" s="11"/>
      <c r="I345" s="11"/>
      <c r="J345" s="11"/>
      <c r="K345" s="11"/>
      <c r="L345" s="19"/>
      <c r="M345" s="19"/>
      <c r="N345" s="19"/>
      <c r="O345" s="19"/>
      <c r="P345" s="19"/>
      <c r="Q345" s="19"/>
      <c r="R345" s="19"/>
      <c r="S345" s="19"/>
      <c r="T345" s="19"/>
      <c r="U345" s="19"/>
      <c r="V345" s="19"/>
      <c r="W345" s="19"/>
      <c r="X345" s="19"/>
      <c r="Y345" s="19"/>
    </row>
    <row r="346" spans="1:25">
      <c r="A346" s="3"/>
      <c r="B346" s="3">
        <v>2016</v>
      </c>
      <c r="C346" s="30">
        <v>182193885.76</v>
      </c>
      <c r="D346" s="19"/>
      <c r="E346" s="19"/>
      <c r="F346" s="17">
        <v>2823857826.78</v>
      </c>
      <c r="G346" s="11"/>
      <c r="H346" s="11"/>
      <c r="I346" s="11"/>
      <c r="J346" s="11"/>
      <c r="K346" s="11"/>
      <c r="L346" s="19"/>
      <c r="M346" s="19"/>
      <c r="N346" s="19"/>
      <c r="O346" s="19"/>
      <c r="P346" s="19"/>
      <c r="Q346" s="19"/>
      <c r="R346" s="19"/>
      <c r="S346" s="19"/>
      <c r="T346" s="19"/>
      <c r="U346" s="19"/>
      <c r="V346" s="19"/>
      <c r="W346" s="19"/>
      <c r="X346" s="19"/>
      <c r="Y346" s="19"/>
    </row>
    <row r="347" spans="1:25">
      <c r="A347" s="3"/>
      <c r="B347" s="3">
        <v>2015</v>
      </c>
      <c r="C347" s="30">
        <v>55337575.68</v>
      </c>
      <c r="D347" s="19"/>
      <c r="E347" s="19"/>
      <c r="F347" s="17">
        <v>900825281.28</v>
      </c>
      <c r="G347" s="11"/>
      <c r="H347" s="11"/>
      <c r="I347" s="11"/>
      <c r="J347" s="11"/>
      <c r="K347" s="11"/>
      <c r="L347" s="19"/>
      <c r="M347" s="19"/>
      <c r="N347" s="19"/>
      <c r="O347" s="19"/>
      <c r="P347" s="19"/>
      <c r="Q347" s="19"/>
      <c r="R347" s="19"/>
      <c r="S347" s="19"/>
      <c r="T347" s="19"/>
      <c r="U347" s="19"/>
      <c r="V347" s="19"/>
      <c r="W347" s="19"/>
      <c r="X347" s="19"/>
      <c r="Y347" s="19"/>
    </row>
    <row r="348" spans="1:25">
      <c r="A348" s="3"/>
      <c r="B348" s="3">
        <v>2014</v>
      </c>
      <c r="C348" s="30">
        <v>4098620.75</v>
      </c>
      <c r="D348" s="19"/>
      <c r="E348" s="19"/>
      <c r="F348" s="17">
        <v>168999257.43</v>
      </c>
      <c r="G348" s="11"/>
      <c r="H348" s="11"/>
      <c r="I348" s="11"/>
      <c r="J348" s="11"/>
      <c r="K348" s="11"/>
      <c r="L348" s="19"/>
      <c r="M348" s="19"/>
      <c r="N348" s="19"/>
      <c r="O348" s="19"/>
      <c r="P348" s="19"/>
      <c r="Q348" s="19"/>
      <c r="R348" s="19"/>
      <c r="S348" s="19"/>
      <c r="T348" s="19"/>
      <c r="U348" s="19"/>
      <c r="V348" s="19"/>
      <c r="W348" s="19"/>
      <c r="X348" s="19"/>
      <c r="Y348" s="19"/>
    </row>
    <row r="349" spans="1:25">
      <c r="A349" s="3"/>
      <c r="B349" s="3">
        <v>2013</v>
      </c>
      <c r="C349" s="30">
        <v>-29942276.08</v>
      </c>
      <c r="D349" s="19"/>
      <c r="E349" s="19"/>
      <c r="F349" s="17">
        <v>143786169.35</v>
      </c>
      <c r="G349" s="11"/>
      <c r="H349" s="11"/>
      <c r="I349" s="11"/>
      <c r="J349" s="11"/>
      <c r="K349" s="11"/>
      <c r="L349" s="19"/>
      <c r="M349" s="19"/>
      <c r="N349" s="19"/>
      <c r="O349" s="19"/>
      <c r="P349" s="19"/>
      <c r="Q349" s="19"/>
      <c r="R349" s="19"/>
      <c r="S349" s="19"/>
      <c r="T349" s="19"/>
      <c r="U349" s="19"/>
      <c r="V349" s="19"/>
      <c r="W349" s="19"/>
      <c r="X349" s="19"/>
      <c r="Y349" s="19"/>
    </row>
    <row r="350" spans="1:25">
      <c r="A350" s="3"/>
      <c r="B350" s="3">
        <v>2012</v>
      </c>
      <c r="C350" s="30">
        <v>3760088.32</v>
      </c>
      <c r="D350" s="19"/>
      <c r="E350" s="19"/>
      <c r="F350" s="17">
        <v>149142875.41</v>
      </c>
      <c r="G350" s="11"/>
      <c r="H350" s="11"/>
      <c r="I350" s="11"/>
      <c r="J350" s="11"/>
      <c r="K350" s="11"/>
      <c r="L350" s="19"/>
      <c r="M350" s="19"/>
      <c r="N350" s="19"/>
      <c r="O350" s="19"/>
      <c r="P350" s="19"/>
      <c r="Q350" s="19"/>
      <c r="R350" s="19"/>
      <c r="S350" s="19"/>
      <c r="T350" s="19"/>
      <c r="U350" s="19"/>
      <c r="V350" s="19"/>
      <c r="W350" s="19"/>
      <c r="X350" s="19"/>
      <c r="Y350" s="19"/>
    </row>
    <row r="351" spans="1:25">
      <c r="A351" s="3"/>
      <c r="B351" s="3">
        <v>2011</v>
      </c>
      <c r="C351" s="19"/>
      <c r="D351" s="19"/>
      <c r="E351" s="19"/>
      <c r="F351" s="11"/>
      <c r="G351" s="11"/>
      <c r="H351" s="11"/>
      <c r="I351" s="11"/>
      <c r="J351" s="11"/>
      <c r="K351" s="11"/>
      <c r="L351" s="19"/>
      <c r="M351" s="19"/>
      <c r="N351" s="19"/>
      <c r="O351" s="19"/>
      <c r="P351" s="19"/>
      <c r="Q351" s="19"/>
      <c r="R351" s="19"/>
      <c r="S351" s="19"/>
      <c r="T351" s="19"/>
      <c r="U351" s="19"/>
      <c r="V351" s="19"/>
      <c r="W351" s="19"/>
      <c r="X351" s="19"/>
      <c r="Y351" s="19"/>
    </row>
    <row r="352" spans="1:25">
      <c r="A352" s="3"/>
      <c r="B352" s="3">
        <v>2010</v>
      </c>
      <c r="C352" s="19"/>
      <c r="D352" s="19"/>
      <c r="E352" s="19"/>
      <c r="F352" s="11"/>
      <c r="G352" s="11"/>
      <c r="H352" s="11"/>
      <c r="I352" s="11"/>
      <c r="J352" s="11"/>
      <c r="K352" s="11"/>
      <c r="L352" s="19"/>
      <c r="M352" s="19"/>
      <c r="N352" s="19"/>
      <c r="O352" s="19"/>
      <c r="P352" s="19"/>
      <c r="Q352" s="19"/>
      <c r="R352" s="19"/>
      <c r="S352" s="19"/>
      <c r="T352" s="19"/>
      <c r="U352" s="19"/>
      <c r="V352" s="19"/>
      <c r="W352" s="19"/>
      <c r="X352" s="19"/>
      <c r="Y352" s="19"/>
    </row>
    <row r="353" spans="1:25">
      <c r="A353" s="3" t="s">
        <v>81</v>
      </c>
      <c r="B353" s="3">
        <v>2023</v>
      </c>
      <c r="C353" s="30">
        <v>-134272035.89</v>
      </c>
      <c r="D353" s="19"/>
      <c r="E353" s="19"/>
      <c r="F353" s="17">
        <v>5558547076.59</v>
      </c>
      <c r="G353" s="11"/>
      <c r="H353" s="11"/>
      <c r="I353" s="11"/>
      <c r="J353" s="11"/>
      <c r="K353" s="11"/>
      <c r="L353" s="19"/>
      <c r="M353" s="19"/>
      <c r="N353" s="19"/>
      <c r="O353" s="19"/>
      <c r="P353" s="19"/>
      <c r="Q353" s="19"/>
      <c r="R353" s="19"/>
      <c r="S353" s="19"/>
      <c r="T353" s="19"/>
      <c r="U353" s="19"/>
      <c r="V353" s="19"/>
      <c r="W353" s="19"/>
      <c r="X353" s="19"/>
      <c r="Y353" s="19"/>
    </row>
    <row r="354" spans="1:25">
      <c r="A354" s="3"/>
      <c r="B354" s="3">
        <v>2022</v>
      </c>
      <c r="C354" s="30">
        <v>-409132580.4</v>
      </c>
      <c r="D354" s="19"/>
      <c r="E354" s="19"/>
      <c r="F354" s="17">
        <v>4185681284.81</v>
      </c>
      <c r="G354" s="11"/>
      <c r="H354" s="11"/>
      <c r="I354" s="11"/>
      <c r="J354" s="11"/>
      <c r="K354" s="11"/>
      <c r="L354" s="19"/>
      <c r="M354" s="19"/>
      <c r="N354" s="19"/>
      <c r="O354" s="19"/>
      <c r="P354" s="19"/>
      <c r="Q354" s="19"/>
      <c r="R354" s="19"/>
      <c r="S354" s="19"/>
      <c r="T354" s="19"/>
      <c r="U354" s="19"/>
      <c r="V354" s="19"/>
      <c r="W354" s="19"/>
      <c r="X354" s="19"/>
      <c r="Y354" s="19"/>
    </row>
    <row r="355" spans="1:25">
      <c r="A355" s="3"/>
      <c r="B355" s="3">
        <v>2021</v>
      </c>
      <c r="C355" s="30">
        <v>59339545.82</v>
      </c>
      <c r="D355" s="19"/>
      <c r="E355" s="19"/>
      <c r="F355" s="17">
        <v>4450594971.62</v>
      </c>
      <c r="G355" s="11"/>
      <c r="H355" s="11"/>
      <c r="I355" s="11"/>
      <c r="J355" s="11"/>
      <c r="K355" s="11"/>
      <c r="L355" s="19"/>
      <c r="M355" s="19"/>
      <c r="N355" s="19"/>
      <c r="O355" s="19"/>
      <c r="P355" s="19"/>
      <c r="Q355" s="19"/>
      <c r="R355" s="19"/>
      <c r="S355" s="19"/>
      <c r="T355" s="19"/>
      <c r="U355" s="19"/>
      <c r="V355" s="19"/>
      <c r="W355" s="19"/>
      <c r="X355" s="19"/>
      <c r="Y355" s="19"/>
    </row>
    <row r="356" spans="1:25">
      <c r="A356" s="3"/>
      <c r="B356" s="3">
        <v>2020</v>
      </c>
      <c r="C356" s="30">
        <v>-1154130611.72</v>
      </c>
      <c r="D356" s="19"/>
      <c r="E356" s="19"/>
      <c r="F356" s="17">
        <v>3960546274.78</v>
      </c>
      <c r="G356" s="11"/>
      <c r="H356" s="11"/>
      <c r="I356" s="11"/>
      <c r="J356" s="11"/>
      <c r="K356" s="11"/>
      <c r="L356" s="19"/>
      <c r="M356" s="19"/>
      <c r="N356" s="19"/>
      <c r="O356" s="19"/>
      <c r="P356" s="19"/>
      <c r="Q356" s="19"/>
      <c r="R356" s="19"/>
      <c r="S356" s="19"/>
      <c r="T356" s="19"/>
      <c r="U356" s="19"/>
      <c r="V356" s="19"/>
      <c r="W356" s="19"/>
      <c r="X356" s="19"/>
      <c r="Y356" s="19"/>
    </row>
    <row r="357" spans="1:25">
      <c r="A357" s="3"/>
      <c r="B357" s="3">
        <v>2019</v>
      </c>
      <c r="C357" s="30">
        <v>46430471.58</v>
      </c>
      <c r="D357" s="19"/>
      <c r="E357" s="19"/>
      <c r="F357" s="17">
        <v>2997003820.8</v>
      </c>
      <c r="G357" s="11"/>
      <c r="H357" s="11"/>
      <c r="I357" s="11"/>
      <c r="J357" s="11"/>
      <c r="K357" s="11"/>
      <c r="L357" s="19"/>
      <c r="M357" s="19"/>
      <c r="N357" s="19"/>
      <c r="O357" s="19"/>
      <c r="P357" s="19"/>
      <c r="Q357" s="19"/>
      <c r="R357" s="19"/>
      <c r="S357" s="19"/>
      <c r="T357" s="19"/>
      <c r="U357" s="19"/>
      <c r="V357" s="19"/>
      <c r="W357" s="19"/>
      <c r="X357" s="19"/>
      <c r="Y357" s="19"/>
    </row>
    <row r="358" spans="1:25">
      <c r="A358" s="3"/>
      <c r="B358" s="3">
        <v>2018</v>
      </c>
      <c r="C358" s="30">
        <v>31521765.46</v>
      </c>
      <c r="D358" s="19"/>
      <c r="E358" s="19"/>
      <c r="F358" s="17">
        <v>5282529062.68</v>
      </c>
      <c r="G358" s="11"/>
      <c r="H358" s="11"/>
      <c r="I358" s="11"/>
      <c r="J358" s="11"/>
      <c r="K358" s="11"/>
      <c r="L358" s="19"/>
      <c r="M358" s="19"/>
      <c r="N358" s="19"/>
      <c r="O358" s="19"/>
      <c r="P358" s="19"/>
      <c r="Q358" s="19"/>
      <c r="R358" s="19"/>
      <c r="S358" s="19"/>
      <c r="T358" s="19"/>
      <c r="U358" s="19"/>
      <c r="V358" s="19"/>
      <c r="W358" s="19"/>
      <c r="X358" s="19"/>
      <c r="Y358" s="19"/>
    </row>
    <row r="359" spans="1:25">
      <c r="A359" s="3"/>
      <c r="B359" s="3">
        <v>2017</v>
      </c>
      <c r="C359" s="30">
        <v>231088681.77</v>
      </c>
      <c r="D359" s="19"/>
      <c r="E359" s="19"/>
      <c r="F359" s="17">
        <v>4187168250.54</v>
      </c>
      <c r="G359" s="11"/>
      <c r="H359" s="11"/>
      <c r="I359" s="11"/>
      <c r="J359" s="11"/>
      <c r="K359" s="11"/>
      <c r="L359" s="19"/>
      <c r="M359" s="19"/>
      <c r="N359" s="19"/>
      <c r="O359" s="19"/>
      <c r="P359" s="19"/>
      <c r="Q359" s="19"/>
      <c r="R359" s="19"/>
      <c r="S359" s="19"/>
      <c r="T359" s="19"/>
      <c r="U359" s="19"/>
      <c r="V359" s="19"/>
      <c r="W359" s="19"/>
      <c r="X359" s="19"/>
      <c r="Y359" s="19"/>
    </row>
    <row r="360" spans="1:25">
      <c r="A360" s="3"/>
      <c r="B360" s="3">
        <v>2016</v>
      </c>
      <c r="C360" s="30">
        <v>141554051.32</v>
      </c>
      <c r="D360" s="19"/>
      <c r="E360" s="19"/>
      <c r="F360" s="17">
        <v>3821738706.64</v>
      </c>
      <c r="G360" s="11"/>
      <c r="H360" s="11"/>
      <c r="I360" s="11"/>
      <c r="J360" s="11"/>
      <c r="K360" s="11"/>
      <c r="L360" s="19"/>
      <c r="M360" s="19"/>
      <c r="N360" s="19"/>
      <c r="O360" s="19"/>
      <c r="P360" s="19"/>
      <c r="Q360" s="19"/>
      <c r="R360" s="19"/>
      <c r="S360" s="19"/>
      <c r="T360" s="19"/>
      <c r="U360" s="19"/>
      <c r="V360" s="19"/>
      <c r="W360" s="19"/>
      <c r="X360" s="19"/>
      <c r="Y360" s="19"/>
    </row>
    <row r="361" spans="1:25">
      <c r="A361" s="3"/>
      <c r="B361" s="3">
        <v>2015</v>
      </c>
      <c r="C361" s="30">
        <v>88334018.37</v>
      </c>
      <c r="D361" s="19"/>
      <c r="E361" s="19"/>
      <c r="F361" s="17">
        <v>2493726293.76</v>
      </c>
      <c r="G361" s="11"/>
      <c r="H361" s="11"/>
      <c r="I361" s="11"/>
      <c r="J361" s="11"/>
      <c r="K361" s="11"/>
      <c r="L361" s="19"/>
      <c r="M361" s="19"/>
      <c r="N361" s="19"/>
      <c r="O361" s="19"/>
      <c r="P361" s="19"/>
      <c r="Q361" s="19"/>
      <c r="R361" s="19"/>
      <c r="S361" s="19"/>
      <c r="T361" s="19"/>
      <c r="U361" s="19"/>
      <c r="V361" s="19"/>
      <c r="W361" s="19"/>
      <c r="X361" s="19"/>
      <c r="Y361" s="19"/>
    </row>
    <row r="362" spans="1:25">
      <c r="A362" s="3"/>
      <c r="B362" s="3">
        <v>2014</v>
      </c>
      <c r="C362" s="30">
        <v>70819286.34</v>
      </c>
      <c r="D362" s="19"/>
      <c r="E362" s="19"/>
      <c r="F362" s="17">
        <v>2150761318.31</v>
      </c>
      <c r="G362" s="11"/>
      <c r="H362" s="11"/>
      <c r="I362" s="11"/>
      <c r="J362" s="11"/>
      <c r="K362" s="11"/>
      <c r="L362" s="19"/>
      <c r="M362" s="19"/>
      <c r="N362" s="19"/>
      <c r="O362" s="19"/>
      <c r="P362" s="19"/>
      <c r="Q362" s="19"/>
      <c r="R362" s="19"/>
      <c r="S362" s="19"/>
      <c r="T362" s="19"/>
      <c r="U362" s="19"/>
      <c r="V362" s="19"/>
      <c r="W362" s="19"/>
      <c r="X362" s="19"/>
      <c r="Y362" s="19"/>
    </row>
    <row r="363" spans="1:25">
      <c r="A363" s="3"/>
      <c r="B363" s="3">
        <v>2013</v>
      </c>
      <c r="C363" s="30">
        <v>84088324.28</v>
      </c>
      <c r="D363" s="19"/>
      <c r="E363" s="19"/>
      <c r="F363" s="17">
        <v>1638485095.92</v>
      </c>
      <c r="G363" s="11"/>
      <c r="H363" s="11"/>
      <c r="I363" s="11"/>
      <c r="J363" s="11"/>
      <c r="K363" s="11"/>
      <c r="L363" s="19"/>
      <c r="M363" s="19"/>
      <c r="N363" s="19"/>
      <c r="O363" s="19"/>
      <c r="P363" s="19"/>
      <c r="Q363" s="19"/>
      <c r="R363" s="19"/>
      <c r="S363" s="19"/>
      <c r="T363" s="19"/>
      <c r="U363" s="19"/>
      <c r="V363" s="19"/>
      <c r="W363" s="19"/>
      <c r="X363" s="19"/>
      <c r="Y363" s="19"/>
    </row>
    <row r="364" spans="1:25">
      <c r="A364" s="3"/>
      <c r="B364" s="3">
        <v>2012</v>
      </c>
      <c r="C364" s="30">
        <v>94520502.65</v>
      </c>
      <c r="D364" s="19"/>
      <c r="E364" s="19"/>
      <c r="F364" s="17">
        <v>1443974223.3</v>
      </c>
      <c r="G364" s="11"/>
      <c r="H364" s="11"/>
      <c r="I364" s="11"/>
      <c r="J364" s="11"/>
      <c r="K364" s="11"/>
      <c r="L364" s="19"/>
      <c r="M364" s="19"/>
      <c r="N364" s="19"/>
      <c r="O364" s="19"/>
      <c r="P364" s="19"/>
      <c r="Q364" s="19"/>
      <c r="R364" s="19"/>
      <c r="S364" s="19"/>
      <c r="T364" s="19"/>
      <c r="U364" s="19"/>
      <c r="V364" s="19"/>
      <c r="W364" s="19"/>
      <c r="X364" s="19"/>
      <c r="Y364" s="19"/>
    </row>
    <row r="365" spans="1:25">
      <c r="A365" s="3"/>
      <c r="B365" s="3">
        <v>2011</v>
      </c>
      <c r="C365" s="19"/>
      <c r="D365" s="19"/>
      <c r="E365" s="19"/>
      <c r="F365" s="11"/>
      <c r="G365" s="11"/>
      <c r="H365" s="11"/>
      <c r="I365" s="11"/>
      <c r="J365" s="11"/>
      <c r="K365" s="11"/>
      <c r="L365" s="19"/>
      <c r="M365" s="19"/>
      <c r="N365" s="19"/>
      <c r="O365" s="19"/>
      <c r="P365" s="19"/>
      <c r="Q365" s="19"/>
      <c r="R365" s="19"/>
      <c r="S365" s="19"/>
      <c r="T365" s="19"/>
      <c r="U365" s="19"/>
      <c r="V365" s="19"/>
      <c r="W365" s="19"/>
      <c r="X365" s="19"/>
      <c r="Y365" s="19"/>
    </row>
    <row r="366" spans="1:25">
      <c r="A366" s="3"/>
      <c r="B366" s="3">
        <v>2010</v>
      </c>
      <c r="C366" s="19"/>
      <c r="D366" s="19"/>
      <c r="E366" s="19"/>
      <c r="F366" s="11"/>
      <c r="G366" s="11"/>
      <c r="H366" s="11"/>
      <c r="I366" s="11"/>
      <c r="J366" s="11"/>
      <c r="K366" s="11"/>
      <c r="L366" s="19"/>
      <c r="M366" s="19"/>
      <c r="N366" s="19"/>
      <c r="O366" s="19"/>
      <c r="P366" s="19"/>
      <c r="Q366" s="19"/>
      <c r="R366" s="19"/>
      <c r="S366" s="19"/>
      <c r="T366" s="19"/>
      <c r="U366" s="19"/>
      <c r="V366" s="19"/>
      <c r="W366" s="19"/>
      <c r="X366" s="19"/>
      <c r="Y366" s="19"/>
    </row>
    <row r="367" spans="1:25">
      <c r="A367" s="3" t="s">
        <v>82</v>
      </c>
      <c r="B367" s="3">
        <v>2023</v>
      </c>
      <c r="C367" s="30">
        <v>-495437241.83</v>
      </c>
      <c r="D367" s="19"/>
      <c r="E367" s="19"/>
      <c r="F367" s="17">
        <v>974893802.9</v>
      </c>
      <c r="G367" s="11"/>
      <c r="H367" s="11"/>
      <c r="I367" s="11"/>
      <c r="J367" s="11"/>
      <c r="K367" s="11"/>
      <c r="L367" s="19"/>
      <c r="M367" s="19"/>
      <c r="N367" s="19"/>
      <c r="O367" s="19"/>
      <c r="P367" s="19"/>
      <c r="Q367" s="19"/>
      <c r="R367" s="19"/>
      <c r="S367" s="19"/>
      <c r="T367" s="19"/>
      <c r="U367" s="19"/>
      <c r="V367" s="19"/>
      <c r="W367" s="19"/>
      <c r="X367" s="19"/>
      <c r="Y367" s="19"/>
    </row>
    <row r="368" spans="1:25">
      <c r="A368" s="3"/>
      <c r="B368" s="3">
        <v>2022</v>
      </c>
      <c r="C368" s="30">
        <v>51766617.45</v>
      </c>
      <c r="D368" s="19"/>
      <c r="E368" s="19"/>
      <c r="F368" s="17">
        <v>1255680703.73</v>
      </c>
      <c r="G368" s="11"/>
      <c r="H368" s="11"/>
      <c r="I368" s="11"/>
      <c r="J368" s="11"/>
      <c r="K368" s="11"/>
      <c r="L368" s="19"/>
      <c r="M368" s="19"/>
      <c r="N368" s="19"/>
      <c r="O368" s="19"/>
      <c r="P368" s="19"/>
      <c r="Q368" s="19"/>
      <c r="R368" s="19"/>
      <c r="S368" s="19"/>
      <c r="T368" s="19"/>
      <c r="U368" s="19"/>
      <c r="V368" s="19"/>
      <c r="W368" s="19"/>
      <c r="X368" s="19"/>
      <c r="Y368" s="19"/>
    </row>
    <row r="369" spans="1:25">
      <c r="A369" s="3"/>
      <c r="B369" s="3">
        <v>2021</v>
      </c>
      <c r="C369" s="30">
        <v>-365968279.6</v>
      </c>
      <c r="D369" s="19"/>
      <c r="E369" s="19"/>
      <c r="F369" s="17">
        <v>1054373936.48</v>
      </c>
      <c r="G369" s="11"/>
      <c r="H369" s="11"/>
      <c r="I369" s="11"/>
      <c r="J369" s="11"/>
      <c r="K369" s="11"/>
      <c r="L369" s="19"/>
      <c r="M369" s="19"/>
      <c r="N369" s="19"/>
      <c r="O369" s="19"/>
      <c r="P369" s="19"/>
      <c r="Q369" s="19"/>
      <c r="R369" s="19"/>
      <c r="S369" s="19"/>
      <c r="T369" s="19"/>
      <c r="U369" s="19"/>
      <c r="V369" s="19"/>
      <c r="W369" s="19"/>
      <c r="X369" s="19"/>
      <c r="Y369" s="19"/>
    </row>
    <row r="370" spans="1:25">
      <c r="A370" s="3"/>
      <c r="B370" s="3">
        <v>2020</v>
      </c>
      <c r="C370" s="30">
        <v>-749516100.53</v>
      </c>
      <c r="D370" s="19"/>
      <c r="E370" s="19"/>
      <c r="F370" s="17">
        <v>1465204977.83</v>
      </c>
      <c r="G370" s="11"/>
      <c r="H370" s="11"/>
      <c r="I370" s="11"/>
      <c r="J370" s="11"/>
      <c r="K370" s="11"/>
      <c r="L370" s="19"/>
      <c r="M370" s="19"/>
      <c r="N370" s="19"/>
      <c r="O370" s="19"/>
      <c r="P370" s="19"/>
      <c r="Q370" s="19"/>
      <c r="R370" s="19"/>
      <c r="S370" s="19"/>
      <c r="T370" s="19"/>
      <c r="U370" s="19"/>
      <c r="V370" s="19"/>
      <c r="W370" s="19"/>
      <c r="X370" s="19"/>
      <c r="Y370" s="19"/>
    </row>
    <row r="371" spans="1:25">
      <c r="A371" s="3"/>
      <c r="B371" s="3">
        <v>2019</v>
      </c>
      <c r="C371" s="30">
        <v>52237434.15</v>
      </c>
      <c r="D371" s="19"/>
      <c r="E371" s="19"/>
      <c r="F371" s="17">
        <v>1233452879.49</v>
      </c>
      <c r="G371" s="11"/>
      <c r="H371" s="11"/>
      <c r="I371" s="11"/>
      <c r="J371" s="11"/>
      <c r="K371" s="11"/>
      <c r="L371" s="19"/>
      <c r="M371" s="19"/>
      <c r="N371" s="19"/>
      <c r="O371" s="19"/>
      <c r="P371" s="19"/>
      <c r="Q371" s="19"/>
      <c r="R371" s="19"/>
      <c r="S371" s="19"/>
      <c r="T371" s="19"/>
      <c r="U371" s="19"/>
      <c r="V371" s="19"/>
      <c r="W371" s="19"/>
      <c r="X371" s="19"/>
      <c r="Y371" s="19"/>
    </row>
    <row r="372" spans="1:25">
      <c r="A372" s="3"/>
      <c r="B372" s="3">
        <v>2018</v>
      </c>
      <c r="C372" s="30">
        <v>-793479828.6</v>
      </c>
      <c r="D372" s="19"/>
      <c r="E372" s="19"/>
      <c r="F372" s="17">
        <v>2305336479.69</v>
      </c>
      <c r="G372" s="11"/>
      <c r="H372" s="11"/>
      <c r="I372" s="11"/>
      <c r="J372" s="11"/>
      <c r="K372" s="11"/>
      <c r="L372" s="19"/>
      <c r="M372" s="19"/>
      <c r="N372" s="19"/>
      <c r="O372" s="19"/>
      <c r="P372" s="19"/>
      <c r="Q372" s="19"/>
      <c r="R372" s="19"/>
      <c r="S372" s="19"/>
      <c r="T372" s="19"/>
      <c r="U372" s="19"/>
      <c r="V372" s="19"/>
      <c r="W372" s="19"/>
      <c r="X372" s="19"/>
      <c r="Y372" s="19"/>
    </row>
    <row r="373" spans="1:25">
      <c r="A373" s="3"/>
      <c r="B373" s="3">
        <v>2017</v>
      </c>
      <c r="C373" s="30">
        <v>298578919.48</v>
      </c>
      <c r="D373" s="19"/>
      <c r="E373" s="19"/>
      <c r="F373" s="17">
        <v>1987346441.28</v>
      </c>
      <c r="G373" s="11"/>
      <c r="H373" s="11"/>
      <c r="I373" s="11"/>
      <c r="J373" s="11"/>
      <c r="K373" s="11"/>
      <c r="L373" s="19"/>
      <c r="M373" s="19"/>
      <c r="N373" s="19"/>
      <c r="O373" s="19"/>
      <c r="P373" s="19"/>
      <c r="Q373" s="19"/>
      <c r="R373" s="19"/>
      <c r="S373" s="19"/>
      <c r="T373" s="19"/>
      <c r="U373" s="19"/>
      <c r="V373" s="19"/>
      <c r="W373" s="19"/>
      <c r="X373" s="19"/>
      <c r="Y373" s="19"/>
    </row>
    <row r="374" spans="1:25">
      <c r="A374" s="3"/>
      <c r="B374" s="3">
        <v>2016</v>
      </c>
      <c r="C374" s="30">
        <v>108524651.25</v>
      </c>
      <c r="D374" s="19"/>
      <c r="E374" s="19"/>
      <c r="F374" s="17">
        <v>1000944962.61</v>
      </c>
      <c r="G374" s="11"/>
      <c r="H374" s="11"/>
      <c r="I374" s="11"/>
      <c r="J374" s="11"/>
      <c r="K374" s="11"/>
      <c r="L374" s="19"/>
      <c r="M374" s="19"/>
      <c r="N374" s="19"/>
      <c r="O374" s="19"/>
      <c r="P374" s="19"/>
      <c r="Q374" s="19"/>
      <c r="R374" s="19"/>
      <c r="S374" s="19"/>
      <c r="T374" s="19"/>
      <c r="U374" s="19"/>
      <c r="V374" s="19"/>
      <c r="W374" s="19"/>
      <c r="X374" s="19"/>
      <c r="Y374" s="19"/>
    </row>
    <row r="375" spans="1:25">
      <c r="A375" s="3"/>
      <c r="B375" s="3">
        <v>2015</v>
      </c>
      <c r="C375" s="30">
        <v>51213292.38</v>
      </c>
      <c r="D375" s="19"/>
      <c r="E375" s="19"/>
      <c r="F375" s="17">
        <v>694441211.32</v>
      </c>
      <c r="G375" s="11"/>
      <c r="H375" s="11"/>
      <c r="I375" s="11"/>
      <c r="J375" s="11"/>
      <c r="K375" s="11"/>
      <c r="L375" s="19"/>
      <c r="M375" s="19"/>
      <c r="N375" s="19"/>
      <c r="O375" s="19"/>
      <c r="P375" s="19"/>
      <c r="Q375" s="19"/>
      <c r="R375" s="19"/>
      <c r="S375" s="19"/>
      <c r="T375" s="19"/>
      <c r="U375" s="19"/>
      <c r="V375" s="19"/>
      <c r="W375" s="19"/>
      <c r="X375" s="19"/>
      <c r="Y375" s="19"/>
    </row>
    <row r="376" spans="1:25">
      <c r="A376" s="3"/>
      <c r="B376" s="3">
        <v>2014</v>
      </c>
      <c r="C376" s="30">
        <v>36726425.08</v>
      </c>
      <c r="D376" s="19"/>
      <c r="E376" s="19"/>
      <c r="F376" s="17">
        <v>620737929.09</v>
      </c>
      <c r="G376" s="11"/>
      <c r="H376" s="11"/>
      <c r="I376" s="11"/>
      <c r="J376" s="11"/>
      <c r="K376" s="11"/>
      <c r="L376" s="19"/>
      <c r="M376" s="19"/>
      <c r="N376" s="19"/>
      <c r="O376" s="19"/>
      <c r="P376" s="19"/>
      <c r="Q376" s="19"/>
      <c r="R376" s="19"/>
      <c r="S376" s="19"/>
      <c r="T376" s="19"/>
      <c r="U376" s="19"/>
      <c r="V376" s="19"/>
      <c r="W376" s="19"/>
      <c r="X376" s="19"/>
      <c r="Y376" s="19"/>
    </row>
    <row r="377" spans="1:25">
      <c r="A377" s="3"/>
      <c r="B377" s="3">
        <v>2013</v>
      </c>
      <c r="C377" s="30">
        <v>20963521.94</v>
      </c>
      <c r="D377" s="19"/>
      <c r="E377" s="19"/>
      <c r="F377" s="17">
        <v>419456187.72</v>
      </c>
      <c r="G377" s="11"/>
      <c r="H377" s="11"/>
      <c r="I377" s="11"/>
      <c r="J377" s="11"/>
      <c r="K377" s="11"/>
      <c r="L377" s="19"/>
      <c r="M377" s="19"/>
      <c r="N377" s="19"/>
      <c r="O377" s="19"/>
      <c r="P377" s="19"/>
      <c r="Q377" s="19"/>
      <c r="R377" s="19"/>
      <c r="S377" s="19"/>
      <c r="T377" s="19"/>
      <c r="U377" s="19"/>
      <c r="V377" s="19"/>
      <c r="W377" s="19"/>
      <c r="X377" s="19"/>
      <c r="Y377" s="19"/>
    </row>
    <row r="378" spans="1:25">
      <c r="A378" s="3"/>
      <c r="B378" s="3">
        <v>2012</v>
      </c>
      <c r="C378" s="30">
        <v>-841168.96</v>
      </c>
      <c r="D378" s="19"/>
      <c r="E378" s="19"/>
      <c r="F378" s="17">
        <v>354128639.53</v>
      </c>
      <c r="G378" s="11"/>
      <c r="H378" s="11"/>
      <c r="I378" s="11"/>
      <c r="J378" s="11"/>
      <c r="K378" s="11"/>
      <c r="L378" s="19"/>
      <c r="M378" s="19"/>
      <c r="N378" s="19"/>
      <c r="O378" s="19"/>
      <c r="P378" s="19"/>
      <c r="Q378" s="19"/>
      <c r="R378" s="19"/>
      <c r="S378" s="19"/>
      <c r="T378" s="19"/>
      <c r="U378" s="19"/>
      <c r="V378" s="19"/>
      <c r="W378" s="19"/>
      <c r="X378" s="19"/>
      <c r="Y378" s="19"/>
    </row>
    <row r="379" spans="1:25">
      <c r="A379" s="3"/>
      <c r="B379" s="3">
        <v>2011</v>
      </c>
      <c r="C379" s="19"/>
      <c r="D379" s="19"/>
      <c r="E379" s="19"/>
      <c r="F379" s="11"/>
      <c r="G379" s="11"/>
      <c r="H379" s="11"/>
      <c r="I379" s="11"/>
      <c r="J379" s="11"/>
      <c r="K379" s="11"/>
      <c r="L379" s="19"/>
      <c r="M379" s="19"/>
      <c r="N379" s="19"/>
      <c r="O379" s="19"/>
      <c r="P379" s="19"/>
      <c r="Q379" s="19"/>
      <c r="R379" s="19"/>
      <c r="S379" s="19"/>
      <c r="T379" s="19"/>
      <c r="U379" s="19"/>
      <c r="V379" s="19"/>
      <c r="W379" s="19"/>
      <c r="X379" s="19"/>
      <c r="Y379" s="19"/>
    </row>
    <row r="380" spans="1:25">
      <c r="A380" s="3"/>
      <c r="B380" s="3">
        <v>2010</v>
      </c>
      <c r="C380" s="19"/>
      <c r="D380" s="19"/>
      <c r="E380" s="19"/>
      <c r="F380" s="11"/>
      <c r="G380" s="11"/>
      <c r="H380" s="11"/>
      <c r="I380" s="11"/>
      <c r="J380" s="11"/>
      <c r="K380" s="11"/>
      <c r="L380" s="19"/>
      <c r="M380" s="19"/>
      <c r="N380" s="19"/>
      <c r="O380" s="19"/>
      <c r="P380" s="19"/>
      <c r="Q380" s="19"/>
      <c r="R380" s="19"/>
      <c r="S380" s="19"/>
      <c r="T380" s="19"/>
      <c r="U380" s="19"/>
      <c r="V380" s="19"/>
      <c r="W380" s="19"/>
      <c r="X380" s="19"/>
      <c r="Y380" s="19"/>
    </row>
    <row r="381" spans="1:25">
      <c r="A381" s="3" t="s">
        <v>83</v>
      </c>
      <c r="B381" s="3">
        <v>2023</v>
      </c>
      <c r="C381" s="30">
        <v>-688865865.14</v>
      </c>
      <c r="D381" s="19"/>
      <c r="E381" s="19"/>
      <c r="F381" s="17">
        <v>5499864640.28</v>
      </c>
      <c r="G381" s="11"/>
      <c r="H381" s="11"/>
      <c r="I381" s="11"/>
      <c r="J381" s="11"/>
      <c r="K381" s="11"/>
      <c r="L381" s="19"/>
      <c r="M381" s="19"/>
      <c r="N381" s="19"/>
      <c r="O381" s="19"/>
      <c r="P381" s="19"/>
      <c r="Q381" s="19"/>
      <c r="R381" s="19"/>
      <c r="S381" s="19"/>
      <c r="T381" s="19"/>
      <c r="U381" s="19"/>
      <c r="V381" s="19"/>
      <c r="W381" s="19"/>
      <c r="X381" s="19"/>
      <c r="Y381" s="19"/>
    </row>
    <row r="382" spans="1:25">
      <c r="A382" s="3"/>
      <c r="B382" s="3">
        <v>2022</v>
      </c>
      <c r="C382" s="30">
        <v>-646453860.53</v>
      </c>
      <c r="D382" s="19"/>
      <c r="E382" s="19"/>
      <c r="F382" s="17">
        <v>8504302734.61</v>
      </c>
      <c r="G382" s="11"/>
      <c r="H382" s="11"/>
      <c r="I382" s="11"/>
      <c r="J382" s="11"/>
      <c r="K382" s="11"/>
      <c r="L382" s="19"/>
      <c r="M382" s="19"/>
      <c r="N382" s="19"/>
      <c r="O382" s="19"/>
      <c r="P382" s="19"/>
      <c r="Q382" s="19"/>
      <c r="R382" s="19"/>
      <c r="S382" s="19"/>
      <c r="T382" s="19"/>
      <c r="U382" s="19"/>
      <c r="V382" s="19"/>
      <c r="W382" s="19"/>
      <c r="X382" s="19"/>
      <c r="Y382" s="19"/>
    </row>
    <row r="383" spans="1:25">
      <c r="A383" s="3"/>
      <c r="B383" s="3">
        <v>2021</v>
      </c>
      <c r="C383" s="30">
        <v>228987469.4</v>
      </c>
      <c r="D383" s="19"/>
      <c r="E383" s="19"/>
      <c r="F383" s="17">
        <v>13213735965.29</v>
      </c>
      <c r="G383" s="11"/>
      <c r="H383" s="11"/>
      <c r="I383" s="11"/>
      <c r="J383" s="11"/>
      <c r="K383" s="11"/>
      <c r="L383" s="19"/>
      <c r="M383" s="19"/>
      <c r="N383" s="19"/>
      <c r="O383" s="19"/>
      <c r="P383" s="19"/>
      <c r="Q383" s="19"/>
      <c r="R383" s="19"/>
      <c r="S383" s="19"/>
      <c r="T383" s="19"/>
      <c r="U383" s="19"/>
      <c r="V383" s="19"/>
      <c r="W383" s="19"/>
      <c r="X383" s="19"/>
      <c r="Y383" s="19"/>
    </row>
    <row r="384" spans="1:25">
      <c r="A384" s="3"/>
      <c r="B384" s="3">
        <v>2020</v>
      </c>
      <c r="C384" s="30">
        <v>209539354.91</v>
      </c>
      <c r="D384" s="19"/>
      <c r="E384" s="19"/>
      <c r="F384" s="17">
        <v>9143765644.95</v>
      </c>
      <c r="G384" s="11"/>
      <c r="H384" s="11"/>
      <c r="I384" s="11"/>
      <c r="J384" s="11"/>
      <c r="K384" s="11"/>
      <c r="L384" s="19"/>
      <c r="M384" s="19"/>
      <c r="N384" s="19"/>
      <c r="O384" s="19"/>
      <c r="P384" s="19"/>
      <c r="Q384" s="19"/>
      <c r="R384" s="19"/>
      <c r="S384" s="19"/>
      <c r="T384" s="19"/>
      <c r="U384" s="19"/>
      <c r="V384" s="19"/>
      <c r="W384" s="19"/>
      <c r="X384" s="19"/>
      <c r="Y384" s="19"/>
    </row>
    <row r="385" spans="1:25">
      <c r="A385" s="3"/>
      <c r="B385" s="3">
        <v>2019</v>
      </c>
      <c r="C385" s="30">
        <v>192163025.83</v>
      </c>
      <c r="D385" s="19"/>
      <c r="E385" s="19"/>
      <c r="F385" s="17">
        <v>10506790063.72</v>
      </c>
      <c r="G385" s="11"/>
      <c r="H385" s="11"/>
      <c r="I385" s="11"/>
      <c r="J385" s="11"/>
      <c r="K385" s="11"/>
      <c r="L385" s="19"/>
      <c r="M385" s="19"/>
      <c r="N385" s="19"/>
      <c r="O385" s="19"/>
      <c r="P385" s="19"/>
      <c r="Q385" s="19"/>
      <c r="R385" s="19"/>
      <c r="S385" s="19"/>
      <c r="T385" s="19"/>
      <c r="U385" s="19"/>
      <c r="V385" s="19"/>
      <c r="W385" s="19"/>
      <c r="X385" s="19"/>
      <c r="Y385" s="19"/>
    </row>
    <row r="386" spans="1:25">
      <c r="A386" s="3"/>
      <c r="B386" s="3">
        <v>2018</v>
      </c>
      <c r="C386" s="30">
        <v>128358840.1</v>
      </c>
      <c r="D386" s="19"/>
      <c r="E386" s="19"/>
      <c r="F386" s="17">
        <v>10747706567.93</v>
      </c>
      <c r="G386" s="11"/>
      <c r="H386" s="11"/>
      <c r="I386" s="11"/>
      <c r="J386" s="11"/>
      <c r="K386" s="11"/>
      <c r="L386" s="19"/>
      <c r="M386" s="19"/>
      <c r="N386" s="19"/>
      <c r="O386" s="19"/>
      <c r="P386" s="19"/>
      <c r="Q386" s="19"/>
      <c r="R386" s="19"/>
      <c r="S386" s="19"/>
      <c r="T386" s="19"/>
      <c r="U386" s="19"/>
      <c r="V386" s="19"/>
      <c r="W386" s="19"/>
      <c r="X386" s="19"/>
      <c r="Y386" s="19"/>
    </row>
    <row r="387" spans="1:25">
      <c r="A387" s="3"/>
      <c r="B387" s="3">
        <v>2017</v>
      </c>
      <c r="C387" s="30">
        <v>126707861.83</v>
      </c>
      <c r="D387" s="19"/>
      <c r="E387" s="19"/>
      <c r="F387" s="17">
        <v>8216438195.72</v>
      </c>
      <c r="G387" s="11"/>
      <c r="H387" s="11"/>
      <c r="I387" s="11"/>
      <c r="J387" s="11"/>
      <c r="K387" s="11"/>
      <c r="L387" s="19"/>
      <c r="M387" s="19"/>
      <c r="N387" s="19"/>
      <c r="O387" s="19"/>
      <c r="P387" s="19"/>
      <c r="Q387" s="19"/>
      <c r="R387" s="19"/>
      <c r="S387" s="19"/>
      <c r="T387" s="19"/>
      <c r="U387" s="19"/>
      <c r="V387" s="19"/>
      <c r="W387" s="19"/>
      <c r="X387" s="19"/>
      <c r="Y387" s="19"/>
    </row>
    <row r="388" spans="1:25">
      <c r="A388" s="3"/>
      <c r="B388" s="3">
        <v>2016</v>
      </c>
      <c r="C388" s="30">
        <v>102673517.06</v>
      </c>
      <c r="D388" s="19"/>
      <c r="E388" s="19"/>
      <c r="F388" s="17">
        <v>6638730572.73</v>
      </c>
      <c r="G388" s="11"/>
      <c r="H388" s="11"/>
      <c r="I388" s="11"/>
      <c r="J388" s="11"/>
      <c r="K388" s="11"/>
      <c r="L388" s="19"/>
      <c r="M388" s="19"/>
      <c r="N388" s="19"/>
      <c r="O388" s="19"/>
      <c r="P388" s="19"/>
      <c r="Q388" s="19"/>
      <c r="R388" s="19"/>
      <c r="S388" s="19"/>
      <c r="T388" s="19"/>
      <c r="U388" s="19"/>
      <c r="V388" s="19"/>
      <c r="W388" s="19"/>
      <c r="X388" s="19"/>
      <c r="Y388" s="19"/>
    </row>
    <row r="389" spans="1:25">
      <c r="A389" s="3"/>
      <c r="B389" s="3">
        <v>2015</v>
      </c>
      <c r="C389" s="30">
        <v>77922993.02</v>
      </c>
      <c r="D389" s="19"/>
      <c r="E389" s="19"/>
      <c r="F389" s="17">
        <v>5181033558.66</v>
      </c>
      <c r="G389" s="11"/>
      <c r="H389" s="11"/>
      <c r="I389" s="11"/>
      <c r="J389" s="11"/>
      <c r="K389" s="11"/>
      <c r="L389" s="19"/>
      <c r="M389" s="19"/>
      <c r="N389" s="19"/>
      <c r="O389" s="19"/>
      <c r="P389" s="19"/>
      <c r="Q389" s="19"/>
      <c r="R389" s="19"/>
      <c r="S389" s="19"/>
      <c r="T389" s="19"/>
      <c r="U389" s="19"/>
      <c r="V389" s="19"/>
      <c r="W389" s="19"/>
      <c r="X389" s="19"/>
      <c r="Y389" s="19"/>
    </row>
    <row r="390" spans="1:25">
      <c r="A390" s="3"/>
      <c r="B390" s="3">
        <v>2014</v>
      </c>
      <c r="C390" s="30">
        <v>91284110.41</v>
      </c>
      <c r="D390" s="19"/>
      <c r="E390" s="19"/>
      <c r="F390" s="17">
        <v>3023110957.91</v>
      </c>
      <c r="G390" s="11"/>
      <c r="H390" s="11"/>
      <c r="I390" s="11"/>
      <c r="J390" s="11"/>
      <c r="K390" s="11"/>
      <c r="L390" s="19"/>
      <c r="M390" s="19"/>
      <c r="N390" s="19"/>
      <c r="O390" s="19"/>
      <c r="P390" s="19"/>
      <c r="Q390" s="19"/>
      <c r="R390" s="19"/>
      <c r="S390" s="19"/>
      <c r="T390" s="19"/>
      <c r="U390" s="19"/>
      <c r="V390" s="19"/>
      <c r="W390" s="19"/>
      <c r="X390" s="19"/>
      <c r="Y390" s="19"/>
    </row>
    <row r="391" spans="1:25">
      <c r="A391" s="3"/>
      <c r="B391" s="3">
        <v>2013</v>
      </c>
      <c r="C391" s="30">
        <v>82357474.13</v>
      </c>
      <c r="D391" s="19"/>
      <c r="E391" s="19"/>
      <c r="F391" s="17">
        <v>2260706115.43</v>
      </c>
      <c r="G391" s="11"/>
      <c r="H391" s="11"/>
      <c r="I391" s="11"/>
      <c r="J391" s="11"/>
      <c r="K391" s="11"/>
      <c r="L391" s="19"/>
      <c r="M391" s="19"/>
      <c r="N391" s="19"/>
      <c r="O391" s="19"/>
      <c r="P391" s="19"/>
      <c r="Q391" s="19"/>
      <c r="R391" s="19"/>
      <c r="S391" s="19"/>
      <c r="T391" s="19"/>
      <c r="U391" s="19"/>
      <c r="V391" s="19"/>
      <c r="W391" s="19"/>
      <c r="X391" s="19"/>
      <c r="Y391" s="19"/>
    </row>
    <row r="392" spans="1:25">
      <c r="A392" s="3"/>
      <c r="B392" s="3">
        <v>2012</v>
      </c>
      <c r="C392" s="30">
        <v>66706333.26</v>
      </c>
      <c r="D392" s="19"/>
      <c r="E392" s="19"/>
      <c r="F392" s="17">
        <v>1679661565.86</v>
      </c>
      <c r="G392" s="11"/>
      <c r="H392" s="11"/>
      <c r="I392" s="11"/>
      <c r="J392" s="11"/>
      <c r="K392" s="11"/>
      <c r="L392" s="19"/>
      <c r="M392" s="19"/>
      <c r="N392" s="19"/>
      <c r="O392" s="19"/>
      <c r="P392" s="19"/>
      <c r="Q392" s="19"/>
      <c r="R392" s="19"/>
      <c r="S392" s="19"/>
      <c r="T392" s="19"/>
      <c r="U392" s="19"/>
      <c r="V392" s="19"/>
      <c r="W392" s="19"/>
      <c r="X392" s="19"/>
      <c r="Y392" s="19"/>
    </row>
    <row r="393" spans="1:25">
      <c r="A393" s="3"/>
      <c r="B393" s="3">
        <v>2011</v>
      </c>
      <c r="C393" s="19"/>
      <c r="D393" s="19"/>
      <c r="E393" s="19"/>
      <c r="F393" s="11"/>
      <c r="G393" s="11"/>
      <c r="H393" s="11"/>
      <c r="I393" s="11"/>
      <c r="J393" s="11"/>
      <c r="K393" s="11"/>
      <c r="L393" s="19"/>
      <c r="M393" s="19"/>
      <c r="N393" s="19"/>
      <c r="O393" s="19"/>
      <c r="P393" s="19"/>
      <c r="Q393" s="19"/>
      <c r="R393" s="19"/>
      <c r="S393" s="19"/>
      <c r="T393" s="19"/>
      <c r="U393" s="19"/>
      <c r="V393" s="19"/>
      <c r="W393" s="19"/>
      <c r="X393" s="19"/>
      <c r="Y393" s="19"/>
    </row>
    <row r="394" spans="1:25">
      <c r="A394" s="3"/>
      <c r="B394" s="3">
        <v>2010</v>
      </c>
      <c r="C394" s="19"/>
      <c r="D394" s="19"/>
      <c r="E394" s="19"/>
      <c r="F394" s="11"/>
      <c r="G394" s="11"/>
      <c r="H394" s="11"/>
      <c r="I394" s="11"/>
      <c r="J394" s="11"/>
      <c r="K394" s="11"/>
      <c r="L394" s="19"/>
      <c r="M394" s="19"/>
      <c r="N394" s="19"/>
      <c r="O394" s="19"/>
      <c r="P394" s="19"/>
      <c r="Q394" s="19"/>
      <c r="R394" s="19"/>
      <c r="S394" s="19"/>
      <c r="T394" s="19"/>
      <c r="U394" s="19"/>
      <c r="V394" s="19"/>
      <c r="W394" s="19"/>
      <c r="X394" s="19"/>
      <c r="Y394" s="19"/>
    </row>
    <row r="395" spans="1:25">
      <c r="A395" s="3" t="s">
        <v>84</v>
      </c>
      <c r="B395" s="3">
        <v>2023</v>
      </c>
      <c r="C395" s="30">
        <v>-1049685811.05</v>
      </c>
      <c r="D395" s="19"/>
      <c r="E395" s="19"/>
      <c r="F395" s="17">
        <v>4777393248.28</v>
      </c>
      <c r="G395" s="11"/>
      <c r="H395" s="11"/>
      <c r="I395" s="11"/>
      <c r="J395" s="11"/>
      <c r="K395" s="11"/>
      <c r="L395" s="19"/>
      <c r="M395" s="19"/>
      <c r="N395" s="19"/>
      <c r="O395" s="19"/>
      <c r="P395" s="19"/>
      <c r="Q395" s="19"/>
      <c r="R395" s="19"/>
      <c r="S395" s="19"/>
      <c r="T395" s="19"/>
      <c r="U395" s="19"/>
      <c r="V395" s="19"/>
      <c r="W395" s="19"/>
      <c r="X395" s="19"/>
      <c r="Y395" s="19"/>
    </row>
    <row r="396" spans="1:25">
      <c r="A396" s="3"/>
      <c r="B396" s="3">
        <v>2022</v>
      </c>
      <c r="C396" s="30">
        <v>-262860662.77</v>
      </c>
      <c r="D396" s="19"/>
      <c r="E396" s="19"/>
      <c r="F396" s="17">
        <v>3900580404.74</v>
      </c>
      <c r="G396" s="11"/>
      <c r="H396" s="11"/>
      <c r="I396" s="11"/>
      <c r="J396" s="11"/>
      <c r="K396" s="11"/>
      <c r="L396" s="19"/>
      <c r="M396" s="19"/>
      <c r="N396" s="19"/>
      <c r="O396" s="19"/>
      <c r="P396" s="19"/>
      <c r="Q396" s="19"/>
      <c r="R396" s="19"/>
      <c r="S396" s="19"/>
      <c r="T396" s="19"/>
      <c r="U396" s="19"/>
      <c r="V396" s="19"/>
      <c r="W396" s="19"/>
      <c r="X396" s="19"/>
      <c r="Y396" s="19"/>
    </row>
    <row r="397" spans="1:25">
      <c r="A397" s="3"/>
      <c r="B397" s="3">
        <v>2021</v>
      </c>
      <c r="C397" s="30">
        <v>-699994898.45</v>
      </c>
      <c r="D397" s="19"/>
      <c r="E397" s="19"/>
      <c r="F397" s="17">
        <v>2811191864.48</v>
      </c>
      <c r="G397" s="11"/>
      <c r="H397" s="11"/>
      <c r="I397" s="11"/>
      <c r="J397" s="11"/>
      <c r="K397" s="11"/>
      <c r="L397" s="19"/>
      <c r="M397" s="19"/>
      <c r="N397" s="19"/>
      <c r="O397" s="19"/>
      <c r="P397" s="19"/>
      <c r="Q397" s="19"/>
      <c r="R397" s="19"/>
      <c r="S397" s="19"/>
      <c r="T397" s="19"/>
      <c r="U397" s="19"/>
      <c r="V397" s="19"/>
      <c r="W397" s="19"/>
      <c r="X397" s="19"/>
      <c r="Y397" s="19"/>
    </row>
    <row r="398" spans="1:25">
      <c r="A398" s="3"/>
      <c r="B398" s="3">
        <v>2020</v>
      </c>
      <c r="C398" s="30">
        <v>24297784.93</v>
      </c>
      <c r="D398" s="19"/>
      <c r="E398" s="19"/>
      <c r="F398" s="17">
        <v>2150943768.24</v>
      </c>
      <c r="G398" s="11"/>
      <c r="H398" s="11"/>
      <c r="I398" s="11"/>
      <c r="J398" s="11"/>
      <c r="K398" s="11"/>
      <c r="L398" s="19"/>
      <c r="M398" s="19"/>
      <c r="N398" s="19"/>
      <c r="O398" s="19"/>
      <c r="P398" s="19"/>
      <c r="Q398" s="19"/>
      <c r="R398" s="19"/>
      <c r="S398" s="19"/>
      <c r="T398" s="19"/>
      <c r="U398" s="19"/>
      <c r="V398" s="19"/>
      <c r="W398" s="19"/>
      <c r="X398" s="19"/>
      <c r="Y398" s="19"/>
    </row>
    <row r="399" spans="1:25">
      <c r="A399" s="3"/>
      <c r="B399" s="3">
        <v>2019</v>
      </c>
      <c r="C399" s="30">
        <v>150456832.74</v>
      </c>
      <c r="D399" s="19"/>
      <c r="E399" s="19"/>
      <c r="F399" s="17">
        <v>2070341169.96</v>
      </c>
      <c r="G399" s="11"/>
      <c r="H399" s="11"/>
      <c r="I399" s="11"/>
      <c r="J399" s="11"/>
      <c r="K399" s="11"/>
      <c r="L399" s="19"/>
      <c r="M399" s="19"/>
      <c r="N399" s="19"/>
      <c r="O399" s="19"/>
      <c r="P399" s="19"/>
      <c r="Q399" s="19"/>
      <c r="R399" s="19"/>
      <c r="S399" s="19"/>
      <c r="T399" s="19"/>
      <c r="U399" s="19"/>
      <c r="V399" s="19"/>
      <c r="W399" s="19"/>
      <c r="X399" s="19"/>
      <c r="Y399" s="19"/>
    </row>
    <row r="400" spans="1:25">
      <c r="A400" s="3"/>
      <c r="B400" s="3">
        <v>2018</v>
      </c>
      <c r="C400" s="30">
        <v>4476794.33</v>
      </c>
      <c r="D400" s="19"/>
      <c r="E400" s="19"/>
      <c r="F400" s="17">
        <v>1511720610.18</v>
      </c>
      <c r="G400" s="11"/>
      <c r="H400" s="11"/>
      <c r="I400" s="11"/>
      <c r="J400" s="11"/>
      <c r="K400" s="11"/>
      <c r="L400" s="19"/>
      <c r="M400" s="19"/>
      <c r="N400" s="19"/>
      <c r="O400" s="19"/>
      <c r="P400" s="19"/>
      <c r="Q400" s="19"/>
      <c r="R400" s="19"/>
      <c r="S400" s="19"/>
      <c r="T400" s="19"/>
      <c r="U400" s="19"/>
      <c r="V400" s="19"/>
      <c r="W400" s="19"/>
      <c r="X400" s="19"/>
      <c r="Y400" s="19"/>
    </row>
    <row r="401" spans="1:25">
      <c r="A401" s="3"/>
      <c r="B401" s="3">
        <v>2017</v>
      </c>
      <c r="C401" s="30">
        <v>-352045905.91</v>
      </c>
      <c r="D401" s="19"/>
      <c r="E401" s="19"/>
      <c r="F401" s="17">
        <v>1503548566.89</v>
      </c>
      <c r="G401" s="11"/>
      <c r="H401" s="11"/>
      <c r="I401" s="11"/>
      <c r="J401" s="11"/>
      <c r="K401" s="11"/>
      <c r="L401" s="19"/>
      <c r="M401" s="19"/>
      <c r="N401" s="19"/>
      <c r="O401" s="19"/>
      <c r="P401" s="19"/>
      <c r="Q401" s="19"/>
      <c r="R401" s="19"/>
      <c r="S401" s="19"/>
      <c r="T401" s="19"/>
      <c r="U401" s="19"/>
      <c r="V401" s="19"/>
      <c r="W401" s="19"/>
      <c r="X401" s="19"/>
      <c r="Y401" s="19"/>
    </row>
    <row r="402" spans="1:25">
      <c r="A402" s="3"/>
      <c r="B402" s="3">
        <v>2016</v>
      </c>
      <c r="C402" s="30">
        <v>20839621.11</v>
      </c>
      <c r="D402" s="19"/>
      <c r="E402" s="19"/>
      <c r="F402" s="17">
        <v>1484265341.96</v>
      </c>
      <c r="G402" s="11"/>
      <c r="H402" s="11"/>
      <c r="I402" s="11"/>
      <c r="J402" s="11"/>
      <c r="K402" s="11"/>
      <c r="L402" s="19"/>
      <c r="M402" s="19"/>
      <c r="N402" s="19"/>
      <c r="O402" s="19"/>
      <c r="P402" s="19"/>
      <c r="Q402" s="19"/>
      <c r="R402" s="19"/>
      <c r="S402" s="19"/>
      <c r="T402" s="19"/>
      <c r="U402" s="19"/>
      <c r="V402" s="19"/>
      <c r="W402" s="19"/>
      <c r="X402" s="19"/>
      <c r="Y402" s="19"/>
    </row>
    <row r="403" spans="1:25">
      <c r="A403" s="3"/>
      <c r="B403" s="3">
        <v>2015</v>
      </c>
      <c r="C403" s="30">
        <v>22534566.97</v>
      </c>
      <c r="D403" s="19"/>
      <c r="E403" s="19"/>
      <c r="F403" s="17">
        <v>1642125054</v>
      </c>
      <c r="G403" s="11"/>
      <c r="H403" s="11"/>
      <c r="I403" s="11"/>
      <c r="J403" s="11"/>
      <c r="K403" s="11"/>
      <c r="L403" s="19"/>
      <c r="M403" s="19"/>
      <c r="N403" s="19"/>
      <c r="O403" s="19"/>
      <c r="P403" s="19"/>
      <c r="Q403" s="19"/>
      <c r="R403" s="19"/>
      <c r="S403" s="19"/>
      <c r="T403" s="19"/>
      <c r="U403" s="19"/>
      <c r="V403" s="19"/>
      <c r="W403" s="19"/>
      <c r="X403" s="19"/>
      <c r="Y403" s="19"/>
    </row>
    <row r="404" spans="1:25">
      <c r="A404" s="3"/>
      <c r="B404" s="3">
        <v>2014</v>
      </c>
      <c r="C404" s="30">
        <v>35951213.52</v>
      </c>
      <c r="D404" s="19"/>
      <c r="E404" s="19"/>
      <c r="F404" s="17">
        <v>1758150490.28</v>
      </c>
      <c r="G404" s="11"/>
      <c r="H404" s="11"/>
      <c r="I404" s="11"/>
      <c r="J404" s="11"/>
      <c r="K404" s="11"/>
      <c r="L404" s="19"/>
      <c r="M404" s="19"/>
      <c r="N404" s="19"/>
      <c r="O404" s="19"/>
      <c r="P404" s="19"/>
      <c r="Q404" s="19"/>
      <c r="R404" s="19"/>
      <c r="S404" s="19"/>
      <c r="T404" s="19"/>
      <c r="U404" s="19"/>
      <c r="V404" s="19"/>
      <c r="W404" s="19"/>
      <c r="X404" s="19"/>
      <c r="Y404" s="19"/>
    </row>
    <row r="405" spans="1:25">
      <c r="A405" s="3"/>
      <c r="B405" s="3">
        <v>2013</v>
      </c>
      <c r="C405" s="30">
        <v>34021531.1</v>
      </c>
      <c r="D405" s="19"/>
      <c r="E405" s="19"/>
      <c r="F405" s="17">
        <v>1844386077.7</v>
      </c>
      <c r="G405" s="11"/>
      <c r="H405" s="11"/>
      <c r="I405" s="11"/>
      <c r="J405" s="11"/>
      <c r="K405" s="11"/>
      <c r="L405" s="19"/>
      <c r="M405" s="19"/>
      <c r="N405" s="19"/>
      <c r="O405" s="19"/>
      <c r="P405" s="19"/>
      <c r="Q405" s="19"/>
      <c r="R405" s="19"/>
      <c r="S405" s="19"/>
      <c r="T405" s="19"/>
      <c r="U405" s="19"/>
      <c r="V405" s="19"/>
      <c r="W405" s="19"/>
      <c r="X405" s="19"/>
      <c r="Y405" s="19"/>
    </row>
    <row r="406" spans="1:25">
      <c r="A406" s="3"/>
      <c r="B406" s="3">
        <v>2012</v>
      </c>
      <c r="C406" s="30">
        <v>55833539.06</v>
      </c>
      <c r="D406" s="19"/>
      <c r="E406" s="19"/>
      <c r="F406" s="17">
        <v>1569325400.11</v>
      </c>
      <c r="G406" s="11"/>
      <c r="H406" s="11"/>
      <c r="I406" s="11"/>
      <c r="J406" s="11"/>
      <c r="K406" s="11"/>
      <c r="L406" s="19"/>
      <c r="M406" s="19"/>
      <c r="N406" s="19"/>
      <c r="O406" s="19"/>
      <c r="P406" s="19"/>
      <c r="Q406" s="19"/>
      <c r="R406" s="19"/>
      <c r="S406" s="19"/>
      <c r="T406" s="19"/>
      <c r="U406" s="19"/>
      <c r="V406" s="19"/>
      <c r="W406" s="19"/>
      <c r="X406" s="19"/>
      <c r="Y406" s="19"/>
    </row>
    <row r="407" spans="1:25">
      <c r="A407" s="3"/>
      <c r="B407" s="3">
        <v>2011</v>
      </c>
      <c r="C407" s="19"/>
      <c r="D407" s="19"/>
      <c r="E407" s="19"/>
      <c r="F407" s="11"/>
      <c r="G407" s="11"/>
      <c r="H407" s="11"/>
      <c r="I407" s="11"/>
      <c r="J407" s="11"/>
      <c r="K407" s="11"/>
      <c r="L407" s="19"/>
      <c r="M407" s="19"/>
      <c r="N407" s="19"/>
      <c r="O407" s="19"/>
      <c r="P407" s="19"/>
      <c r="Q407" s="19"/>
      <c r="R407" s="19"/>
      <c r="S407" s="19"/>
      <c r="T407" s="19"/>
      <c r="U407" s="19"/>
      <c r="V407" s="19"/>
      <c r="W407" s="19"/>
      <c r="X407" s="19"/>
      <c r="Y407" s="19"/>
    </row>
    <row r="408" spans="1:25">
      <c r="A408" s="3"/>
      <c r="B408" s="3">
        <v>2010</v>
      </c>
      <c r="C408" s="19"/>
      <c r="D408" s="19"/>
      <c r="E408" s="19"/>
      <c r="F408" s="11"/>
      <c r="G408" s="11"/>
      <c r="H408" s="11"/>
      <c r="I408" s="11"/>
      <c r="J408" s="11"/>
      <c r="K408" s="11"/>
      <c r="L408" s="19"/>
      <c r="M408" s="19"/>
      <c r="N408" s="19"/>
      <c r="O408" s="19"/>
      <c r="P408" s="19"/>
      <c r="Q408" s="19"/>
      <c r="R408" s="19"/>
      <c r="S408" s="19"/>
      <c r="T408" s="19"/>
      <c r="U408" s="19"/>
      <c r="V408" s="19"/>
      <c r="W408" s="19"/>
      <c r="X408" s="19"/>
      <c r="Y408" s="19"/>
    </row>
    <row r="409" spans="1:25">
      <c r="A409" s="3" t="s">
        <v>85</v>
      </c>
      <c r="B409" s="3">
        <v>2023</v>
      </c>
      <c r="C409" s="30">
        <v>-1087055509.33</v>
      </c>
      <c r="D409" s="19"/>
      <c r="E409" s="19"/>
      <c r="F409" s="17">
        <v>1761374461.71</v>
      </c>
      <c r="G409" s="11"/>
      <c r="H409" s="11"/>
      <c r="I409" s="11"/>
      <c r="J409" s="11"/>
      <c r="K409" s="11"/>
      <c r="L409" s="19"/>
      <c r="M409" s="19"/>
      <c r="N409" s="19"/>
      <c r="O409" s="19"/>
      <c r="P409" s="19"/>
      <c r="Q409" s="19"/>
      <c r="R409" s="19"/>
      <c r="S409" s="19"/>
      <c r="T409" s="19"/>
      <c r="U409" s="19"/>
      <c r="V409" s="19"/>
      <c r="W409" s="19"/>
      <c r="X409" s="19"/>
      <c r="Y409" s="19"/>
    </row>
    <row r="410" spans="1:25">
      <c r="A410" s="3"/>
      <c r="B410" s="3">
        <v>2022</v>
      </c>
      <c r="C410" s="30">
        <v>-282387596.22</v>
      </c>
      <c r="D410" s="19"/>
      <c r="E410" s="19"/>
      <c r="F410" s="17">
        <v>1742659319.93</v>
      </c>
      <c r="G410" s="11"/>
      <c r="H410" s="11"/>
      <c r="I410" s="11"/>
      <c r="J410" s="11"/>
      <c r="K410" s="11"/>
      <c r="L410" s="19"/>
      <c r="M410" s="19"/>
      <c r="N410" s="19"/>
      <c r="O410" s="19"/>
      <c r="P410" s="19"/>
      <c r="Q410" s="19"/>
      <c r="R410" s="19"/>
      <c r="S410" s="19"/>
      <c r="T410" s="19"/>
      <c r="U410" s="19"/>
      <c r="V410" s="19"/>
      <c r="W410" s="19"/>
      <c r="X410" s="19"/>
      <c r="Y410" s="19"/>
    </row>
    <row r="411" spans="1:25">
      <c r="A411" s="3"/>
      <c r="B411" s="3">
        <v>2021</v>
      </c>
      <c r="C411" s="30">
        <v>42720721.51</v>
      </c>
      <c r="D411" s="19"/>
      <c r="E411" s="19"/>
      <c r="F411" s="17">
        <v>1764077431.8</v>
      </c>
      <c r="G411" s="11"/>
      <c r="H411" s="11"/>
      <c r="I411" s="11"/>
      <c r="J411" s="11"/>
      <c r="K411" s="11"/>
      <c r="L411" s="19"/>
      <c r="M411" s="19"/>
      <c r="N411" s="19"/>
      <c r="O411" s="19"/>
      <c r="P411" s="19"/>
      <c r="Q411" s="19"/>
      <c r="R411" s="19"/>
      <c r="S411" s="19"/>
      <c r="T411" s="19"/>
      <c r="U411" s="19"/>
      <c r="V411" s="19"/>
      <c r="W411" s="19"/>
      <c r="X411" s="19"/>
      <c r="Y411" s="19"/>
    </row>
    <row r="412" spans="1:25">
      <c r="A412" s="3"/>
      <c r="B412" s="3">
        <v>2020</v>
      </c>
      <c r="C412" s="30">
        <v>152936222.5</v>
      </c>
      <c r="D412" s="19"/>
      <c r="E412" s="19"/>
      <c r="F412" s="17">
        <v>996266630.37</v>
      </c>
      <c r="G412" s="11"/>
      <c r="H412" s="11"/>
      <c r="I412" s="11"/>
      <c r="J412" s="11"/>
      <c r="K412" s="11"/>
      <c r="L412" s="19"/>
      <c r="M412" s="19"/>
      <c r="N412" s="19"/>
      <c r="O412" s="19"/>
      <c r="P412" s="19"/>
      <c r="Q412" s="19"/>
      <c r="R412" s="19"/>
      <c r="S412" s="19"/>
      <c r="T412" s="19"/>
      <c r="U412" s="19"/>
      <c r="V412" s="19"/>
      <c r="W412" s="19"/>
      <c r="X412" s="19"/>
      <c r="Y412" s="19"/>
    </row>
    <row r="413" spans="1:25">
      <c r="A413" s="3"/>
      <c r="B413" s="3">
        <v>2019</v>
      </c>
      <c r="C413" s="30">
        <v>-1197680794.62</v>
      </c>
      <c r="D413" s="19"/>
      <c r="E413" s="19"/>
      <c r="F413" s="17">
        <v>1334906169.46</v>
      </c>
      <c r="G413" s="11"/>
      <c r="H413" s="11"/>
      <c r="I413" s="11"/>
      <c r="J413" s="11"/>
      <c r="K413" s="11"/>
      <c r="L413" s="19"/>
      <c r="M413" s="19"/>
      <c r="N413" s="19"/>
      <c r="O413" s="19"/>
      <c r="P413" s="19"/>
      <c r="Q413" s="19"/>
      <c r="R413" s="19"/>
      <c r="S413" s="19"/>
      <c r="T413" s="19"/>
      <c r="U413" s="19"/>
      <c r="V413" s="19"/>
      <c r="W413" s="19"/>
      <c r="X413" s="19"/>
      <c r="Y413" s="19"/>
    </row>
    <row r="414" spans="1:25">
      <c r="A414" s="3"/>
      <c r="B414" s="3">
        <v>2018</v>
      </c>
      <c r="C414" s="30">
        <v>-7150585884.37</v>
      </c>
      <c r="D414" s="19"/>
      <c r="E414" s="19"/>
      <c r="F414" s="17">
        <v>2598811185.25</v>
      </c>
      <c r="G414" s="11"/>
      <c r="H414" s="11"/>
      <c r="I414" s="11"/>
      <c r="J414" s="11"/>
      <c r="K414" s="11"/>
      <c r="L414" s="19"/>
      <c r="M414" s="19"/>
      <c r="N414" s="19"/>
      <c r="O414" s="19"/>
      <c r="P414" s="19"/>
      <c r="Q414" s="19"/>
      <c r="R414" s="19"/>
      <c r="S414" s="19"/>
      <c r="T414" s="19"/>
      <c r="U414" s="19"/>
      <c r="V414" s="19"/>
      <c r="W414" s="19"/>
      <c r="X414" s="19"/>
      <c r="Y414" s="19"/>
    </row>
    <row r="415" spans="1:25">
      <c r="A415" s="3"/>
      <c r="B415" s="3">
        <v>2017</v>
      </c>
      <c r="C415" s="30">
        <v>1016404998.31</v>
      </c>
      <c r="D415" s="19"/>
      <c r="E415" s="19"/>
      <c r="F415" s="17">
        <v>3101374995.27</v>
      </c>
      <c r="G415" s="11"/>
      <c r="H415" s="11"/>
      <c r="I415" s="11"/>
      <c r="J415" s="11"/>
      <c r="K415" s="11"/>
      <c r="L415" s="19"/>
      <c r="M415" s="19"/>
      <c r="N415" s="19"/>
      <c r="O415" s="19"/>
      <c r="P415" s="19"/>
      <c r="Q415" s="19"/>
      <c r="R415" s="19"/>
      <c r="S415" s="19"/>
      <c r="T415" s="19"/>
      <c r="U415" s="19"/>
      <c r="V415" s="19"/>
      <c r="W415" s="19"/>
      <c r="X415" s="19"/>
      <c r="Y415" s="19"/>
    </row>
    <row r="416" spans="1:25">
      <c r="A416" s="3"/>
      <c r="B416" s="3">
        <v>2016</v>
      </c>
      <c r="C416" s="30">
        <v>546734115.53</v>
      </c>
      <c r="D416" s="19"/>
      <c r="E416" s="19"/>
      <c r="F416" s="17">
        <v>1674860621.67</v>
      </c>
      <c r="G416" s="11"/>
      <c r="H416" s="11"/>
      <c r="I416" s="11"/>
      <c r="J416" s="11"/>
      <c r="K416" s="11"/>
      <c r="L416" s="19"/>
      <c r="M416" s="19"/>
      <c r="N416" s="19"/>
      <c r="O416" s="19"/>
      <c r="P416" s="19"/>
      <c r="Q416" s="19"/>
      <c r="R416" s="19"/>
      <c r="S416" s="19"/>
      <c r="T416" s="19"/>
      <c r="U416" s="19"/>
      <c r="V416" s="19"/>
      <c r="W416" s="19"/>
      <c r="X416" s="19"/>
      <c r="Y416" s="19"/>
    </row>
    <row r="417" spans="1:25">
      <c r="A417" s="3"/>
      <c r="B417" s="3">
        <v>2015</v>
      </c>
      <c r="C417" s="30">
        <v>362103070.96</v>
      </c>
      <c r="D417" s="19"/>
      <c r="E417" s="19"/>
      <c r="F417" s="17">
        <v>940847581.74</v>
      </c>
      <c r="G417" s="11"/>
      <c r="H417" s="11"/>
      <c r="I417" s="11"/>
      <c r="J417" s="11"/>
      <c r="K417" s="11"/>
      <c r="L417" s="19"/>
      <c r="M417" s="19"/>
      <c r="N417" s="19"/>
      <c r="O417" s="19"/>
      <c r="P417" s="19"/>
      <c r="Q417" s="19"/>
      <c r="R417" s="19"/>
      <c r="S417" s="19"/>
      <c r="T417" s="19"/>
      <c r="U417" s="19"/>
      <c r="V417" s="19"/>
      <c r="W417" s="19"/>
      <c r="X417" s="19"/>
      <c r="Y417" s="19"/>
    </row>
    <row r="418" spans="1:25">
      <c r="A418" s="3"/>
      <c r="B418" s="3">
        <v>2014</v>
      </c>
      <c r="C418" s="30">
        <v>231742460.63</v>
      </c>
      <c r="D418" s="19"/>
      <c r="E418" s="19"/>
      <c r="F418" s="17">
        <v>475541247.29</v>
      </c>
      <c r="G418" s="11"/>
      <c r="H418" s="11"/>
      <c r="I418" s="11"/>
      <c r="J418" s="11"/>
      <c r="K418" s="11"/>
      <c r="L418" s="19"/>
      <c r="M418" s="19"/>
      <c r="N418" s="19"/>
      <c r="O418" s="19"/>
      <c r="P418" s="19"/>
      <c r="Q418" s="19"/>
      <c r="R418" s="19"/>
      <c r="S418" s="19"/>
      <c r="T418" s="19"/>
      <c r="U418" s="19"/>
      <c r="V418" s="19"/>
      <c r="W418" s="19"/>
      <c r="X418" s="19"/>
      <c r="Y418" s="19"/>
    </row>
    <row r="419" spans="1:25">
      <c r="A419" s="3"/>
      <c r="B419" s="3">
        <v>2013</v>
      </c>
      <c r="C419" s="30">
        <v>139477062.6</v>
      </c>
      <c r="D419" s="19"/>
      <c r="E419" s="19"/>
      <c r="F419" s="17">
        <v>308208227.04</v>
      </c>
      <c r="G419" s="11"/>
      <c r="H419" s="11"/>
      <c r="I419" s="11"/>
      <c r="J419" s="11"/>
      <c r="K419" s="11"/>
      <c r="L419" s="19"/>
      <c r="M419" s="19"/>
      <c r="N419" s="19"/>
      <c r="O419" s="19"/>
      <c r="P419" s="19"/>
      <c r="Q419" s="19"/>
      <c r="R419" s="19"/>
      <c r="S419" s="19"/>
      <c r="T419" s="19"/>
      <c r="U419" s="19"/>
      <c r="V419" s="19"/>
      <c r="W419" s="19"/>
      <c r="X419" s="19"/>
      <c r="Y419" s="19"/>
    </row>
    <row r="420" spans="1:25">
      <c r="A420" s="3"/>
      <c r="B420" s="3">
        <v>2012</v>
      </c>
      <c r="C420" s="30">
        <v>21455102.15</v>
      </c>
      <c r="D420" s="19"/>
      <c r="E420" s="19"/>
      <c r="F420" s="17">
        <v>368978529.89</v>
      </c>
      <c r="G420" s="11"/>
      <c r="H420" s="11"/>
      <c r="I420" s="11"/>
      <c r="J420" s="11"/>
      <c r="K420" s="11"/>
      <c r="L420" s="19"/>
      <c r="M420" s="19"/>
      <c r="N420" s="19"/>
      <c r="O420" s="19"/>
      <c r="P420" s="19"/>
      <c r="Q420" s="19"/>
      <c r="R420" s="19"/>
      <c r="S420" s="19"/>
      <c r="T420" s="19"/>
      <c r="U420" s="19"/>
      <c r="V420" s="19"/>
      <c r="W420" s="19"/>
      <c r="X420" s="19"/>
      <c r="Y420" s="19"/>
    </row>
    <row r="421" spans="1:25">
      <c r="A421" s="3"/>
      <c r="B421" s="3">
        <v>2011</v>
      </c>
      <c r="C421" s="19"/>
      <c r="D421" s="19"/>
      <c r="E421" s="19"/>
      <c r="F421" s="11"/>
      <c r="G421" s="11"/>
      <c r="H421" s="11"/>
      <c r="I421" s="11"/>
      <c r="J421" s="11"/>
      <c r="K421" s="11"/>
      <c r="L421" s="19"/>
      <c r="M421" s="19"/>
      <c r="N421" s="19"/>
      <c r="O421" s="19"/>
      <c r="P421" s="19"/>
      <c r="Q421" s="19"/>
      <c r="R421" s="19"/>
      <c r="S421" s="19"/>
      <c r="T421" s="19"/>
      <c r="U421" s="19"/>
      <c r="V421" s="19"/>
      <c r="W421" s="19"/>
      <c r="X421" s="19"/>
      <c r="Y421" s="19"/>
    </row>
    <row r="422" spans="1:25">
      <c r="A422" s="3"/>
      <c r="B422" s="3">
        <v>2010</v>
      </c>
      <c r="C422" s="19"/>
      <c r="D422" s="19"/>
      <c r="E422" s="19"/>
      <c r="F422" s="11"/>
      <c r="G422" s="11"/>
      <c r="H422" s="11"/>
      <c r="I422" s="11"/>
      <c r="J422" s="11"/>
      <c r="K422" s="11"/>
      <c r="L422" s="19"/>
      <c r="M422" s="19"/>
      <c r="N422" s="19"/>
      <c r="O422" s="19"/>
      <c r="P422" s="19"/>
      <c r="Q422" s="19"/>
      <c r="R422" s="19"/>
      <c r="S422" s="19"/>
      <c r="T422" s="19"/>
      <c r="U422" s="19"/>
      <c r="V422" s="19"/>
      <c r="W422" s="19"/>
      <c r="X422" s="19"/>
      <c r="Y422" s="19"/>
    </row>
    <row r="423" spans="1:25">
      <c r="A423" s="3" t="s">
        <v>86</v>
      </c>
      <c r="B423" s="3">
        <v>2023</v>
      </c>
      <c r="C423" s="30">
        <v>-1209752571.69</v>
      </c>
      <c r="D423" s="19"/>
      <c r="E423" s="19"/>
      <c r="F423" s="17">
        <v>2188376732.85</v>
      </c>
      <c r="G423" s="11"/>
      <c r="H423" s="11"/>
      <c r="I423" s="11"/>
      <c r="J423" s="11"/>
      <c r="K423" s="11"/>
      <c r="L423" s="19"/>
      <c r="M423" s="19"/>
      <c r="N423" s="19"/>
      <c r="O423" s="19"/>
      <c r="P423" s="19"/>
      <c r="Q423" s="19"/>
      <c r="R423" s="19"/>
      <c r="S423" s="19"/>
      <c r="T423" s="19"/>
      <c r="U423" s="19"/>
      <c r="V423" s="19"/>
      <c r="W423" s="19"/>
      <c r="X423" s="19"/>
      <c r="Y423" s="19"/>
    </row>
    <row r="424" spans="1:25">
      <c r="A424" s="3"/>
      <c r="B424" s="3">
        <v>2022</v>
      </c>
      <c r="C424" s="30">
        <v>174706524.57</v>
      </c>
      <c r="D424" s="19"/>
      <c r="E424" s="19"/>
      <c r="F424" s="17">
        <v>1745906138.32</v>
      </c>
      <c r="G424" s="11"/>
      <c r="H424" s="11"/>
      <c r="I424" s="11"/>
      <c r="J424" s="11"/>
      <c r="K424" s="11"/>
      <c r="L424" s="19"/>
      <c r="M424" s="19"/>
      <c r="N424" s="19"/>
      <c r="O424" s="19"/>
      <c r="P424" s="19"/>
      <c r="Q424" s="19"/>
      <c r="R424" s="19"/>
      <c r="S424" s="19"/>
      <c r="T424" s="19"/>
      <c r="U424" s="19"/>
      <c r="V424" s="19"/>
      <c r="W424" s="19"/>
      <c r="X424" s="19"/>
      <c r="Y424" s="19"/>
    </row>
    <row r="425" spans="1:25">
      <c r="A425" s="3"/>
      <c r="B425" s="3">
        <v>2021</v>
      </c>
      <c r="C425" s="30">
        <v>310312012.33</v>
      </c>
      <c r="D425" s="19"/>
      <c r="E425" s="19"/>
      <c r="F425" s="17">
        <v>1650180371.38</v>
      </c>
      <c r="G425" s="11"/>
      <c r="H425" s="11"/>
      <c r="I425" s="11"/>
      <c r="J425" s="11"/>
      <c r="K425" s="11"/>
      <c r="L425" s="19"/>
      <c r="M425" s="19"/>
      <c r="N425" s="19"/>
      <c r="O425" s="19"/>
      <c r="P425" s="19"/>
      <c r="Q425" s="19"/>
      <c r="R425" s="19"/>
      <c r="S425" s="19"/>
      <c r="T425" s="19"/>
      <c r="U425" s="19"/>
      <c r="V425" s="19"/>
      <c r="W425" s="19"/>
      <c r="X425" s="19"/>
      <c r="Y425" s="19"/>
    </row>
    <row r="426" spans="1:25">
      <c r="A426" s="3"/>
      <c r="B426" s="3">
        <v>2020</v>
      </c>
      <c r="C426" s="30">
        <v>301407926.14</v>
      </c>
      <c r="D426" s="19"/>
      <c r="E426" s="19"/>
      <c r="F426" s="17">
        <v>1415728942.98</v>
      </c>
      <c r="G426" s="11"/>
      <c r="H426" s="11"/>
      <c r="I426" s="11"/>
      <c r="J426" s="11"/>
      <c r="K426" s="11"/>
      <c r="L426" s="19"/>
      <c r="M426" s="19"/>
      <c r="N426" s="19"/>
      <c r="O426" s="19"/>
      <c r="P426" s="19"/>
      <c r="Q426" s="19"/>
      <c r="R426" s="19"/>
      <c r="S426" s="19"/>
      <c r="T426" s="19"/>
      <c r="U426" s="19"/>
      <c r="V426" s="19"/>
      <c r="W426" s="19"/>
      <c r="X426" s="19"/>
      <c r="Y426" s="19"/>
    </row>
    <row r="427" spans="1:25">
      <c r="A427" s="3"/>
      <c r="B427" s="3">
        <v>2019</v>
      </c>
      <c r="C427" s="30">
        <v>169334106.95</v>
      </c>
      <c r="D427" s="19"/>
      <c r="E427" s="19"/>
      <c r="F427" s="17">
        <v>861317447.66</v>
      </c>
      <c r="G427" s="11"/>
      <c r="H427" s="11"/>
      <c r="I427" s="11"/>
      <c r="J427" s="11"/>
      <c r="K427" s="11"/>
      <c r="L427" s="19"/>
      <c r="M427" s="19"/>
      <c r="N427" s="19"/>
      <c r="O427" s="19"/>
      <c r="P427" s="19"/>
      <c r="Q427" s="19"/>
      <c r="R427" s="19"/>
      <c r="S427" s="19"/>
      <c r="T427" s="19"/>
      <c r="U427" s="19"/>
      <c r="V427" s="19"/>
      <c r="W427" s="19"/>
      <c r="X427" s="19"/>
      <c r="Y427" s="19"/>
    </row>
    <row r="428" spans="1:25">
      <c r="A428" s="3"/>
      <c r="B428" s="3">
        <v>2018</v>
      </c>
      <c r="C428" s="30">
        <v>78479936.38</v>
      </c>
      <c r="D428" s="19"/>
      <c r="E428" s="19"/>
      <c r="F428" s="17">
        <v>668551888.01</v>
      </c>
      <c r="G428" s="11"/>
      <c r="H428" s="11"/>
      <c r="I428" s="11"/>
      <c r="J428" s="11"/>
      <c r="K428" s="11"/>
      <c r="L428" s="19"/>
      <c r="M428" s="19"/>
      <c r="N428" s="19"/>
      <c r="O428" s="19"/>
      <c r="P428" s="19"/>
      <c r="Q428" s="19"/>
      <c r="R428" s="19"/>
      <c r="S428" s="19"/>
      <c r="T428" s="19"/>
      <c r="U428" s="19"/>
      <c r="V428" s="19"/>
      <c r="W428" s="19"/>
      <c r="X428" s="19"/>
      <c r="Y428" s="19"/>
    </row>
    <row r="429" spans="1:25">
      <c r="A429" s="3"/>
      <c r="B429" s="3">
        <v>2017</v>
      </c>
      <c r="C429" s="30">
        <v>4519538.87</v>
      </c>
      <c r="D429" s="19"/>
      <c r="E429" s="19"/>
      <c r="F429" s="17">
        <v>361585044.31</v>
      </c>
      <c r="G429" s="11"/>
      <c r="H429" s="11"/>
      <c r="I429" s="11"/>
      <c r="J429" s="11"/>
      <c r="K429" s="11"/>
      <c r="L429" s="19"/>
      <c r="M429" s="19"/>
      <c r="N429" s="19"/>
      <c r="O429" s="19"/>
      <c r="P429" s="19"/>
      <c r="Q429" s="19"/>
      <c r="R429" s="19"/>
      <c r="S429" s="19"/>
      <c r="T429" s="19"/>
      <c r="U429" s="19"/>
      <c r="V429" s="19"/>
      <c r="W429" s="19"/>
      <c r="X429" s="19"/>
      <c r="Y429" s="19"/>
    </row>
    <row r="430" spans="1:25">
      <c r="A430" s="3"/>
      <c r="B430" s="3">
        <v>2016</v>
      </c>
      <c r="C430" s="30">
        <v>2236502.97</v>
      </c>
      <c r="D430" s="19"/>
      <c r="E430" s="19"/>
      <c r="F430" s="17">
        <v>254976206.89</v>
      </c>
      <c r="G430" s="11"/>
      <c r="H430" s="11"/>
      <c r="I430" s="11"/>
      <c r="J430" s="11"/>
      <c r="K430" s="11"/>
      <c r="L430" s="19"/>
      <c r="M430" s="19"/>
      <c r="N430" s="19"/>
      <c r="O430" s="19"/>
      <c r="P430" s="19"/>
      <c r="Q430" s="19"/>
      <c r="R430" s="19"/>
      <c r="S430" s="19"/>
      <c r="T430" s="19"/>
      <c r="U430" s="19"/>
      <c r="V430" s="19"/>
      <c r="W430" s="19"/>
      <c r="X430" s="19"/>
      <c r="Y430" s="19"/>
    </row>
    <row r="431" spans="1:25">
      <c r="A431" s="3"/>
      <c r="B431" s="3">
        <v>2015</v>
      </c>
      <c r="C431" s="30">
        <v>6281059.44</v>
      </c>
      <c r="D431" s="19"/>
      <c r="E431" s="19"/>
      <c r="F431" s="17">
        <v>250439831.87</v>
      </c>
      <c r="G431" s="11"/>
      <c r="H431" s="11"/>
      <c r="I431" s="11"/>
      <c r="J431" s="11"/>
      <c r="K431" s="11"/>
      <c r="L431" s="19"/>
      <c r="M431" s="19"/>
      <c r="N431" s="19"/>
      <c r="O431" s="19"/>
      <c r="P431" s="19"/>
      <c r="Q431" s="19"/>
      <c r="R431" s="19"/>
      <c r="S431" s="19"/>
      <c r="T431" s="19"/>
      <c r="U431" s="19"/>
      <c r="V431" s="19"/>
      <c r="W431" s="19"/>
      <c r="X431" s="19"/>
      <c r="Y431" s="19"/>
    </row>
    <row r="432" spans="1:25">
      <c r="A432" s="3"/>
      <c r="B432" s="3">
        <v>2014</v>
      </c>
      <c r="C432" s="30">
        <v>3028016.53</v>
      </c>
      <c r="D432" s="19"/>
      <c r="E432" s="19"/>
      <c r="F432" s="17">
        <v>331795994.87</v>
      </c>
      <c r="G432" s="11"/>
      <c r="H432" s="11"/>
      <c r="I432" s="11"/>
      <c r="J432" s="11"/>
      <c r="K432" s="11"/>
      <c r="L432" s="19"/>
      <c r="M432" s="19"/>
      <c r="N432" s="19"/>
      <c r="O432" s="19"/>
      <c r="P432" s="19"/>
      <c r="Q432" s="19"/>
      <c r="R432" s="19"/>
      <c r="S432" s="19"/>
      <c r="T432" s="19"/>
      <c r="U432" s="19"/>
      <c r="V432" s="19"/>
      <c r="W432" s="19"/>
      <c r="X432" s="19"/>
      <c r="Y432" s="19"/>
    </row>
    <row r="433" spans="1:25">
      <c r="A433" s="3"/>
      <c r="B433" s="3">
        <v>2013</v>
      </c>
      <c r="C433" s="30">
        <v>1683702.9</v>
      </c>
      <c r="D433" s="19"/>
      <c r="E433" s="19"/>
      <c r="F433" s="17">
        <v>304072646.58</v>
      </c>
      <c r="G433" s="11"/>
      <c r="H433" s="11"/>
      <c r="I433" s="11"/>
      <c r="J433" s="11"/>
      <c r="K433" s="11"/>
      <c r="L433" s="19"/>
      <c r="M433" s="19"/>
      <c r="N433" s="19"/>
      <c r="O433" s="19"/>
      <c r="P433" s="19"/>
      <c r="Q433" s="19"/>
      <c r="R433" s="19"/>
      <c r="S433" s="19"/>
      <c r="T433" s="19"/>
      <c r="U433" s="19"/>
      <c r="V433" s="19"/>
      <c r="W433" s="19"/>
      <c r="X433" s="19"/>
      <c r="Y433" s="19"/>
    </row>
    <row r="434" spans="1:25">
      <c r="A434" s="3"/>
      <c r="B434" s="3">
        <v>2012</v>
      </c>
      <c r="C434" s="30">
        <v>27834891.23</v>
      </c>
      <c r="D434" s="19"/>
      <c r="E434" s="19"/>
      <c r="F434" s="17">
        <v>365374132.31</v>
      </c>
      <c r="G434" s="11"/>
      <c r="H434" s="11"/>
      <c r="I434" s="11"/>
      <c r="J434" s="11"/>
      <c r="K434" s="11"/>
      <c r="L434" s="19"/>
      <c r="M434" s="19"/>
      <c r="N434" s="19"/>
      <c r="O434" s="19"/>
      <c r="P434" s="19"/>
      <c r="Q434" s="19"/>
      <c r="R434" s="19"/>
      <c r="S434" s="19"/>
      <c r="T434" s="19"/>
      <c r="U434" s="19"/>
      <c r="V434" s="19"/>
      <c r="W434" s="19"/>
      <c r="X434" s="19"/>
      <c r="Y434" s="19"/>
    </row>
    <row r="435" spans="1:25">
      <c r="A435" s="3"/>
      <c r="B435" s="3">
        <v>2011</v>
      </c>
      <c r="C435" s="19"/>
      <c r="D435" s="19"/>
      <c r="E435" s="19"/>
      <c r="F435" s="11"/>
      <c r="G435" s="11"/>
      <c r="H435" s="11"/>
      <c r="I435" s="11"/>
      <c r="J435" s="11"/>
      <c r="K435" s="11"/>
      <c r="L435" s="19"/>
      <c r="M435" s="19"/>
      <c r="N435" s="19"/>
      <c r="O435" s="19"/>
      <c r="P435" s="19"/>
      <c r="Q435" s="19"/>
      <c r="R435" s="19"/>
      <c r="S435" s="19"/>
      <c r="T435" s="19"/>
      <c r="U435" s="19"/>
      <c r="V435" s="19"/>
      <c r="W435" s="19"/>
      <c r="X435" s="19"/>
      <c r="Y435" s="19"/>
    </row>
    <row r="436" spans="1:25">
      <c r="A436" s="3"/>
      <c r="B436" s="3">
        <v>2010</v>
      </c>
      <c r="C436" s="19"/>
      <c r="D436" s="19"/>
      <c r="E436" s="19"/>
      <c r="F436" s="11"/>
      <c r="G436" s="11"/>
      <c r="H436" s="11"/>
      <c r="I436" s="11"/>
      <c r="J436" s="11"/>
      <c r="K436" s="11"/>
      <c r="L436" s="19"/>
      <c r="M436" s="19"/>
      <c r="N436" s="19"/>
      <c r="O436" s="19"/>
      <c r="P436" s="19"/>
      <c r="Q436" s="19"/>
      <c r="R436" s="19"/>
      <c r="S436" s="19"/>
      <c r="T436" s="19"/>
      <c r="U436" s="19"/>
      <c r="V436" s="19"/>
      <c r="W436" s="19"/>
      <c r="X436" s="19"/>
      <c r="Y436" s="19"/>
    </row>
  </sheetData>
  <mergeCells count="56">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A283:A296"/>
    <mergeCell ref="A297:A310"/>
    <mergeCell ref="A311:A324"/>
    <mergeCell ref="A325:A338"/>
    <mergeCell ref="A339:A352"/>
    <mergeCell ref="A353:A366"/>
    <mergeCell ref="A367:A380"/>
    <mergeCell ref="A381:A394"/>
    <mergeCell ref="A395:A408"/>
    <mergeCell ref="A409:A422"/>
    <mergeCell ref="A423:A436"/>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R437"/>
  <sheetViews>
    <sheetView tabSelected="1" workbookViewId="0">
      <pane xSplit="2" ySplit="2" topLeftCell="J3" activePane="bottomRight" state="frozen"/>
      <selection/>
      <selection pane="topRight"/>
      <selection pane="bottomLeft"/>
      <selection pane="bottomRight" activeCell="L3" sqref="L3"/>
    </sheetView>
  </sheetViews>
  <sheetFormatPr defaultColWidth="9.23076923076923" defaultRowHeight="16.8"/>
  <cols>
    <col min="1" max="2" width="9.23076923076923" style="1"/>
    <col min="3" max="3" width="20.3846153846154" style="11" customWidth="1"/>
    <col min="4" max="4" width="22.4615384615385" customWidth="1"/>
    <col min="5" max="6" width="11.5384615384615" customWidth="1"/>
    <col min="7" max="7" width="6" customWidth="1"/>
    <col min="8" max="8" width="12.7692307692308" customWidth="1"/>
    <col min="9" max="9" width="22.4615384615385" customWidth="1"/>
    <col min="10" max="10" width="27.3076923076923" customWidth="1"/>
    <col min="11" max="14" width="27.3076923076923" style="2" customWidth="1"/>
    <col min="15" max="15" width="19.8461538461538" style="2" customWidth="1"/>
    <col min="16" max="16" width="11.5384615384615" style="2" customWidth="1"/>
    <col min="17" max="17" width="19.8461538461538" style="2" customWidth="1"/>
    <col min="18" max="18" width="16.3846153846154" style="2" customWidth="1"/>
    <col min="19" max="19" width="55.1538461538462" style="2" customWidth="1"/>
    <col min="20" max="20" width="28.4615384615385" style="2" customWidth="1"/>
    <col min="21" max="21" width="18.1538461538462" style="2" customWidth="1"/>
    <col min="22" max="22" width="21.2307692307692" style="2" customWidth="1"/>
    <col min="23" max="23" width="18.7692307692308" style="2" customWidth="1"/>
    <col min="24" max="24" width="19.8461538461538" style="2" customWidth="1"/>
    <col min="25" max="25" width="21.2307692307692" style="2" customWidth="1"/>
    <col min="26" max="26" width="23.6153846153846" style="2" customWidth="1"/>
    <col min="27" max="27" width="16.3846153846154" style="2" customWidth="1"/>
    <col min="28" max="28" width="18.7692307692308" style="2" customWidth="1"/>
    <col min="29" max="29" width="19.8461538461538" style="2" customWidth="1"/>
    <col min="30" max="30" width="19.8461538461538" style="23" customWidth="1"/>
    <col min="31" max="31" width="19.8461538461538" style="2" customWidth="1"/>
    <col min="32" max="34" width="18.1538461538462" style="2" customWidth="1"/>
    <col min="35" max="36" width="17.0769230769231" style="2" customWidth="1"/>
    <col min="37" max="37" width="18.1538461538462" style="2" customWidth="1"/>
    <col min="38" max="38" width="19.8461538461538" style="2" customWidth="1"/>
    <col min="39" max="39" width="15.9230769230769" style="2" customWidth="1"/>
    <col min="40" max="40" width="19.8461538461538" style="23" customWidth="1"/>
    <col min="41" max="41" width="19.8461538461538" style="2" customWidth="1"/>
    <col min="42" max="42" width="17.0769230769231" style="2" customWidth="1"/>
    <col min="43" max="43" width="18.1538461538462" style="2" customWidth="1"/>
    <col min="44" max="44" width="17.0769230769231" style="2" customWidth="1"/>
  </cols>
  <sheetData>
    <row r="1" spans="1:44">
      <c r="A1" s="3" t="s">
        <v>0</v>
      </c>
      <c r="B1" s="3" t="s">
        <v>1</v>
      </c>
      <c r="C1" s="18" t="s">
        <v>111</v>
      </c>
      <c r="D1" s="24" t="s">
        <v>112</v>
      </c>
      <c r="E1" s="25" t="s">
        <v>113</v>
      </c>
      <c r="F1" s="25" t="s">
        <v>114</v>
      </c>
      <c r="G1" s="24" t="s">
        <v>115</v>
      </c>
      <c r="H1" s="24" t="s">
        <v>116</v>
      </c>
      <c r="I1" s="24" t="s">
        <v>117</v>
      </c>
      <c r="J1" s="24" t="s">
        <v>118</v>
      </c>
      <c r="K1" s="25" t="s">
        <v>119</v>
      </c>
      <c r="L1" s="25" t="s">
        <v>120</v>
      </c>
      <c r="M1" s="25" t="s">
        <v>121</v>
      </c>
      <c r="N1" s="25" t="s">
        <v>122</v>
      </c>
      <c r="O1" s="26" t="s">
        <v>122</v>
      </c>
      <c r="P1" s="26"/>
      <c r="Q1" s="26"/>
      <c r="R1" s="26"/>
      <c r="S1" s="26"/>
      <c r="T1" s="26"/>
      <c r="U1" s="26"/>
      <c r="V1" s="26"/>
      <c r="W1" s="26"/>
      <c r="X1" s="26"/>
      <c r="Y1" s="26"/>
      <c r="Z1" s="26"/>
      <c r="AA1" s="26"/>
      <c r="AB1" s="26"/>
      <c r="AC1" s="27"/>
      <c r="AD1" s="26" t="s">
        <v>121</v>
      </c>
      <c r="AE1" s="26"/>
      <c r="AF1" s="26"/>
      <c r="AG1" s="26"/>
      <c r="AH1" s="26"/>
      <c r="AI1" s="26"/>
      <c r="AJ1" s="26"/>
      <c r="AK1" s="26"/>
      <c r="AL1" s="26"/>
      <c r="AM1" s="26"/>
      <c r="AN1" s="26"/>
      <c r="AO1" s="26"/>
      <c r="AP1" s="26"/>
      <c r="AQ1" s="26"/>
      <c r="AR1" s="27"/>
    </row>
    <row r="2" spans="1:44">
      <c r="A2" s="3"/>
      <c r="B2" s="3"/>
      <c r="C2" s="18"/>
      <c r="D2" s="24"/>
      <c r="E2" s="25"/>
      <c r="F2" s="25"/>
      <c r="G2" s="24"/>
      <c r="H2" s="24"/>
      <c r="I2" s="24"/>
      <c r="J2" s="24"/>
      <c r="K2" s="25"/>
      <c r="L2" s="25"/>
      <c r="M2" s="25"/>
      <c r="N2" s="25"/>
      <c r="O2" s="27" t="s">
        <v>123</v>
      </c>
      <c r="P2" s="22" t="s">
        <v>124</v>
      </c>
      <c r="Q2" s="22" t="s">
        <v>125</v>
      </c>
      <c r="R2" s="18" t="s">
        <v>126</v>
      </c>
      <c r="S2" s="18" t="s">
        <v>127</v>
      </c>
      <c r="T2" s="22" t="s">
        <v>128</v>
      </c>
      <c r="U2" s="22" t="s">
        <v>129</v>
      </c>
      <c r="V2" s="18" t="s">
        <v>130</v>
      </c>
      <c r="W2" s="18" t="s">
        <v>131</v>
      </c>
      <c r="X2" s="18" t="s">
        <v>132</v>
      </c>
      <c r="Y2" s="18" t="s">
        <v>133</v>
      </c>
      <c r="Z2" s="22" t="s">
        <v>134</v>
      </c>
      <c r="AA2" s="22" t="s">
        <v>135</v>
      </c>
      <c r="AB2" s="22" t="s">
        <v>136</v>
      </c>
      <c r="AC2" s="22" t="s">
        <v>137</v>
      </c>
      <c r="AD2" s="18" t="s">
        <v>138</v>
      </c>
      <c r="AE2" s="25" t="s">
        <v>113</v>
      </c>
      <c r="AF2" s="25" t="s">
        <v>139</v>
      </c>
      <c r="AG2" s="25" t="s">
        <v>114</v>
      </c>
      <c r="AH2" s="25" t="s">
        <v>140</v>
      </c>
      <c r="AI2" s="22" t="s">
        <v>141</v>
      </c>
      <c r="AJ2" s="18" t="s">
        <v>115</v>
      </c>
      <c r="AK2" s="22" t="s">
        <v>142</v>
      </c>
      <c r="AL2" s="18" t="s">
        <v>143</v>
      </c>
      <c r="AM2" s="18" t="s">
        <v>144</v>
      </c>
      <c r="AN2" s="18" t="s">
        <v>145</v>
      </c>
      <c r="AO2" s="22" t="s">
        <v>146</v>
      </c>
      <c r="AP2" s="22" t="s">
        <v>147</v>
      </c>
      <c r="AQ2" s="22" t="s">
        <v>148</v>
      </c>
      <c r="AR2" s="22" t="s">
        <v>149</v>
      </c>
    </row>
    <row r="3" spans="1:44">
      <c r="A3" s="3" t="s">
        <v>55</v>
      </c>
      <c r="B3" s="3">
        <v>2023</v>
      </c>
      <c r="C3" s="9">
        <v>24361016948.69</v>
      </c>
      <c r="D3" s="19"/>
      <c r="E3" s="19"/>
      <c r="F3" s="19"/>
      <c r="G3" s="19"/>
      <c r="H3" s="19"/>
      <c r="I3" s="19"/>
      <c r="J3" s="19"/>
      <c r="K3" s="11">
        <f>SUM(O3:U3)+SUM(AD3:AK3)</f>
        <v>11112168889.26</v>
      </c>
      <c r="L3" s="11">
        <f>SUM(V3:AC3)+SUM(AL3+AR3)</f>
        <v>9600586627.78</v>
      </c>
      <c r="M3" s="11">
        <f>SUM(AD3:AR3)</f>
        <v>6290032329.09</v>
      </c>
      <c r="N3" s="11">
        <f>SUM(O3:AC3)</f>
        <v>18070984619.6</v>
      </c>
      <c r="O3" s="11">
        <v>3492945241.68</v>
      </c>
      <c r="P3" s="11"/>
      <c r="Q3" s="11">
        <v>5361306595.88</v>
      </c>
      <c r="R3" s="11"/>
      <c r="S3" s="11"/>
      <c r="T3" s="11">
        <v>110173452.06</v>
      </c>
      <c r="U3" s="11">
        <v>22523572.26</v>
      </c>
      <c r="V3" s="11">
        <v>0</v>
      </c>
      <c r="W3" s="11"/>
      <c r="X3" s="11">
        <v>2132535643.53</v>
      </c>
      <c r="Y3" s="11">
        <v>869952610.16</v>
      </c>
      <c r="Z3" s="11">
        <v>2718602260.86</v>
      </c>
      <c r="AA3" s="11"/>
      <c r="AB3" s="11">
        <v>841127413.6</v>
      </c>
      <c r="AC3" s="11">
        <v>2521817829.57</v>
      </c>
      <c r="AD3" s="4"/>
      <c r="AE3" s="11">
        <v>1821240335.65</v>
      </c>
      <c r="AF3" s="11">
        <v>134177100.93</v>
      </c>
      <c r="AG3" s="11">
        <v>107539773</v>
      </c>
      <c r="AH3" s="11">
        <v>0</v>
      </c>
      <c r="AI3" s="11">
        <v>47070712.23</v>
      </c>
      <c r="AJ3" s="11">
        <v>9367039.62</v>
      </c>
      <c r="AK3" s="11">
        <v>5825065.95</v>
      </c>
      <c r="AL3" s="11">
        <v>503087092.49</v>
      </c>
      <c r="AM3" s="11">
        <v>5201623.07</v>
      </c>
      <c r="AN3" s="4">
        <v>0</v>
      </c>
      <c r="AO3" s="11">
        <v>3442089795.77</v>
      </c>
      <c r="AP3" s="11">
        <v>65993588.04</v>
      </c>
      <c r="AQ3" s="11">
        <v>134976424.77</v>
      </c>
      <c r="AR3" s="11">
        <v>13463777.57</v>
      </c>
    </row>
    <row r="4" spans="1:44">
      <c r="A4" s="3"/>
      <c r="B4" s="3">
        <v>2022</v>
      </c>
      <c r="C4" s="9">
        <v>25238766516.08</v>
      </c>
      <c r="D4" s="19"/>
      <c r="E4" s="19"/>
      <c r="F4" s="19"/>
      <c r="G4" s="19"/>
      <c r="H4" s="19"/>
      <c r="I4" s="19"/>
      <c r="J4" s="19"/>
      <c r="K4" s="11">
        <f t="shared" ref="K4:K10" si="0">SUM(O4:U4)+SUM(AD4:AK4)</f>
        <v>12488046599.77</v>
      </c>
      <c r="L4" s="11">
        <f t="shared" ref="L4:L10" si="1">SUM(V4:AC4)+SUM(AL4+AR4)</f>
        <v>9652979076.19</v>
      </c>
      <c r="M4" s="11">
        <f t="shared" ref="M4:M10" si="2">SUM(AD4:AR4)</f>
        <v>5519835905.08</v>
      </c>
      <c r="N4" s="11">
        <f t="shared" ref="N4:N10" si="3">SUM(O4:AC4)</f>
        <v>19718930611</v>
      </c>
      <c r="O4" s="11">
        <v>3280167249.76</v>
      </c>
      <c r="P4" s="11"/>
      <c r="Q4" s="11">
        <v>4657152857.47</v>
      </c>
      <c r="R4" s="11"/>
      <c r="S4" s="11"/>
      <c r="T4" s="11">
        <v>2705948891.67</v>
      </c>
      <c r="U4" s="11">
        <v>36899704.23</v>
      </c>
      <c r="V4" s="11">
        <v>0</v>
      </c>
      <c r="W4" s="11"/>
      <c r="X4" s="11">
        <v>1880144644.14</v>
      </c>
      <c r="Y4" s="11">
        <v>921897223.15</v>
      </c>
      <c r="Z4" s="11">
        <v>2788812386.06</v>
      </c>
      <c r="AA4" s="11"/>
      <c r="AB4" s="11">
        <v>906496804.83</v>
      </c>
      <c r="AC4" s="11">
        <v>2541410849.69</v>
      </c>
      <c r="AD4" s="4"/>
      <c r="AE4" s="11">
        <v>1472280919.98</v>
      </c>
      <c r="AF4" s="11">
        <v>142012856.18</v>
      </c>
      <c r="AG4" s="11">
        <v>107216921.93</v>
      </c>
      <c r="AH4" s="11">
        <v>0</v>
      </c>
      <c r="AI4" s="11">
        <v>40095868.22</v>
      </c>
      <c r="AJ4" s="11">
        <v>13383921.75</v>
      </c>
      <c r="AK4" s="11">
        <v>32887408.58</v>
      </c>
      <c r="AL4" s="11">
        <v>592243950.55</v>
      </c>
      <c r="AM4" s="11">
        <v>4664564.54</v>
      </c>
      <c r="AN4" s="4">
        <v>0</v>
      </c>
      <c r="AO4" s="11">
        <v>2913100972.87</v>
      </c>
      <c r="AP4" s="11">
        <v>11925339.07</v>
      </c>
      <c r="AQ4" s="11">
        <v>168049963.64</v>
      </c>
      <c r="AR4" s="11">
        <v>21973217.77</v>
      </c>
    </row>
    <row r="5" spans="1:44">
      <c r="A5" s="3"/>
      <c r="B5" s="3">
        <v>2021</v>
      </c>
      <c r="C5" s="9">
        <v>25555259687.25</v>
      </c>
      <c r="D5" s="19"/>
      <c r="E5" s="19"/>
      <c r="F5" s="19"/>
      <c r="G5" s="19"/>
      <c r="H5" s="19"/>
      <c r="I5" s="19"/>
      <c r="J5" s="19"/>
      <c r="K5" s="11">
        <f t="shared" si="0"/>
        <v>11710643913.58</v>
      </c>
      <c r="L5" s="11">
        <f t="shared" si="1"/>
        <v>10698765673.06</v>
      </c>
      <c r="M5" s="11">
        <f t="shared" si="2"/>
        <v>7498546610.4</v>
      </c>
      <c r="N5" s="11">
        <f t="shared" si="3"/>
        <v>18056713076.85</v>
      </c>
      <c r="O5" s="11">
        <v>4295642365.99</v>
      </c>
      <c r="P5" s="11"/>
      <c r="Q5" s="11">
        <v>3442112702.46</v>
      </c>
      <c r="R5" s="11"/>
      <c r="S5" s="11"/>
      <c r="T5" s="11">
        <v>501671301.37</v>
      </c>
      <c r="U5" s="11">
        <v>46527014.6</v>
      </c>
      <c r="V5" s="11">
        <v>0</v>
      </c>
      <c r="W5" s="11"/>
      <c r="X5" s="11">
        <v>1600082971.48</v>
      </c>
      <c r="Y5" s="11">
        <v>1323030471.62</v>
      </c>
      <c r="Z5" s="11">
        <v>3217641031.1</v>
      </c>
      <c r="AA5" s="11"/>
      <c r="AB5" s="11">
        <v>833763863.24</v>
      </c>
      <c r="AC5" s="11">
        <v>2796241354.99</v>
      </c>
      <c r="AD5" s="4"/>
      <c r="AE5" s="11">
        <v>2978809573.26</v>
      </c>
      <c r="AF5" s="11">
        <v>116362747.93</v>
      </c>
      <c r="AG5" s="11">
        <v>112330877.46</v>
      </c>
      <c r="AH5" s="11">
        <v>0</v>
      </c>
      <c r="AI5" s="11">
        <v>59500081.67</v>
      </c>
      <c r="AJ5" s="11">
        <v>10280828.7</v>
      </c>
      <c r="AK5" s="11">
        <v>147406420.14</v>
      </c>
      <c r="AL5" s="11">
        <v>915237372.69</v>
      </c>
      <c r="AM5" s="11">
        <v>4532504.51</v>
      </c>
      <c r="AN5" s="4">
        <v>0</v>
      </c>
      <c r="AO5" s="11">
        <v>2958680389.28</v>
      </c>
      <c r="AP5" s="11">
        <v>14849283.8</v>
      </c>
      <c r="AQ5" s="11">
        <v>167787923.02</v>
      </c>
      <c r="AR5" s="11">
        <v>12768607.94</v>
      </c>
    </row>
    <row r="6" spans="1:44">
      <c r="A6" s="3"/>
      <c r="B6" s="3">
        <v>2020</v>
      </c>
      <c r="C6" s="9">
        <v>21646165070.03</v>
      </c>
      <c r="D6" s="19"/>
      <c r="E6" s="19"/>
      <c r="F6" s="19"/>
      <c r="G6" s="19"/>
      <c r="H6" s="19"/>
      <c r="I6" s="19"/>
      <c r="J6" s="19"/>
      <c r="K6" s="11">
        <f t="shared" si="0"/>
        <v>11289107754.65</v>
      </c>
      <c r="L6" s="11">
        <f t="shared" si="1"/>
        <v>10160471599.62</v>
      </c>
      <c r="M6" s="11">
        <f t="shared" si="2"/>
        <v>6051954042.76</v>
      </c>
      <c r="N6" s="11">
        <f t="shared" si="3"/>
        <v>15594211027.27</v>
      </c>
      <c r="O6" s="11">
        <v>4730286378.96</v>
      </c>
      <c r="P6" s="11"/>
      <c r="Q6" s="11">
        <v>1475959904.22</v>
      </c>
      <c r="R6" s="11"/>
      <c r="S6" s="11"/>
      <c r="T6" s="11">
        <v>0</v>
      </c>
      <c r="U6" s="11">
        <v>404735823.4</v>
      </c>
      <c r="V6" s="11">
        <v>0</v>
      </c>
      <c r="W6" s="11"/>
      <c r="X6" s="11">
        <v>1372869799.62</v>
      </c>
      <c r="Y6" s="11">
        <v>1078844317.74</v>
      </c>
      <c r="Z6" s="11">
        <v>2140888805.9</v>
      </c>
      <c r="AA6" s="11"/>
      <c r="AB6" s="11">
        <v>949020833.18</v>
      </c>
      <c r="AC6" s="11">
        <v>3441605164.25</v>
      </c>
      <c r="AD6" s="4"/>
      <c r="AE6" s="11">
        <v>3618913011.41</v>
      </c>
      <c r="AF6" s="11">
        <v>183466200.55</v>
      </c>
      <c r="AG6" s="11">
        <v>631566733.39</v>
      </c>
      <c r="AH6" s="11">
        <v>0</v>
      </c>
      <c r="AI6" s="11">
        <v>61677500.01</v>
      </c>
      <c r="AJ6" s="11">
        <v>4568164.6</v>
      </c>
      <c r="AK6" s="11">
        <v>177934038.11</v>
      </c>
      <c r="AL6" s="11">
        <v>1158016412.49</v>
      </c>
      <c r="AM6" s="11">
        <v>6146712.09</v>
      </c>
      <c r="AN6" s="4">
        <v>0</v>
      </c>
      <c r="AO6" s="11">
        <v>0</v>
      </c>
      <c r="AP6" s="11">
        <v>21626261.88</v>
      </c>
      <c r="AQ6" s="11">
        <v>168812741.79</v>
      </c>
      <c r="AR6" s="11">
        <v>19226266.44</v>
      </c>
    </row>
    <row r="7" spans="1:44">
      <c r="A7" s="3"/>
      <c r="B7" s="3">
        <v>2019</v>
      </c>
      <c r="C7" s="9">
        <v>18687079233.62</v>
      </c>
      <c r="D7" s="19"/>
      <c r="E7" s="19"/>
      <c r="F7" s="19"/>
      <c r="G7" s="19"/>
      <c r="H7" s="19"/>
      <c r="I7" s="19"/>
      <c r="J7" s="19"/>
      <c r="K7" s="11">
        <f t="shared" si="0"/>
        <v>11510628287.75</v>
      </c>
      <c r="L7" s="11">
        <f t="shared" si="1"/>
        <v>6956005687.63</v>
      </c>
      <c r="M7" s="11">
        <f t="shared" si="2"/>
        <v>7068813142.05</v>
      </c>
      <c r="N7" s="11">
        <f t="shared" si="3"/>
        <v>11618266091.57</v>
      </c>
      <c r="O7" s="11">
        <v>3860521939.04</v>
      </c>
      <c r="P7" s="11"/>
      <c r="Q7" s="11">
        <v>2341983125.78</v>
      </c>
      <c r="R7" s="11"/>
      <c r="S7" s="11"/>
      <c r="T7" s="11">
        <v>0</v>
      </c>
      <c r="U7" s="11">
        <v>65685752.61</v>
      </c>
      <c r="V7" s="11">
        <v>0</v>
      </c>
      <c r="W7" s="11"/>
      <c r="X7" s="11">
        <v>1117250673.84</v>
      </c>
      <c r="Y7" s="11">
        <v>849464175.16</v>
      </c>
      <c r="Z7" s="11">
        <v>1842510202.69</v>
      </c>
      <c r="AA7" s="11"/>
      <c r="AB7" s="11">
        <v>917600832.45</v>
      </c>
      <c r="AC7" s="11">
        <v>623249390</v>
      </c>
      <c r="AD7" s="4">
        <v>0</v>
      </c>
      <c r="AE7" s="11">
        <v>4169529889.65</v>
      </c>
      <c r="AF7" s="11">
        <v>141291042.36</v>
      </c>
      <c r="AG7" s="11">
        <v>867147461.42</v>
      </c>
      <c r="AH7" s="11">
        <v>0</v>
      </c>
      <c r="AI7" s="11">
        <v>60278220.01</v>
      </c>
      <c r="AJ7" s="11">
        <v>4190856.88</v>
      </c>
      <c r="AK7" s="11">
        <v>0</v>
      </c>
      <c r="AL7" s="11">
        <v>1580744018.1</v>
      </c>
      <c r="AM7" s="11">
        <v>6870330.14</v>
      </c>
      <c r="AN7" s="4">
        <v>0</v>
      </c>
      <c r="AO7" s="11">
        <v>0</v>
      </c>
      <c r="AP7" s="11">
        <v>44706301.47</v>
      </c>
      <c r="AQ7" s="11">
        <v>168868626.63</v>
      </c>
      <c r="AR7" s="11">
        <v>25186395.39</v>
      </c>
    </row>
    <row r="8" spans="1:44">
      <c r="A8" s="3"/>
      <c r="B8" s="3">
        <v>2018</v>
      </c>
      <c r="C8" s="9">
        <v>19021510376.18</v>
      </c>
      <c r="D8" s="19"/>
      <c r="E8" s="19"/>
      <c r="F8" s="19"/>
      <c r="G8" s="19"/>
      <c r="H8" s="19"/>
      <c r="I8" s="19"/>
      <c r="J8" s="19"/>
      <c r="K8" s="11">
        <f t="shared" si="0"/>
        <v>12034203609.19</v>
      </c>
      <c r="L8" s="11">
        <f t="shared" si="1"/>
        <v>6776967947.82</v>
      </c>
      <c r="M8" s="11">
        <f t="shared" si="2"/>
        <v>8505864449.16</v>
      </c>
      <c r="N8" s="11">
        <f t="shared" si="3"/>
        <v>10515645927.02</v>
      </c>
      <c r="O8" s="11">
        <v>3671590986.1</v>
      </c>
      <c r="P8" s="11"/>
      <c r="Q8" s="11">
        <v>0</v>
      </c>
      <c r="R8" s="11"/>
      <c r="S8" s="11"/>
      <c r="T8" s="11">
        <v>0</v>
      </c>
      <c r="U8" s="11">
        <v>1865044049.87</v>
      </c>
      <c r="V8" s="11">
        <v>2902358986.81</v>
      </c>
      <c r="W8" s="11"/>
      <c r="X8" s="11">
        <v>792534760.28</v>
      </c>
      <c r="Y8" s="11">
        <v>0</v>
      </c>
      <c r="Z8" s="11">
        <v>0</v>
      </c>
      <c r="AA8" s="11"/>
      <c r="AB8" s="11">
        <v>662492073.09</v>
      </c>
      <c r="AC8" s="11">
        <v>621625070.87</v>
      </c>
      <c r="AD8" s="4">
        <v>196539343.76</v>
      </c>
      <c r="AE8" s="11">
        <v>4823083296.52</v>
      </c>
      <c r="AF8" s="11">
        <v>0</v>
      </c>
      <c r="AG8" s="11">
        <v>1373773800.4</v>
      </c>
      <c r="AH8" s="11">
        <v>0</v>
      </c>
      <c r="AI8" s="11">
        <v>101262188.03</v>
      </c>
      <c r="AJ8" s="11">
        <v>2909944.51</v>
      </c>
      <c r="AK8" s="11">
        <v>0</v>
      </c>
      <c r="AL8" s="11">
        <v>1785275925.19</v>
      </c>
      <c r="AM8" s="11">
        <v>14272142.52</v>
      </c>
      <c r="AN8" s="4">
        <v>0</v>
      </c>
      <c r="AO8" s="11">
        <v>0</v>
      </c>
      <c r="AP8" s="28">
        <v>46957739.45</v>
      </c>
      <c r="AQ8" s="11">
        <v>149108937.2</v>
      </c>
      <c r="AR8" s="11">
        <v>12681131.58</v>
      </c>
    </row>
    <row r="9" spans="1:44">
      <c r="A9" s="3"/>
      <c r="B9" s="3">
        <v>2017</v>
      </c>
      <c r="C9" s="9">
        <v>15554602846.85</v>
      </c>
      <c r="D9" s="19"/>
      <c r="E9" s="19"/>
      <c r="F9" s="19"/>
      <c r="G9" s="19"/>
      <c r="H9" s="19"/>
      <c r="I9" s="19"/>
      <c r="J9" s="19"/>
      <c r="K9" s="11">
        <f t="shared" si="0"/>
        <v>11164319330.72</v>
      </c>
      <c r="L9" s="11">
        <f t="shared" si="1"/>
        <v>4200794098.72</v>
      </c>
      <c r="M9" s="11">
        <f t="shared" si="2"/>
        <v>4828544420.96</v>
      </c>
      <c r="N9" s="11">
        <f t="shared" si="3"/>
        <v>10726058425.89</v>
      </c>
      <c r="O9" s="11">
        <v>3930262816.1</v>
      </c>
      <c r="P9" s="11"/>
      <c r="Q9" s="11">
        <v>0</v>
      </c>
      <c r="R9" s="11"/>
      <c r="S9" s="11"/>
      <c r="T9" s="11">
        <v>0</v>
      </c>
      <c r="U9" s="11">
        <v>2949985647.87</v>
      </c>
      <c r="V9" s="11">
        <v>2069114199</v>
      </c>
      <c r="W9" s="11"/>
      <c r="X9" s="11">
        <v>733660143.69</v>
      </c>
      <c r="Y9" s="11">
        <v>0</v>
      </c>
      <c r="Z9" s="11">
        <v>0</v>
      </c>
      <c r="AA9" s="11"/>
      <c r="AB9" s="11">
        <v>541511038.75</v>
      </c>
      <c r="AC9" s="11">
        <v>501524580.48</v>
      </c>
      <c r="AD9" s="4">
        <v>109668421.97</v>
      </c>
      <c r="AE9" s="11">
        <v>2980245462.04</v>
      </c>
      <c r="AF9" s="11">
        <v>0</v>
      </c>
      <c r="AG9" s="11">
        <v>726786839.16</v>
      </c>
      <c r="AH9" s="11">
        <v>390845359.04</v>
      </c>
      <c r="AI9" s="11">
        <v>69526939.22</v>
      </c>
      <c r="AJ9" s="11">
        <v>6997845.32</v>
      </c>
      <c r="AK9" s="11">
        <v>0</v>
      </c>
      <c r="AL9" s="11">
        <v>351244838.56</v>
      </c>
      <c r="AM9" s="11">
        <v>0</v>
      </c>
      <c r="AN9" s="4">
        <v>6851326.85</v>
      </c>
      <c r="AO9" s="11">
        <v>0</v>
      </c>
      <c r="AP9" s="11">
        <v>33554444.45</v>
      </c>
      <c r="AQ9" s="11">
        <v>149083646.11</v>
      </c>
      <c r="AR9" s="11">
        <v>3739298.24</v>
      </c>
    </row>
    <row r="10" spans="1:44">
      <c r="A10" s="3"/>
      <c r="B10" s="3">
        <v>2016</v>
      </c>
      <c r="C10" s="9">
        <v>12129059829.52</v>
      </c>
      <c r="D10" s="19"/>
      <c r="E10" s="19"/>
      <c r="F10" s="19"/>
      <c r="G10" s="19"/>
      <c r="H10" s="19"/>
      <c r="I10" s="19"/>
      <c r="J10" s="19"/>
      <c r="K10" s="11">
        <f t="shared" si="0"/>
        <v>9871662750.77</v>
      </c>
      <c r="L10" s="11">
        <f t="shared" si="1"/>
        <v>2098605712.87</v>
      </c>
      <c r="M10" s="11">
        <f t="shared" si="2"/>
        <v>3793532501.69</v>
      </c>
      <c r="N10" s="11">
        <f t="shared" si="3"/>
        <v>8335527327.83</v>
      </c>
      <c r="O10" s="11">
        <v>4445486663.36</v>
      </c>
      <c r="P10" s="11"/>
      <c r="Q10" s="11">
        <v>0</v>
      </c>
      <c r="R10" s="11"/>
      <c r="S10" s="11"/>
      <c r="T10" s="11">
        <v>0</v>
      </c>
      <c r="U10" s="11">
        <v>2062852687.73</v>
      </c>
      <c r="V10" s="11">
        <v>1295839436</v>
      </c>
      <c r="W10" s="11"/>
      <c r="X10" s="11">
        <v>0</v>
      </c>
      <c r="Y10" s="11">
        <v>0</v>
      </c>
      <c r="Z10" s="11">
        <v>0</v>
      </c>
      <c r="AA10" s="11"/>
      <c r="AB10" s="11">
        <v>531348540.74</v>
      </c>
      <c r="AC10" s="11">
        <v>0</v>
      </c>
      <c r="AD10" s="4">
        <v>82514276.6</v>
      </c>
      <c r="AE10" s="11">
        <v>2161763099.85</v>
      </c>
      <c r="AF10" s="11">
        <v>0</v>
      </c>
      <c r="AG10" s="11">
        <v>709663383.94</v>
      </c>
      <c r="AH10" s="11">
        <v>302210229.01</v>
      </c>
      <c r="AI10" s="11">
        <v>107172410.28</v>
      </c>
      <c r="AJ10" s="11">
        <v>0</v>
      </c>
      <c r="AK10" s="11">
        <v>0</v>
      </c>
      <c r="AL10" s="11">
        <v>266333673.59</v>
      </c>
      <c r="AM10" s="11">
        <v>0</v>
      </c>
      <c r="AN10" s="4">
        <v>2860421.83</v>
      </c>
      <c r="AO10" s="11">
        <v>0</v>
      </c>
      <c r="AP10" s="11">
        <v>0</v>
      </c>
      <c r="AQ10" s="11">
        <v>155930944.05</v>
      </c>
      <c r="AR10" s="11">
        <v>5084062.54</v>
      </c>
    </row>
    <row r="11" spans="1:44">
      <c r="A11" s="3"/>
      <c r="B11" s="3">
        <v>2015</v>
      </c>
      <c r="C11" s="9">
        <v>12501668046.03</v>
      </c>
      <c r="D11" s="19"/>
      <c r="E11" s="19"/>
      <c r="F11" s="19"/>
      <c r="G11" s="19"/>
      <c r="H11" s="19"/>
      <c r="I11" s="19"/>
      <c r="J11" s="19"/>
      <c r="K11" s="11"/>
      <c r="L11" s="11"/>
      <c r="M11" s="11"/>
      <c r="N11" s="11"/>
      <c r="O11" s="11"/>
      <c r="P11" s="11"/>
      <c r="Q11" s="11"/>
      <c r="R11" s="11"/>
      <c r="S11" s="11"/>
      <c r="T11" s="11"/>
      <c r="U11" s="11"/>
      <c r="V11" s="11"/>
      <c r="W11" s="11"/>
      <c r="X11" s="11"/>
      <c r="Y11" s="11"/>
      <c r="Z11" s="11"/>
      <c r="AA11" s="11"/>
      <c r="AB11" s="11"/>
      <c r="AC11" s="11"/>
      <c r="AD11" s="4"/>
      <c r="AE11" s="11"/>
      <c r="AF11" s="11"/>
      <c r="AG11" s="11"/>
      <c r="AH11" s="11"/>
      <c r="AI11" s="11"/>
      <c r="AJ11" s="11"/>
      <c r="AK11" s="11"/>
      <c r="AL11" s="11"/>
      <c r="AM11" s="11"/>
      <c r="AN11" s="4"/>
      <c r="AO11" s="11"/>
      <c r="AP11" s="11"/>
      <c r="AQ11" s="11"/>
      <c r="AR11" s="11"/>
    </row>
    <row r="12" spans="1:44">
      <c r="A12" s="3"/>
      <c r="B12" s="3"/>
      <c r="C12" s="9"/>
      <c r="D12" s="19"/>
      <c r="E12" s="19"/>
      <c r="F12" s="19"/>
      <c r="G12" s="19"/>
      <c r="H12" s="19"/>
      <c r="I12" s="19"/>
      <c r="J12" s="19"/>
      <c r="K12" s="11"/>
      <c r="L12" s="11"/>
      <c r="M12" s="11"/>
      <c r="N12" s="11"/>
      <c r="O12" s="11"/>
      <c r="P12" s="11"/>
      <c r="Q12" s="11"/>
      <c r="R12" s="11"/>
      <c r="S12" s="11"/>
      <c r="T12" s="11"/>
      <c r="U12" s="11"/>
      <c r="V12" s="11"/>
      <c r="W12" s="11"/>
      <c r="X12" s="11"/>
      <c r="Y12" s="11"/>
      <c r="Z12" s="11"/>
      <c r="AA12" s="11"/>
      <c r="AB12" s="11"/>
      <c r="AC12" s="11"/>
      <c r="AD12" s="4"/>
      <c r="AE12" s="11"/>
      <c r="AF12" s="11"/>
      <c r="AG12" s="11"/>
      <c r="AH12" s="11"/>
      <c r="AI12" s="11"/>
      <c r="AJ12" s="11"/>
      <c r="AK12" s="11"/>
      <c r="AL12" s="11"/>
      <c r="AM12" s="11"/>
      <c r="AN12" s="4"/>
      <c r="AO12" s="11"/>
      <c r="AP12" s="11"/>
      <c r="AQ12" s="11"/>
      <c r="AR12" s="11"/>
    </row>
    <row r="13" spans="1:44">
      <c r="A13" s="3"/>
      <c r="B13" s="3"/>
      <c r="C13" s="9"/>
      <c r="D13" s="19"/>
      <c r="E13" s="19"/>
      <c r="F13" s="19"/>
      <c r="G13" s="19"/>
      <c r="H13" s="19"/>
      <c r="I13" s="19"/>
      <c r="J13" s="19"/>
      <c r="K13" s="11"/>
      <c r="L13" s="11"/>
      <c r="M13" s="11"/>
      <c r="N13" s="11"/>
      <c r="O13" s="11"/>
      <c r="P13" s="11"/>
      <c r="Q13" s="11"/>
      <c r="R13" s="11"/>
      <c r="S13" s="11"/>
      <c r="T13" s="11"/>
      <c r="U13" s="11"/>
      <c r="V13" s="11"/>
      <c r="W13" s="11"/>
      <c r="X13" s="11"/>
      <c r="Y13" s="11"/>
      <c r="Z13" s="11"/>
      <c r="AA13" s="11"/>
      <c r="AB13" s="11"/>
      <c r="AC13" s="11"/>
      <c r="AD13" s="4"/>
      <c r="AE13" s="11"/>
      <c r="AF13" s="11"/>
      <c r="AG13" s="11"/>
      <c r="AH13" s="11"/>
      <c r="AI13" s="11"/>
      <c r="AJ13" s="11"/>
      <c r="AK13" s="11"/>
      <c r="AL13" s="11"/>
      <c r="AM13" s="11"/>
      <c r="AN13" s="4"/>
      <c r="AO13" s="11"/>
      <c r="AP13" s="11"/>
      <c r="AQ13" s="11"/>
      <c r="AR13" s="11"/>
    </row>
    <row r="14" spans="1:44">
      <c r="A14" s="3"/>
      <c r="B14" s="3"/>
      <c r="C14" s="9"/>
      <c r="D14" s="19"/>
      <c r="E14" s="19"/>
      <c r="F14" s="19"/>
      <c r="G14" s="19"/>
      <c r="H14" s="19"/>
      <c r="I14" s="19"/>
      <c r="J14" s="19"/>
      <c r="K14" s="11"/>
      <c r="L14" s="11"/>
      <c r="M14" s="11"/>
      <c r="N14" s="11"/>
      <c r="O14" s="11"/>
      <c r="P14" s="11"/>
      <c r="Q14" s="11"/>
      <c r="R14" s="11"/>
      <c r="S14" s="11"/>
      <c r="T14" s="11"/>
      <c r="U14" s="11"/>
      <c r="V14" s="11"/>
      <c r="W14" s="11"/>
      <c r="X14" s="11"/>
      <c r="Y14" s="11"/>
      <c r="Z14" s="11"/>
      <c r="AA14" s="11"/>
      <c r="AB14" s="11"/>
      <c r="AC14" s="11"/>
      <c r="AD14" s="4"/>
      <c r="AE14" s="11"/>
      <c r="AF14" s="11"/>
      <c r="AG14" s="11"/>
      <c r="AH14" s="11"/>
      <c r="AI14" s="11"/>
      <c r="AJ14" s="11"/>
      <c r="AK14" s="11"/>
      <c r="AL14" s="11"/>
      <c r="AM14" s="11"/>
      <c r="AN14" s="4"/>
      <c r="AO14" s="11"/>
      <c r="AP14" s="11"/>
      <c r="AQ14" s="11"/>
      <c r="AR14" s="11"/>
    </row>
    <row r="15" spans="1:44">
      <c r="A15" s="3"/>
      <c r="B15" s="3">
        <v>2011</v>
      </c>
      <c r="D15" s="19"/>
      <c r="E15" s="19"/>
      <c r="F15" s="19"/>
      <c r="G15" s="19"/>
      <c r="H15" s="19"/>
      <c r="I15" s="19"/>
      <c r="J15" s="19"/>
      <c r="K15" s="11"/>
      <c r="L15" s="11"/>
      <c r="M15" s="11"/>
      <c r="N15" s="11"/>
      <c r="O15" s="11"/>
      <c r="P15" s="11"/>
      <c r="Q15" s="11"/>
      <c r="R15" s="11"/>
      <c r="S15" s="11"/>
      <c r="T15" s="11"/>
      <c r="U15" s="11"/>
      <c r="V15" s="11"/>
      <c r="W15" s="11"/>
      <c r="X15" s="11"/>
      <c r="Y15" s="11"/>
      <c r="Z15" s="11"/>
      <c r="AA15" s="11"/>
      <c r="AB15" s="11"/>
      <c r="AC15" s="11"/>
      <c r="AD15" s="4"/>
      <c r="AE15" s="11"/>
      <c r="AF15" s="11"/>
      <c r="AG15" s="11"/>
      <c r="AH15" s="11"/>
      <c r="AI15" s="11"/>
      <c r="AJ15" s="11"/>
      <c r="AK15" s="11"/>
      <c r="AL15" s="11"/>
      <c r="AM15" s="11"/>
      <c r="AN15" s="4"/>
      <c r="AO15" s="11"/>
      <c r="AP15" s="11"/>
      <c r="AQ15" s="11"/>
      <c r="AR15" s="11"/>
    </row>
    <row r="16" spans="1:44">
      <c r="A16" s="3"/>
      <c r="B16" s="3">
        <v>2010</v>
      </c>
      <c r="D16" s="19"/>
      <c r="E16" s="19"/>
      <c r="F16" s="19"/>
      <c r="G16" s="19"/>
      <c r="H16" s="19"/>
      <c r="I16" s="19"/>
      <c r="J16" s="19"/>
      <c r="K16" s="11"/>
      <c r="L16" s="11"/>
      <c r="M16" s="11"/>
      <c r="N16" s="11"/>
      <c r="O16" s="11"/>
      <c r="P16" s="11"/>
      <c r="Q16" s="11"/>
      <c r="R16" s="11"/>
      <c r="S16" s="11"/>
      <c r="T16" s="11"/>
      <c r="U16" s="11"/>
      <c r="V16" s="11"/>
      <c r="W16" s="11"/>
      <c r="X16" s="11"/>
      <c r="Y16" s="11"/>
      <c r="Z16" s="11"/>
      <c r="AA16" s="11"/>
      <c r="AB16" s="11"/>
      <c r="AC16" s="11"/>
      <c r="AD16" s="4"/>
      <c r="AE16" s="11"/>
      <c r="AF16" s="11"/>
      <c r="AG16" s="11"/>
      <c r="AH16" s="11"/>
      <c r="AI16" s="11"/>
      <c r="AJ16" s="11"/>
      <c r="AK16" s="11"/>
      <c r="AL16" s="11"/>
      <c r="AM16" s="11"/>
      <c r="AN16" s="4"/>
      <c r="AO16" s="11"/>
      <c r="AP16" s="11"/>
      <c r="AQ16" s="11"/>
      <c r="AR16" s="11"/>
    </row>
    <row r="17" spans="1:44">
      <c r="A17" s="3" t="s">
        <v>57</v>
      </c>
      <c r="B17" s="3">
        <v>2023</v>
      </c>
      <c r="C17" s="9">
        <v>4904028193.35</v>
      </c>
      <c r="D17" s="19"/>
      <c r="E17" s="19"/>
      <c r="F17" s="19"/>
      <c r="G17" s="19"/>
      <c r="H17" s="19"/>
      <c r="I17" s="19"/>
      <c r="J17" s="19"/>
      <c r="K17" s="11"/>
      <c r="L17" s="11"/>
      <c r="M17" s="11"/>
      <c r="N17" s="11"/>
      <c r="O17" s="11"/>
      <c r="P17" s="11"/>
      <c r="Q17" s="11"/>
      <c r="R17" s="11"/>
      <c r="S17" s="11"/>
      <c r="T17" s="11"/>
      <c r="U17" s="11"/>
      <c r="V17" s="11"/>
      <c r="W17" s="11"/>
      <c r="X17" s="11"/>
      <c r="Y17" s="11"/>
      <c r="Z17" s="11"/>
      <c r="AA17" s="11"/>
      <c r="AB17" s="11"/>
      <c r="AC17" s="11"/>
      <c r="AD17" s="4"/>
      <c r="AE17" s="11"/>
      <c r="AF17" s="11"/>
      <c r="AG17" s="11"/>
      <c r="AH17" s="11"/>
      <c r="AI17" s="11"/>
      <c r="AJ17" s="11"/>
      <c r="AK17" s="11"/>
      <c r="AL17" s="11"/>
      <c r="AM17" s="11"/>
      <c r="AN17" s="4"/>
      <c r="AO17" s="11"/>
      <c r="AP17" s="11"/>
      <c r="AQ17" s="11"/>
      <c r="AR17" s="11"/>
    </row>
    <row r="18" spans="1:44">
      <c r="A18" s="3"/>
      <c r="B18" s="3">
        <v>2022</v>
      </c>
      <c r="C18" s="9">
        <v>5307487463.86</v>
      </c>
      <c r="D18" s="19"/>
      <c r="E18" s="19"/>
      <c r="F18" s="19"/>
      <c r="G18" s="19"/>
      <c r="H18" s="19"/>
      <c r="I18" s="19"/>
      <c r="J18" s="19"/>
      <c r="K18" s="11"/>
      <c r="L18" s="11"/>
      <c r="M18" s="11"/>
      <c r="N18" s="11"/>
      <c r="O18" s="11"/>
      <c r="P18" s="11"/>
      <c r="Q18" s="11"/>
      <c r="R18" s="11"/>
      <c r="S18" s="11"/>
      <c r="T18" s="11"/>
      <c r="U18" s="11"/>
      <c r="V18" s="11"/>
      <c r="W18" s="11"/>
      <c r="X18" s="11"/>
      <c r="Y18" s="11"/>
      <c r="Z18" s="11"/>
      <c r="AA18" s="11"/>
      <c r="AB18" s="11"/>
      <c r="AC18" s="11"/>
      <c r="AD18" s="4"/>
      <c r="AE18" s="11"/>
      <c r="AF18" s="11"/>
      <c r="AG18" s="11"/>
      <c r="AH18" s="11"/>
      <c r="AI18" s="11"/>
      <c r="AJ18" s="11"/>
      <c r="AK18" s="11"/>
      <c r="AL18" s="11"/>
      <c r="AM18" s="11"/>
      <c r="AN18" s="4"/>
      <c r="AO18" s="11"/>
      <c r="AP18" s="11"/>
      <c r="AQ18" s="11"/>
      <c r="AR18" s="11"/>
    </row>
    <row r="19" spans="1:44">
      <c r="A19" s="3"/>
      <c r="B19" s="3">
        <v>2021</v>
      </c>
      <c r="C19" s="9">
        <v>3209613710.56</v>
      </c>
      <c r="D19" s="19"/>
      <c r="E19" s="19"/>
      <c r="F19" s="19"/>
      <c r="G19" s="19"/>
      <c r="H19" s="19"/>
      <c r="I19" s="19"/>
      <c r="J19" s="19"/>
      <c r="K19" s="11"/>
      <c r="L19" s="11"/>
      <c r="M19" s="11"/>
      <c r="N19" s="11"/>
      <c r="O19" s="11"/>
      <c r="P19" s="11"/>
      <c r="Q19" s="11"/>
      <c r="R19" s="11"/>
      <c r="S19" s="11"/>
      <c r="T19" s="11"/>
      <c r="U19" s="11"/>
      <c r="V19" s="11"/>
      <c r="W19" s="11"/>
      <c r="X19" s="11"/>
      <c r="Y19" s="11"/>
      <c r="Z19" s="11"/>
      <c r="AA19" s="11"/>
      <c r="AB19" s="11"/>
      <c r="AC19" s="11"/>
      <c r="AD19" s="4"/>
      <c r="AE19" s="11"/>
      <c r="AF19" s="11"/>
      <c r="AG19" s="11"/>
      <c r="AH19" s="11"/>
      <c r="AI19" s="11"/>
      <c r="AJ19" s="11"/>
      <c r="AK19" s="11"/>
      <c r="AL19" s="11"/>
      <c r="AM19" s="11"/>
      <c r="AN19" s="4"/>
      <c r="AO19" s="11"/>
      <c r="AP19" s="11"/>
      <c r="AQ19" s="11"/>
      <c r="AR19" s="11"/>
    </row>
    <row r="20" spans="1:44">
      <c r="A20" s="3"/>
      <c r="B20" s="3">
        <v>2020</v>
      </c>
      <c r="C20" s="9">
        <v>2432708653.17</v>
      </c>
      <c r="D20" s="19"/>
      <c r="E20" s="19"/>
      <c r="F20" s="19"/>
      <c r="G20" s="19"/>
      <c r="H20" s="19"/>
      <c r="I20" s="19"/>
      <c r="J20" s="19"/>
      <c r="K20" s="11"/>
      <c r="L20" s="11"/>
      <c r="M20" s="11"/>
      <c r="N20" s="11"/>
      <c r="O20" s="11"/>
      <c r="P20" s="11"/>
      <c r="Q20" s="11"/>
      <c r="R20" s="11"/>
      <c r="S20" s="11"/>
      <c r="T20" s="11"/>
      <c r="U20" s="11"/>
      <c r="V20" s="11"/>
      <c r="W20" s="11"/>
      <c r="X20" s="11"/>
      <c r="Y20" s="11"/>
      <c r="Z20" s="11"/>
      <c r="AA20" s="11"/>
      <c r="AB20" s="11"/>
      <c r="AC20" s="11"/>
      <c r="AD20" s="4"/>
      <c r="AE20" s="11"/>
      <c r="AF20" s="11"/>
      <c r="AG20" s="11"/>
      <c r="AH20" s="11"/>
      <c r="AI20" s="11"/>
      <c r="AJ20" s="11"/>
      <c r="AK20" s="11"/>
      <c r="AL20" s="11"/>
      <c r="AM20" s="11"/>
      <c r="AN20" s="4"/>
      <c r="AO20" s="11"/>
      <c r="AP20" s="11"/>
      <c r="AQ20" s="11"/>
      <c r="AR20" s="11"/>
    </row>
    <row r="21" spans="1:44">
      <c r="A21" s="3"/>
      <c r="B21" s="3">
        <v>2019</v>
      </c>
      <c r="C21" s="9">
        <v>849542812.03</v>
      </c>
      <c r="D21" s="19"/>
      <c r="E21" s="19"/>
      <c r="F21" s="19"/>
      <c r="G21" s="19"/>
      <c r="H21" s="19"/>
      <c r="I21" s="19"/>
      <c r="J21" s="19"/>
      <c r="K21" s="11"/>
      <c r="L21" s="11"/>
      <c r="M21" s="11"/>
      <c r="N21" s="11"/>
      <c r="O21" s="11"/>
      <c r="P21" s="11"/>
      <c r="Q21" s="11"/>
      <c r="R21" s="11"/>
      <c r="S21" s="11"/>
      <c r="T21" s="11"/>
      <c r="U21" s="11"/>
      <c r="V21" s="11"/>
      <c r="W21" s="11"/>
      <c r="X21" s="11"/>
      <c r="Y21" s="11"/>
      <c r="Z21" s="11"/>
      <c r="AA21" s="11"/>
      <c r="AB21" s="11"/>
      <c r="AC21" s="11"/>
      <c r="AD21" s="4"/>
      <c r="AE21" s="11"/>
      <c r="AF21" s="11"/>
      <c r="AG21" s="11"/>
      <c r="AH21" s="11"/>
      <c r="AI21" s="11"/>
      <c r="AJ21" s="11"/>
      <c r="AK21" s="11"/>
      <c r="AL21" s="11"/>
      <c r="AM21" s="11"/>
      <c r="AN21" s="4"/>
      <c r="AO21" s="11"/>
      <c r="AP21" s="11"/>
      <c r="AQ21" s="11"/>
      <c r="AR21" s="11"/>
    </row>
    <row r="22" spans="1:44">
      <c r="A22" s="3"/>
      <c r="B22" s="3">
        <v>2018</v>
      </c>
      <c r="C22" s="9">
        <v>655642978.35</v>
      </c>
      <c r="D22" s="19"/>
      <c r="E22" s="19"/>
      <c r="F22" s="19"/>
      <c r="G22" s="19"/>
      <c r="H22" s="19"/>
      <c r="I22" s="19"/>
      <c r="J22" s="19"/>
      <c r="K22" s="11"/>
      <c r="L22" s="11"/>
      <c r="M22" s="11"/>
      <c r="N22" s="11"/>
      <c r="O22" s="11"/>
      <c r="P22" s="11"/>
      <c r="Q22" s="11"/>
      <c r="R22" s="11"/>
      <c r="S22" s="11"/>
      <c r="T22" s="11"/>
      <c r="U22" s="11"/>
      <c r="V22" s="11"/>
      <c r="W22" s="11"/>
      <c r="X22" s="11"/>
      <c r="Y22" s="11"/>
      <c r="Z22" s="11"/>
      <c r="AA22" s="11"/>
      <c r="AB22" s="11"/>
      <c r="AC22" s="11"/>
      <c r="AD22" s="4"/>
      <c r="AE22" s="11"/>
      <c r="AF22" s="11"/>
      <c r="AG22" s="11"/>
      <c r="AH22" s="11"/>
      <c r="AI22" s="11"/>
      <c r="AJ22" s="11"/>
      <c r="AK22" s="11"/>
      <c r="AL22" s="11"/>
      <c r="AM22" s="11"/>
      <c r="AN22" s="4"/>
      <c r="AO22" s="11"/>
      <c r="AP22" s="11"/>
      <c r="AQ22" s="11"/>
      <c r="AR22" s="11"/>
    </row>
    <row r="23" spans="1:44">
      <c r="A23" s="3"/>
      <c r="B23" s="3">
        <v>2017</v>
      </c>
      <c r="C23" s="9">
        <v>521985587.23</v>
      </c>
      <c r="D23" s="19"/>
      <c r="E23" s="19"/>
      <c r="F23" s="19"/>
      <c r="G23" s="19"/>
      <c r="H23" s="19"/>
      <c r="I23" s="19"/>
      <c r="J23" s="19"/>
      <c r="K23" s="11"/>
      <c r="L23" s="11"/>
      <c r="M23" s="11"/>
      <c r="N23" s="11"/>
      <c r="O23" s="11"/>
      <c r="P23" s="11"/>
      <c r="Q23" s="11"/>
      <c r="R23" s="11"/>
      <c r="S23" s="11"/>
      <c r="T23" s="11"/>
      <c r="U23" s="11"/>
      <c r="V23" s="11"/>
      <c r="W23" s="11"/>
      <c r="X23" s="11"/>
      <c r="Y23" s="11"/>
      <c r="Z23" s="11"/>
      <c r="AA23" s="11"/>
      <c r="AB23" s="11"/>
      <c r="AC23" s="11"/>
      <c r="AD23" s="4"/>
      <c r="AE23" s="11"/>
      <c r="AF23" s="11"/>
      <c r="AG23" s="11"/>
      <c r="AH23" s="11"/>
      <c r="AI23" s="11"/>
      <c r="AJ23" s="11"/>
      <c r="AK23" s="11"/>
      <c r="AL23" s="11"/>
      <c r="AM23" s="11"/>
      <c r="AN23" s="4"/>
      <c r="AO23" s="11"/>
      <c r="AP23" s="11"/>
      <c r="AQ23" s="11"/>
      <c r="AR23" s="11"/>
    </row>
    <row r="24" spans="1:44">
      <c r="A24" s="3"/>
      <c r="B24" s="3">
        <v>2016</v>
      </c>
      <c r="C24" s="9">
        <v>303310996.94</v>
      </c>
      <c r="D24" s="19"/>
      <c r="E24" s="19"/>
      <c r="F24" s="19"/>
      <c r="G24" s="19"/>
      <c r="H24" s="19"/>
      <c r="I24" s="19"/>
      <c r="J24" s="19"/>
      <c r="K24" s="11"/>
      <c r="L24" s="11"/>
      <c r="M24" s="11"/>
      <c r="N24" s="11"/>
      <c r="O24" s="11"/>
      <c r="P24" s="11"/>
      <c r="Q24" s="11"/>
      <c r="R24" s="11"/>
      <c r="S24" s="11"/>
      <c r="T24" s="11"/>
      <c r="U24" s="11"/>
      <c r="V24" s="11"/>
      <c r="W24" s="11"/>
      <c r="X24" s="11"/>
      <c r="Y24" s="11"/>
      <c r="Z24" s="11"/>
      <c r="AA24" s="11"/>
      <c r="AB24" s="11"/>
      <c r="AC24" s="11"/>
      <c r="AD24" s="4"/>
      <c r="AE24" s="11"/>
      <c r="AF24" s="11"/>
      <c r="AG24" s="11"/>
      <c r="AH24" s="11"/>
      <c r="AI24" s="11"/>
      <c r="AJ24" s="11"/>
      <c r="AK24" s="11"/>
      <c r="AL24" s="11"/>
      <c r="AM24" s="11"/>
      <c r="AN24" s="4"/>
      <c r="AO24" s="11"/>
      <c r="AP24" s="11"/>
      <c r="AQ24" s="11"/>
      <c r="AR24" s="11"/>
    </row>
    <row r="25" spans="1:44">
      <c r="A25" s="3"/>
      <c r="B25" s="3">
        <v>2015</v>
      </c>
      <c r="C25" s="9">
        <v>151054141.29</v>
      </c>
      <c r="D25" s="19"/>
      <c r="E25" s="19"/>
      <c r="F25" s="19"/>
      <c r="G25" s="19"/>
      <c r="H25" s="19"/>
      <c r="I25" s="19"/>
      <c r="J25" s="19"/>
      <c r="K25" s="11"/>
      <c r="L25" s="11"/>
      <c r="M25" s="11"/>
      <c r="N25" s="11"/>
      <c r="O25" s="11"/>
      <c r="P25" s="11"/>
      <c r="Q25" s="11"/>
      <c r="R25" s="11"/>
      <c r="S25" s="11"/>
      <c r="T25" s="11"/>
      <c r="U25" s="11"/>
      <c r="V25" s="11"/>
      <c r="W25" s="11"/>
      <c r="X25" s="11"/>
      <c r="Y25" s="11"/>
      <c r="Z25" s="11"/>
      <c r="AA25" s="11"/>
      <c r="AB25" s="11"/>
      <c r="AC25" s="11"/>
      <c r="AD25" s="4"/>
      <c r="AE25" s="11"/>
      <c r="AF25" s="11"/>
      <c r="AG25" s="11"/>
      <c r="AH25" s="11"/>
      <c r="AI25" s="11"/>
      <c r="AJ25" s="11"/>
      <c r="AK25" s="11"/>
      <c r="AL25" s="11"/>
      <c r="AM25" s="11"/>
      <c r="AN25" s="4"/>
      <c r="AO25" s="11"/>
      <c r="AP25" s="11"/>
      <c r="AQ25" s="11"/>
      <c r="AR25" s="11"/>
    </row>
    <row r="26" spans="1:44">
      <c r="A26" s="3"/>
      <c r="B26" s="3">
        <v>2014</v>
      </c>
      <c r="C26" s="9">
        <v>80684236.62</v>
      </c>
      <c r="D26" s="19"/>
      <c r="E26" s="19"/>
      <c r="F26" s="19"/>
      <c r="G26" s="19"/>
      <c r="H26" s="19"/>
      <c r="I26" s="19"/>
      <c r="J26" s="19"/>
      <c r="K26" s="11"/>
      <c r="L26" s="11"/>
      <c r="M26" s="11"/>
      <c r="N26" s="11"/>
      <c r="O26" s="11"/>
      <c r="P26" s="11"/>
      <c r="Q26" s="11"/>
      <c r="R26" s="11"/>
      <c r="S26" s="11"/>
      <c r="T26" s="11"/>
      <c r="U26" s="11"/>
      <c r="V26" s="11"/>
      <c r="W26" s="11"/>
      <c r="X26" s="11"/>
      <c r="Y26" s="11"/>
      <c r="Z26" s="11"/>
      <c r="AA26" s="11"/>
      <c r="AB26" s="11"/>
      <c r="AC26" s="11"/>
      <c r="AD26" s="4"/>
      <c r="AE26" s="11"/>
      <c r="AF26" s="11"/>
      <c r="AG26" s="11"/>
      <c r="AH26" s="11"/>
      <c r="AI26" s="11"/>
      <c r="AJ26" s="11"/>
      <c r="AK26" s="11"/>
      <c r="AL26" s="11"/>
      <c r="AM26" s="11"/>
      <c r="AN26" s="4"/>
      <c r="AO26" s="11"/>
      <c r="AP26" s="11"/>
      <c r="AQ26" s="11"/>
      <c r="AR26" s="11"/>
    </row>
    <row r="27" spans="1:44">
      <c r="A27" s="3"/>
      <c r="B27" s="3">
        <v>2013</v>
      </c>
      <c r="C27" s="9">
        <v>80750006.61</v>
      </c>
      <c r="D27" s="19"/>
      <c r="E27" s="19"/>
      <c r="F27" s="19"/>
      <c r="G27" s="19"/>
      <c r="H27" s="19"/>
      <c r="I27" s="19"/>
      <c r="J27" s="19"/>
      <c r="K27" s="11"/>
      <c r="L27" s="11"/>
      <c r="M27" s="11"/>
      <c r="N27" s="11"/>
      <c r="O27" s="11"/>
      <c r="P27" s="11"/>
      <c r="Q27" s="11"/>
      <c r="R27" s="11"/>
      <c r="S27" s="11"/>
      <c r="T27" s="11"/>
      <c r="U27" s="11"/>
      <c r="V27" s="11"/>
      <c r="W27" s="11"/>
      <c r="X27" s="11"/>
      <c r="Y27" s="11"/>
      <c r="Z27" s="11"/>
      <c r="AA27" s="11"/>
      <c r="AB27" s="11"/>
      <c r="AC27" s="11"/>
      <c r="AD27" s="4"/>
      <c r="AE27" s="11"/>
      <c r="AF27" s="11"/>
      <c r="AG27" s="11"/>
      <c r="AH27" s="11"/>
      <c r="AI27" s="11"/>
      <c r="AJ27" s="11"/>
      <c r="AK27" s="11"/>
      <c r="AL27" s="11"/>
      <c r="AM27" s="11"/>
      <c r="AN27" s="4"/>
      <c r="AO27" s="11"/>
      <c r="AP27" s="11"/>
      <c r="AQ27" s="11"/>
      <c r="AR27" s="11"/>
    </row>
    <row r="28" spans="1:44">
      <c r="A28" s="3"/>
      <c r="B28" s="3">
        <v>2012</v>
      </c>
      <c r="C28" s="9">
        <v>50599077.73</v>
      </c>
      <c r="D28" s="19"/>
      <c r="E28" s="19"/>
      <c r="F28" s="19"/>
      <c r="G28" s="19"/>
      <c r="H28" s="19"/>
      <c r="I28" s="19"/>
      <c r="J28" s="19"/>
      <c r="K28" s="11"/>
      <c r="L28" s="11"/>
      <c r="M28" s="11"/>
      <c r="N28" s="11"/>
      <c r="O28" s="11"/>
      <c r="P28" s="11"/>
      <c r="Q28" s="11"/>
      <c r="R28" s="11"/>
      <c r="S28" s="11"/>
      <c r="T28" s="11"/>
      <c r="U28" s="11"/>
      <c r="V28" s="11"/>
      <c r="W28" s="11"/>
      <c r="X28" s="11"/>
      <c r="Y28" s="11"/>
      <c r="Z28" s="11"/>
      <c r="AA28" s="11"/>
      <c r="AB28" s="11"/>
      <c r="AC28" s="11"/>
      <c r="AD28" s="4"/>
      <c r="AE28" s="11"/>
      <c r="AF28" s="11"/>
      <c r="AG28" s="11"/>
      <c r="AH28" s="11"/>
      <c r="AI28" s="11"/>
      <c r="AJ28" s="11"/>
      <c r="AK28" s="11"/>
      <c r="AL28" s="11"/>
      <c r="AM28" s="11"/>
      <c r="AN28" s="4"/>
      <c r="AO28" s="11"/>
      <c r="AP28" s="11"/>
      <c r="AQ28" s="11"/>
      <c r="AR28" s="11"/>
    </row>
    <row r="29" spans="1:44">
      <c r="A29" s="3"/>
      <c r="B29" s="3">
        <v>2011</v>
      </c>
      <c r="D29" s="19"/>
      <c r="E29" s="19"/>
      <c r="F29" s="19"/>
      <c r="G29" s="19"/>
      <c r="H29" s="19"/>
      <c r="I29" s="19"/>
      <c r="J29" s="19"/>
      <c r="K29" s="11"/>
      <c r="L29" s="11"/>
      <c r="M29" s="11"/>
      <c r="N29" s="11"/>
      <c r="O29" s="11"/>
      <c r="P29" s="11"/>
      <c r="Q29" s="11"/>
      <c r="R29" s="11"/>
      <c r="S29" s="11"/>
      <c r="T29" s="11"/>
      <c r="U29" s="11"/>
      <c r="V29" s="11"/>
      <c r="W29" s="11"/>
      <c r="X29" s="11"/>
      <c r="Y29" s="11"/>
      <c r="Z29" s="11"/>
      <c r="AA29" s="11"/>
      <c r="AB29" s="11"/>
      <c r="AC29" s="11"/>
      <c r="AD29" s="4"/>
      <c r="AE29" s="11"/>
      <c r="AF29" s="11"/>
      <c r="AG29" s="11"/>
      <c r="AH29" s="11"/>
      <c r="AI29" s="11"/>
      <c r="AJ29" s="11"/>
      <c r="AK29" s="11"/>
      <c r="AL29" s="11"/>
      <c r="AM29" s="11"/>
      <c r="AN29" s="4"/>
      <c r="AO29" s="11"/>
      <c r="AP29" s="11"/>
      <c r="AQ29" s="11"/>
      <c r="AR29" s="11"/>
    </row>
    <row r="30" spans="1:44">
      <c r="A30" s="3"/>
      <c r="B30" s="3">
        <v>2010</v>
      </c>
      <c r="D30" s="19"/>
      <c r="E30" s="19"/>
      <c r="F30" s="19"/>
      <c r="G30" s="19"/>
      <c r="H30" s="19"/>
      <c r="I30" s="19"/>
      <c r="J30" s="19"/>
      <c r="K30" s="11"/>
      <c r="L30" s="11"/>
      <c r="M30" s="11"/>
      <c r="N30" s="11"/>
      <c r="O30" s="11"/>
      <c r="P30" s="11"/>
      <c r="Q30" s="11"/>
      <c r="R30" s="11"/>
      <c r="S30" s="11"/>
      <c r="T30" s="11"/>
      <c r="U30" s="11"/>
      <c r="V30" s="11"/>
      <c r="W30" s="11"/>
      <c r="X30" s="11"/>
      <c r="Y30" s="11"/>
      <c r="Z30" s="11"/>
      <c r="AA30" s="11"/>
      <c r="AB30" s="11"/>
      <c r="AC30" s="11"/>
      <c r="AD30" s="4"/>
      <c r="AE30" s="11"/>
      <c r="AF30" s="11"/>
      <c r="AG30" s="11"/>
      <c r="AH30" s="11"/>
      <c r="AI30" s="11"/>
      <c r="AJ30" s="11"/>
      <c r="AK30" s="11"/>
      <c r="AL30" s="11"/>
      <c r="AM30" s="11"/>
      <c r="AN30" s="4"/>
      <c r="AO30" s="11"/>
      <c r="AP30" s="11"/>
      <c r="AQ30" s="11"/>
      <c r="AR30" s="11"/>
    </row>
    <row r="31" spans="1:44">
      <c r="A31" s="3" t="s">
        <v>58</v>
      </c>
      <c r="B31" s="3">
        <v>2023</v>
      </c>
      <c r="C31" s="9">
        <v>4613520415.58</v>
      </c>
      <c r="D31" s="19"/>
      <c r="E31" s="19"/>
      <c r="F31" s="19"/>
      <c r="G31" s="19"/>
      <c r="H31" s="19"/>
      <c r="I31" s="19"/>
      <c r="J31" s="19"/>
      <c r="K31" s="11"/>
      <c r="L31" s="11"/>
      <c r="M31" s="11"/>
      <c r="N31" s="11"/>
      <c r="O31" s="11"/>
      <c r="P31" s="11"/>
      <c r="Q31" s="11"/>
      <c r="R31" s="11"/>
      <c r="S31" s="11"/>
      <c r="T31" s="11"/>
      <c r="U31" s="11"/>
      <c r="V31" s="11"/>
      <c r="W31" s="11"/>
      <c r="X31" s="11"/>
      <c r="Y31" s="11"/>
      <c r="Z31" s="11"/>
      <c r="AA31" s="11"/>
      <c r="AB31" s="11"/>
      <c r="AC31" s="11"/>
      <c r="AD31" s="4"/>
      <c r="AE31" s="11"/>
      <c r="AF31" s="11"/>
      <c r="AG31" s="11"/>
      <c r="AH31" s="11"/>
      <c r="AI31" s="11"/>
      <c r="AJ31" s="11"/>
      <c r="AK31" s="11"/>
      <c r="AL31" s="11"/>
      <c r="AM31" s="11"/>
      <c r="AN31" s="4"/>
      <c r="AO31" s="11"/>
      <c r="AP31" s="11"/>
      <c r="AQ31" s="11"/>
      <c r="AR31" s="11"/>
    </row>
    <row r="32" spans="1:44">
      <c r="A32" s="3"/>
      <c r="B32" s="3">
        <v>2022</v>
      </c>
      <c r="C32" s="9">
        <v>4297252853.24</v>
      </c>
      <c r="D32" s="19"/>
      <c r="E32" s="19"/>
      <c r="F32" s="19"/>
      <c r="G32" s="19"/>
      <c r="H32" s="19"/>
      <c r="I32" s="19"/>
      <c r="J32" s="19"/>
      <c r="K32" s="11"/>
      <c r="L32" s="11"/>
      <c r="M32" s="11"/>
      <c r="N32" s="11"/>
      <c r="O32" s="11"/>
      <c r="P32" s="11"/>
      <c r="Q32" s="11"/>
      <c r="R32" s="11"/>
      <c r="S32" s="11"/>
      <c r="T32" s="11"/>
      <c r="U32" s="11"/>
      <c r="V32" s="11"/>
      <c r="W32" s="11"/>
      <c r="X32" s="11"/>
      <c r="Y32" s="11"/>
      <c r="Z32" s="11"/>
      <c r="AA32" s="11"/>
      <c r="AB32" s="11"/>
      <c r="AC32" s="11"/>
      <c r="AD32" s="4"/>
      <c r="AE32" s="11"/>
      <c r="AF32" s="11"/>
      <c r="AG32" s="11"/>
      <c r="AH32" s="11"/>
      <c r="AI32" s="11"/>
      <c r="AJ32" s="11"/>
      <c r="AK32" s="11"/>
      <c r="AL32" s="11"/>
      <c r="AM32" s="11"/>
      <c r="AN32" s="4"/>
      <c r="AO32" s="11"/>
      <c r="AP32" s="11"/>
      <c r="AQ32" s="11"/>
      <c r="AR32" s="11"/>
    </row>
    <row r="33" spans="1:44">
      <c r="A33" s="3"/>
      <c r="B33" s="3">
        <v>2021</v>
      </c>
      <c r="C33" s="9">
        <v>5083663848.57</v>
      </c>
      <c r="D33" s="19"/>
      <c r="E33" s="19"/>
      <c r="F33" s="19"/>
      <c r="G33" s="19"/>
      <c r="H33" s="19"/>
      <c r="I33" s="19"/>
      <c r="J33" s="19"/>
      <c r="K33" s="11"/>
      <c r="L33" s="11"/>
      <c r="M33" s="11"/>
      <c r="N33" s="11"/>
      <c r="O33" s="11"/>
      <c r="P33" s="11"/>
      <c r="Q33" s="11"/>
      <c r="R33" s="11"/>
      <c r="S33" s="11"/>
      <c r="T33" s="11"/>
      <c r="U33" s="11"/>
      <c r="V33" s="11"/>
      <c r="W33" s="11"/>
      <c r="X33" s="11"/>
      <c r="Y33" s="11"/>
      <c r="Z33" s="11"/>
      <c r="AA33" s="11"/>
      <c r="AB33" s="11"/>
      <c r="AC33" s="11"/>
      <c r="AD33" s="4"/>
      <c r="AE33" s="11"/>
      <c r="AF33" s="11"/>
      <c r="AG33" s="11"/>
      <c r="AH33" s="11"/>
      <c r="AI33" s="11"/>
      <c r="AJ33" s="11"/>
      <c r="AK33" s="11"/>
      <c r="AL33" s="11"/>
      <c r="AM33" s="11"/>
      <c r="AN33" s="4"/>
      <c r="AO33" s="11"/>
      <c r="AP33" s="11"/>
      <c r="AQ33" s="11"/>
      <c r="AR33" s="11"/>
    </row>
    <row r="34" spans="1:44">
      <c r="A34" s="3"/>
      <c r="B34" s="3">
        <v>2020</v>
      </c>
      <c r="C34" s="9">
        <v>6019388832.56</v>
      </c>
      <c r="D34" s="19"/>
      <c r="E34" s="19"/>
      <c r="F34" s="19"/>
      <c r="G34" s="19"/>
      <c r="H34" s="19"/>
      <c r="I34" s="19"/>
      <c r="J34" s="19"/>
      <c r="K34" s="11"/>
      <c r="L34" s="11"/>
      <c r="M34" s="11"/>
      <c r="N34" s="11"/>
      <c r="O34" s="11"/>
      <c r="P34" s="11"/>
      <c r="Q34" s="11"/>
      <c r="R34" s="11"/>
      <c r="S34" s="11"/>
      <c r="T34" s="11"/>
      <c r="U34" s="11"/>
      <c r="V34" s="11"/>
      <c r="W34" s="11"/>
      <c r="X34" s="11"/>
      <c r="Y34" s="11"/>
      <c r="Z34" s="11"/>
      <c r="AA34" s="11"/>
      <c r="AB34" s="11"/>
      <c r="AC34" s="11"/>
      <c r="AD34" s="4"/>
      <c r="AE34" s="11"/>
      <c r="AF34" s="11"/>
      <c r="AG34" s="11"/>
      <c r="AH34" s="11"/>
      <c r="AI34" s="11"/>
      <c r="AJ34" s="11"/>
      <c r="AK34" s="11"/>
      <c r="AL34" s="11"/>
      <c r="AM34" s="11"/>
      <c r="AN34" s="4"/>
      <c r="AO34" s="11"/>
      <c r="AP34" s="11"/>
      <c r="AQ34" s="11"/>
      <c r="AR34" s="11"/>
    </row>
    <row r="35" spans="1:44">
      <c r="A35" s="3"/>
      <c r="B35" s="3">
        <v>2019</v>
      </c>
      <c r="C35" s="9">
        <v>9258769774.51</v>
      </c>
      <c r="D35" s="19"/>
      <c r="E35" s="19"/>
      <c r="F35" s="19"/>
      <c r="G35" s="19"/>
      <c r="H35" s="19"/>
      <c r="I35" s="19"/>
      <c r="J35" s="19"/>
      <c r="K35" s="11"/>
      <c r="L35" s="11"/>
      <c r="M35" s="11"/>
      <c r="N35" s="11"/>
      <c r="O35" s="11"/>
      <c r="P35" s="11"/>
      <c r="Q35" s="11"/>
      <c r="R35" s="11"/>
      <c r="S35" s="11"/>
      <c r="T35" s="11"/>
      <c r="U35" s="11"/>
      <c r="V35" s="11"/>
      <c r="W35" s="11"/>
      <c r="X35" s="11"/>
      <c r="Y35" s="11"/>
      <c r="Z35" s="11"/>
      <c r="AA35" s="11"/>
      <c r="AB35" s="11"/>
      <c r="AC35" s="11"/>
      <c r="AD35" s="4"/>
      <c r="AE35" s="11"/>
      <c r="AF35" s="11"/>
      <c r="AG35" s="11"/>
      <c r="AH35" s="11"/>
      <c r="AI35" s="11"/>
      <c r="AJ35" s="11"/>
      <c r="AK35" s="11"/>
      <c r="AL35" s="11"/>
      <c r="AM35" s="11"/>
      <c r="AN35" s="4"/>
      <c r="AO35" s="11"/>
      <c r="AP35" s="11"/>
      <c r="AQ35" s="11"/>
      <c r="AR35" s="11"/>
    </row>
    <row r="36" spans="1:44">
      <c r="A36" s="3"/>
      <c r="B36" s="3">
        <v>2018</v>
      </c>
      <c r="C36" s="9">
        <v>7889658082.27</v>
      </c>
      <c r="D36" s="19"/>
      <c r="E36" s="19"/>
      <c r="F36" s="19"/>
      <c r="G36" s="19"/>
      <c r="H36" s="19"/>
      <c r="I36" s="19"/>
      <c r="J36" s="19"/>
      <c r="K36" s="11"/>
      <c r="L36" s="11"/>
      <c r="M36" s="11"/>
      <c r="N36" s="11"/>
      <c r="O36" s="11"/>
      <c r="P36" s="11"/>
      <c r="Q36" s="11"/>
      <c r="R36" s="11"/>
      <c r="S36" s="11"/>
      <c r="T36" s="11"/>
      <c r="U36" s="11"/>
      <c r="V36" s="11"/>
      <c r="W36" s="11"/>
      <c r="X36" s="11"/>
      <c r="Y36" s="11"/>
      <c r="Z36" s="11"/>
      <c r="AA36" s="11"/>
      <c r="AB36" s="11"/>
      <c r="AC36" s="11"/>
      <c r="AD36" s="4"/>
      <c r="AE36" s="11"/>
      <c r="AF36" s="11"/>
      <c r="AG36" s="11"/>
      <c r="AH36" s="11"/>
      <c r="AI36" s="11"/>
      <c r="AJ36" s="11"/>
      <c r="AK36" s="11"/>
      <c r="AL36" s="11"/>
      <c r="AM36" s="11"/>
      <c r="AN36" s="4"/>
      <c r="AO36" s="11"/>
      <c r="AP36" s="11"/>
      <c r="AQ36" s="11"/>
      <c r="AR36" s="11"/>
    </row>
    <row r="37" spans="1:44">
      <c r="A37" s="3"/>
      <c r="B37" s="3">
        <v>2017</v>
      </c>
      <c r="C37" s="9">
        <v>7027309687.98</v>
      </c>
      <c r="D37" s="19"/>
      <c r="E37" s="19"/>
      <c r="F37" s="19"/>
      <c r="G37" s="19"/>
      <c r="H37" s="19"/>
      <c r="I37" s="19"/>
      <c r="J37" s="19"/>
      <c r="K37" s="11"/>
      <c r="L37" s="11"/>
      <c r="M37" s="11"/>
      <c r="N37" s="11"/>
      <c r="O37" s="11"/>
      <c r="P37" s="11"/>
      <c r="Q37" s="11"/>
      <c r="R37" s="11"/>
      <c r="S37" s="11"/>
      <c r="T37" s="11"/>
      <c r="U37" s="11"/>
      <c r="V37" s="11"/>
      <c r="W37" s="11"/>
      <c r="X37" s="11"/>
      <c r="Y37" s="11"/>
      <c r="Z37" s="11"/>
      <c r="AA37" s="11"/>
      <c r="AB37" s="11"/>
      <c r="AC37" s="11"/>
      <c r="AD37" s="4"/>
      <c r="AE37" s="11"/>
      <c r="AF37" s="11"/>
      <c r="AG37" s="11"/>
      <c r="AH37" s="11"/>
      <c r="AI37" s="11"/>
      <c r="AJ37" s="11"/>
      <c r="AK37" s="11"/>
      <c r="AL37" s="11"/>
      <c r="AM37" s="11"/>
      <c r="AN37" s="4"/>
      <c r="AO37" s="11"/>
      <c r="AP37" s="11"/>
      <c r="AQ37" s="11"/>
      <c r="AR37" s="11"/>
    </row>
    <row r="38" spans="1:44">
      <c r="A38" s="3"/>
      <c r="B38" s="3">
        <v>2016</v>
      </c>
      <c r="C38" s="9">
        <v>6491274490.45</v>
      </c>
      <c r="D38" s="19"/>
      <c r="E38" s="19"/>
      <c r="F38" s="19"/>
      <c r="G38" s="19"/>
      <c r="H38" s="19"/>
      <c r="I38" s="19"/>
      <c r="J38" s="19"/>
      <c r="K38" s="11"/>
      <c r="L38" s="11"/>
      <c r="M38" s="11"/>
      <c r="N38" s="11"/>
      <c r="O38" s="11"/>
      <c r="P38" s="11"/>
      <c r="Q38" s="11"/>
      <c r="R38" s="11"/>
      <c r="S38" s="11"/>
      <c r="T38" s="11"/>
      <c r="U38" s="11"/>
      <c r="V38" s="11"/>
      <c r="W38" s="11"/>
      <c r="X38" s="11"/>
      <c r="Y38" s="11"/>
      <c r="Z38" s="11"/>
      <c r="AA38" s="11"/>
      <c r="AB38" s="11"/>
      <c r="AC38" s="11"/>
      <c r="AD38" s="4"/>
      <c r="AE38" s="11"/>
      <c r="AF38" s="11"/>
      <c r="AG38" s="11"/>
      <c r="AH38" s="11"/>
      <c r="AI38" s="11"/>
      <c r="AJ38" s="11"/>
      <c r="AK38" s="11"/>
      <c r="AL38" s="11"/>
      <c r="AM38" s="11"/>
      <c r="AN38" s="4"/>
      <c r="AO38" s="11"/>
      <c r="AP38" s="11"/>
      <c r="AQ38" s="11"/>
      <c r="AR38" s="11"/>
    </row>
    <row r="39" spans="1:44">
      <c r="A39" s="3"/>
      <c r="B39" s="3">
        <v>2015</v>
      </c>
      <c r="C39" s="9">
        <v>312566465.79</v>
      </c>
      <c r="D39" s="19"/>
      <c r="E39" s="19"/>
      <c r="F39" s="19"/>
      <c r="G39" s="19"/>
      <c r="H39" s="19"/>
      <c r="I39" s="19"/>
      <c r="J39" s="19"/>
      <c r="K39" s="11"/>
      <c r="L39" s="11"/>
      <c r="M39" s="11"/>
      <c r="N39" s="11"/>
      <c r="O39" s="11"/>
      <c r="P39" s="11"/>
      <c r="Q39" s="11"/>
      <c r="R39" s="11"/>
      <c r="S39" s="11"/>
      <c r="T39" s="11"/>
      <c r="U39" s="11"/>
      <c r="V39" s="11"/>
      <c r="W39" s="11"/>
      <c r="X39" s="11"/>
      <c r="Y39" s="11"/>
      <c r="Z39" s="11"/>
      <c r="AA39" s="11"/>
      <c r="AB39" s="11"/>
      <c r="AC39" s="11"/>
      <c r="AD39" s="4"/>
      <c r="AE39" s="11"/>
      <c r="AF39" s="11"/>
      <c r="AG39" s="11"/>
      <c r="AH39" s="11"/>
      <c r="AI39" s="11"/>
      <c r="AJ39" s="11"/>
      <c r="AK39" s="11"/>
      <c r="AL39" s="11"/>
      <c r="AM39" s="11"/>
      <c r="AN39" s="4"/>
      <c r="AO39" s="11"/>
      <c r="AP39" s="11"/>
      <c r="AQ39" s="11"/>
      <c r="AR39" s="11"/>
    </row>
    <row r="40" spans="1:44">
      <c r="A40" s="3"/>
      <c r="B40" s="3">
        <v>2014</v>
      </c>
      <c r="C40" s="9">
        <v>628927180.13</v>
      </c>
      <c r="D40" s="19"/>
      <c r="E40" s="19"/>
      <c r="F40" s="19"/>
      <c r="G40" s="19"/>
      <c r="H40" s="19"/>
      <c r="I40" s="19"/>
      <c r="J40" s="19"/>
      <c r="K40" s="11"/>
      <c r="L40" s="11"/>
      <c r="M40" s="11"/>
      <c r="N40" s="11"/>
      <c r="O40" s="11"/>
      <c r="P40" s="11"/>
      <c r="Q40" s="11"/>
      <c r="R40" s="11"/>
      <c r="S40" s="11"/>
      <c r="T40" s="11"/>
      <c r="U40" s="11"/>
      <c r="V40" s="11"/>
      <c r="W40" s="11"/>
      <c r="X40" s="11"/>
      <c r="Y40" s="11"/>
      <c r="Z40" s="11"/>
      <c r="AA40" s="11"/>
      <c r="AB40" s="11"/>
      <c r="AC40" s="11"/>
      <c r="AD40" s="4"/>
      <c r="AE40" s="11"/>
      <c r="AF40" s="11"/>
      <c r="AG40" s="11"/>
      <c r="AH40" s="11"/>
      <c r="AI40" s="11"/>
      <c r="AJ40" s="11"/>
      <c r="AK40" s="11"/>
      <c r="AL40" s="11"/>
      <c r="AM40" s="11"/>
      <c r="AN40" s="4"/>
      <c r="AO40" s="11"/>
      <c r="AP40" s="11"/>
      <c r="AQ40" s="11"/>
      <c r="AR40" s="11"/>
    </row>
    <row r="41" spans="1:44">
      <c r="A41" s="3"/>
      <c r="B41" s="3">
        <v>2013</v>
      </c>
      <c r="C41" s="9">
        <v>722354329.16</v>
      </c>
      <c r="D41" s="19"/>
      <c r="E41" s="19"/>
      <c r="F41" s="19"/>
      <c r="G41" s="19"/>
      <c r="H41" s="19"/>
      <c r="I41" s="19"/>
      <c r="J41" s="19"/>
      <c r="K41" s="11"/>
      <c r="L41" s="11"/>
      <c r="M41" s="11"/>
      <c r="N41" s="11"/>
      <c r="O41" s="11"/>
      <c r="P41" s="11"/>
      <c r="Q41" s="11"/>
      <c r="R41" s="11"/>
      <c r="S41" s="11"/>
      <c r="T41" s="11"/>
      <c r="U41" s="11"/>
      <c r="V41" s="11"/>
      <c r="W41" s="11"/>
      <c r="X41" s="11"/>
      <c r="Y41" s="11"/>
      <c r="Z41" s="11"/>
      <c r="AA41" s="11"/>
      <c r="AB41" s="11"/>
      <c r="AC41" s="11"/>
      <c r="AD41" s="4"/>
      <c r="AE41" s="11"/>
      <c r="AF41" s="11"/>
      <c r="AG41" s="11"/>
      <c r="AH41" s="11"/>
      <c r="AI41" s="11"/>
      <c r="AJ41" s="11"/>
      <c r="AK41" s="11"/>
      <c r="AL41" s="11"/>
      <c r="AM41" s="11"/>
      <c r="AN41" s="4"/>
      <c r="AO41" s="11"/>
      <c r="AP41" s="11"/>
      <c r="AQ41" s="11"/>
      <c r="AR41" s="11"/>
    </row>
    <row r="42" spans="1:44">
      <c r="A42" s="3"/>
      <c r="B42" s="3">
        <v>2012</v>
      </c>
      <c r="C42" s="9">
        <v>815158524.38</v>
      </c>
      <c r="D42" s="19"/>
      <c r="E42" s="19"/>
      <c r="F42" s="19"/>
      <c r="G42" s="19"/>
      <c r="H42" s="19"/>
      <c r="I42" s="19"/>
      <c r="J42" s="19"/>
      <c r="K42" s="11"/>
      <c r="L42" s="11"/>
      <c r="M42" s="11"/>
      <c r="N42" s="11"/>
      <c r="O42" s="11"/>
      <c r="P42" s="11"/>
      <c r="Q42" s="11"/>
      <c r="R42" s="11"/>
      <c r="S42" s="11"/>
      <c r="T42" s="11"/>
      <c r="U42" s="11"/>
      <c r="V42" s="11"/>
      <c r="W42" s="11"/>
      <c r="X42" s="11"/>
      <c r="Y42" s="11"/>
      <c r="Z42" s="11"/>
      <c r="AA42" s="11"/>
      <c r="AB42" s="11"/>
      <c r="AC42" s="11"/>
      <c r="AD42" s="4"/>
      <c r="AE42" s="11"/>
      <c r="AF42" s="11"/>
      <c r="AG42" s="11"/>
      <c r="AH42" s="11"/>
      <c r="AI42" s="11"/>
      <c r="AJ42" s="11"/>
      <c r="AK42" s="11"/>
      <c r="AL42" s="11"/>
      <c r="AM42" s="11"/>
      <c r="AN42" s="4"/>
      <c r="AO42" s="11"/>
      <c r="AP42" s="11"/>
      <c r="AQ42" s="11"/>
      <c r="AR42" s="11"/>
    </row>
    <row r="43" spans="1:44">
      <c r="A43" s="3"/>
      <c r="B43" s="3">
        <v>2011</v>
      </c>
      <c r="D43" s="19"/>
      <c r="E43" s="19"/>
      <c r="F43" s="19"/>
      <c r="G43" s="19"/>
      <c r="H43" s="19"/>
      <c r="I43" s="19"/>
      <c r="J43" s="19"/>
      <c r="K43" s="11"/>
      <c r="L43" s="11"/>
      <c r="M43" s="11"/>
      <c r="N43" s="11"/>
      <c r="O43" s="11"/>
      <c r="P43" s="11"/>
      <c r="Q43" s="11"/>
      <c r="R43" s="11"/>
      <c r="S43" s="11"/>
      <c r="T43" s="11"/>
      <c r="U43" s="11"/>
      <c r="V43" s="11"/>
      <c r="W43" s="11"/>
      <c r="X43" s="11"/>
      <c r="Y43" s="11"/>
      <c r="Z43" s="11"/>
      <c r="AA43" s="11"/>
      <c r="AB43" s="11"/>
      <c r="AC43" s="11"/>
      <c r="AD43" s="4"/>
      <c r="AE43" s="11"/>
      <c r="AF43" s="11"/>
      <c r="AG43" s="11"/>
      <c r="AH43" s="11"/>
      <c r="AI43" s="11"/>
      <c r="AJ43" s="11"/>
      <c r="AK43" s="11"/>
      <c r="AL43" s="11"/>
      <c r="AM43" s="11"/>
      <c r="AN43" s="4"/>
      <c r="AO43" s="11"/>
      <c r="AP43" s="11"/>
      <c r="AQ43" s="11"/>
      <c r="AR43" s="11"/>
    </row>
    <row r="44" spans="1:44">
      <c r="A44" s="3"/>
      <c r="B44" s="3">
        <v>2010</v>
      </c>
      <c r="D44" s="19"/>
      <c r="E44" s="19"/>
      <c r="F44" s="19"/>
      <c r="G44" s="19"/>
      <c r="H44" s="19"/>
      <c r="I44" s="19"/>
      <c r="J44" s="19"/>
      <c r="K44" s="11"/>
      <c r="L44" s="11"/>
      <c r="M44" s="11"/>
      <c r="N44" s="11"/>
      <c r="O44" s="11"/>
      <c r="P44" s="11"/>
      <c r="Q44" s="11"/>
      <c r="R44" s="11"/>
      <c r="S44" s="11"/>
      <c r="T44" s="11"/>
      <c r="U44" s="11"/>
      <c r="V44" s="11"/>
      <c r="W44" s="11"/>
      <c r="X44" s="11"/>
      <c r="Y44" s="11"/>
      <c r="Z44" s="11"/>
      <c r="AA44" s="11"/>
      <c r="AB44" s="11"/>
      <c r="AC44" s="11"/>
      <c r="AD44" s="4"/>
      <c r="AE44" s="11"/>
      <c r="AF44" s="11"/>
      <c r="AG44" s="11"/>
      <c r="AH44" s="11"/>
      <c r="AI44" s="11"/>
      <c r="AJ44" s="11"/>
      <c r="AK44" s="11"/>
      <c r="AL44" s="11"/>
      <c r="AM44" s="11"/>
      <c r="AN44" s="4"/>
      <c r="AO44" s="11"/>
      <c r="AP44" s="11"/>
      <c r="AQ44" s="11"/>
      <c r="AR44" s="11"/>
    </row>
    <row r="45" spans="1:44">
      <c r="A45" s="3" t="s">
        <v>59</v>
      </c>
      <c r="B45" s="3">
        <v>2023</v>
      </c>
      <c r="C45" s="9">
        <v>4671219910.45</v>
      </c>
      <c r="D45" s="19"/>
      <c r="E45" s="19"/>
      <c r="F45" s="19"/>
      <c r="G45" s="19"/>
      <c r="H45" s="19"/>
      <c r="I45" s="19"/>
      <c r="J45" s="19"/>
      <c r="K45" s="11"/>
      <c r="L45" s="11"/>
      <c r="M45" s="11"/>
      <c r="N45" s="11"/>
      <c r="O45" s="11"/>
      <c r="P45" s="11"/>
      <c r="Q45" s="11"/>
      <c r="R45" s="11"/>
      <c r="S45" s="11"/>
      <c r="T45" s="11"/>
      <c r="U45" s="11"/>
      <c r="V45" s="11"/>
      <c r="W45" s="11"/>
      <c r="X45" s="11"/>
      <c r="Y45" s="11"/>
      <c r="Z45" s="11"/>
      <c r="AA45" s="11"/>
      <c r="AB45" s="11"/>
      <c r="AC45" s="11"/>
      <c r="AD45" s="4"/>
      <c r="AE45" s="11"/>
      <c r="AF45" s="11"/>
      <c r="AG45" s="11"/>
      <c r="AH45" s="11"/>
      <c r="AI45" s="11"/>
      <c r="AJ45" s="11"/>
      <c r="AK45" s="11"/>
      <c r="AL45" s="11"/>
      <c r="AM45" s="11"/>
      <c r="AN45" s="4"/>
      <c r="AO45" s="11"/>
      <c r="AP45" s="11"/>
      <c r="AQ45" s="11"/>
      <c r="AR45" s="11"/>
    </row>
    <row r="46" spans="1:44">
      <c r="A46" s="3"/>
      <c r="B46" s="3">
        <v>2022</v>
      </c>
      <c r="C46" s="9">
        <v>4964018591.38</v>
      </c>
      <c r="D46" s="19"/>
      <c r="E46" s="19"/>
      <c r="F46" s="19"/>
      <c r="G46" s="19"/>
      <c r="H46" s="19"/>
      <c r="I46" s="19"/>
      <c r="J46" s="19"/>
      <c r="K46" s="11"/>
      <c r="L46" s="11"/>
      <c r="M46" s="11"/>
      <c r="N46" s="11"/>
      <c r="O46" s="11"/>
      <c r="P46" s="11"/>
      <c r="Q46" s="11"/>
      <c r="R46" s="11"/>
      <c r="S46" s="11"/>
      <c r="T46" s="11"/>
      <c r="U46" s="11"/>
      <c r="V46" s="11"/>
      <c r="W46" s="11"/>
      <c r="X46" s="11"/>
      <c r="Y46" s="11"/>
      <c r="Z46" s="11"/>
      <c r="AA46" s="11"/>
      <c r="AB46" s="11"/>
      <c r="AC46" s="11"/>
      <c r="AD46" s="4"/>
      <c r="AE46" s="11"/>
      <c r="AF46" s="11"/>
      <c r="AG46" s="11"/>
      <c r="AH46" s="11"/>
      <c r="AI46" s="11"/>
      <c r="AJ46" s="11"/>
      <c r="AK46" s="11"/>
      <c r="AL46" s="11"/>
      <c r="AM46" s="11"/>
      <c r="AN46" s="4"/>
      <c r="AO46" s="11"/>
      <c r="AP46" s="11"/>
      <c r="AQ46" s="11"/>
      <c r="AR46" s="11"/>
    </row>
    <row r="47" spans="1:44">
      <c r="A47" s="3"/>
      <c r="B47" s="3">
        <v>2021</v>
      </c>
      <c r="C47" s="9">
        <v>4040266669.19</v>
      </c>
      <c r="D47" s="19"/>
      <c r="E47" s="19"/>
      <c r="F47" s="19"/>
      <c r="G47" s="19"/>
      <c r="H47" s="19"/>
      <c r="I47" s="19"/>
      <c r="J47" s="19"/>
      <c r="K47" s="11"/>
      <c r="L47" s="11"/>
      <c r="M47" s="11"/>
      <c r="N47" s="11"/>
      <c r="O47" s="11"/>
      <c r="P47" s="11"/>
      <c r="Q47" s="11"/>
      <c r="R47" s="11"/>
      <c r="S47" s="11"/>
      <c r="T47" s="11"/>
      <c r="U47" s="11"/>
      <c r="V47" s="11"/>
      <c r="W47" s="11"/>
      <c r="X47" s="11"/>
      <c r="Y47" s="11"/>
      <c r="Z47" s="11"/>
      <c r="AA47" s="11"/>
      <c r="AB47" s="11"/>
      <c r="AC47" s="11"/>
      <c r="AD47" s="4"/>
      <c r="AE47" s="11"/>
      <c r="AF47" s="11"/>
      <c r="AG47" s="11"/>
      <c r="AH47" s="11"/>
      <c r="AI47" s="11"/>
      <c r="AJ47" s="11"/>
      <c r="AK47" s="11"/>
      <c r="AL47" s="11"/>
      <c r="AM47" s="11"/>
      <c r="AN47" s="4"/>
      <c r="AO47" s="11"/>
      <c r="AP47" s="11"/>
      <c r="AQ47" s="11"/>
      <c r="AR47" s="11"/>
    </row>
    <row r="48" spans="1:44">
      <c r="A48" s="3"/>
      <c r="B48" s="3">
        <v>2020</v>
      </c>
      <c r="C48" s="9">
        <v>2761331891.89</v>
      </c>
      <c r="D48" s="19"/>
      <c r="E48" s="19"/>
      <c r="F48" s="19"/>
      <c r="G48" s="19"/>
      <c r="H48" s="19"/>
      <c r="I48" s="19"/>
      <c r="J48" s="19"/>
      <c r="K48" s="11"/>
      <c r="L48" s="11"/>
      <c r="M48" s="11"/>
      <c r="N48" s="11"/>
      <c r="O48" s="11"/>
      <c r="P48" s="11"/>
      <c r="Q48" s="11"/>
      <c r="R48" s="11"/>
      <c r="S48" s="11"/>
      <c r="T48" s="11"/>
      <c r="U48" s="11"/>
      <c r="V48" s="11"/>
      <c r="W48" s="11"/>
      <c r="X48" s="11"/>
      <c r="Y48" s="11"/>
      <c r="Z48" s="11"/>
      <c r="AA48" s="11"/>
      <c r="AB48" s="11"/>
      <c r="AC48" s="11"/>
      <c r="AD48" s="4"/>
      <c r="AE48" s="11"/>
      <c r="AF48" s="11"/>
      <c r="AG48" s="11"/>
      <c r="AH48" s="11"/>
      <c r="AI48" s="11"/>
      <c r="AJ48" s="11"/>
      <c r="AK48" s="11"/>
      <c r="AL48" s="11"/>
      <c r="AM48" s="11"/>
      <c r="AN48" s="4"/>
      <c r="AO48" s="11"/>
      <c r="AP48" s="11"/>
      <c r="AQ48" s="11"/>
      <c r="AR48" s="11"/>
    </row>
    <row r="49" spans="1:44">
      <c r="A49" s="3"/>
      <c r="B49" s="3">
        <v>2019</v>
      </c>
      <c r="C49" s="9">
        <v>2043572284.02</v>
      </c>
      <c r="D49" s="19"/>
      <c r="E49" s="19"/>
      <c r="F49" s="19"/>
      <c r="G49" s="19"/>
      <c r="H49" s="19"/>
      <c r="I49" s="19"/>
      <c r="J49" s="19"/>
      <c r="K49" s="11"/>
      <c r="L49" s="11"/>
      <c r="M49" s="11"/>
      <c r="N49" s="11"/>
      <c r="O49" s="11"/>
      <c r="P49" s="11"/>
      <c r="Q49" s="11"/>
      <c r="R49" s="11"/>
      <c r="S49" s="11"/>
      <c r="T49" s="11"/>
      <c r="U49" s="11"/>
      <c r="V49" s="11"/>
      <c r="W49" s="11"/>
      <c r="X49" s="11"/>
      <c r="Y49" s="11"/>
      <c r="Z49" s="11"/>
      <c r="AA49" s="11"/>
      <c r="AB49" s="11"/>
      <c r="AC49" s="11"/>
      <c r="AD49" s="4"/>
      <c r="AE49" s="11"/>
      <c r="AF49" s="11"/>
      <c r="AG49" s="11"/>
      <c r="AH49" s="11"/>
      <c r="AI49" s="11"/>
      <c r="AJ49" s="11"/>
      <c r="AK49" s="11"/>
      <c r="AL49" s="11"/>
      <c r="AM49" s="11"/>
      <c r="AN49" s="4"/>
      <c r="AO49" s="11"/>
      <c r="AP49" s="11"/>
      <c r="AQ49" s="11"/>
      <c r="AR49" s="11"/>
    </row>
    <row r="50" spans="1:44">
      <c r="A50" s="3"/>
      <c r="B50" s="3">
        <v>2018</v>
      </c>
      <c r="C50" s="9">
        <v>1672440757.53</v>
      </c>
      <c r="D50" s="19"/>
      <c r="E50" s="19"/>
      <c r="F50" s="19"/>
      <c r="G50" s="19"/>
      <c r="H50" s="19"/>
      <c r="I50" s="19"/>
      <c r="J50" s="19"/>
      <c r="K50" s="11"/>
      <c r="L50" s="11"/>
      <c r="M50" s="11"/>
      <c r="N50" s="11"/>
      <c r="O50" s="11"/>
      <c r="P50" s="11"/>
      <c r="Q50" s="11"/>
      <c r="R50" s="11"/>
      <c r="S50" s="11"/>
      <c r="T50" s="11"/>
      <c r="U50" s="11"/>
      <c r="V50" s="11"/>
      <c r="W50" s="11"/>
      <c r="X50" s="11"/>
      <c r="Y50" s="11"/>
      <c r="Z50" s="11"/>
      <c r="AA50" s="11"/>
      <c r="AB50" s="11"/>
      <c r="AC50" s="11"/>
      <c r="AD50" s="4"/>
      <c r="AE50" s="11"/>
      <c r="AF50" s="11"/>
      <c r="AG50" s="11"/>
      <c r="AH50" s="11"/>
      <c r="AI50" s="11"/>
      <c r="AJ50" s="11"/>
      <c r="AK50" s="11"/>
      <c r="AL50" s="11"/>
      <c r="AM50" s="11"/>
      <c r="AN50" s="4"/>
      <c r="AO50" s="11"/>
      <c r="AP50" s="11"/>
      <c r="AQ50" s="11"/>
      <c r="AR50" s="11"/>
    </row>
    <row r="51" spans="1:44">
      <c r="A51" s="3"/>
      <c r="B51" s="3">
        <v>2017</v>
      </c>
      <c r="C51" s="9">
        <v>1606675332.89</v>
      </c>
      <c r="D51" s="19"/>
      <c r="E51" s="19"/>
      <c r="F51" s="19"/>
      <c r="G51" s="19"/>
      <c r="H51" s="19"/>
      <c r="I51" s="19"/>
      <c r="J51" s="19"/>
      <c r="K51" s="11"/>
      <c r="L51" s="11"/>
      <c r="M51" s="11"/>
      <c r="N51" s="11"/>
      <c r="O51" s="11"/>
      <c r="P51" s="11"/>
      <c r="Q51" s="11"/>
      <c r="R51" s="11"/>
      <c r="S51" s="11"/>
      <c r="T51" s="11"/>
      <c r="U51" s="11"/>
      <c r="V51" s="11"/>
      <c r="W51" s="11"/>
      <c r="X51" s="11"/>
      <c r="Y51" s="11"/>
      <c r="Z51" s="11"/>
      <c r="AA51" s="11"/>
      <c r="AB51" s="11"/>
      <c r="AC51" s="11"/>
      <c r="AD51" s="4"/>
      <c r="AE51" s="11"/>
      <c r="AF51" s="11"/>
      <c r="AG51" s="11"/>
      <c r="AH51" s="11"/>
      <c r="AI51" s="11"/>
      <c r="AJ51" s="11"/>
      <c r="AK51" s="11"/>
      <c r="AL51" s="11"/>
      <c r="AM51" s="11"/>
      <c r="AN51" s="4"/>
      <c r="AO51" s="11"/>
      <c r="AP51" s="11"/>
      <c r="AQ51" s="11"/>
      <c r="AR51" s="11"/>
    </row>
    <row r="52" spans="1:44">
      <c r="A52" s="3"/>
      <c r="B52" s="3">
        <v>2016</v>
      </c>
      <c r="C52" s="9">
        <v>1839086853.57</v>
      </c>
      <c r="D52" s="19"/>
      <c r="E52" s="19"/>
      <c r="F52" s="19"/>
      <c r="G52" s="19"/>
      <c r="H52" s="19"/>
      <c r="I52" s="19"/>
      <c r="J52" s="19"/>
      <c r="K52" s="11"/>
      <c r="L52" s="11"/>
      <c r="M52" s="11"/>
      <c r="N52" s="11"/>
      <c r="O52" s="11"/>
      <c r="P52" s="11"/>
      <c r="Q52" s="11"/>
      <c r="R52" s="11"/>
      <c r="S52" s="11"/>
      <c r="T52" s="11"/>
      <c r="U52" s="11"/>
      <c r="V52" s="11"/>
      <c r="W52" s="11"/>
      <c r="X52" s="11"/>
      <c r="Y52" s="11"/>
      <c r="Z52" s="11"/>
      <c r="AA52" s="11"/>
      <c r="AB52" s="11"/>
      <c r="AC52" s="11"/>
      <c r="AD52" s="4"/>
      <c r="AE52" s="11"/>
      <c r="AF52" s="11"/>
      <c r="AG52" s="11"/>
      <c r="AH52" s="11"/>
      <c r="AI52" s="11"/>
      <c r="AJ52" s="11"/>
      <c r="AK52" s="11"/>
      <c r="AL52" s="11"/>
      <c r="AM52" s="11"/>
      <c r="AN52" s="4"/>
      <c r="AO52" s="11"/>
      <c r="AP52" s="11"/>
      <c r="AQ52" s="11"/>
      <c r="AR52" s="11"/>
    </row>
    <row r="53" spans="1:44">
      <c r="A53" s="3"/>
      <c r="B53" s="3">
        <v>2015</v>
      </c>
      <c r="C53" s="9">
        <v>269052057.8</v>
      </c>
      <c r="D53" s="19"/>
      <c r="E53" s="19"/>
      <c r="F53" s="19"/>
      <c r="G53" s="19"/>
      <c r="H53" s="19"/>
      <c r="I53" s="19"/>
      <c r="J53" s="19"/>
      <c r="K53" s="11"/>
      <c r="L53" s="11"/>
      <c r="M53" s="11"/>
      <c r="N53" s="11"/>
      <c r="O53" s="11"/>
      <c r="P53" s="11"/>
      <c r="Q53" s="11"/>
      <c r="R53" s="11"/>
      <c r="S53" s="11"/>
      <c r="T53" s="11"/>
      <c r="U53" s="11"/>
      <c r="V53" s="11"/>
      <c r="W53" s="11"/>
      <c r="X53" s="11"/>
      <c r="Y53" s="11"/>
      <c r="Z53" s="11"/>
      <c r="AA53" s="11"/>
      <c r="AB53" s="11"/>
      <c r="AC53" s="11"/>
      <c r="AD53" s="4"/>
      <c r="AE53" s="11"/>
      <c r="AF53" s="11"/>
      <c r="AG53" s="11"/>
      <c r="AH53" s="11"/>
      <c r="AI53" s="11"/>
      <c r="AJ53" s="11"/>
      <c r="AK53" s="11"/>
      <c r="AL53" s="11"/>
      <c r="AM53" s="11"/>
      <c r="AN53" s="4"/>
      <c r="AO53" s="11"/>
      <c r="AP53" s="11"/>
      <c r="AQ53" s="11"/>
      <c r="AR53" s="11"/>
    </row>
    <row r="54" spans="1:44">
      <c r="A54" s="3"/>
      <c r="B54" s="3">
        <v>2014</v>
      </c>
      <c r="C54" s="9">
        <v>23934236.42</v>
      </c>
      <c r="D54" s="19"/>
      <c r="E54" s="19"/>
      <c r="F54" s="19"/>
      <c r="G54" s="19"/>
      <c r="H54" s="19"/>
      <c r="I54" s="19"/>
      <c r="J54" s="19"/>
      <c r="K54" s="11"/>
      <c r="L54" s="11"/>
      <c r="M54" s="11"/>
      <c r="N54" s="11"/>
      <c r="O54" s="11"/>
      <c r="P54" s="11"/>
      <c r="Q54" s="11"/>
      <c r="R54" s="11"/>
      <c r="S54" s="11"/>
      <c r="T54" s="11"/>
      <c r="U54" s="11"/>
      <c r="V54" s="11"/>
      <c r="W54" s="11"/>
      <c r="X54" s="11"/>
      <c r="Y54" s="11"/>
      <c r="Z54" s="11"/>
      <c r="AA54" s="11"/>
      <c r="AB54" s="11"/>
      <c r="AC54" s="11"/>
      <c r="AD54" s="4"/>
      <c r="AE54" s="11"/>
      <c r="AF54" s="11"/>
      <c r="AG54" s="11"/>
      <c r="AH54" s="11"/>
      <c r="AI54" s="11"/>
      <c r="AJ54" s="11"/>
      <c r="AK54" s="11"/>
      <c r="AL54" s="11"/>
      <c r="AM54" s="11"/>
      <c r="AN54" s="4"/>
      <c r="AO54" s="11"/>
      <c r="AP54" s="11"/>
      <c r="AQ54" s="11"/>
      <c r="AR54" s="11"/>
    </row>
    <row r="55" spans="1:44">
      <c r="A55" s="3"/>
      <c r="B55" s="3">
        <v>2013</v>
      </c>
      <c r="C55" s="9">
        <v>25030802.98</v>
      </c>
      <c r="D55" s="19"/>
      <c r="E55" s="19"/>
      <c r="F55" s="19"/>
      <c r="G55" s="19"/>
      <c r="H55" s="19"/>
      <c r="I55" s="19"/>
      <c r="J55" s="19"/>
      <c r="K55" s="11"/>
      <c r="L55" s="11"/>
      <c r="M55" s="11"/>
      <c r="N55" s="11"/>
      <c r="O55" s="11"/>
      <c r="P55" s="11"/>
      <c r="Q55" s="11"/>
      <c r="R55" s="11"/>
      <c r="S55" s="11"/>
      <c r="T55" s="11"/>
      <c r="U55" s="11"/>
      <c r="V55" s="11"/>
      <c r="W55" s="11"/>
      <c r="X55" s="11"/>
      <c r="Y55" s="11"/>
      <c r="Z55" s="11"/>
      <c r="AA55" s="11"/>
      <c r="AB55" s="11"/>
      <c r="AC55" s="11"/>
      <c r="AD55" s="4"/>
      <c r="AE55" s="11"/>
      <c r="AF55" s="11"/>
      <c r="AG55" s="11"/>
      <c r="AH55" s="11"/>
      <c r="AI55" s="11"/>
      <c r="AJ55" s="11"/>
      <c r="AK55" s="11"/>
      <c r="AL55" s="11"/>
      <c r="AM55" s="11"/>
      <c r="AN55" s="4"/>
      <c r="AO55" s="11"/>
      <c r="AP55" s="11"/>
      <c r="AQ55" s="11"/>
      <c r="AR55" s="11"/>
    </row>
    <row r="56" spans="1:44">
      <c r="A56" s="3"/>
      <c r="B56" s="3">
        <v>2012</v>
      </c>
      <c r="C56" s="9">
        <v>21881849.8</v>
      </c>
      <c r="D56" s="19"/>
      <c r="E56" s="19"/>
      <c r="F56" s="19"/>
      <c r="G56" s="19"/>
      <c r="H56" s="19"/>
      <c r="I56" s="19"/>
      <c r="J56" s="19"/>
      <c r="K56" s="11"/>
      <c r="L56" s="11"/>
      <c r="M56" s="11"/>
      <c r="N56" s="11"/>
      <c r="O56" s="11"/>
      <c r="P56" s="11"/>
      <c r="Q56" s="11"/>
      <c r="R56" s="11"/>
      <c r="S56" s="11"/>
      <c r="T56" s="11"/>
      <c r="U56" s="11"/>
      <c r="V56" s="11"/>
      <c r="W56" s="11"/>
      <c r="X56" s="11"/>
      <c r="Y56" s="11"/>
      <c r="Z56" s="11"/>
      <c r="AA56" s="11"/>
      <c r="AB56" s="11"/>
      <c r="AC56" s="11"/>
      <c r="AD56" s="4"/>
      <c r="AE56" s="11"/>
      <c r="AF56" s="11"/>
      <c r="AG56" s="11"/>
      <c r="AH56" s="11"/>
      <c r="AI56" s="11"/>
      <c r="AJ56" s="11"/>
      <c r="AK56" s="11"/>
      <c r="AL56" s="11"/>
      <c r="AM56" s="11"/>
      <c r="AN56" s="4"/>
      <c r="AO56" s="11"/>
      <c r="AP56" s="11"/>
      <c r="AQ56" s="11"/>
      <c r="AR56" s="11"/>
    </row>
    <row r="57" spans="1:44">
      <c r="A57" s="3"/>
      <c r="B57" s="3">
        <v>2011</v>
      </c>
      <c r="D57" s="19"/>
      <c r="E57" s="19"/>
      <c r="F57" s="19"/>
      <c r="G57" s="19"/>
      <c r="H57" s="19"/>
      <c r="I57" s="19"/>
      <c r="J57" s="19"/>
      <c r="K57" s="11"/>
      <c r="L57" s="11"/>
      <c r="M57" s="11"/>
      <c r="N57" s="11"/>
      <c r="O57" s="11"/>
      <c r="P57" s="11"/>
      <c r="Q57" s="11"/>
      <c r="R57" s="11"/>
      <c r="S57" s="11"/>
      <c r="T57" s="11"/>
      <c r="U57" s="11"/>
      <c r="V57" s="11"/>
      <c r="W57" s="11"/>
      <c r="X57" s="11"/>
      <c r="Y57" s="11"/>
      <c r="Z57" s="11"/>
      <c r="AA57" s="11"/>
      <c r="AB57" s="11"/>
      <c r="AC57" s="11"/>
      <c r="AD57" s="4"/>
      <c r="AE57" s="11"/>
      <c r="AF57" s="11"/>
      <c r="AG57" s="11"/>
      <c r="AH57" s="11"/>
      <c r="AI57" s="11"/>
      <c r="AJ57" s="11"/>
      <c r="AK57" s="11"/>
      <c r="AL57" s="11"/>
      <c r="AM57" s="11"/>
      <c r="AN57" s="4"/>
      <c r="AO57" s="11"/>
      <c r="AP57" s="11"/>
      <c r="AQ57" s="11"/>
      <c r="AR57" s="11"/>
    </row>
    <row r="58" spans="1:44">
      <c r="A58" s="3"/>
      <c r="B58" s="3">
        <v>2010</v>
      </c>
      <c r="D58" s="19"/>
      <c r="E58" s="19"/>
      <c r="F58" s="19"/>
      <c r="G58" s="19"/>
      <c r="H58" s="19"/>
      <c r="I58" s="19"/>
      <c r="J58" s="19"/>
      <c r="K58" s="11"/>
      <c r="L58" s="11"/>
      <c r="M58" s="11"/>
      <c r="N58" s="11"/>
      <c r="O58" s="11"/>
      <c r="P58" s="11"/>
      <c r="Q58" s="11"/>
      <c r="R58" s="11"/>
      <c r="S58" s="11"/>
      <c r="T58" s="11"/>
      <c r="U58" s="11"/>
      <c r="V58" s="11"/>
      <c r="W58" s="11"/>
      <c r="X58" s="11"/>
      <c r="Y58" s="11"/>
      <c r="Z58" s="11"/>
      <c r="AA58" s="11"/>
      <c r="AB58" s="11"/>
      <c r="AC58" s="11"/>
      <c r="AD58" s="4"/>
      <c r="AE58" s="11"/>
      <c r="AF58" s="11"/>
      <c r="AG58" s="11"/>
      <c r="AH58" s="11"/>
      <c r="AI58" s="11"/>
      <c r="AJ58" s="11"/>
      <c r="AK58" s="11"/>
      <c r="AL58" s="11"/>
      <c r="AM58" s="11"/>
      <c r="AN58" s="4"/>
      <c r="AO58" s="11"/>
      <c r="AP58" s="11"/>
      <c r="AQ58" s="11"/>
      <c r="AR58" s="11"/>
    </row>
    <row r="59" spans="1:44">
      <c r="A59" s="3" t="s">
        <v>60</v>
      </c>
      <c r="B59" s="3">
        <v>2023</v>
      </c>
      <c r="C59" s="9">
        <v>2956908543.44</v>
      </c>
      <c r="D59" s="19"/>
      <c r="E59" s="19"/>
      <c r="F59" s="19"/>
      <c r="G59" s="19"/>
      <c r="H59" s="19"/>
      <c r="I59" s="19"/>
      <c r="J59" s="19"/>
      <c r="K59" s="11"/>
      <c r="L59" s="11"/>
      <c r="M59" s="11"/>
      <c r="N59" s="11"/>
      <c r="O59" s="11"/>
      <c r="P59" s="11"/>
      <c r="Q59" s="11"/>
      <c r="R59" s="11"/>
      <c r="S59" s="11"/>
      <c r="T59" s="11"/>
      <c r="U59" s="11"/>
      <c r="V59" s="11"/>
      <c r="W59" s="11"/>
      <c r="X59" s="11"/>
      <c r="Y59" s="11"/>
      <c r="Z59" s="11"/>
      <c r="AA59" s="11"/>
      <c r="AB59" s="11"/>
      <c r="AC59" s="11"/>
      <c r="AD59" s="4"/>
      <c r="AE59" s="11"/>
      <c r="AF59" s="11"/>
      <c r="AG59" s="11"/>
      <c r="AH59" s="11"/>
      <c r="AI59" s="11"/>
      <c r="AJ59" s="11"/>
      <c r="AK59" s="11"/>
      <c r="AL59" s="11"/>
      <c r="AM59" s="11"/>
      <c r="AN59" s="4"/>
      <c r="AO59" s="11"/>
      <c r="AP59" s="11"/>
      <c r="AQ59" s="11"/>
      <c r="AR59" s="11"/>
    </row>
    <row r="60" spans="1:44">
      <c r="A60" s="3"/>
      <c r="B60" s="3">
        <v>2022</v>
      </c>
      <c r="C60" s="9">
        <v>2673975055.18</v>
      </c>
      <c r="D60" s="19"/>
      <c r="E60" s="19"/>
      <c r="F60" s="19"/>
      <c r="G60" s="19"/>
      <c r="H60" s="19"/>
      <c r="I60" s="19"/>
      <c r="J60" s="19"/>
      <c r="K60" s="11"/>
      <c r="L60" s="11"/>
      <c r="M60" s="11"/>
      <c r="N60" s="11"/>
      <c r="O60" s="11"/>
      <c r="P60" s="11"/>
      <c r="Q60" s="11"/>
      <c r="R60" s="11"/>
      <c r="S60" s="11"/>
      <c r="T60" s="11"/>
      <c r="U60" s="11"/>
      <c r="V60" s="11"/>
      <c r="W60" s="11"/>
      <c r="X60" s="11"/>
      <c r="Y60" s="11"/>
      <c r="Z60" s="11"/>
      <c r="AA60" s="11"/>
      <c r="AB60" s="11"/>
      <c r="AC60" s="11"/>
      <c r="AD60" s="4"/>
      <c r="AE60" s="11"/>
      <c r="AF60" s="11"/>
      <c r="AG60" s="11"/>
      <c r="AH60" s="11"/>
      <c r="AI60" s="11"/>
      <c r="AJ60" s="11"/>
      <c r="AK60" s="11"/>
      <c r="AL60" s="11"/>
      <c r="AM60" s="11"/>
      <c r="AN60" s="4"/>
      <c r="AO60" s="11"/>
      <c r="AP60" s="11"/>
      <c r="AQ60" s="11"/>
      <c r="AR60" s="11"/>
    </row>
    <row r="61" spans="1:44">
      <c r="A61" s="3"/>
      <c r="B61" s="3">
        <v>2021</v>
      </c>
      <c r="C61" s="9">
        <v>4560536615.32</v>
      </c>
      <c r="D61" s="19"/>
      <c r="E61" s="19"/>
      <c r="F61" s="19"/>
      <c r="G61" s="19"/>
      <c r="H61" s="19"/>
      <c r="I61" s="19"/>
      <c r="J61" s="19"/>
      <c r="K61" s="11"/>
      <c r="L61" s="11"/>
      <c r="M61" s="11"/>
      <c r="N61" s="11"/>
      <c r="O61" s="11"/>
      <c r="P61" s="11"/>
      <c r="Q61" s="11"/>
      <c r="R61" s="11"/>
      <c r="S61" s="11"/>
      <c r="T61" s="11"/>
      <c r="U61" s="11"/>
      <c r="V61" s="11"/>
      <c r="W61" s="11"/>
      <c r="X61" s="11"/>
      <c r="Y61" s="11"/>
      <c r="Z61" s="11"/>
      <c r="AA61" s="11"/>
      <c r="AB61" s="11"/>
      <c r="AC61" s="11"/>
      <c r="AD61" s="4"/>
      <c r="AE61" s="11"/>
      <c r="AF61" s="11"/>
      <c r="AG61" s="11"/>
      <c r="AH61" s="11"/>
      <c r="AI61" s="11"/>
      <c r="AJ61" s="11"/>
      <c r="AK61" s="11"/>
      <c r="AL61" s="11"/>
      <c r="AM61" s="11"/>
      <c r="AN61" s="4"/>
      <c r="AO61" s="11"/>
      <c r="AP61" s="11"/>
      <c r="AQ61" s="11"/>
      <c r="AR61" s="11"/>
    </row>
    <row r="62" spans="1:44">
      <c r="A62" s="3"/>
      <c r="B62" s="3">
        <v>2020</v>
      </c>
      <c r="C62" s="9">
        <v>3558378856.98</v>
      </c>
      <c r="D62" s="19"/>
      <c r="E62" s="19"/>
      <c r="F62" s="19"/>
      <c r="G62" s="19"/>
      <c r="H62" s="19"/>
      <c r="I62" s="19"/>
      <c r="J62" s="19"/>
      <c r="K62" s="11"/>
      <c r="L62" s="11"/>
      <c r="M62" s="11"/>
      <c r="N62" s="11"/>
      <c r="O62" s="11"/>
      <c r="P62" s="11"/>
      <c r="Q62" s="11"/>
      <c r="R62" s="11"/>
      <c r="S62" s="11"/>
      <c r="T62" s="11"/>
      <c r="U62" s="11"/>
      <c r="V62" s="11"/>
      <c r="W62" s="11"/>
      <c r="X62" s="11"/>
      <c r="Y62" s="11"/>
      <c r="Z62" s="11"/>
      <c r="AA62" s="11"/>
      <c r="AB62" s="11"/>
      <c r="AC62" s="11"/>
      <c r="AD62" s="4"/>
      <c r="AE62" s="11"/>
      <c r="AF62" s="11"/>
      <c r="AG62" s="11"/>
      <c r="AH62" s="11"/>
      <c r="AI62" s="11"/>
      <c r="AJ62" s="11"/>
      <c r="AK62" s="11"/>
      <c r="AL62" s="11"/>
      <c r="AM62" s="11"/>
      <c r="AN62" s="4"/>
      <c r="AO62" s="11"/>
      <c r="AP62" s="11"/>
      <c r="AQ62" s="11"/>
      <c r="AR62" s="11"/>
    </row>
    <row r="63" spans="1:44">
      <c r="A63" s="3"/>
      <c r="B63" s="3">
        <v>2019</v>
      </c>
      <c r="C63" s="9">
        <v>3018611048.42</v>
      </c>
      <c r="D63" s="19"/>
      <c r="E63" s="19"/>
      <c r="F63" s="19"/>
      <c r="G63" s="19"/>
      <c r="H63" s="19"/>
      <c r="I63" s="19"/>
      <c r="J63" s="19"/>
      <c r="K63" s="11"/>
      <c r="L63" s="11"/>
      <c r="M63" s="11"/>
      <c r="N63" s="11"/>
      <c r="O63" s="11"/>
      <c r="P63" s="11"/>
      <c r="Q63" s="11"/>
      <c r="R63" s="11"/>
      <c r="S63" s="11"/>
      <c r="T63" s="11"/>
      <c r="U63" s="11"/>
      <c r="V63" s="11"/>
      <c r="W63" s="11"/>
      <c r="X63" s="11"/>
      <c r="Y63" s="11"/>
      <c r="Z63" s="11"/>
      <c r="AA63" s="11"/>
      <c r="AB63" s="11"/>
      <c r="AC63" s="11"/>
      <c r="AD63" s="4"/>
      <c r="AE63" s="11"/>
      <c r="AF63" s="11"/>
      <c r="AG63" s="11"/>
      <c r="AH63" s="11"/>
      <c r="AI63" s="11"/>
      <c r="AJ63" s="11"/>
      <c r="AK63" s="11"/>
      <c r="AL63" s="11"/>
      <c r="AM63" s="11"/>
      <c r="AN63" s="4"/>
      <c r="AO63" s="11"/>
      <c r="AP63" s="11"/>
      <c r="AQ63" s="11"/>
      <c r="AR63" s="11"/>
    </row>
    <row r="64" spans="1:44">
      <c r="A64" s="3"/>
      <c r="B64" s="3">
        <v>2018</v>
      </c>
      <c r="C64" s="9">
        <v>3624451902.54</v>
      </c>
      <c r="D64" s="19"/>
      <c r="E64" s="19"/>
      <c r="F64" s="19"/>
      <c r="G64" s="19"/>
      <c r="H64" s="19"/>
      <c r="I64" s="19"/>
      <c r="J64" s="19"/>
      <c r="K64" s="11"/>
      <c r="L64" s="11"/>
      <c r="M64" s="11"/>
      <c r="N64" s="11"/>
      <c r="O64" s="11"/>
      <c r="P64" s="11"/>
      <c r="Q64" s="11"/>
      <c r="R64" s="11"/>
      <c r="S64" s="11"/>
      <c r="T64" s="11"/>
      <c r="U64" s="11"/>
      <c r="V64" s="11"/>
      <c r="W64" s="11"/>
      <c r="X64" s="11"/>
      <c r="Y64" s="11"/>
      <c r="Z64" s="11"/>
      <c r="AA64" s="11"/>
      <c r="AB64" s="11"/>
      <c r="AC64" s="11"/>
      <c r="AD64" s="4"/>
      <c r="AE64" s="11"/>
      <c r="AF64" s="11"/>
      <c r="AG64" s="11"/>
      <c r="AH64" s="11"/>
      <c r="AI64" s="11"/>
      <c r="AJ64" s="11"/>
      <c r="AK64" s="11"/>
      <c r="AL64" s="11"/>
      <c r="AM64" s="11"/>
      <c r="AN64" s="4"/>
      <c r="AO64" s="11"/>
      <c r="AP64" s="11"/>
      <c r="AQ64" s="11"/>
      <c r="AR64" s="11"/>
    </row>
    <row r="65" spans="1:44">
      <c r="A65" s="3"/>
      <c r="B65" s="3">
        <v>2017</v>
      </c>
      <c r="C65" s="9">
        <v>3518597625.04</v>
      </c>
      <c r="D65" s="19"/>
      <c r="E65" s="19"/>
      <c r="F65" s="19"/>
      <c r="G65" s="19"/>
      <c r="H65" s="19"/>
      <c r="I65" s="19"/>
      <c r="J65" s="19"/>
      <c r="K65" s="11"/>
      <c r="L65" s="11"/>
      <c r="M65" s="11"/>
      <c r="N65" s="11"/>
      <c r="O65" s="11"/>
      <c r="P65" s="11"/>
      <c r="Q65" s="11"/>
      <c r="R65" s="11"/>
      <c r="S65" s="11"/>
      <c r="T65" s="11"/>
      <c r="U65" s="11"/>
      <c r="V65" s="11"/>
      <c r="W65" s="11"/>
      <c r="X65" s="11"/>
      <c r="Y65" s="11"/>
      <c r="Z65" s="11"/>
      <c r="AA65" s="11"/>
      <c r="AB65" s="11"/>
      <c r="AC65" s="11"/>
      <c r="AD65" s="4"/>
      <c r="AE65" s="11"/>
      <c r="AF65" s="11"/>
      <c r="AG65" s="11"/>
      <c r="AH65" s="11"/>
      <c r="AI65" s="11"/>
      <c r="AJ65" s="11"/>
      <c r="AK65" s="11"/>
      <c r="AL65" s="11"/>
      <c r="AM65" s="11"/>
      <c r="AN65" s="4"/>
      <c r="AO65" s="11"/>
      <c r="AP65" s="11"/>
      <c r="AQ65" s="11"/>
      <c r="AR65" s="11"/>
    </row>
    <row r="66" spans="1:44">
      <c r="A66" s="3"/>
      <c r="B66" s="3">
        <v>2016</v>
      </c>
      <c r="C66" s="9">
        <v>3742359871.69</v>
      </c>
      <c r="D66" s="19"/>
      <c r="E66" s="19"/>
      <c r="F66" s="19"/>
      <c r="G66" s="19"/>
      <c r="H66" s="19"/>
      <c r="I66" s="19"/>
      <c r="J66" s="19"/>
      <c r="K66" s="11"/>
      <c r="L66" s="11"/>
      <c r="M66" s="11"/>
      <c r="N66" s="11"/>
      <c r="O66" s="11"/>
      <c r="P66" s="11"/>
      <c r="Q66" s="11"/>
      <c r="R66" s="11"/>
      <c r="S66" s="11"/>
      <c r="T66" s="11"/>
      <c r="U66" s="11"/>
      <c r="V66" s="11"/>
      <c r="W66" s="11"/>
      <c r="X66" s="11"/>
      <c r="Y66" s="11"/>
      <c r="Z66" s="11"/>
      <c r="AA66" s="11"/>
      <c r="AB66" s="11"/>
      <c r="AC66" s="11"/>
      <c r="AD66" s="4"/>
      <c r="AE66" s="11"/>
      <c r="AF66" s="11"/>
      <c r="AG66" s="11"/>
      <c r="AH66" s="11"/>
      <c r="AI66" s="11"/>
      <c r="AJ66" s="11"/>
      <c r="AK66" s="11"/>
      <c r="AL66" s="11"/>
      <c r="AM66" s="11"/>
      <c r="AN66" s="4"/>
      <c r="AO66" s="11"/>
      <c r="AP66" s="11"/>
      <c r="AQ66" s="11"/>
      <c r="AR66" s="11"/>
    </row>
    <row r="67" spans="1:44">
      <c r="A67" s="3"/>
      <c r="B67" s="3">
        <v>2015</v>
      </c>
      <c r="C67" s="9">
        <v>3516552055.47</v>
      </c>
      <c r="D67" s="19"/>
      <c r="E67" s="19"/>
      <c r="F67" s="19"/>
      <c r="G67" s="19"/>
      <c r="H67" s="19"/>
      <c r="I67" s="19"/>
      <c r="J67" s="19"/>
      <c r="K67" s="11"/>
      <c r="L67" s="11"/>
      <c r="M67" s="11"/>
      <c r="N67" s="11"/>
      <c r="O67" s="11"/>
      <c r="P67" s="11"/>
      <c r="Q67" s="11"/>
      <c r="R67" s="11"/>
      <c r="S67" s="11"/>
      <c r="T67" s="11"/>
      <c r="U67" s="11"/>
      <c r="V67" s="11"/>
      <c r="W67" s="11"/>
      <c r="X67" s="11"/>
      <c r="Y67" s="11"/>
      <c r="Z67" s="11"/>
      <c r="AA67" s="11"/>
      <c r="AB67" s="11"/>
      <c r="AC67" s="11"/>
      <c r="AD67" s="4"/>
      <c r="AE67" s="11"/>
      <c r="AF67" s="11"/>
      <c r="AG67" s="11"/>
      <c r="AH67" s="11"/>
      <c r="AI67" s="11"/>
      <c r="AJ67" s="11"/>
      <c r="AK67" s="11"/>
      <c r="AL67" s="11"/>
      <c r="AM67" s="11"/>
      <c r="AN67" s="4"/>
      <c r="AO67" s="11"/>
      <c r="AP67" s="11"/>
      <c r="AQ67" s="11"/>
      <c r="AR67" s="11"/>
    </row>
    <row r="68" spans="1:44">
      <c r="A68" s="3"/>
      <c r="B68" s="3">
        <v>2014</v>
      </c>
      <c r="C68" s="9">
        <v>3685910847.63</v>
      </c>
      <c r="D68" s="19"/>
      <c r="E68" s="19"/>
      <c r="F68" s="19"/>
      <c r="G68" s="19"/>
      <c r="H68" s="19"/>
      <c r="I68" s="19"/>
      <c r="J68" s="19"/>
      <c r="K68" s="11"/>
      <c r="L68" s="11"/>
      <c r="M68" s="11"/>
      <c r="N68" s="11"/>
      <c r="O68" s="11"/>
      <c r="P68" s="11"/>
      <c r="Q68" s="11"/>
      <c r="R68" s="11"/>
      <c r="S68" s="11"/>
      <c r="T68" s="11"/>
      <c r="U68" s="11"/>
      <c r="V68" s="11"/>
      <c r="W68" s="11"/>
      <c r="X68" s="11"/>
      <c r="Y68" s="11"/>
      <c r="Z68" s="11"/>
      <c r="AA68" s="11"/>
      <c r="AB68" s="11"/>
      <c r="AC68" s="11"/>
      <c r="AD68" s="4"/>
      <c r="AE68" s="11"/>
      <c r="AF68" s="11"/>
      <c r="AG68" s="11"/>
      <c r="AH68" s="11"/>
      <c r="AI68" s="11"/>
      <c r="AJ68" s="11"/>
      <c r="AK68" s="11"/>
      <c r="AL68" s="11"/>
      <c r="AM68" s="11"/>
      <c r="AN68" s="4"/>
      <c r="AO68" s="11"/>
      <c r="AP68" s="11"/>
      <c r="AQ68" s="11"/>
      <c r="AR68" s="11"/>
    </row>
    <row r="69" spans="1:44">
      <c r="A69" s="3"/>
      <c r="B69" s="3">
        <v>2013</v>
      </c>
      <c r="C69" s="9">
        <v>3792665946.21</v>
      </c>
      <c r="D69" s="19"/>
      <c r="E69" s="19"/>
      <c r="F69" s="19"/>
      <c r="G69" s="19"/>
      <c r="H69" s="19"/>
      <c r="I69" s="19"/>
      <c r="J69" s="19"/>
      <c r="K69" s="11"/>
      <c r="L69" s="11"/>
      <c r="M69" s="11"/>
      <c r="N69" s="11"/>
      <c r="O69" s="11"/>
      <c r="P69" s="11"/>
      <c r="Q69" s="11"/>
      <c r="R69" s="11"/>
      <c r="S69" s="11"/>
      <c r="T69" s="11"/>
      <c r="U69" s="11"/>
      <c r="V69" s="11"/>
      <c r="W69" s="11"/>
      <c r="X69" s="11"/>
      <c r="Y69" s="11"/>
      <c r="Z69" s="11"/>
      <c r="AA69" s="11"/>
      <c r="AB69" s="11"/>
      <c r="AC69" s="11"/>
      <c r="AD69" s="4"/>
      <c r="AE69" s="11"/>
      <c r="AF69" s="11"/>
      <c r="AG69" s="11"/>
      <c r="AH69" s="11"/>
      <c r="AI69" s="11"/>
      <c r="AJ69" s="11"/>
      <c r="AK69" s="11"/>
      <c r="AL69" s="11"/>
      <c r="AM69" s="11"/>
      <c r="AN69" s="4"/>
      <c r="AO69" s="11"/>
      <c r="AP69" s="11"/>
      <c r="AQ69" s="11"/>
      <c r="AR69" s="11"/>
    </row>
    <row r="70" spans="1:44">
      <c r="A70" s="3"/>
      <c r="B70" s="3">
        <v>2012</v>
      </c>
      <c r="C70" s="9">
        <v>3397122771.16</v>
      </c>
      <c r="D70" s="19"/>
      <c r="E70" s="19"/>
      <c r="F70" s="19"/>
      <c r="G70" s="19"/>
      <c r="H70" s="19"/>
      <c r="I70" s="19"/>
      <c r="J70" s="19"/>
      <c r="K70" s="11"/>
      <c r="L70" s="11"/>
      <c r="M70" s="11"/>
      <c r="N70" s="11"/>
      <c r="O70" s="11"/>
      <c r="P70" s="11"/>
      <c r="Q70" s="11"/>
      <c r="R70" s="11"/>
      <c r="S70" s="11"/>
      <c r="T70" s="11"/>
      <c r="U70" s="11"/>
      <c r="V70" s="11"/>
      <c r="W70" s="11"/>
      <c r="X70" s="11"/>
      <c r="Y70" s="11"/>
      <c r="Z70" s="11"/>
      <c r="AA70" s="11"/>
      <c r="AB70" s="11"/>
      <c r="AC70" s="11"/>
      <c r="AD70" s="4"/>
      <c r="AE70" s="11"/>
      <c r="AF70" s="11"/>
      <c r="AG70" s="11"/>
      <c r="AH70" s="11"/>
      <c r="AI70" s="11"/>
      <c r="AJ70" s="11"/>
      <c r="AK70" s="11"/>
      <c r="AL70" s="11"/>
      <c r="AM70" s="11"/>
      <c r="AN70" s="4"/>
      <c r="AO70" s="11"/>
      <c r="AP70" s="11"/>
      <c r="AQ70" s="11"/>
      <c r="AR70" s="11"/>
    </row>
    <row r="71" spans="1:44">
      <c r="A71" s="3"/>
      <c r="B71" s="3">
        <v>2011</v>
      </c>
      <c r="D71" s="19"/>
      <c r="E71" s="19"/>
      <c r="F71" s="19"/>
      <c r="G71" s="19"/>
      <c r="H71" s="19"/>
      <c r="I71" s="19"/>
      <c r="J71" s="19"/>
      <c r="K71" s="11"/>
      <c r="L71" s="11"/>
      <c r="M71" s="11"/>
      <c r="N71" s="11"/>
      <c r="O71" s="11"/>
      <c r="P71" s="11"/>
      <c r="Q71" s="11"/>
      <c r="R71" s="11"/>
      <c r="S71" s="11"/>
      <c r="T71" s="11"/>
      <c r="U71" s="11"/>
      <c r="V71" s="11"/>
      <c r="W71" s="11"/>
      <c r="X71" s="11"/>
      <c r="Y71" s="11"/>
      <c r="Z71" s="11"/>
      <c r="AA71" s="11"/>
      <c r="AB71" s="11"/>
      <c r="AC71" s="11"/>
      <c r="AD71" s="4"/>
      <c r="AE71" s="11"/>
      <c r="AF71" s="11"/>
      <c r="AG71" s="11"/>
      <c r="AH71" s="11"/>
      <c r="AI71" s="11"/>
      <c r="AJ71" s="11"/>
      <c r="AK71" s="11"/>
      <c r="AL71" s="11"/>
      <c r="AM71" s="11"/>
      <c r="AN71" s="4"/>
      <c r="AO71" s="11"/>
      <c r="AP71" s="11"/>
      <c r="AQ71" s="11"/>
      <c r="AR71" s="11"/>
    </row>
    <row r="72" spans="1:44">
      <c r="A72" s="3"/>
      <c r="B72" s="3">
        <v>2010</v>
      </c>
      <c r="D72" s="19"/>
      <c r="E72" s="19"/>
      <c r="F72" s="19"/>
      <c r="G72" s="19"/>
      <c r="H72" s="19"/>
      <c r="I72" s="19"/>
      <c r="J72" s="19"/>
      <c r="K72" s="11"/>
      <c r="L72" s="11"/>
      <c r="M72" s="11"/>
      <c r="N72" s="11"/>
      <c r="O72" s="11"/>
      <c r="P72" s="11"/>
      <c r="Q72" s="11"/>
      <c r="R72" s="11"/>
      <c r="S72" s="11"/>
      <c r="T72" s="11"/>
      <c r="U72" s="11"/>
      <c r="V72" s="11"/>
      <c r="W72" s="11"/>
      <c r="X72" s="11"/>
      <c r="Y72" s="11"/>
      <c r="Z72" s="11"/>
      <c r="AA72" s="11"/>
      <c r="AB72" s="11"/>
      <c r="AC72" s="11"/>
      <c r="AD72" s="4"/>
      <c r="AE72" s="11"/>
      <c r="AF72" s="11"/>
      <c r="AG72" s="11"/>
      <c r="AH72" s="11"/>
      <c r="AI72" s="11"/>
      <c r="AJ72" s="11"/>
      <c r="AK72" s="11"/>
      <c r="AL72" s="11"/>
      <c r="AM72" s="11"/>
      <c r="AN72" s="4"/>
      <c r="AO72" s="11"/>
      <c r="AP72" s="11"/>
      <c r="AQ72" s="11"/>
      <c r="AR72" s="11"/>
    </row>
    <row r="73" spans="1:44">
      <c r="A73" s="3" t="s">
        <v>61</v>
      </c>
      <c r="B73" s="3">
        <v>2023</v>
      </c>
      <c r="C73" s="9">
        <v>8397376449.68</v>
      </c>
      <c r="D73" s="19"/>
      <c r="E73" s="19"/>
      <c r="F73" s="19"/>
      <c r="G73" s="19"/>
      <c r="H73" s="19"/>
      <c r="I73" s="19"/>
      <c r="J73" s="19"/>
      <c r="K73" s="11"/>
      <c r="L73" s="11"/>
      <c r="M73" s="11"/>
      <c r="N73" s="11"/>
      <c r="O73" s="11"/>
      <c r="P73" s="11"/>
      <c r="Q73" s="11"/>
      <c r="R73" s="11"/>
      <c r="S73" s="11"/>
      <c r="T73" s="11"/>
      <c r="U73" s="11"/>
      <c r="V73" s="11"/>
      <c r="W73" s="11"/>
      <c r="X73" s="11"/>
      <c r="Y73" s="11"/>
      <c r="Z73" s="11"/>
      <c r="AA73" s="11"/>
      <c r="AB73" s="11"/>
      <c r="AC73" s="11"/>
      <c r="AD73" s="4"/>
      <c r="AE73" s="11"/>
      <c r="AF73" s="11"/>
      <c r="AG73" s="11"/>
      <c r="AH73" s="11"/>
      <c r="AI73" s="11"/>
      <c r="AJ73" s="11"/>
      <c r="AK73" s="11"/>
      <c r="AL73" s="11"/>
      <c r="AM73" s="11"/>
      <c r="AN73" s="4"/>
      <c r="AO73" s="11"/>
      <c r="AP73" s="11"/>
      <c r="AQ73" s="11"/>
      <c r="AR73" s="11"/>
    </row>
    <row r="74" spans="1:44">
      <c r="A74" s="3"/>
      <c r="B74" s="3">
        <v>2022</v>
      </c>
      <c r="C74" s="9">
        <v>7254505869.82</v>
      </c>
      <c r="D74" s="19"/>
      <c r="E74" s="19"/>
      <c r="F74" s="19"/>
      <c r="G74" s="19"/>
      <c r="H74" s="19"/>
      <c r="I74" s="19"/>
      <c r="J74" s="19"/>
      <c r="K74" s="11"/>
      <c r="L74" s="11"/>
      <c r="M74" s="11"/>
      <c r="N74" s="11"/>
      <c r="O74" s="11"/>
      <c r="P74" s="11"/>
      <c r="Q74" s="11"/>
      <c r="R74" s="11"/>
      <c r="S74" s="11"/>
      <c r="T74" s="11"/>
      <c r="U74" s="11"/>
      <c r="V74" s="11"/>
      <c r="W74" s="11"/>
      <c r="X74" s="11"/>
      <c r="Y74" s="11"/>
      <c r="Z74" s="11"/>
      <c r="AA74" s="11"/>
      <c r="AB74" s="11"/>
      <c r="AC74" s="11"/>
      <c r="AD74" s="4"/>
      <c r="AE74" s="11"/>
      <c r="AF74" s="11"/>
      <c r="AG74" s="11"/>
      <c r="AH74" s="11"/>
      <c r="AI74" s="11"/>
      <c r="AJ74" s="11"/>
      <c r="AK74" s="11"/>
      <c r="AL74" s="11"/>
      <c r="AM74" s="11"/>
      <c r="AN74" s="4"/>
      <c r="AO74" s="11"/>
      <c r="AP74" s="11"/>
      <c r="AQ74" s="11"/>
      <c r="AR74" s="11"/>
    </row>
    <row r="75" spans="1:44">
      <c r="A75" s="3"/>
      <c r="B75" s="3">
        <v>2021</v>
      </c>
      <c r="C75" s="9">
        <v>7650574587.36</v>
      </c>
      <c r="D75" s="19"/>
      <c r="E75" s="19"/>
      <c r="F75" s="19"/>
      <c r="G75" s="19"/>
      <c r="H75" s="19"/>
      <c r="I75" s="19"/>
      <c r="J75" s="19"/>
      <c r="K75" s="11"/>
      <c r="L75" s="11"/>
      <c r="M75" s="11"/>
      <c r="N75" s="11"/>
      <c r="O75" s="11"/>
      <c r="P75" s="11"/>
      <c r="Q75" s="11"/>
      <c r="R75" s="11"/>
      <c r="S75" s="11"/>
      <c r="T75" s="11"/>
      <c r="U75" s="11"/>
      <c r="V75" s="11"/>
      <c r="W75" s="11"/>
      <c r="X75" s="11"/>
      <c r="Y75" s="11"/>
      <c r="Z75" s="11"/>
      <c r="AA75" s="11"/>
      <c r="AB75" s="11"/>
      <c r="AC75" s="11"/>
      <c r="AD75" s="4"/>
      <c r="AE75" s="11"/>
      <c r="AF75" s="11"/>
      <c r="AG75" s="11"/>
      <c r="AH75" s="11"/>
      <c r="AI75" s="11"/>
      <c r="AJ75" s="11"/>
      <c r="AK75" s="11"/>
      <c r="AL75" s="11"/>
      <c r="AM75" s="11"/>
      <c r="AN75" s="4"/>
      <c r="AO75" s="11"/>
      <c r="AP75" s="11"/>
      <c r="AQ75" s="11"/>
      <c r="AR75" s="11"/>
    </row>
    <row r="76" spans="1:44">
      <c r="A76" s="3"/>
      <c r="B76" s="3">
        <v>2020</v>
      </c>
      <c r="C76" s="9">
        <v>7011521922.61</v>
      </c>
      <c r="D76" s="19"/>
      <c r="E76" s="19"/>
      <c r="F76" s="19"/>
      <c r="G76" s="19"/>
      <c r="H76" s="19"/>
      <c r="I76" s="19"/>
      <c r="J76" s="19"/>
      <c r="K76" s="11"/>
      <c r="L76" s="11"/>
      <c r="M76" s="11"/>
      <c r="N76" s="11"/>
      <c r="O76" s="11"/>
      <c r="P76" s="11"/>
      <c r="Q76" s="11"/>
      <c r="R76" s="11"/>
      <c r="S76" s="11"/>
      <c r="T76" s="11"/>
      <c r="U76" s="11"/>
      <c r="V76" s="11"/>
      <c r="W76" s="11"/>
      <c r="X76" s="11"/>
      <c r="Y76" s="11"/>
      <c r="Z76" s="11"/>
      <c r="AA76" s="11"/>
      <c r="AB76" s="11"/>
      <c r="AC76" s="11"/>
      <c r="AD76" s="4"/>
      <c r="AE76" s="11"/>
      <c r="AF76" s="11"/>
      <c r="AG76" s="11"/>
      <c r="AH76" s="11"/>
      <c r="AI76" s="11"/>
      <c r="AJ76" s="11"/>
      <c r="AK76" s="11"/>
      <c r="AL76" s="11"/>
      <c r="AM76" s="11"/>
      <c r="AN76" s="4"/>
      <c r="AO76" s="11"/>
      <c r="AP76" s="11"/>
      <c r="AQ76" s="11"/>
      <c r="AR76" s="11"/>
    </row>
    <row r="77" spans="1:44">
      <c r="A77" s="3"/>
      <c r="B77" s="3">
        <v>2019</v>
      </c>
      <c r="C77" s="9">
        <v>8275475142.43</v>
      </c>
      <c r="D77" s="19"/>
      <c r="E77" s="19"/>
      <c r="F77" s="19"/>
      <c r="G77" s="19"/>
      <c r="H77" s="19"/>
      <c r="I77" s="19"/>
      <c r="J77" s="19"/>
      <c r="K77" s="11"/>
      <c r="L77" s="11"/>
      <c r="M77" s="11"/>
      <c r="N77" s="11"/>
      <c r="O77" s="11"/>
      <c r="P77" s="11"/>
      <c r="Q77" s="11"/>
      <c r="R77" s="11"/>
      <c r="S77" s="11"/>
      <c r="T77" s="11"/>
      <c r="U77" s="11"/>
      <c r="V77" s="11"/>
      <c r="W77" s="11"/>
      <c r="X77" s="11"/>
      <c r="Y77" s="11"/>
      <c r="Z77" s="11"/>
      <c r="AA77" s="11"/>
      <c r="AB77" s="11"/>
      <c r="AC77" s="11"/>
      <c r="AD77" s="4"/>
      <c r="AE77" s="11"/>
      <c r="AF77" s="11"/>
      <c r="AG77" s="11"/>
      <c r="AH77" s="11"/>
      <c r="AI77" s="11"/>
      <c r="AJ77" s="11"/>
      <c r="AK77" s="11"/>
      <c r="AL77" s="11"/>
      <c r="AM77" s="11"/>
      <c r="AN77" s="4"/>
      <c r="AO77" s="11"/>
      <c r="AP77" s="11"/>
      <c r="AQ77" s="11"/>
      <c r="AR77" s="11"/>
    </row>
    <row r="78" spans="1:44">
      <c r="A78" s="3"/>
      <c r="B78" s="3">
        <v>2018</v>
      </c>
      <c r="C78" s="9">
        <v>10311521910.01</v>
      </c>
      <c r="D78" s="19"/>
      <c r="E78" s="19"/>
      <c r="F78" s="19"/>
      <c r="G78" s="19"/>
      <c r="H78" s="19"/>
      <c r="I78" s="19"/>
      <c r="J78" s="19"/>
      <c r="K78" s="11"/>
      <c r="L78" s="11"/>
      <c r="M78" s="11"/>
      <c r="N78" s="11"/>
      <c r="O78" s="11"/>
      <c r="P78" s="11"/>
      <c r="Q78" s="11"/>
      <c r="R78" s="11"/>
      <c r="S78" s="11"/>
      <c r="T78" s="11"/>
      <c r="U78" s="11"/>
      <c r="V78" s="11"/>
      <c r="W78" s="11"/>
      <c r="X78" s="11"/>
      <c r="Y78" s="11"/>
      <c r="Z78" s="11"/>
      <c r="AA78" s="11"/>
      <c r="AB78" s="11"/>
      <c r="AC78" s="11"/>
      <c r="AD78" s="4"/>
      <c r="AE78" s="11"/>
      <c r="AF78" s="11"/>
      <c r="AG78" s="11"/>
      <c r="AH78" s="11"/>
      <c r="AI78" s="11"/>
      <c r="AJ78" s="11"/>
      <c r="AK78" s="11"/>
      <c r="AL78" s="11"/>
      <c r="AM78" s="11"/>
      <c r="AN78" s="4"/>
      <c r="AO78" s="11"/>
      <c r="AP78" s="11"/>
      <c r="AQ78" s="11"/>
      <c r="AR78" s="11"/>
    </row>
    <row r="79" spans="1:44">
      <c r="A79" s="3"/>
      <c r="B79" s="3">
        <v>2017</v>
      </c>
      <c r="C79" s="9">
        <v>10649668033.06</v>
      </c>
      <c r="D79" s="19"/>
      <c r="E79" s="19"/>
      <c r="F79" s="19"/>
      <c r="G79" s="19"/>
      <c r="H79" s="19"/>
      <c r="I79" s="19"/>
      <c r="J79" s="19"/>
      <c r="K79" s="11"/>
      <c r="L79" s="11"/>
      <c r="M79" s="11"/>
      <c r="N79" s="11"/>
      <c r="O79" s="11"/>
      <c r="P79" s="11"/>
      <c r="Q79" s="11"/>
      <c r="R79" s="11"/>
      <c r="S79" s="11"/>
      <c r="T79" s="11"/>
      <c r="U79" s="11"/>
      <c r="V79" s="11"/>
      <c r="W79" s="11"/>
      <c r="X79" s="11"/>
      <c r="Y79" s="11"/>
      <c r="Z79" s="11"/>
      <c r="AA79" s="11"/>
      <c r="AB79" s="11"/>
      <c r="AC79" s="11"/>
      <c r="AD79" s="4"/>
      <c r="AE79" s="11"/>
      <c r="AF79" s="11"/>
      <c r="AG79" s="11"/>
      <c r="AH79" s="11"/>
      <c r="AI79" s="11"/>
      <c r="AJ79" s="11"/>
      <c r="AK79" s="11"/>
      <c r="AL79" s="11"/>
      <c r="AM79" s="11"/>
      <c r="AN79" s="4"/>
      <c r="AO79" s="11"/>
      <c r="AP79" s="11"/>
      <c r="AQ79" s="11"/>
      <c r="AR79" s="11"/>
    </row>
    <row r="80" spans="1:44">
      <c r="A80" s="3"/>
      <c r="B80" s="3">
        <v>2016</v>
      </c>
      <c r="C80" s="9">
        <v>8163616123.87</v>
      </c>
      <c r="D80" s="19"/>
      <c r="E80" s="19"/>
      <c r="F80" s="19"/>
      <c r="G80" s="19"/>
      <c r="H80" s="19"/>
      <c r="I80" s="19"/>
      <c r="J80" s="19"/>
      <c r="K80" s="11"/>
      <c r="L80" s="11"/>
      <c r="M80" s="11"/>
      <c r="N80" s="11"/>
      <c r="O80" s="11"/>
      <c r="P80" s="11"/>
      <c r="Q80" s="11"/>
      <c r="R80" s="11"/>
      <c r="S80" s="11"/>
      <c r="T80" s="11"/>
      <c r="U80" s="11"/>
      <c r="V80" s="11"/>
      <c r="W80" s="11"/>
      <c r="X80" s="11"/>
      <c r="Y80" s="11"/>
      <c r="Z80" s="11"/>
      <c r="AA80" s="11"/>
      <c r="AB80" s="11"/>
      <c r="AC80" s="11"/>
      <c r="AD80" s="4"/>
      <c r="AE80" s="11"/>
      <c r="AF80" s="11"/>
      <c r="AG80" s="11"/>
      <c r="AH80" s="11"/>
      <c r="AI80" s="11"/>
      <c r="AJ80" s="11"/>
      <c r="AK80" s="11"/>
      <c r="AL80" s="11"/>
      <c r="AM80" s="11"/>
      <c r="AN80" s="4"/>
      <c r="AO80" s="11"/>
      <c r="AP80" s="11"/>
      <c r="AQ80" s="11"/>
      <c r="AR80" s="11"/>
    </row>
    <row r="81" spans="1:44">
      <c r="A81" s="3"/>
      <c r="B81" s="3">
        <v>2015</v>
      </c>
      <c r="C81" s="9">
        <v>8884519997.61</v>
      </c>
      <c r="D81" s="19"/>
      <c r="E81" s="19"/>
      <c r="F81" s="19"/>
      <c r="G81" s="19"/>
      <c r="H81" s="19"/>
      <c r="I81" s="19"/>
      <c r="J81" s="19"/>
      <c r="K81" s="11"/>
      <c r="L81" s="11"/>
      <c r="M81" s="11"/>
      <c r="N81" s="11"/>
      <c r="O81" s="11"/>
      <c r="P81" s="11"/>
      <c r="Q81" s="11"/>
      <c r="R81" s="11"/>
      <c r="S81" s="11"/>
      <c r="T81" s="11"/>
      <c r="U81" s="11"/>
      <c r="V81" s="11"/>
      <c r="W81" s="11"/>
      <c r="X81" s="11"/>
      <c r="Y81" s="11"/>
      <c r="Z81" s="11"/>
      <c r="AA81" s="11"/>
      <c r="AB81" s="11"/>
      <c r="AC81" s="11"/>
      <c r="AD81" s="4"/>
      <c r="AE81" s="11"/>
      <c r="AF81" s="11"/>
      <c r="AG81" s="11"/>
      <c r="AH81" s="11"/>
      <c r="AI81" s="11"/>
      <c r="AJ81" s="11"/>
      <c r="AK81" s="11"/>
      <c r="AL81" s="11"/>
      <c r="AM81" s="11"/>
      <c r="AN81" s="4"/>
      <c r="AO81" s="11"/>
      <c r="AP81" s="11"/>
      <c r="AQ81" s="11"/>
      <c r="AR81" s="11"/>
    </row>
    <row r="82" spans="1:44">
      <c r="A82" s="3"/>
      <c r="B82" s="3">
        <v>2014</v>
      </c>
      <c r="C82" s="9">
        <v>4641347606.66</v>
      </c>
      <c r="D82" s="19"/>
      <c r="E82" s="19"/>
      <c r="F82" s="19"/>
      <c r="G82" s="19"/>
      <c r="H82" s="19"/>
      <c r="I82" s="19"/>
      <c r="J82" s="19"/>
      <c r="K82" s="11"/>
      <c r="L82" s="11"/>
      <c r="M82" s="11"/>
      <c r="N82" s="11"/>
      <c r="O82" s="11"/>
      <c r="P82" s="11"/>
      <c r="Q82" s="11"/>
      <c r="R82" s="11"/>
      <c r="S82" s="11"/>
      <c r="T82" s="11"/>
      <c r="U82" s="11"/>
      <c r="V82" s="11"/>
      <c r="W82" s="11"/>
      <c r="X82" s="11"/>
      <c r="Y82" s="11"/>
      <c r="Z82" s="11"/>
      <c r="AA82" s="11"/>
      <c r="AB82" s="11"/>
      <c r="AC82" s="11"/>
      <c r="AD82" s="4"/>
      <c r="AE82" s="11"/>
      <c r="AF82" s="11"/>
      <c r="AG82" s="11"/>
      <c r="AH82" s="11"/>
      <c r="AI82" s="11"/>
      <c r="AJ82" s="11"/>
      <c r="AK82" s="11"/>
      <c r="AL82" s="11"/>
      <c r="AM82" s="11"/>
      <c r="AN82" s="4"/>
      <c r="AO82" s="11"/>
      <c r="AP82" s="11"/>
      <c r="AQ82" s="11"/>
      <c r="AR82" s="11"/>
    </row>
    <row r="83" spans="1:44">
      <c r="A83" s="3"/>
      <c r="B83" s="3">
        <v>2013</v>
      </c>
      <c r="C83" s="9">
        <v>4128069011.64</v>
      </c>
      <c r="D83" s="19"/>
      <c r="E83" s="19"/>
      <c r="F83" s="19"/>
      <c r="G83" s="19"/>
      <c r="H83" s="19"/>
      <c r="I83" s="19"/>
      <c r="J83" s="19"/>
      <c r="K83" s="11"/>
      <c r="L83" s="11"/>
      <c r="M83" s="11"/>
      <c r="N83" s="11"/>
      <c r="O83" s="11"/>
      <c r="P83" s="11"/>
      <c r="Q83" s="11"/>
      <c r="R83" s="11"/>
      <c r="S83" s="11"/>
      <c r="T83" s="11"/>
      <c r="U83" s="11"/>
      <c r="V83" s="11"/>
      <c r="W83" s="11"/>
      <c r="X83" s="11"/>
      <c r="Y83" s="11"/>
      <c r="Z83" s="11"/>
      <c r="AA83" s="11"/>
      <c r="AB83" s="11"/>
      <c r="AC83" s="11"/>
      <c r="AD83" s="4"/>
      <c r="AE83" s="11"/>
      <c r="AF83" s="11"/>
      <c r="AG83" s="11"/>
      <c r="AH83" s="11"/>
      <c r="AI83" s="11"/>
      <c r="AJ83" s="11"/>
      <c r="AK83" s="11"/>
      <c r="AL83" s="11"/>
      <c r="AM83" s="11"/>
      <c r="AN83" s="4"/>
      <c r="AO83" s="11"/>
      <c r="AP83" s="11"/>
      <c r="AQ83" s="11"/>
      <c r="AR83" s="11"/>
    </row>
    <row r="84" spans="1:44">
      <c r="A84" s="3"/>
      <c r="B84" s="3">
        <v>2012</v>
      </c>
      <c r="C84" s="9">
        <v>2807040880.24</v>
      </c>
      <c r="D84" s="19"/>
      <c r="E84" s="19"/>
      <c r="F84" s="19"/>
      <c r="G84" s="19"/>
      <c r="H84" s="19"/>
      <c r="I84" s="19"/>
      <c r="J84" s="19"/>
      <c r="K84" s="11"/>
      <c r="L84" s="11"/>
      <c r="M84" s="11"/>
      <c r="N84" s="11"/>
      <c r="O84" s="11"/>
      <c r="P84" s="11"/>
      <c r="Q84" s="11"/>
      <c r="R84" s="11"/>
      <c r="S84" s="11"/>
      <c r="T84" s="11"/>
      <c r="U84" s="11"/>
      <c r="V84" s="11"/>
      <c r="W84" s="11"/>
      <c r="X84" s="11"/>
      <c r="Y84" s="11"/>
      <c r="Z84" s="11"/>
      <c r="AA84" s="11"/>
      <c r="AB84" s="11"/>
      <c r="AC84" s="11"/>
      <c r="AD84" s="4"/>
      <c r="AE84" s="11"/>
      <c r="AF84" s="11"/>
      <c r="AG84" s="11"/>
      <c r="AH84" s="11"/>
      <c r="AI84" s="11"/>
      <c r="AJ84" s="11"/>
      <c r="AK84" s="11"/>
      <c r="AL84" s="11"/>
      <c r="AM84" s="11"/>
      <c r="AN84" s="4"/>
      <c r="AO84" s="11"/>
      <c r="AP84" s="11"/>
      <c r="AQ84" s="11"/>
      <c r="AR84" s="11"/>
    </row>
    <row r="85" spans="1:44">
      <c r="A85" s="3"/>
      <c r="B85" s="3">
        <v>2011</v>
      </c>
      <c r="D85" s="19"/>
      <c r="E85" s="19"/>
      <c r="F85" s="19"/>
      <c r="G85" s="19"/>
      <c r="H85" s="19"/>
      <c r="I85" s="19"/>
      <c r="J85" s="19"/>
      <c r="K85" s="11"/>
      <c r="L85" s="11"/>
      <c r="M85" s="11"/>
      <c r="N85" s="11"/>
      <c r="O85" s="11"/>
      <c r="P85" s="11"/>
      <c r="Q85" s="11"/>
      <c r="R85" s="11"/>
      <c r="S85" s="11"/>
      <c r="T85" s="11"/>
      <c r="U85" s="11"/>
      <c r="V85" s="11"/>
      <c r="W85" s="11"/>
      <c r="X85" s="11"/>
      <c r="Y85" s="11"/>
      <c r="Z85" s="11"/>
      <c r="AA85" s="11"/>
      <c r="AB85" s="11"/>
      <c r="AC85" s="11"/>
      <c r="AD85" s="4"/>
      <c r="AE85" s="11"/>
      <c r="AF85" s="11"/>
      <c r="AG85" s="11"/>
      <c r="AH85" s="11"/>
      <c r="AI85" s="11"/>
      <c r="AJ85" s="11"/>
      <c r="AK85" s="11"/>
      <c r="AL85" s="11"/>
      <c r="AM85" s="11"/>
      <c r="AN85" s="4"/>
      <c r="AO85" s="11"/>
      <c r="AP85" s="11"/>
      <c r="AQ85" s="11"/>
      <c r="AR85" s="11"/>
    </row>
    <row r="86" spans="1:44">
      <c r="A86" s="3"/>
      <c r="B86" s="3">
        <v>2010</v>
      </c>
      <c r="D86" s="19"/>
      <c r="E86" s="19"/>
      <c r="F86" s="19"/>
      <c r="G86" s="19"/>
      <c r="H86" s="19"/>
      <c r="I86" s="19"/>
      <c r="J86" s="19"/>
      <c r="K86" s="11"/>
      <c r="L86" s="11"/>
      <c r="M86" s="11"/>
      <c r="N86" s="11"/>
      <c r="O86" s="11"/>
      <c r="P86" s="11"/>
      <c r="Q86" s="11"/>
      <c r="R86" s="11"/>
      <c r="S86" s="11"/>
      <c r="T86" s="11"/>
      <c r="U86" s="11"/>
      <c r="V86" s="11"/>
      <c r="W86" s="11"/>
      <c r="X86" s="11"/>
      <c r="Y86" s="11"/>
      <c r="Z86" s="11"/>
      <c r="AA86" s="11"/>
      <c r="AB86" s="11"/>
      <c r="AC86" s="11"/>
      <c r="AD86" s="4"/>
      <c r="AE86" s="11"/>
      <c r="AF86" s="11"/>
      <c r="AG86" s="11"/>
      <c r="AH86" s="11"/>
      <c r="AI86" s="11"/>
      <c r="AJ86" s="11"/>
      <c r="AK86" s="11"/>
      <c r="AL86" s="11"/>
      <c r="AM86" s="11"/>
      <c r="AN86" s="4"/>
      <c r="AO86" s="11"/>
      <c r="AP86" s="11"/>
      <c r="AQ86" s="11"/>
      <c r="AR86" s="11"/>
    </row>
    <row r="87" spans="1:44">
      <c r="A87" s="3" t="s">
        <v>62</v>
      </c>
      <c r="B87" s="3">
        <v>2023</v>
      </c>
      <c r="C87" s="9">
        <v>17195427674.58</v>
      </c>
      <c r="D87" s="19"/>
      <c r="E87" s="19"/>
      <c r="F87" s="19"/>
      <c r="G87" s="19"/>
      <c r="H87" s="19"/>
      <c r="I87" s="19"/>
      <c r="J87" s="19"/>
      <c r="K87" s="11"/>
      <c r="L87" s="11"/>
      <c r="M87" s="11"/>
      <c r="N87" s="11"/>
      <c r="O87" s="11"/>
      <c r="P87" s="11"/>
      <c r="Q87" s="11"/>
      <c r="R87" s="11"/>
      <c r="S87" s="11"/>
      <c r="T87" s="11"/>
      <c r="U87" s="11"/>
      <c r="V87" s="11"/>
      <c r="W87" s="11"/>
      <c r="X87" s="11"/>
      <c r="Y87" s="11"/>
      <c r="Z87" s="11"/>
      <c r="AA87" s="11"/>
      <c r="AB87" s="11"/>
      <c r="AC87" s="11"/>
      <c r="AD87" s="4"/>
      <c r="AE87" s="11"/>
      <c r="AF87" s="11"/>
      <c r="AG87" s="11"/>
      <c r="AH87" s="11"/>
      <c r="AI87" s="11"/>
      <c r="AJ87" s="11"/>
      <c r="AK87" s="11"/>
      <c r="AL87" s="11"/>
      <c r="AM87" s="11"/>
      <c r="AN87" s="4"/>
      <c r="AO87" s="11"/>
      <c r="AP87" s="11"/>
      <c r="AQ87" s="11"/>
      <c r="AR87" s="11"/>
    </row>
    <row r="88" spans="1:44">
      <c r="A88" s="3"/>
      <c r="B88" s="3">
        <v>2022</v>
      </c>
      <c r="C88" s="9">
        <v>17684922590.39</v>
      </c>
      <c r="D88" s="19"/>
      <c r="E88" s="19"/>
      <c r="F88" s="19"/>
      <c r="G88" s="19"/>
      <c r="H88" s="19"/>
      <c r="I88" s="19"/>
      <c r="J88" s="19"/>
      <c r="K88" s="11"/>
      <c r="L88" s="11"/>
      <c r="M88" s="11"/>
      <c r="N88" s="11"/>
      <c r="O88" s="11"/>
      <c r="P88" s="11"/>
      <c r="Q88" s="11"/>
      <c r="R88" s="11"/>
      <c r="S88" s="11"/>
      <c r="T88" s="11"/>
      <c r="U88" s="11"/>
      <c r="V88" s="11"/>
      <c r="W88" s="11"/>
      <c r="X88" s="11"/>
      <c r="Y88" s="11"/>
      <c r="Z88" s="11"/>
      <c r="AA88" s="11"/>
      <c r="AB88" s="11"/>
      <c r="AC88" s="11"/>
      <c r="AD88" s="4"/>
      <c r="AE88" s="11"/>
      <c r="AF88" s="11"/>
      <c r="AG88" s="11"/>
      <c r="AH88" s="11"/>
      <c r="AI88" s="11"/>
      <c r="AJ88" s="11"/>
      <c r="AK88" s="11"/>
      <c r="AL88" s="11"/>
      <c r="AM88" s="11"/>
      <c r="AN88" s="4"/>
      <c r="AO88" s="11"/>
      <c r="AP88" s="11"/>
      <c r="AQ88" s="11"/>
      <c r="AR88" s="11"/>
    </row>
    <row r="89" spans="1:44">
      <c r="A89" s="3"/>
      <c r="B89" s="3">
        <v>2021</v>
      </c>
      <c r="C89" s="9">
        <v>18992548023.58</v>
      </c>
      <c r="D89" s="19"/>
      <c r="E89" s="19"/>
      <c r="F89" s="19"/>
      <c r="G89" s="19"/>
      <c r="H89" s="19"/>
      <c r="I89" s="19"/>
      <c r="J89" s="19"/>
      <c r="K89" s="11"/>
      <c r="L89" s="11"/>
      <c r="M89" s="11"/>
      <c r="N89" s="11"/>
      <c r="O89" s="11"/>
      <c r="P89" s="11"/>
      <c r="Q89" s="11"/>
      <c r="R89" s="11"/>
      <c r="S89" s="11"/>
      <c r="T89" s="11"/>
      <c r="U89" s="11"/>
      <c r="V89" s="11"/>
      <c r="W89" s="11"/>
      <c r="X89" s="11"/>
      <c r="Y89" s="11"/>
      <c r="Z89" s="11"/>
      <c r="AA89" s="11"/>
      <c r="AB89" s="11"/>
      <c r="AC89" s="11"/>
      <c r="AD89" s="4"/>
      <c r="AE89" s="11"/>
      <c r="AF89" s="11"/>
      <c r="AG89" s="11"/>
      <c r="AH89" s="11"/>
      <c r="AI89" s="11"/>
      <c r="AJ89" s="11"/>
      <c r="AK89" s="11"/>
      <c r="AL89" s="11"/>
      <c r="AM89" s="11"/>
      <c r="AN89" s="4"/>
      <c r="AO89" s="11"/>
      <c r="AP89" s="11"/>
      <c r="AQ89" s="11"/>
      <c r="AR89" s="11"/>
    </row>
    <row r="90" spans="1:44">
      <c r="A90" s="3"/>
      <c r="B90" s="3">
        <v>2020</v>
      </c>
      <c r="C90" s="9">
        <v>20783592605.53</v>
      </c>
      <c r="D90" s="19"/>
      <c r="E90" s="19"/>
      <c r="F90" s="19"/>
      <c r="G90" s="19"/>
      <c r="H90" s="19"/>
      <c r="I90" s="19"/>
      <c r="J90" s="19"/>
      <c r="K90" s="11"/>
      <c r="L90" s="11"/>
      <c r="M90" s="11"/>
      <c r="N90" s="11"/>
      <c r="O90" s="11"/>
      <c r="P90" s="11"/>
      <c r="Q90" s="11"/>
      <c r="R90" s="11"/>
      <c r="S90" s="11"/>
      <c r="T90" s="11"/>
      <c r="U90" s="11"/>
      <c r="V90" s="11"/>
      <c r="W90" s="11"/>
      <c r="X90" s="11"/>
      <c r="Y90" s="11"/>
      <c r="Z90" s="11"/>
      <c r="AA90" s="11"/>
      <c r="AB90" s="11"/>
      <c r="AC90" s="11"/>
      <c r="AD90" s="4"/>
      <c r="AE90" s="11"/>
      <c r="AF90" s="11"/>
      <c r="AG90" s="11"/>
      <c r="AH90" s="11"/>
      <c r="AI90" s="11"/>
      <c r="AJ90" s="11"/>
      <c r="AK90" s="11"/>
      <c r="AL90" s="11"/>
      <c r="AM90" s="11"/>
      <c r="AN90" s="4"/>
      <c r="AO90" s="11"/>
      <c r="AP90" s="11"/>
      <c r="AQ90" s="11"/>
      <c r="AR90" s="11"/>
    </row>
    <row r="91" spans="1:44">
      <c r="A91" s="3"/>
      <c r="B91" s="3">
        <v>2019</v>
      </c>
      <c r="C91" s="9">
        <v>22398640520.4</v>
      </c>
      <c r="D91" s="19"/>
      <c r="E91" s="19"/>
      <c r="F91" s="19"/>
      <c r="G91" s="19"/>
      <c r="H91" s="19"/>
      <c r="I91" s="19"/>
      <c r="J91" s="19"/>
      <c r="K91" s="11"/>
      <c r="L91" s="11"/>
      <c r="M91" s="11"/>
      <c r="N91" s="11"/>
      <c r="O91" s="11"/>
      <c r="P91" s="11"/>
      <c r="Q91" s="11"/>
      <c r="R91" s="11"/>
      <c r="S91" s="11"/>
      <c r="T91" s="11"/>
      <c r="U91" s="11"/>
      <c r="V91" s="11"/>
      <c r="W91" s="11"/>
      <c r="X91" s="11"/>
      <c r="Y91" s="11"/>
      <c r="Z91" s="11"/>
      <c r="AA91" s="11"/>
      <c r="AB91" s="11"/>
      <c r="AC91" s="11"/>
      <c r="AD91" s="4"/>
      <c r="AE91" s="11"/>
      <c r="AF91" s="11"/>
      <c r="AG91" s="11"/>
      <c r="AH91" s="11"/>
      <c r="AI91" s="11"/>
      <c r="AJ91" s="11"/>
      <c r="AK91" s="11"/>
      <c r="AL91" s="11"/>
      <c r="AM91" s="11"/>
      <c r="AN91" s="4"/>
      <c r="AO91" s="11"/>
      <c r="AP91" s="11"/>
      <c r="AQ91" s="11"/>
      <c r="AR91" s="11"/>
    </row>
    <row r="92" spans="1:44">
      <c r="A92" s="3"/>
      <c r="B92" s="3">
        <v>2018</v>
      </c>
      <c r="C92" s="9">
        <v>23268773898.56</v>
      </c>
      <c r="D92" s="19"/>
      <c r="E92" s="19"/>
      <c r="F92" s="19"/>
      <c r="G92" s="19"/>
      <c r="H92" s="19"/>
      <c r="I92" s="19"/>
      <c r="J92" s="19"/>
      <c r="K92" s="11"/>
      <c r="L92" s="11"/>
      <c r="M92" s="11"/>
      <c r="N92" s="11"/>
      <c r="O92" s="11"/>
      <c r="P92" s="11"/>
      <c r="Q92" s="11"/>
      <c r="R92" s="11"/>
      <c r="S92" s="11"/>
      <c r="T92" s="11"/>
      <c r="U92" s="11"/>
      <c r="V92" s="11"/>
      <c r="W92" s="11"/>
      <c r="X92" s="11"/>
      <c r="Y92" s="11"/>
      <c r="Z92" s="11"/>
      <c r="AA92" s="11"/>
      <c r="AB92" s="11"/>
      <c r="AC92" s="11"/>
      <c r="AD92" s="4"/>
      <c r="AE92" s="11"/>
      <c r="AF92" s="11"/>
      <c r="AG92" s="11"/>
      <c r="AH92" s="11"/>
      <c r="AI92" s="11"/>
      <c r="AJ92" s="11"/>
      <c r="AK92" s="11"/>
      <c r="AL92" s="11"/>
      <c r="AM92" s="11"/>
      <c r="AN92" s="4"/>
      <c r="AO92" s="11"/>
      <c r="AP92" s="11"/>
      <c r="AQ92" s="11"/>
      <c r="AR92" s="11"/>
    </row>
    <row r="93" spans="1:44">
      <c r="A93" s="3"/>
      <c r="B93" s="3">
        <v>2017</v>
      </c>
      <c r="C93" s="9">
        <v>23747795890.82</v>
      </c>
      <c r="D93" s="19"/>
      <c r="E93" s="19"/>
      <c r="F93" s="19"/>
      <c r="G93" s="19"/>
      <c r="H93" s="19"/>
      <c r="I93" s="19"/>
      <c r="J93" s="19"/>
      <c r="K93" s="11"/>
      <c r="L93" s="11"/>
      <c r="M93" s="11"/>
      <c r="N93" s="11"/>
      <c r="O93" s="11"/>
      <c r="P93" s="11"/>
      <c r="Q93" s="11"/>
      <c r="R93" s="11"/>
      <c r="S93" s="11"/>
      <c r="T93" s="11"/>
      <c r="U93" s="11"/>
      <c r="V93" s="11"/>
      <c r="W93" s="11"/>
      <c r="X93" s="11"/>
      <c r="Y93" s="11"/>
      <c r="Z93" s="11"/>
      <c r="AA93" s="11"/>
      <c r="AB93" s="11"/>
      <c r="AC93" s="11"/>
      <c r="AD93" s="4"/>
      <c r="AE93" s="11"/>
      <c r="AF93" s="11"/>
      <c r="AG93" s="11"/>
      <c r="AH93" s="11"/>
      <c r="AI93" s="11"/>
      <c r="AJ93" s="11"/>
      <c r="AK93" s="11"/>
      <c r="AL93" s="11"/>
      <c r="AM93" s="11"/>
      <c r="AN93" s="4"/>
      <c r="AO93" s="11"/>
      <c r="AP93" s="11"/>
      <c r="AQ93" s="11"/>
      <c r="AR93" s="11"/>
    </row>
    <row r="94" spans="1:44">
      <c r="A94" s="3"/>
      <c r="B94" s="3">
        <v>2016</v>
      </c>
      <c r="C94" s="9">
        <v>22516812409.76</v>
      </c>
      <c r="D94" s="19"/>
      <c r="E94" s="19"/>
      <c r="F94" s="19"/>
      <c r="G94" s="19"/>
      <c r="H94" s="19"/>
      <c r="I94" s="19"/>
      <c r="J94" s="19"/>
      <c r="K94" s="11"/>
      <c r="L94" s="11"/>
      <c r="M94" s="11"/>
      <c r="N94" s="11"/>
      <c r="O94" s="11"/>
      <c r="P94" s="11"/>
      <c r="Q94" s="11"/>
      <c r="R94" s="11"/>
      <c r="S94" s="11"/>
      <c r="T94" s="11"/>
      <c r="U94" s="11"/>
      <c r="V94" s="11"/>
      <c r="W94" s="11"/>
      <c r="X94" s="11"/>
      <c r="Y94" s="11"/>
      <c r="Z94" s="11"/>
      <c r="AA94" s="11"/>
      <c r="AB94" s="11"/>
      <c r="AC94" s="11"/>
      <c r="AD94" s="4"/>
      <c r="AE94" s="11"/>
      <c r="AF94" s="11"/>
      <c r="AG94" s="11"/>
      <c r="AH94" s="11"/>
      <c r="AI94" s="11"/>
      <c r="AJ94" s="11"/>
      <c r="AK94" s="11"/>
      <c r="AL94" s="11"/>
      <c r="AM94" s="11"/>
      <c r="AN94" s="4"/>
      <c r="AO94" s="11"/>
      <c r="AP94" s="11"/>
      <c r="AQ94" s="11"/>
      <c r="AR94" s="11"/>
    </row>
    <row r="95" spans="1:44">
      <c r="A95" s="3"/>
      <c r="B95" s="3">
        <v>2015</v>
      </c>
      <c r="C95" s="9">
        <v>20152572415.49</v>
      </c>
      <c r="D95" s="19"/>
      <c r="E95" s="19"/>
      <c r="F95" s="19"/>
      <c r="G95" s="19"/>
      <c r="H95" s="19"/>
      <c r="I95" s="19"/>
      <c r="J95" s="19"/>
      <c r="K95" s="11"/>
      <c r="L95" s="11"/>
      <c r="M95" s="11"/>
      <c r="N95" s="11"/>
      <c r="O95" s="11"/>
      <c r="P95" s="11"/>
      <c r="Q95" s="11"/>
      <c r="R95" s="11"/>
      <c r="S95" s="11"/>
      <c r="T95" s="11"/>
      <c r="U95" s="11"/>
      <c r="V95" s="11"/>
      <c r="W95" s="11"/>
      <c r="X95" s="11"/>
      <c r="Y95" s="11"/>
      <c r="Z95" s="11"/>
      <c r="AA95" s="11"/>
      <c r="AB95" s="11"/>
      <c r="AC95" s="11"/>
      <c r="AD95" s="4"/>
      <c r="AE95" s="11"/>
      <c r="AF95" s="11"/>
      <c r="AG95" s="11"/>
      <c r="AH95" s="11"/>
      <c r="AI95" s="11"/>
      <c r="AJ95" s="11"/>
      <c r="AK95" s="11"/>
      <c r="AL95" s="11"/>
      <c r="AM95" s="11"/>
      <c r="AN95" s="4"/>
      <c r="AO95" s="11"/>
      <c r="AP95" s="11"/>
      <c r="AQ95" s="11"/>
      <c r="AR95" s="11"/>
    </row>
    <row r="96" spans="1:44">
      <c r="A96" s="3"/>
      <c r="B96" s="3">
        <v>2014</v>
      </c>
      <c r="C96" s="9">
        <v>15773548211.87</v>
      </c>
      <c r="D96" s="19"/>
      <c r="E96" s="19"/>
      <c r="F96" s="19"/>
      <c r="G96" s="19"/>
      <c r="H96" s="19"/>
      <c r="I96" s="19"/>
      <c r="J96" s="19"/>
      <c r="K96" s="11"/>
      <c r="L96" s="11"/>
      <c r="M96" s="11"/>
      <c r="N96" s="11"/>
      <c r="O96" s="11"/>
      <c r="P96" s="11"/>
      <c r="Q96" s="11"/>
      <c r="R96" s="11"/>
      <c r="S96" s="11"/>
      <c r="T96" s="11"/>
      <c r="U96" s="11"/>
      <c r="V96" s="11"/>
      <c r="W96" s="11"/>
      <c r="X96" s="11"/>
      <c r="Y96" s="11"/>
      <c r="Z96" s="11"/>
      <c r="AA96" s="11"/>
      <c r="AB96" s="11"/>
      <c r="AC96" s="11"/>
      <c r="AD96" s="4"/>
      <c r="AE96" s="11"/>
      <c r="AF96" s="11"/>
      <c r="AG96" s="11"/>
      <c r="AH96" s="11"/>
      <c r="AI96" s="11"/>
      <c r="AJ96" s="11"/>
      <c r="AK96" s="11"/>
      <c r="AL96" s="11"/>
      <c r="AM96" s="11"/>
      <c r="AN96" s="4"/>
      <c r="AO96" s="11"/>
      <c r="AP96" s="11"/>
      <c r="AQ96" s="11"/>
      <c r="AR96" s="11"/>
    </row>
    <row r="97" spans="1:44">
      <c r="A97" s="3"/>
      <c r="B97" s="3">
        <v>2013</v>
      </c>
      <c r="C97" s="9">
        <v>16941417651.46</v>
      </c>
      <c r="D97" s="19"/>
      <c r="E97" s="19"/>
      <c r="F97" s="19"/>
      <c r="G97" s="19"/>
      <c r="H97" s="19"/>
      <c r="I97" s="19"/>
      <c r="J97" s="19"/>
      <c r="K97" s="11"/>
      <c r="L97" s="11"/>
      <c r="M97" s="11"/>
      <c r="N97" s="11"/>
      <c r="O97" s="11"/>
      <c r="P97" s="11"/>
      <c r="Q97" s="11"/>
      <c r="R97" s="11"/>
      <c r="S97" s="11"/>
      <c r="T97" s="11"/>
      <c r="U97" s="11"/>
      <c r="V97" s="11"/>
      <c r="W97" s="11"/>
      <c r="X97" s="11"/>
      <c r="Y97" s="11"/>
      <c r="Z97" s="11"/>
      <c r="AA97" s="11"/>
      <c r="AB97" s="11"/>
      <c r="AC97" s="11"/>
      <c r="AD97" s="4"/>
      <c r="AE97" s="11"/>
      <c r="AF97" s="11"/>
      <c r="AG97" s="11"/>
      <c r="AH97" s="11"/>
      <c r="AI97" s="11"/>
      <c r="AJ97" s="11"/>
      <c r="AK97" s="11"/>
      <c r="AL97" s="11"/>
      <c r="AM97" s="11"/>
      <c r="AN97" s="4"/>
      <c r="AO97" s="11"/>
      <c r="AP97" s="11"/>
      <c r="AQ97" s="11"/>
      <c r="AR97" s="11"/>
    </row>
    <row r="98" spans="1:44">
      <c r="A98" s="3"/>
      <c r="B98" s="3">
        <v>2012</v>
      </c>
      <c r="C98" s="9">
        <v>13357594170.96</v>
      </c>
      <c r="D98" s="19"/>
      <c r="E98" s="19"/>
      <c r="F98" s="19"/>
      <c r="G98" s="19"/>
      <c r="H98" s="19"/>
      <c r="I98" s="19"/>
      <c r="J98" s="19"/>
      <c r="K98" s="11"/>
      <c r="L98" s="11"/>
      <c r="M98" s="11"/>
      <c r="N98" s="11"/>
      <c r="O98" s="11"/>
      <c r="P98" s="11"/>
      <c r="Q98" s="11"/>
      <c r="R98" s="11"/>
      <c r="S98" s="11"/>
      <c r="T98" s="11"/>
      <c r="U98" s="11"/>
      <c r="V98" s="11"/>
      <c r="W98" s="11"/>
      <c r="X98" s="11"/>
      <c r="Y98" s="11"/>
      <c r="Z98" s="11"/>
      <c r="AA98" s="11"/>
      <c r="AB98" s="11"/>
      <c r="AC98" s="11"/>
      <c r="AD98" s="4"/>
      <c r="AE98" s="11"/>
      <c r="AF98" s="11"/>
      <c r="AG98" s="11"/>
      <c r="AH98" s="11"/>
      <c r="AI98" s="11"/>
      <c r="AJ98" s="11"/>
      <c r="AK98" s="11"/>
      <c r="AL98" s="11"/>
      <c r="AM98" s="11"/>
      <c r="AN98" s="4"/>
      <c r="AO98" s="11"/>
      <c r="AP98" s="11"/>
      <c r="AQ98" s="11"/>
      <c r="AR98" s="11"/>
    </row>
    <row r="99" spans="1:44">
      <c r="A99" s="3"/>
      <c r="B99" s="3">
        <v>2011</v>
      </c>
      <c r="D99" s="19"/>
      <c r="E99" s="19"/>
      <c r="F99" s="19"/>
      <c r="G99" s="19"/>
      <c r="H99" s="19"/>
      <c r="I99" s="19"/>
      <c r="J99" s="19"/>
      <c r="K99" s="11"/>
      <c r="L99" s="11"/>
      <c r="M99" s="11"/>
      <c r="N99" s="11"/>
      <c r="O99" s="11"/>
      <c r="P99" s="11"/>
      <c r="Q99" s="11"/>
      <c r="R99" s="11"/>
      <c r="S99" s="11"/>
      <c r="T99" s="11"/>
      <c r="U99" s="11"/>
      <c r="V99" s="11"/>
      <c r="W99" s="11"/>
      <c r="X99" s="11"/>
      <c r="Y99" s="11"/>
      <c r="Z99" s="11"/>
      <c r="AA99" s="11"/>
      <c r="AB99" s="11"/>
      <c r="AC99" s="11"/>
      <c r="AD99" s="4"/>
      <c r="AE99" s="11"/>
      <c r="AF99" s="11"/>
      <c r="AG99" s="11"/>
      <c r="AH99" s="11"/>
      <c r="AI99" s="11"/>
      <c r="AJ99" s="11"/>
      <c r="AK99" s="11"/>
      <c r="AL99" s="11"/>
      <c r="AM99" s="11"/>
      <c r="AN99" s="4"/>
      <c r="AO99" s="11"/>
      <c r="AP99" s="11"/>
      <c r="AQ99" s="11"/>
      <c r="AR99" s="11"/>
    </row>
    <row r="100" spans="1:44">
      <c r="A100" s="3"/>
      <c r="B100" s="3">
        <v>2010</v>
      </c>
      <c r="D100" s="19"/>
      <c r="E100" s="19"/>
      <c r="F100" s="19"/>
      <c r="G100" s="19"/>
      <c r="H100" s="19"/>
      <c r="I100" s="19"/>
      <c r="J100" s="19"/>
      <c r="K100" s="11"/>
      <c r="L100" s="11"/>
      <c r="M100" s="11"/>
      <c r="N100" s="11"/>
      <c r="O100" s="11"/>
      <c r="P100" s="11"/>
      <c r="Q100" s="11"/>
      <c r="R100" s="11"/>
      <c r="S100" s="11"/>
      <c r="T100" s="11"/>
      <c r="U100" s="11"/>
      <c r="V100" s="11"/>
      <c r="W100" s="11"/>
      <c r="X100" s="11"/>
      <c r="Y100" s="11"/>
      <c r="Z100" s="11"/>
      <c r="AA100" s="11"/>
      <c r="AB100" s="11"/>
      <c r="AC100" s="11"/>
      <c r="AD100" s="4"/>
      <c r="AE100" s="11"/>
      <c r="AF100" s="11"/>
      <c r="AG100" s="11"/>
      <c r="AH100" s="11"/>
      <c r="AI100" s="11"/>
      <c r="AJ100" s="11"/>
      <c r="AK100" s="11"/>
      <c r="AL100" s="11"/>
      <c r="AM100" s="11"/>
      <c r="AN100" s="4"/>
      <c r="AO100" s="11"/>
      <c r="AP100" s="11"/>
      <c r="AQ100" s="11"/>
      <c r="AR100" s="11"/>
    </row>
    <row r="101" spans="1:44">
      <c r="A101" s="3" t="s">
        <v>63</v>
      </c>
      <c r="B101" s="3">
        <v>2023</v>
      </c>
      <c r="C101" s="9">
        <v>10628973728.8</v>
      </c>
      <c r="D101" s="19"/>
      <c r="E101" s="19"/>
      <c r="F101" s="19"/>
      <c r="G101" s="19"/>
      <c r="H101" s="19"/>
      <c r="I101" s="19"/>
      <c r="J101" s="19"/>
      <c r="K101" s="11"/>
      <c r="L101" s="11"/>
      <c r="M101" s="11"/>
      <c r="N101" s="11"/>
      <c r="O101" s="11"/>
      <c r="P101" s="11"/>
      <c r="Q101" s="11"/>
      <c r="R101" s="11"/>
      <c r="S101" s="11"/>
      <c r="T101" s="11"/>
      <c r="U101" s="11"/>
      <c r="V101" s="11"/>
      <c r="W101" s="11"/>
      <c r="X101" s="11"/>
      <c r="Y101" s="11"/>
      <c r="Z101" s="11"/>
      <c r="AA101" s="11"/>
      <c r="AB101" s="11"/>
      <c r="AC101" s="11"/>
      <c r="AD101" s="4"/>
      <c r="AE101" s="11"/>
      <c r="AF101" s="11"/>
      <c r="AG101" s="11"/>
      <c r="AH101" s="11"/>
      <c r="AI101" s="11"/>
      <c r="AJ101" s="11"/>
      <c r="AK101" s="11"/>
      <c r="AL101" s="11"/>
      <c r="AM101" s="11"/>
      <c r="AN101" s="4"/>
      <c r="AO101" s="11"/>
      <c r="AP101" s="11"/>
      <c r="AQ101" s="11"/>
      <c r="AR101" s="11"/>
    </row>
    <row r="102" spans="1:44">
      <c r="A102" s="3"/>
      <c r="B102" s="3">
        <v>2022</v>
      </c>
      <c r="C102" s="9">
        <v>9301627857.52</v>
      </c>
      <c r="D102" s="19"/>
      <c r="E102" s="19"/>
      <c r="F102" s="19"/>
      <c r="G102" s="19"/>
      <c r="H102" s="19"/>
      <c r="I102" s="19"/>
      <c r="J102" s="19"/>
      <c r="K102" s="11"/>
      <c r="L102" s="11"/>
      <c r="M102" s="11"/>
      <c r="N102" s="11"/>
      <c r="O102" s="11"/>
      <c r="P102" s="11"/>
      <c r="Q102" s="11"/>
      <c r="R102" s="11"/>
      <c r="S102" s="11"/>
      <c r="T102" s="11"/>
      <c r="U102" s="11"/>
      <c r="V102" s="11"/>
      <c r="W102" s="11"/>
      <c r="X102" s="11"/>
      <c r="Y102" s="11"/>
      <c r="Z102" s="11"/>
      <c r="AA102" s="11"/>
      <c r="AB102" s="11"/>
      <c r="AC102" s="11"/>
      <c r="AD102" s="4"/>
      <c r="AE102" s="11"/>
      <c r="AF102" s="11"/>
      <c r="AG102" s="11"/>
      <c r="AH102" s="11"/>
      <c r="AI102" s="11"/>
      <c r="AJ102" s="11"/>
      <c r="AK102" s="11"/>
      <c r="AL102" s="11"/>
      <c r="AM102" s="11"/>
      <c r="AN102" s="4"/>
      <c r="AO102" s="11"/>
      <c r="AP102" s="11"/>
      <c r="AQ102" s="11"/>
      <c r="AR102" s="11"/>
    </row>
    <row r="103" spans="1:44">
      <c r="A103" s="3"/>
      <c r="B103" s="3">
        <v>2021</v>
      </c>
      <c r="C103" s="9">
        <v>7924933443.38</v>
      </c>
      <c r="D103" s="19"/>
      <c r="E103" s="19"/>
      <c r="F103" s="19"/>
      <c r="G103" s="19"/>
      <c r="H103" s="19"/>
      <c r="I103" s="19"/>
      <c r="J103" s="19"/>
      <c r="K103" s="11"/>
      <c r="L103" s="11"/>
      <c r="M103" s="11"/>
      <c r="N103" s="11"/>
      <c r="O103" s="11"/>
      <c r="P103" s="11"/>
      <c r="Q103" s="11"/>
      <c r="R103" s="11"/>
      <c r="S103" s="11"/>
      <c r="T103" s="11"/>
      <c r="U103" s="11"/>
      <c r="V103" s="11"/>
      <c r="W103" s="11"/>
      <c r="X103" s="11"/>
      <c r="Y103" s="11"/>
      <c r="Z103" s="11"/>
      <c r="AA103" s="11"/>
      <c r="AB103" s="11"/>
      <c r="AC103" s="11"/>
      <c r="AD103" s="4"/>
      <c r="AE103" s="11"/>
      <c r="AF103" s="11"/>
      <c r="AG103" s="11"/>
      <c r="AH103" s="11"/>
      <c r="AI103" s="11"/>
      <c r="AJ103" s="11"/>
      <c r="AK103" s="11"/>
      <c r="AL103" s="11"/>
      <c r="AM103" s="11"/>
      <c r="AN103" s="4"/>
      <c r="AO103" s="11"/>
      <c r="AP103" s="11"/>
      <c r="AQ103" s="11"/>
      <c r="AR103" s="11"/>
    </row>
    <row r="104" spans="1:44">
      <c r="A104" s="3"/>
      <c r="B104" s="3">
        <v>2020</v>
      </c>
      <c r="C104" s="9">
        <v>8157456786.1</v>
      </c>
      <c r="D104" s="19"/>
      <c r="E104" s="19"/>
      <c r="F104" s="19"/>
      <c r="G104" s="19"/>
      <c r="H104" s="19"/>
      <c r="I104" s="19"/>
      <c r="J104" s="19"/>
      <c r="K104" s="11"/>
      <c r="L104" s="11"/>
      <c r="M104" s="11"/>
      <c r="N104" s="11"/>
      <c r="O104" s="11"/>
      <c r="P104" s="11"/>
      <c r="Q104" s="11"/>
      <c r="R104" s="11"/>
      <c r="S104" s="11"/>
      <c r="T104" s="11"/>
      <c r="U104" s="11"/>
      <c r="V104" s="11"/>
      <c r="W104" s="11"/>
      <c r="X104" s="11"/>
      <c r="Y104" s="11"/>
      <c r="Z104" s="11"/>
      <c r="AA104" s="11"/>
      <c r="AB104" s="11"/>
      <c r="AC104" s="11"/>
      <c r="AD104" s="4"/>
      <c r="AE104" s="11"/>
      <c r="AF104" s="11"/>
      <c r="AG104" s="11"/>
      <c r="AH104" s="11"/>
      <c r="AI104" s="11"/>
      <c r="AJ104" s="11"/>
      <c r="AK104" s="11"/>
      <c r="AL104" s="11"/>
      <c r="AM104" s="11"/>
      <c r="AN104" s="4"/>
      <c r="AO104" s="11"/>
      <c r="AP104" s="11"/>
      <c r="AQ104" s="11"/>
      <c r="AR104" s="11"/>
    </row>
    <row r="105" spans="1:44">
      <c r="A105" s="3"/>
      <c r="B105" s="3">
        <v>2019</v>
      </c>
      <c r="C105" s="9">
        <v>8760427109.27</v>
      </c>
      <c r="D105" s="19"/>
      <c r="E105" s="19"/>
      <c r="F105" s="19"/>
      <c r="G105" s="19"/>
      <c r="H105" s="19"/>
      <c r="I105" s="19"/>
      <c r="J105" s="19"/>
      <c r="K105" s="11"/>
      <c r="L105" s="11"/>
      <c r="M105" s="11"/>
      <c r="N105" s="11"/>
      <c r="O105" s="11"/>
      <c r="P105" s="11"/>
      <c r="Q105" s="11"/>
      <c r="R105" s="11"/>
      <c r="S105" s="11"/>
      <c r="T105" s="11"/>
      <c r="U105" s="11"/>
      <c r="V105" s="11"/>
      <c r="W105" s="11"/>
      <c r="X105" s="11"/>
      <c r="Y105" s="11"/>
      <c r="Z105" s="11"/>
      <c r="AA105" s="11"/>
      <c r="AB105" s="11"/>
      <c r="AC105" s="11"/>
      <c r="AD105" s="4"/>
      <c r="AE105" s="11"/>
      <c r="AF105" s="11"/>
      <c r="AG105" s="11"/>
      <c r="AH105" s="11"/>
      <c r="AI105" s="11"/>
      <c r="AJ105" s="11"/>
      <c r="AK105" s="11"/>
      <c r="AL105" s="11"/>
      <c r="AM105" s="11"/>
      <c r="AN105" s="4"/>
      <c r="AO105" s="11"/>
      <c r="AP105" s="11"/>
      <c r="AQ105" s="11"/>
      <c r="AR105" s="11"/>
    </row>
    <row r="106" spans="1:44">
      <c r="A106" s="3"/>
      <c r="B106" s="3">
        <v>2018</v>
      </c>
      <c r="C106" s="9">
        <v>9228575560.14</v>
      </c>
      <c r="D106" s="19"/>
      <c r="E106" s="19"/>
      <c r="F106" s="19"/>
      <c r="G106" s="19"/>
      <c r="H106" s="19"/>
      <c r="I106" s="19"/>
      <c r="J106" s="19"/>
      <c r="K106" s="11"/>
      <c r="L106" s="11"/>
      <c r="M106" s="11"/>
      <c r="N106" s="11"/>
      <c r="O106" s="11"/>
      <c r="P106" s="11"/>
      <c r="Q106" s="11"/>
      <c r="R106" s="11"/>
      <c r="S106" s="11"/>
      <c r="T106" s="11"/>
      <c r="U106" s="11"/>
      <c r="V106" s="11"/>
      <c r="W106" s="11"/>
      <c r="X106" s="11"/>
      <c r="Y106" s="11"/>
      <c r="Z106" s="11"/>
      <c r="AA106" s="11"/>
      <c r="AB106" s="11"/>
      <c r="AC106" s="11"/>
      <c r="AD106" s="4"/>
      <c r="AE106" s="11"/>
      <c r="AF106" s="11"/>
      <c r="AG106" s="11"/>
      <c r="AH106" s="11"/>
      <c r="AI106" s="11"/>
      <c r="AJ106" s="11"/>
      <c r="AK106" s="11"/>
      <c r="AL106" s="11"/>
      <c r="AM106" s="11"/>
      <c r="AN106" s="4"/>
      <c r="AO106" s="11"/>
      <c r="AP106" s="11"/>
      <c r="AQ106" s="11"/>
      <c r="AR106" s="11"/>
    </row>
    <row r="107" spans="1:44">
      <c r="A107" s="3"/>
      <c r="B107" s="3">
        <v>2017</v>
      </c>
      <c r="C107" s="9">
        <v>10031206616.49</v>
      </c>
      <c r="D107" s="19"/>
      <c r="E107" s="19"/>
      <c r="F107" s="19"/>
      <c r="G107" s="19"/>
      <c r="H107" s="19"/>
      <c r="I107" s="19"/>
      <c r="J107" s="19"/>
      <c r="K107" s="11"/>
      <c r="L107" s="11"/>
      <c r="M107" s="11"/>
      <c r="N107" s="11"/>
      <c r="O107" s="11"/>
      <c r="P107" s="11"/>
      <c r="Q107" s="11"/>
      <c r="R107" s="11"/>
      <c r="S107" s="11"/>
      <c r="T107" s="11"/>
      <c r="U107" s="11"/>
      <c r="V107" s="11"/>
      <c r="W107" s="11"/>
      <c r="X107" s="11"/>
      <c r="Y107" s="11"/>
      <c r="Z107" s="11"/>
      <c r="AA107" s="11"/>
      <c r="AB107" s="11"/>
      <c r="AC107" s="11"/>
      <c r="AD107" s="4"/>
      <c r="AE107" s="11"/>
      <c r="AF107" s="11"/>
      <c r="AG107" s="11"/>
      <c r="AH107" s="11"/>
      <c r="AI107" s="11"/>
      <c r="AJ107" s="11"/>
      <c r="AK107" s="11"/>
      <c r="AL107" s="11"/>
      <c r="AM107" s="11"/>
      <c r="AN107" s="4"/>
      <c r="AO107" s="11"/>
      <c r="AP107" s="11"/>
      <c r="AQ107" s="11"/>
      <c r="AR107" s="11"/>
    </row>
    <row r="108" spans="1:44">
      <c r="A108" s="3"/>
      <c r="B108" s="3">
        <v>2016</v>
      </c>
      <c r="C108" s="9">
        <v>10462921080.13</v>
      </c>
      <c r="D108" s="19"/>
      <c r="E108" s="19"/>
      <c r="F108" s="19"/>
      <c r="G108" s="19"/>
      <c r="H108" s="19"/>
      <c r="I108" s="19"/>
      <c r="J108" s="19"/>
      <c r="K108" s="11"/>
      <c r="L108" s="11"/>
      <c r="M108" s="11"/>
      <c r="N108" s="11"/>
      <c r="O108" s="11"/>
      <c r="P108" s="11"/>
      <c r="Q108" s="11"/>
      <c r="R108" s="11"/>
      <c r="S108" s="11"/>
      <c r="T108" s="11"/>
      <c r="U108" s="11"/>
      <c r="V108" s="11"/>
      <c r="W108" s="11"/>
      <c r="X108" s="11"/>
      <c r="Y108" s="11"/>
      <c r="Z108" s="11"/>
      <c r="AA108" s="11"/>
      <c r="AB108" s="11"/>
      <c r="AC108" s="11"/>
      <c r="AD108" s="4"/>
      <c r="AE108" s="11"/>
      <c r="AF108" s="11"/>
      <c r="AG108" s="11"/>
      <c r="AH108" s="11"/>
      <c r="AI108" s="11"/>
      <c r="AJ108" s="11"/>
      <c r="AK108" s="11"/>
      <c r="AL108" s="11"/>
      <c r="AM108" s="11"/>
      <c r="AN108" s="4"/>
      <c r="AO108" s="11"/>
      <c r="AP108" s="11"/>
      <c r="AQ108" s="11"/>
      <c r="AR108" s="11"/>
    </row>
    <row r="109" spans="1:44">
      <c r="A109" s="3"/>
      <c r="B109" s="3">
        <v>2015</v>
      </c>
      <c r="C109" s="9">
        <v>7779777528.53</v>
      </c>
      <c r="D109" s="19"/>
      <c r="E109" s="19"/>
      <c r="F109" s="19"/>
      <c r="G109" s="19"/>
      <c r="H109" s="19"/>
      <c r="I109" s="19"/>
      <c r="J109" s="19"/>
      <c r="K109" s="11"/>
      <c r="L109" s="11"/>
      <c r="M109" s="11"/>
      <c r="N109" s="11"/>
      <c r="O109" s="11"/>
      <c r="P109" s="11"/>
      <c r="Q109" s="11"/>
      <c r="R109" s="11"/>
      <c r="S109" s="11"/>
      <c r="T109" s="11"/>
      <c r="U109" s="11"/>
      <c r="V109" s="11"/>
      <c r="W109" s="11"/>
      <c r="X109" s="11"/>
      <c r="Y109" s="11"/>
      <c r="Z109" s="11"/>
      <c r="AA109" s="11"/>
      <c r="AB109" s="11"/>
      <c r="AC109" s="11"/>
      <c r="AD109" s="4"/>
      <c r="AE109" s="11"/>
      <c r="AF109" s="11"/>
      <c r="AG109" s="11"/>
      <c r="AH109" s="11"/>
      <c r="AI109" s="11"/>
      <c r="AJ109" s="11"/>
      <c r="AK109" s="11"/>
      <c r="AL109" s="11"/>
      <c r="AM109" s="11"/>
      <c r="AN109" s="4"/>
      <c r="AO109" s="11"/>
      <c r="AP109" s="11"/>
      <c r="AQ109" s="11"/>
      <c r="AR109" s="11"/>
    </row>
    <row r="110" spans="1:44">
      <c r="A110" s="3"/>
      <c r="B110" s="3">
        <v>2014</v>
      </c>
      <c r="C110" s="9">
        <v>4857879822.84</v>
      </c>
      <c r="D110" s="19"/>
      <c r="E110" s="19"/>
      <c r="F110" s="19"/>
      <c r="G110" s="19"/>
      <c r="H110" s="19"/>
      <c r="I110" s="19"/>
      <c r="J110" s="19"/>
      <c r="K110" s="11"/>
      <c r="L110" s="11"/>
      <c r="M110" s="11"/>
      <c r="N110" s="11"/>
      <c r="O110" s="11"/>
      <c r="P110" s="11"/>
      <c r="Q110" s="11"/>
      <c r="R110" s="11"/>
      <c r="S110" s="11"/>
      <c r="T110" s="11"/>
      <c r="U110" s="11"/>
      <c r="V110" s="11"/>
      <c r="W110" s="11"/>
      <c r="X110" s="11"/>
      <c r="Y110" s="11"/>
      <c r="Z110" s="11"/>
      <c r="AA110" s="11"/>
      <c r="AB110" s="11"/>
      <c r="AC110" s="11"/>
      <c r="AD110" s="4"/>
      <c r="AE110" s="11"/>
      <c r="AF110" s="11"/>
      <c r="AG110" s="11"/>
      <c r="AH110" s="11"/>
      <c r="AI110" s="11"/>
      <c r="AJ110" s="11"/>
      <c r="AK110" s="11"/>
      <c r="AL110" s="11"/>
      <c r="AM110" s="11"/>
      <c r="AN110" s="4"/>
      <c r="AO110" s="11"/>
      <c r="AP110" s="11"/>
      <c r="AQ110" s="11"/>
      <c r="AR110" s="11"/>
    </row>
    <row r="111" spans="1:44">
      <c r="A111" s="3"/>
      <c r="B111" s="3">
        <v>2013</v>
      </c>
      <c r="C111" s="9">
        <v>3090506802.19</v>
      </c>
      <c r="D111" s="19"/>
      <c r="E111" s="19"/>
      <c r="F111" s="19"/>
      <c r="G111" s="19"/>
      <c r="H111" s="19"/>
      <c r="I111" s="19"/>
      <c r="J111" s="19"/>
      <c r="K111" s="11"/>
      <c r="L111" s="11"/>
      <c r="M111" s="11"/>
      <c r="N111" s="11"/>
      <c r="O111" s="11"/>
      <c r="P111" s="11"/>
      <c r="Q111" s="11"/>
      <c r="R111" s="11"/>
      <c r="S111" s="11"/>
      <c r="T111" s="11"/>
      <c r="U111" s="11"/>
      <c r="V111" s="11"/>
      <c r="W111" s="11"/>
      <c r="X111" s="11"/>
      <c r="Y111" s="11"/>
      <c r="Z111" s="11"/>
      <c r="AA111" s="11"/>
      <c r="AB111" s="11"/>
      <c r="AC111" s="11"/>
      <c r="AD111" s="4"/>
      <c r="AE111" s="11"/>
      <c r="AF111" s="11"/>
      <c r="AG111" s="11"/>
      <c r="AH111" s="11"/>
      <c r="AI111" s="11"/>
      <c r="AJ111" s="11"/>
      <c r="AK111" s="11"/>
      <c r="AL111" s="11"/>
      <c r="AM111" s="11"/>
      <c r="AN111" s="4"/>
      <c r="AO111" s="11"/>
      <c r="AP111" s="11"/>
      <c r="AQ111" s="11"/>
      <c r="AR111" s="11"/>
    </row>
    <row r="112" spans="1:44">
      <c r="A112" s="3"/>
      <c r="B112" s="3">
        <v>2012</v>
      </c>
      <c r="C112" s="9">
        <v>2641207336.8</v>
      </c>
      <c r="D112" s="19"/>
      <c r="E112" s="19"/>
      <c r="F112" s="19"/>
      <c r="G112" s="19"/>
      <c r="H112" s="19"/>
      <c r="I112" s="19"/>
      <c r="J112" s="19"/>
      <c r="K112" s="11"/>
      <c r="L112" s="11"/>
      <c r="M112" s="11"/>
      <c r="N112" s="11"/>
      <c r="O112" s="11"/>
      <c r="P112" s="11"/>
      <c r="Q112" s="11"/>
      <c r="R112" s="11"/>
      <c r="S112" s="11"/>
      <c r="T112" s="11"/>
      <c r="U112" s="11"/>
      <c r="V112" s="11"/>
      <c r="W112" s="11"/>
      <c r="X112" s="11"/>
      <c r="Y112" s="11"/>
      <c r="Z112" s="11"/>
      <c r="AA112" s="11"/>
      <c r="AB112" s="11"/>
      <c r="AC112" s="11"/>
      <c r="AD112" s="4"/>
      <c r="AE112" s="11"/>
      <c r="AF112" s="11"/>
      <c r="AG112" s="11"/>
      <c r="AH112" s="11"/>
      <c r="AI112" s="11"/>
      <c r="AJ112" s="11"/>
      <c r="AK112" s="11"/>
      <c r="AL112" s="11"/>
      <c r="AM112" s="11"/>
      <c r="AN112" s="4"/>
      <c r="AO112" s="11"/>
      <c r="AP112" s="11"/>
      <c r="AQ112" s="11"/>
      <c r="AR112" s="11"/>
    </row>
    <row r="113" spans="1:44">
      <c r="A113" s="3"/>
      <c r="B113" s="3">
        <v>2011</v>
      </c>
      <c r="D113" s="19"/>
      <c r="E113" s="19"/>
      <c r="F113" s="19"/>
      <c r="G113" s="19"/>
      <c r="H113" s="19"/>
      <c r="I113" s="19"/>
      <c r="J113" s="19"/>
      <c r="K113" s="11"/>
      <c r="L113" s="11"/>
      <c r="M113" s="11"/>
      <c r="N113" s="11"/>
      <c r="O113" s="11"/>
      <c r="P113" s="11"/>
      <c r="Q113" s="11"/>
      <c r="R113" s="11"/>
      <c r="S113" s="11"/>
      <c r="T113" s="11"/>
      <c r="U113" s="11"/>
      <c r="V113" s="11"/>
      <c r="W113" s="11"/>
      <c r="X113" s="11"/>
      <c r="Y113" s="11"/>
      <c r="Z113" s="11"/>
      <c r="AA113" s="11"/>
      <c r="AB113" s="11"/>
      <c r="AC113" s="11"/>
      <c r="AD113" s="4"/>
      <c r="AE113" s="11"/>
      <c r="AF113" s="11"/>
      <c r="AG113" s="11"/>
      <c r="AH113" s="11"/>
      <c r="AI113" s="11"/>
      <c r="AJ113" s="11"/>
      <c r="AK113" s="11"/>
      <c r="AL113" s="11"/>
      <c r="AM113" s="11"/>
      <c r="AN113" s="4"/>
      <c r="AO113" s="11"/>
      <c r="AP113" s="11"/>
      <c r="AQ113" s="11"/>
      <c r="AR113" s="11"/>
    </row>
    <row r="114" spans="1:44">
      <c r="A114" s="3"/>
      <c r="B114" s="3">
        <v>2010</v>
      </c>
      <c r="D114" s="19"/>
      <c r="E114" s="19"/>
      <c r="F114" s="19"/>
      <c r="G114" s="19"/>
      <c r="H114" s="19"/>
      <c r="I114" s="19"/>
      <c r="J114" s="19"/>
      <c r="K114" s="11"/>
      <c r="L114" s="11"/>
      <c r="M114" s="11"/>
      <c r="N114" s="11"/>
      <c r="O114" s="11"/>
      <c r="P114" s="11"/>
      <c r="Q114" s="11"/>
      <c r="R114" s="11"/>
      <c r="S114" s="11"/>
      <c r="T114" s="11"/>
      <c r="U114" s="11"/>
      <c r="V114" s="11"/>
      <c r="W114" s="11"/>
      <c r="X114" s="11"/>
      <c r="Y114" s="11"/>
      <c r="Z114" s="11"/>
      <c r="AA114" s="11"/>
      <c r="AB114" s="11"/>
      <c r="AC114" s="11"/>
      <c r="AD114" s="4"/>
      <c r="AE114" s="11"/>
      <c r="AF114" s="11"/>
      <c r="AG114" s="11"/>
      <c r="AH114" s="11"/>
      <c r="AI114" s="11"/>
      <c r="AJ114" s="11"/>
      <c r="AK114" s="11"/>
      <c r="AL114" s="11"/>
      <c r="AM114" s="11"/>
      <c r="AN114" s="4"/>
      <c r="AO114" s="11"/>
      <c r="AP114" s="11"/>
      <c r="AQ114" s="11"/>
      <c r="AR114" s="11"/>
    </row>
    <row r="115" spans="1:44">
      <c r="A115" s="3" t="s">
        <v>64</v>
      </c>
      <c r="B115" s="3">
        <v>2023</v>
      </c>
      <c r="C115" s="9">
        <v>4439120808.77</v>
      </c>
      <c r="D115" s="19"/>
      <c r="E115" s="19"/>
      <c r="F115" s="19"/>
      <c r="G115" s="19"/>
      <c r="H115" s="19"/>
      <c r="I115" s="19"/>
      <c r="J115" s="19"/>
      <c r="K115" s="11"/>
      <c r="L115" s="11"/>
      <c r="M115" s="11"/>
      <c r="N115" s="11"/>
      <c r="O115" s="11"/>
      <c r="P115" s="11"/>
      <c r="Q115" s="11"/>
      <c r="R115" s="11"/>
      <c r="S115" s="11"/>
      <c r="T115" s="11"/>
      <c r="U115" s="11"/>
      <c r="V115" s="11"/>
      <c r="W115" s="11"/>
      <c r="X115" s="11"/>
      <c r="Y115" s="11"/>
      <c r="Z115" s="11"/>
      <c r="AA115" s="11"/>
      <c r="AB115" s="11"/>
      <c r="AC115" s="11"/>
      <c r="AD115" s="4"/>
      <c r="AE115" s="11"/>
      <c r="AF115" s="11"/>
      <c r="AG115" s="11"/>
      <c r="AH115" s="11"/>
      <c r="AI115" s="11"/>
      <c r="AJ115" s="11"/>
      <c r="AK115" s="11"/>
      <c r="AL115" s="11"/>
      <c r="AM115" s="11"/>
      <c r="AN115" s="4"/>
      <c r="AO115" s="11"/>
      <c r="AP115" s="11"/>
      <c r="AQ115" s="11"/>
      <c r="AR115" s="11"/>
    </row>
    <row r="116" spans="1:44">
      <c r="A116" s="3"/>
      <c r="B116" s="3">
        <v>2022</v>
      </c>
      <c r="C116" s="9">
        <v>3612150125.48</v>
      </c>
      <c r="D116" s="19"/>
      <c r="E116" s="19"/>
      <c r="F116" s="19"/>
      <c r="G116" s="19"/>
      <c r="H116" s="19"/>
      <c r="I116" s="19"/>
      <c r="J116" s="19"/>
      <c r="K116" s="11"/>
      <c r="L116" s="11"/>
      <c r="M116" s="11"/>
      <c r="N116" s="11"/>
      <c r="O116" s="11"/>
      <c r="P116" s="11"/>
      <c r="Q116" s="11"/>
      <c r="R116" s="11"/>
      <c r="S116" s="11"/>
      <c r="T116" s="11"/>
      <c r="U116" s="11"/>
      <c r="V116" s="11"/>
      <c r="W116" s="11"/>
      <c r="X116" s="11"/>
      <c r="Y116" s="11"/>
      <c r="Z116" s="11"/>
      <c r="AA116" s="11"/>
      <c r="AB116" s="11"/>
      <c r="AC116" s="11"/>
      <c r="AD116" s="4"/>
      <c r="AE116" s="11"/>
      <c r="AF116" s="11"/>
      <c r="AG116" s="11"/>
      <c r="AH116" s="11"/>
      <c r="AI116" s="11"/>
      <c r="AJ116" s="11"/>
      <c r="AK116" s="11"/>
      <c r="AL116" s="11"/>
      <c r="AM116" s="11"/>
      <c r="AN116" s="4"/>
      <c r="AO116" s="11"/>
      <c r="AP116" s="11"/>
      <c r="AQ116" s="11"/>
      <c r="AR116" s="11"/>
    </row>
    <row r="117" spans="1:44">
      <c r="A117" s="3"/>
      <c r="B117" s="3">
        <v>2021</v>
      </c>
      <c r="C117" s="9">
        <v>1251546950.92</v>
      </c>
      <c r="D117" s="19"/>
      <c r="E117" s="19"/>
      <c r="F117" s="19"/>
      <c r="G117" s="19"/>
      <c r="H117" s="19"/>
      <c r="I117" s="19"/>
      <c r="J117" s="19"/>
      <c r="K117" s="11"/>
      <c r="L117" s="11"/>
      <c r="M117" s="11"/>
      <c r="N117" s="11"/>
      <c r="O117" s="11"/>
      <c r="P117" s="11"/>
      <c r="Q117" s="11"/>
      <c r="R117" s="11"/>
      <c r="S117" s="11"/>
      <c r="T117" s="11"/>
      <c r="U117" s="11"/>
      <c r="V117" s="11"/>
      <c r="W117" s="11"/>
      <c r="X117" s="11"/>
      <c r="Y117" s="11"/>
      <c r="Z117" s="11"/>
      <c r="AA117" s="11"/>
      <c r="AB117" s="11"/>
      <c r="AC117" s="11"/>
      <c r="AD117" s="4"/>
      <c r="AE117" s="11"/>
      <c r="AF117" s="11"/>
      <c r="AG117" s="11"/>
      <c r="AH117" s="11"/>
      <c r="AI117" s="11"/>
      <c r="AJ117" s="11"/>
      <c r="AK117" s="11"/>
      <c r="AL117" s="11"/>
      <c r="AM117" s="11"/>
      <c r="AN117" s="4"/>
      <c r="AO117" s="11"/>
      <c r="AP117" s="11"/>
      <c r="AQ117" s="11"/>
      <c r="AR117" s="11"/>
    </row>
    <row r="118" spans="1:44">
      <c r="A118" s="3"/>
      <c r="B118" s="3">
        <v>2020</v>
      </c>
      <c r="C118" s="9">
        <v>681545252.3</v>
      </c>
      <c r="D118" s="19"/>
      <c r="E118" s="19"/>
      <c r="F118" s="19"/>
      <c r="G118" s="19"/>
      <c r="H118" s="19"/>
      <c r="I118" s="19"/>
      <c r="J118" s="19"/>
      <c r="K118" s="11"/>
      <c r="L118" s="11"/>
      <c r="M118" s="11"/>
      <c r="N118" s="11"/>
      <c r="O118" s="11"/>
      <c r="P118" s="11"/>
      <c r="Q118" s="11"/>
      <c r="R118" s="11"/>
      <c r="S118" s="11"/>
      <c r="T118" s="11"/>
      <c r="U118" s="11"/>
      <c r="V118" s="11"/>
      <c r="W118" s="11"/>
      <c r="X118" s="11"/>
      <c r="Y118" s="11"/>
      <c r="Z118" s="11"/>
      <c r="AA118" s="11"/>
      <c r="AB118" s="11"/>
      <c r="AC118" s="11"/>
      <c r="AD118" s="4"/>
      <c r="AE118" s="11"/>
      <c r="AF118" s="11"/>
      <c r="AG118" s="11"/>
      <c r="AH118" s="11"/>
      <c r="AI118" s="11"/>
      <c r="AJ118" s="11"/>
      <c r="AK118" s="11"/>
      <c r="AL118" s="11"/>
      <c r="AM118" s="11"/>
      <c r="AN118" s="4"/>
      <c r="AO118" s="11"/>
      <c r="AP118" s="11"/>
      <c r="AQ118" s="11"/>
      <c r="AR118" s="11"/>
    </row>
    <row r="119" spans="1:44">
      <c r="A119" s="3"/>
      <c r="B119" s="3">
        <v>2019</v>
      </c>
      <c r="C119" s="9">
        <v>614319560.79</v>
      </c>
      <c r="D119" s="19"/>
      <c r="E119" s="19"/>
      <c r="F119" s="19"/>
      <c r="G119" s="19"/>
      <c r="H119" s="19"/>
      <c r="I119" s="19"/>
      <c r="J119" s="19"/>
      <c r="K119" s="11"/>
      <c r="L119" s="11"/>
      <c r="M119" s="11"/>
      <c r="N119" s="11"/>
      <c r="O119" s="11"/>
      <c r="P119" s="11"/>
      <c r="Q119" s="11"/>
      <c r="R119" s="11"/>
      <c r="S119" s="11"/>
      <c r="T119" s="11"/>
      <c r="U119" s="11"/>
      <c r="V119" s="11"/>
      <c r="W119" s="11"/>
      <c r="X119" s="11"/>
      <c r="Y119" s="11"/>
      <c r="Z119" s="11"/>
      <c r="AA119" s="11"/>
      <c r="AB119" s="11"/>
      <c r="AC119" s="11"/>
      <c r="AD119" s="4"/>
      <c r="AE119" s="11"/>
      <c r="AF119" s="11"/>
      <c r="AG119" s="11"/>
      <c r="AH119" s="11"/>
      <c r="AI119" s="11"/>
      <c r="AJ119" s="11"/>
      <c r="AK119" s="11"/>
      <c r="AL119" s="11"/>
      <c r="AM119" s="11"/>
      <c r="AN119" s="4"/>
      <c r="AO119" s="11"/>
      <c r="AP119" s="11"/>
      <c r="AQ119" s="11"/>
      <c r="AR119" s="11"/>
    </row>
    <row r="120" spans="1:44">
      <c r="A120" s="3"/>
      <c r="B120" s="3">
        <v>2018</v>
      </c>
      <c r="C120" s="9">
        <v>444071009.98</v>
      </c>
      <c r="D120" s="19"/>
      <c r="E120" s="19"/>
      <c r="F120" s="19"/>
      <c r="G120" s="19"/>
      <c r="H120" s="19"/>
      <c r="I120" s="19"/>
      <c r="J120" s="19"/>
      <c r="K120" s="11"/>
      <c r="L120" s="11"/>
      <c r="M120" s="11"/>
      <c r="N120" s="11"/>
      <c r="O120" s="11"/>
      <c r="P120" s="11"/>
      <c r="Q120" s="11"/>
      <c r="R120" s="11"/>
      <c r="S120" s="11"/>
      <c r="T120" s="11"/>
      <c r="U120" s="11"/>
      <c r="V120" s="11"/>
      <c r="W120" s="11"/>
      <c r="X120" s="11"/>
      <c r="Y120" s="11"/>
      <c r="Z120" s="11"/>
      <c r="AA120" s="11"/>
      <c r="AB120" s="11"/>
      <c r="AC120" s="11"/>
      <c r="AD120" s="4"/>
      <c r="AE120" s="11"/>
      <c r="AF120" s="11"/>
      <c r="AG120" s="11"/>
      <c r="AH120" s="11"/>
      <c r="AI120" s="11"/>
      <c r="AJ120" s="11"/>
      <c r="AK120" s="11"/>
      <c r="AL120" s="11"/>
      <c r="AM120" s="11"/>
      <c r="AN120" s="4"/>
      <c r="AO120" s="11"/>
      <c r="AP120" s="11"/>
      <c r="AQ120" s="11"/>
      <c r="AR120" s="11"/>
    </row>
    <row r="121" spans="1:44">
      <c r="A121" s="3"/>
      <c r="B121" s="3">
        <v>2017</v>
      </c>
      <c r="C121" s="9">
        <v>430366308.97</v>
      </c>
      <c r="D121" s="19"/>
      <c r="E121" s="19"/>
      <c r="F121" s="19"/>
      <c r="G121" s="19"/>
      <c r="H121" s="19"/>
      <c r="I121" s="19"/>
      <c r="J121" s="19"/>
      <c r="K121" s="11"/>
      <c r="L121" s="11"/>
      <c r="M121" s="11"/>
      <c r="N121" s="11"/>
      <c r="O121" s="11"/>
      <c r="P121" s="11"/>
      <c r="Q121" s="11"/>
      <c r="R121" s="11"/>
      <c r="S121" s="11"/>
      <c r="T121" s="11"/>
      <c r="U121" s="11"/>
      <c r="V121" s="11"/>
      <c r="W121" s="11"/>
      <c r="X121" s="11"/>
      <c r="Y121" s="11"/>
      <c r="Z121" s="11"/>
      <c r="AA121" s="11"/>
      <c r="AB121" s="11"/>
      <c r="AC121" s="11"/>
      <c r="AD121" s="4"/>
      <c r="AE121" s="11"/>
      <c r="AF121" s="11"/>
      <c r="AG121" s="11"/>
      <c r="AH121" s="11"/>
      <c r="AI121" s="11"/>
      <c r="AJ121" s="11"/>
      <c r="AK121" s="11"/>
      <c r="AL121" s="11"/>
      <c r="AM121" s="11"/>
      <c r="AN121" s="4"/>
      <c r="AO121" s="11"/>
      <c r="AP121" s="11"/>
      <c r="AQ121" s="11"/>
      <c r="AR121" s="11"/>
    </row>
    <row r="122" spans="1:44">
      <c r="A122" s="3"/>
      <c r="B122" s="3">
        <v>2016</v>
      </c>
      <c r="C122" s="17" t="s">
        <v>110</v>
      </c>
      <c r="D122" s="19"/>
      <c r="E122" s="19"/>
      <c r="F122" s="19"/>
      <c r="G122" s="19"/>
      <c r="H122" s="19"/>
      <c r="I122" s="19"/>
      <c r="J122" s="19"/>
      <c r="K122" s="11"/>
      <c r="L122" s="11"/>
      <c r="M122" s="11"/>
      <c r="N122" s="11"/>
      <c r="O122" s="11"/>
      <c r="P122" s="11"/>
      <c r="Q122" s="11"/>
      <c r="R122" s="11"/>
      <c r="S122" s="11"/>
      <c r="T122" s="11"/>
      <c r="U122" s="11"/>
      <c r="V122" s="11"/>
      <c r="W122" s="11"/>
      <c r="X122" s="11"/>
      <c r="Y122" s="11"/>
      <c r="Z122" s="11"/>
      <c r="AA122" s="11"/>
      <c r="AB122" s="11"/>
      <c r="AC122" s="11"/>
      <c r="AD122" s="4"/>
      <c r="AE122" s="11"/>
      <c r="AF122" s="11"/>
      <c r="AG122" s="11"/>
      <c r="AH122" s="11"/>
      <c r="AI122" s="11"/>
      <c r="AJ122" s="11"/>
      <c r="AK122" s="11"/>
      <c r="AL122" s="11"/>
      <c r="AM122" s="11"/>
      <c r="AN122" s="4"/>
      <c r="AO122" s="11"/>
      <c r="AP122" s="11"/>
      <c r="AQ122" s="11"/>
      <c r="AR122" s="11"/>
    </row>
    <row r="123" spans="1:44">
      <c r="A123" s="3"/>
      <c r="B123" s="3">
        <v>2015</v>
      </c>
      <c r="C123" s="17" t="s">
        <v>110</v>
      </c>
      <c r="D123" s="19"/>
      <c r="E123" s="19"/>
      <c r="F123" s="19"/>
      <c r="G123" s="19"/>
      <c r="H123" s="19"/>
      <c r="I123" s="19"/>
      <c r="J123" s="19"/>
      <c r="K123" s="11"/>
      <c r="L123" s="11"/>
      <c r="M123" s="11"/>
      <c r="N123" s="11"/>
      <c r="O123" s="11"/>
      <c r="P123" s="11"/>
      <c r="Q123" s="11"/>
      <c r="R123" s="11"/>
      <c r="S123" s="11"/>
      <c r="T123" s="11"/>
      <c r="U123" s="11"/>
      <c r="V123" s="11"/>
      <c r="W123" s="11"/>
      <c r="X123" s="11"/>
      <c r="Y123" s="11"/>
      <c r="Z123" s="11"/>
      <c r="AA123" s="11"/>
      <c r="AB123" s="11"/>
      <c r="AC123" s="11"/>
      <c r="AD123" s="4"/>
      <c r="AE123" s="11"/>
      <c r="AF123" s="11"/>
      <c r="AG123" s="11"/>
      <c r="AH123" s="11"/>
      <c r="AI123" s="11"/>
      <c r="AJ123" s="11"/>
      <c r="AK123" s="11"/>
      <c r="AL123" s="11"/>
      <c r="AM123" s="11"/>
      <c r="AN123" s="4"/>
      <c r="AO123" s="11"/>
      <c r="AP123" s="11"/>
      <c r="AQ123" s="11"/>
      <c r="AR123" s="11"/>
    </row>
    <row r="124" spans="1:44">
      <c r="A124" s="3"/>
      <c r="B124" s="3">
        <v>2014</v>
      </c>
      <c r="C124" s="17" t="s">
        <v>110</v>
      </c>
      <c r="D124" s="19"/>
      <c r="E124" s="19"/>
      <c r="F124" s="19"/>
      <c r="G124" s="19"/>
      <c r="H124" s="19"/>
      <c r="I124" s="19"/>
      <c r="J124" s="19"/>
      <c r="K124" s="11"/>
      <c r="L124" s="11"/>
      <c r="M124" s="11"/>
      <c r="N124" s="11"/>
      <c r="O124" s="11"/>
      <c r="P124" s="11"/>
      <c r="Q124" s="11"/>
      <c r="R124" s="11"/>
      <c r="S124" s="11"/>
      <c r="T124" s="11"/>
      <c r="U124" s="11"/>
      <c r="V124" s="11"/>
      <c r="W124" s="11"/>
      <c r="X124" s="11"/>
      <c r="Y124" s="11"/>
      <c r="Z124" s="11"/>
      <c r="AA124" s="11"/>
      <c r="AB124" s="11"/>
      <c r="AC124" s="11"/>
      <c r="AD124" s="4"/>
      <c r="AE124" s="11"/>
      <c r="AF124" s="11"/>
      <c r="AG124" s="11"/>
      <c r="AH124" s="11"/>
      <c r="AI124" s="11"/>
      <c r="AJ124" s="11"/>
      <c r="AK124" s="11"/>
      <c r="AL124" s="11"/>
      <c r="AM124" s="11"/>
      <c r="AN124" s="4"/>
      <c r="AO124" s="11"/>
      <c r="AP124" s="11"/>
      <c r="AQ124" s="11"/>
      <c r="AR124" s="11"/>
    </row>
    <row r="125" spans="1:44">
      <c r="A125" s="3"/>
      <c r="B125" s="3">
        <v>2013</v>
      </c>
      <c r="C125" s="17" t="s">
        <v>110</v>
      </c>
      <c r="D125" s="19"/>
      <c r="E125" s="19"/>
      <c r="F125" s="19"/>
      <c r="G125" s="19"/>
      <c r="H125" s="19"/>
      <c r="I125" s="19"/>
      <c r="J125" s="19"/>
      <c r="K125" s="11"/>
      <c r="L125" s="11"/>
      <c r="M125" s="11"/>
      <c r="N125" s="11"/>
      <c r="O125" s="11"/>
      <c r="P125" s="11"/>
      <c r="Q125" s="11"/>
      <c r="R125" s="11"/>
      <c r="S125" s="11"/>
      <c r="T125" s="11"/>
      <c r="U125" s="11"/>
      <c r="V125" s="11"/>
      <c r="W125" s="11"/>
      <c r="X125" s="11"/>
      <c r="Y125" s="11"/>
      <c r="Z125" s="11"/>
      <c r="AA125" s="11"/>
      <c r="AB125" s="11"/>
      <c r="AC125" s="11"/>
      <c r="AD125" s="4"/>
      <c r="AE125" s="11"/>
      <c r="AF125" s="11"/>
      <c r="AG125" s="11"/>
      <c r="AH125" s="11"/>
      <c r="AI125" s="11"/>
      <c r="AJ125" s="11"/>
      <c r="AK125" s="11"/>
      <c r="AL125" s="11"/>
      <c r="AM125" s="11"/>
      <c r="AN125" s="4"/>
      <c r="AO125" s="11"/>
      <c r="AP125" s="11"/>
      <c r="AQ125" s="11"/>
      <c r="AR125" s="11"/>
    </row>
    <row r="126" spans="1:44">
      <c r="A126" s="3"/>
      <c r="B126" s="3">
        <v>2012</v>
      </c>
      <c r="C126" s="17" t="s">
        <v>110</v>
      </c>
      <c r="D126" s="19"/>
      <c r="E126" s="19"/>
      <c r="F126" s="19"/>
      <c r="G126" s="19"/>
      <c r="H126" s="19"/>
      <c r="I126" s="19"/>
      <c r="J126" s="19"/>
      <c r="K126" s="11"/>
      <c r="L126" s="11"/>
      <c r="M126" s="11"/>
      <c r="N126" s="11"/>
      <c r="O126" s="11"/>
      <c r="P126" s="11"/>
      <c r="Q126" s="11"/>
      <c r="R126" s="11"/>
      <c r="S126" s="11"/>
      <c r="T126" s="11"/>
      <c r="U126" s="11"/>
      <c r="V126" s="11"/>
      <c r="W126" s="11"/>
      <c r="X126" s="11"/>
      <c r="Y126" s="11"/>
      <c r="Z126" s="11"/>
      <c r="AA126" s="11"/>
      <c r="AB126" s="11"/>
      <c r="AC126" s="11"/>
      <c r="AD126" s="4"/>
      <c r="AE126" s="11"/>
      <c r="AF126" s="11"/>
      <c r="AG126" s="11"/>
      <c r="AH126" s="11"/>
      <c r="AI126" s="11"/>
      <c r="AJ126" s="11"/>
      <c r="AK126" s="11"/>
      <c r="AL126" s="11"/>
      <c r="AM126" s="11"/>
      <c r="AN126" s="4"/>
      <c r="AO126" s="11"/>
      <c r="AP126" s="11"/>
      <c r="AQ126" s="11"/>
      <c r="AR126" s="11"/>
    </row>
    <row r="127" spans="1:44">
      <c r="A127" s="3"/>
      <c r="B127" s="3">
        <v>2011</v>
      </c>
      <c r="D127" s="19"/>
      <c r="E127" s="19"/>
      <c r="F127" s="19"/>
      <c r="G127" s="19"/>
      <c r="H127" s="19"/>
      <c r="I127" s="19"/>
      <c r="J127" s="19"/>
      <c r="K127" s="11"/>
      <c r="L127" s="11"/>
      <c r="M127" s="11"/>
      <c r="N127" s="11"/>
      <c r="O127" s="11"/>
      <c r="P127" s="11"/>
      <c r="Q127" s="11"/>
      <c r="R127" s="11"/>
      <c r="S127" s="11"/>
      <c r="T127" s="11"/>
      <c r="U127" s="11"/>
      <c r="V127" s="11"/>
      <c r="W127" s="11"/>
      <c r="X127" s="11"/>
      <c r="Y127" s="11"/>
      <c r="Z127" s="11"/>
      <c r="AA127" s="11"/>
      <c r="AB127" s="11"/>
      <c r="AC127" s="11"/>
      <c r="AD127" s="4"/>
      <c r="AE127" s="11"/>
      <c r="AF127" s="11"/>
      <c r="AG127" s="11"/>
      <c r="AH127" s="11"/>
      <c r="AI127" s="11"/>
      <c r="AJ127" s="11"/>
      <c r="AK127" s="11"/>
      <c r="AL127" s="11"/>
      <c r="AM127" s="11"/>
      <c r="AN127" s="4"/>
      <c r="AO127" s="11"/>
      <c r="AP127" s="11"/>
      <c r="AQ127" s="11"/>
      <c r="AR127" s="11"/>
    </row>
    <row r="128" spans="1:44">
      <c r="A128" s="3"/>
      <c r="B128" s="3">
        <v>2010</v>
      </c>
      <c r="D128" s="19"/>
      <c r="E128" s="19"/>
      <c r="F128" s="19"/>
      <c r="G128" s="19"/>
      <c r="H128" s="19"/>
      <c r="I128" s="19"/>
      <c r="J128" s="19"/>
      <c r="K128" s="11"/>
      <c r="L128" s="11"/>
      <c r="M128" s="11"/>
      <c r="N128" s="11"/>
      <c r="O128" s="11"/>
      <c r="P128" s="11"/>
      <c r="Q128" s="11"/>
      <c r="R128" s="11"/>
      <c r="S128" s="11"/>
      <c r="T128" s="11"/>
      <c r="U128" s="11"/>
      <c r="V128" s="11"/>
      <c r="W128" s="11"/>
      <c r="X128" s="11"/>
      <c r="Y128" s="11"/>
      <c r="Z128" s="11"/>
      <c r="AA128" s="11"/>
      <c r="AB128" s="11"/>
      <c r="AC128" s="11"/>
      <c r="AD128" s="4"/>
      <c r="AE128" s="11"/>
      <c r="AF128" s="11"/>
      <c r="AG128" s="11"/>
      <c r="AH128" s="11"/>
      <c r="AI128" s="11"/>
      <c r="AJ128" s="11"/>
      <c r="AK128" s="11"/>
      <c r="AL128" s="11"/>
      <c r="AM128" s="11"/>
      <c r="AN128" s="4"/>
      <c r="AO128" s="11"/>
      <c r="AP128" s="11"/>
      <c r="AQ128" s="11"/>
      <c r="AR128" s="11"/>
    </row>
    <row r="129" spans="1:44">
      <c r="A129" s="3" t="s">
        <v>65</v>
      </c>
      <c r="B129" s="3">
        <v>2023</v>
      </c>
      <c r="C129" s="9">
        <v>21720993741.47</v>
      </c>
      <c r="D129" s="19"/>
      <c r="E129" s="19"/>
      <c r="F129" s="19"/>
      <c r="G129" s="19"/>
      <c r="H129" s="19"/>
      <c r="I129" s="19"/>
      <c r="J129" s="19"/>
      <c r="K129" s="11"/>
      <c r="L129" s="11"/>
      <c r="M129" s="11"/>
      <c r="N129" s="11"/>
      <c r="O129" s="11"/>
      <c r="P129" s="11"/>
      <c r="Q129" s="11"/>
      <c r="R129" s="11"/>
      <c r="S129" s="11"/>
      <c r="T129" s="11"/>
      <c r="U129" s="11"/>
      <c r="V129" s="11"/>
      <c r="W129" s="11"/>
      <c r="X129" s="11"/>
      <c r="Y129" s="11"/>
      <c r="Z129" s="11"/>
      <c r="AA129" s="11"/>
      <c r="AB129" s="11"/>
      <c r="AC129" s="11"/>
      <c r="AD129" s="4"/>
      <c r="AE129" s="11"/>
      <c r="AF129" s="11"/>
      <c r="AG129" s="11"/>
      <c r="AH129" s="11"/>
      <c r="AI129" s="11"/>
      <c r="AJ129" s="11"/>
      <c r="AK129" s="11"/>
      <c r="AL129" s="11"/>
      <c r="AM129" s="11"/>
      <c r="AN129" s="4"/>
      <c r="AO129" s="11"/>
      <c r="AP129" s="11"/>
      <c r="AQ129" s="11"/>
      <c r="AR129" s="11"/>
    </row>
    <row r="130" spans="1:44">
      <c r="A130" s="3"/>
      <c r="B130" s="3">
        <v>2022</v>
      </c>
      <c r="C130" s="9">
        <v>18169413733.58</v>
      </c>
      <c r="D130" s="19"/>
      <c r="E130" s="19"/>
      <c r="F130" s="19"/>
      <c r="G130" s="19"/>
      <c r="H130" s="19"/>
      <c r="I130" s="19"/>
      <c r="J130" s="19"/>
      <c r="K130" s="11"/>
      <c r="L130" s="11"/>
      <c r="M130" s="11"/>
      <c r="N130" s="11"/>
      <c r="O130" s="11"/>
      <c r="P130" s="11"/>
      <c r="Q130" s="11"/>
      <c r="R130" s="11"/>
      <c r="S130" s="11"/>
      <c r="T130" s="11"/>
      <c r="U130" s="11"/>
      <c r="V130" s="11"/>
      <c r="W130" s="11"/>
      <c r="X130" s="11"/>
      <c r="Y130" s="11"/>
      <c r="Z130" s="11"/>
      <c r="AA130" s="11"/>
      <c r="AB130" s="11"/>
      <c r="AC130" s="11"/>
      <c r="AD130" s="4"/>
      <c r="AE130" s="11"/>
      <c r="AF130" s="11"/>
      <c r="AG130" s="11"/>
      <c r="AH130" s="11"/>
      <c r="AI130" s="11"/>
      <c r="AJ130" s="11"/>
      <c r="AK130" s="11"/>
      <c r="AL130" s="11"/>
      <c r="AM130" s="11"/>
      <c r="AN130" s="4"/>
      <c r="AO130" s="11"/>
      <c r="AP130" s="11"/>
      <c r="AQ130" s="11"/>
      <c r="AR130" s="11"/>
    </row>
    <row r="131" spans="1:44">
      <c r="A131" s="3"/>
      <c r="B131" s="3">
        <v>2021</v>
      </c>
      <c r="C131" s="9">
        <v>17933906009.47</v>
      </c>
      <c r="D131" s="19"/>
      <c r="E131" s="19"/>
      <c r="F131" s="19"/>
      <c r="G131" s="19"/>
      <c r="H131" s="19"/>
      <c r="I131" s="19"/>
      <c r="J131" s="19"/>
      <c r="K131" s="11"/>
      <c r="L131" s="11"/>
      <c r="M131" s="11"/>
      <c r="N131" s="11"/>
      <c r="O131" s="11"/>
      <c r="P131" s="11"/>
      <c r="Q131" s="11"/>
      <c r="R131" s="11"/>
      <c r="S131" s="11"/>
      <c r="T131" s="11"/>
      <c r="U131" s="11"/>
      <c r="V131" s="11"/>
      <c r="W131" s="11"/>
      <c r="X131" s="11"/>
      <c r="Y131" s="11"/>
      <c r="Z131" s="11"/>
      <c r="AA131" s="11"/>
      <c r="AB131" s="11"/>
      <c r="AC131" s="11"/>
      <c r="AD131" s="4"/>
      <c r="AE131" s="11"/>
      <c r="AF131" s="11"/>
      <c r="AG131" s="11"/>
      <c r="AH131" s="11"/>
      <c r="AI131" s="11"/>
      <c r="AJ131" s="11"/>
      <c r="AK131" s="11"/>
      <c r="AL131" s="11"/>
      <c r="AM131" s="11"/>
      <c r="AN131" s="4"/>
      <c r="AO131" s="11"/>
      <c r="AP131" s="11"/>
      <c r="AQ131" s="11"/>
      <c r="AR131" s="11"/>
    </row>
    <row r="132" spans="1:44">
      <c r="A132" s="3"/>
      <c r="B132" s="3">
        <v>2020</v>
      </c>
      <c r="C132" s="9">
        <v>21518969469.61</v>
      </c>
      <c r="D132" s="19"/>
      <c r="E132" s="19"/>
      <c r="F132" s="19"/>
      <c r="G132" s="19"/>
      <c r="H132" s="19"/>
      <c r="I132" s="19"/>
      <c r="J132" s="19"/>
      <c r="K132" s="11"/>
      <c r="L132" s="11"/>
      <c r="M132" s="11"/>
      <c r="N132" s="11"/>
      <c r="O132" s="11"/>
      <c r="P132" s="11"/>
      <c r="Q132" s="11"/>
      <c r="R132" s="11"/>
      <c r="S132" s="11"/>
      <c r="T132" s="11"/>
      <c r="U132" s="11"/>
      <c r="V132" s="11"/>
      <c r="W132" s="11"/>
      <c r="X132" s="11"/>
      <c r="Y132" s="11"/>
      <c r="Z132" s="11"/>
      <c r="AA132" s="11"/>
      <c r="AB132" s="11"/>
      <c r="AC132" s="11"/>
      <c r="AD132" s="4"/>
      <c r="AE132" s="11"/>
      <c r="AF132" s="11"/>
      <c r="AG132" s="11"/>
      <c r="AH132" s="11"/>
      <c r="AI132" s="11"/>
      <c r="AJ132" s="11"/>
      <c r="AK132" s="11"/>
      <c r="AL132" s="11"/>
      <c r="AM132" s="11"/>
      <c r="AN132" s="4"/>
      <c r="AO132" s="11"/>
      <c r="AP132" s="11"/>
      <c r="AQ132" s="11"/>
      <c r="AR132" s="11"/>
    </row>
    <row r="133" spans="1:44">
      <c r="A133" s="3"/>
      <c r="B133" s="3">
        <v>2019</v>
      </c>
      <c r="C133" s="9">
        <v>19051336299.42</v>
      </c>
      <c r="D133" s="19"/>
      <c r="E133" s="19"/>
      <c r="F133" s="19"/>
      <c r="G133" s="19"/>
      <c r="H133" s="19"/>
      <c r="I133" s="19"/>
      <c r="J133" s="19"/>
      <c r="K133" s="11"/>
      <c r="L133" s="11"/>
      <c r="M133" s="11"/>
      <c r="N133" s="11"/>
      <c r="O133" s="11"/>
      <c r="P133" s="11"/>
      <c r="Q133" s="11"/>
      <c r="R133" s="11"/>
      <c r="S133" s="11"/>
      <c r="T133" s="11"/>
      <c r="U133" s="11"/>
      <c r="V133" s="11"/>
      <c r="W133" s="11"/>
      <c r="X133" s="11"/>
      <c r="Y133" s="11"/>
      <c r="Z133" s="11"/>
      <c r="AA133" s="11"/>
      <c r="AB133" s="11"/>
      <c r="AC133" s="11"/>
      <c r="AD133" s="4"/>
      <c r="AE133" s="11"/>
      <c r="AF133" s="11"/>
      <c r="AG133" s="11"/>
      <c r="AH133" s="11"/>
      <c r="AI133" s="11"/>
      <c r="AJ133" s="11"/>
      <c r="AK133" s="11"/>
      <c r="AL133" s="11"/>
      <c r="AM133" s="11"/>
      <c r="AN133" s="4"/>
      <c r="AO133" s="11"/>
      <c r="AP133" s="11"/>
      <c r="AQ133" s="11"/>
      <c r="AR133" s="11"/>
    </row>
    <row r="134" spans="1:44">
      <c r="A134" s="3"/>
      <c r="B134" s="3">
        <v>2018</v>
      </c>
      <c r="C134" s="9">
        <v>16962501973</v>
      </c>
      <c r="D134" s="19"/>
      <c r="E134" s="19"/>
      <c r="F134" s="19"/>
      <c r="G134" s="19"/>
      <c r="H134" s="19"/>
      <c r="I134" s="19"/>
      <c r="J134" s="19"/>
      <c r="K134" s="11"/>
      <c r="L134" s="11"/>
      <c r="M134" s="11"/>
      <c r="N134" s="11"/>
      <c r="O134" s="11"/>
      <c r="P134" s="11"/>
      <c r="Q134" s="11"/>
      <c r="R134" s="11"/>
      <c r="S134" s="11"/>
      <c r="T134" s="11"/>
      <c r="U134" s="11"/>
      <c r="V134" s="11"/>
      <c r="W134" s="11"/>
      <c r="X134" s="11"/>
      <c r="Y134" s="11"/>
      <c r="Z134" s="11"/>
      <c r="AA134" s="11"/>
      <c r="AB134" s="11"/>
      <c r="AC134" s="11"/>
      <c r="AD134" s="4"/>
      <c r="AE134" s="11"/>
      <c r="AF134" s="11"/>
      <c r="AG134" s="11"/>
      <c r="AH134" s="11"/>
      <c r="AI134" s="11"/>
      <c r="AJ134" s="11"/>
      <c r="AK134" s="11"/>
      <c r="AL134" s="11"/>
      <c r="AM134" s="11"/>
      <c r="AN134" s="4"/>
      <c r="AO134" s="11"/>
      <c r="AP134" s="11"/>
      <c r="AQ134" s="11"/>
      <c r="AR134" s="11"/>
    </row>
    <row r="135" spans="1:44">
      <c r="A135" s="3"/>
      <c r="B135" s="3">
        <v>2017</v>
      </c>
      <c r="C135" s="9">
        <v>16731818185.58</v>
      </c>
      <c r="D135" s="19"/>
      <c r="E135" s="19"/>
      <c r="F135" s="19"/>
      <c r="G135" s="19"/>
      <c r="H135" s="19"/>
      <c r="I135" s="19"/>
      <c r="J135" s="19"/>
      <c r="K135" s="11"/>
      <c r="L135" s="11"/>
      <c r="M135" s="11"/>
      <c r="N135" s="11"/>
      <c r="O135" s="11"/>
      <c r="P135" s="11"/>
      <c r="Q135" s="11"/>
      <c r="R135" s="11"/>
      <c r="S135" s="11"/>
      <c r="T135" s="11"/>
      <c r="U135" s="11"/>
      <c r="V135" s="11"/>
      <c r="W135" s="11"/>
      <c r="X135" s="11"/>
      <c r="Y135" s="11"/>
      <c r="Z135" s="11"/>
      <c r="AA135" s="11"/>
      <c r="AB135" s="11"/>
      <c r="AC135" s="11"/>
      <c r="AD135" s="4"/>
      <c r="AE135" s="11"/>
      <c r="AF135" s="11"/>
      <c r="AG135" s="11"/>
      <c r="AH135" s="11"/>
      <c r="AI135" s="11"/>
      <c r="AJ135" s="11"/>
      <c r="AK135" s="11"/>
      <c r="AL135" s="11"/>
      <c r="AM135" s="11"/>
      <c r="AN135" s="4"/>
      <c r="AO135" s="11"/>
      <c r="AP135" s="11"/>
      <c r="AQ135" s="11"/>
      <c r="AR135" s="11"/>
    </row>
    <row r="136" spans="1:44">
      <c r="A136" s="3"/>
      <c r="B136" s="3">
        <v>2016</v>
      </c>
      <c r="C136" s="9">
        <v>16529171500.54</v>
      </c>
      <c r="D136" s="19"/>
      <c r="E136" s="19"/>
      <c r="F136" s="19"/>
      <c r="G136" s="19"/>
      <c r="H136" s="19"/>
      <c r="I136" s="19"/>
      <c r="J136" s="19"/>
      <c r="K136" s="11"/>
      <c r="L136" s="11"/>
      <c r="M136" s="11"/>
      <c r="N136" s="11"/>
      <c r="O136" s="11"/>
      <c r="P136" s="11"/>
      <c r="Q136" s="11"/>
      <c r="R136" s="11"/>
      <c r="S136" s="11"/>
      <c r="T136" s="11"/>
      <c r="U136" s="11"/>
      <c r="V136" s="11"/>
      <c r="W136" s="11"/>
      <c r="X136" s="11"/>
      <c r="Y136" s="11"/>
      <c r="Z136" s="11"/>
      <c r="AA136" s="11"/>
      <c r="AB136" s="11"/>
      <c r="AC136" s="11"/>
      <c r="AD136" s="4"/>
      <c r="AE136" s="11"/>
      <c r="AF136" s="11"/>
      <c r="AG136" s="11"/>
      <c r="AH136" s="11"/>
      <c r="AI136" s="11"/>
      <c r="AJ136" s="11"/>
      <c r="AK136" s="11"/>
      <c r="AL136" s="11"/>
      <c r="AM136" s="11"/>
      <c r="AN136" s="4"/>
      <c r="AO136" s="11"/>
      <c r="AP136" s="11"/>
      <c r="AQ136" s="11"/>
      <c r="AR136" s="11"/>
    </row>
    <row r="137" spans="1:44">
      <c r="A137" s="3"/>
      <c r="B137" s="3">
        <v>2015</v>
      </c>
      <c r="C137" s="9">
        <v>16369211954.37</v>
      </c>
      <c r="D137" s="19"/>
      <c r="E137" s="19"/>
      <c r="F137" s="19"/>
      <c r="G137" s="19"/>
      <c r="H137" s="19"/>
      <c r="I137" s="19"/>
      <c r="J137" s="19"/>
      <c r="K137" s="11"/>
      <c r="L137" s="11"/>
      <c r="M137" s="11"/>
      <c r="N137" s="11"/>
      <c r="O137" s="11"/>
      <c r="P137" s="11"/>
      <c r="Q137" s="11"/>
      <c r="R137" s="11"/>
      <c r="S137" s="11"/>
      <c r="T137" s="11"/>
      <c r="U137" s="11"/>
      <c r="V137" s="11"/>
      <c r="W137" s="11"/>
      <c r="X137" s="11"/>
      <c r="Y137" s="11"/>
      <c r="Z137" s="11"/>
      <c r="AA137" s="11"/>
      <c r="AB137" s="11"/>
      <c r="AC137" s="11"/>
      <c r="AD137" s="4"/>
      <c r="AE137" s="11"/>
      <c r="AF137" s="11"/>
      <c r="AG137" s="11"/>
      <c r="AH137" s="11"/>
      <c r="AI137" s="11"/>
      <c r="AJ137" s="11"/>
      <c r="AK137" s="11"/>
      <c r="AL137" s="11"/>
      <c r="AM137" s="11"/>
      <c r="AN137" s="4"/>
      <c r="AO137" s="11"/>
      <c r="AP137" s="11"/>
      <c r="AQ137" s="11"/>
      <c r="AR137" s="11"/>
    </row>
    <row r="138" spans="1:44">
      <c r="A138" s="3"/>
      <c r="B138" s="3">
        <v>2014</v>
      </c>
      <c r="C138" s="9">
        <v>11370173092.27</v>
      </c>
      <c r="D138" s="19"/>
      <c r="E138" s="19"/>
      <c r="F138" s="19"/>
      <c r="G138" s="19"/>
      <c r="H138" s="19"/>
      <c r="I138" s="19"/>
      <c r="J138" s="19"/>
      <c r="K138" s="11"/>
      <c r="L138" s="11"/>
      <c r="M138" s="11"/>
      <c r="N138" s="11"/>
      <c r="O138" s="11"/>
      <c r="P138" s="11"/>
      <c r="Q138" s="11"/>
      <c r="R138" s="11"/>
      <c r="S138" s="11"/>
      <c r="T138" s="11"/>
      <c r="U138" s="11"/>
      <c r="V138" s="11"/>
      <c r="W138" s="11"/>
      <c r="X138" s="11"/>
      <c r="Y138" s="11"/>
      <c r="Z138" s="11"/>
      <c r="AA138" s="11"/>
      <c r="AB138" s="11"/>
      <c r="AC138" s="11"/>
      <c r="AD138" s="4"/>
      <c r="AE138" s="11"/>
      <c r="AF138" s="11"/>
      <c r="AG138" s="11"/>
      <c r="AH138" s="11"/>
      <c r="AI138" s="11"/>
      <c r="AJ138" s="11"/>
      <c r="AK138" s="11"/>
      <c r="AL138" s="11"/>
      <c r="AM138" s="11"/>
      <c r="AN138" s="4"/>
      <c r="AO138" s="11"/>
      <c r="AP138" s="11"/>
      <c r="AQ138" s="11"/>
      <c r="AR138" s="11"/>
    </row>
    <row r="139" spans="1:44">
      <c r="A139" s="3"/>
      <c r="B139" s="3">
        <v>2013</v>
      </c>
      <c r="C139" s="9">
        <v>6914874949.13</v>
      </c>
      <c r="D139" s="19"/>
      <c r="E139" s="19"/>
      <c r="F139" s="19"/>
      <c r="G139" s="19"/>
      <c r="H139" s="19"/>
      <c r="I139" s="19"/>
      <c r="J139" s="19"/>
      <c r="K139" s="11"/>
      <c r="L139" s="11"/>
      <c r="M139" s="11"/>
      <c r="N139" s="11"/>
      <c r="O139" s="11"/>
      <c r="P139" s="11"/>
      <c r="Q139" s="11"/>
      <c r="R139" s="11"/>
      <c r="S139" s="11"/>
      <c r="T139" s="11"/>
      <c r="U139" s="11"/>
      <c r="V139" s="11"/>
      <c r="W139" s="11"/>
      <c r="X139" s="11"/>
      <c r="Y139" s="11"/>
      <c r="Z139" s="11"/>
      <c r="AA139" s="11"/>
      <c r="AB139" s="11"/>
      <c r="AC139" s="11"/>
      <c r="AD139" s="4"/>
      <c r="AE139" s="11"/>
      <c r="AF139" s="11"/>
      <c r="AG139" s="11"/>
      <c r="AH139" s="11"/>
      <c r="AI139" s="11"/>
      <c r="AJ139" s="11"/>
      <c r="AK139" s="11"/>
      <c r="AL139" s="11"/>
      <c r="AM139" s="11"/>
      <c r="AN139" s="4"/>
      <c r="AO139" s="11"/>
      <c r="AP139" s="11"/>
      <c r="AQ139" s="11"/>
      <c r="AR139" s="11"/>
    </row>
    <row r="140" spans="1:44">
      <c r="A140" s="3"/>
      <c r="B140" s="3">
        <v>2012</v>
      </c>
      <c r="C140" s="9">
        <v>2565445131</v>
      </c>
      <c r="D140" s="19"/>
      <c r="E140" s="19"/>
      <c r="F140" s="19"/>
      <c r="G140" s="19"/>
      <c r="H140" s="19"/>
      <c r="I140" s="19"/>
      <c r="J140" s="19"/>
      <c r="K140" s="11"/>
      <c r="L140" s="11"/>
      <c r="M140" s="11"/>
      <c r="N140" s="11"/>
      <c r="O140" s="11"/>
      <c r="P140" s="11"/>
      <c r="Q140" s="11"/>
      <c r="R140" s="11"/>
      <c r="S140" s="11"/>
      <c r="T140" s="11"/>
      <c r="U140" s="11"/>
      <c r="V140" s="11"/>
      <c r="W140" s="11"/>
      <c r="X140" s="11"/>
      <c r="Y140" s="11"/>
      <c r="Z140" s="11"/>
      <c r="AA140" s="11"/>
      <c r="AB140" s="11"/>
      <c r="AC140" s="11"/>
      <c r="AD140" s="4"/>
      <c r="AE140" s="11"/>
      <c r="AF140" s="11"/>
      <c r="AG140" s="11"/>
      <c r="AH140" s="11"/>
      <c r="AI140" s="11"/>
      <c r="AJ140" s="11"/>
      <c r="AK140" s="11"/>
      <c r="AL140" s="11"/>
      <c r="AM140" s="11"/>
      <c r="AN140" s="4"/>
      <c r="AO140" s="11"/>
      <c r="AP140" s="11"/>
      <c r="AQ140" s="11"/>
      <c r="AR140" s="11"/>
    </row>
    <row r="141" spans="1:44">
      <c r="A141" s="3"/>
      <c r="B141" s="3">
        <v>2011</v>
      </c>
      <c r="D141" s="19"/>
      <c r="E141" s="19"/>
      <c r="F141" s="19"/>
      <c r="G141" s="19"/>
      <c r="H141" s="19"/>
      <c r="I141" s="19"/>
      <c r="J141" s="19"/>
      <c r="K141" s="11"/>
      <c r="L141" s="11"/>
      <c r="M141" s="11"/>
      <c r="N141" s="11"/>
      <c r="O141" s="11"/>
      <c r="P141" s="11"/>
      <c r="Q141" s="11"/>
      <c r="R141" s="11"/>
      <c r="S141" s="11"/>
      <c r="T141" s="11"/>
      <c r="U141" s="11"/>
      <c r="V141" s="11"/>
      <c r="W141" s="11"/>
      <c r="X141" s="11"/>
      <c r="Y141" s="11"/>
      <c r="Z141" s="11"/>
      <c r="AA141" s="11"/>
      <c r="AB141" s="11"/>
      <c r="AC141" s="11"/>
      <c r="AD141" s="4"/>
      <c r="AE141" s="11"/>
      <c r="AF141" s="11"/>
      <c r="AG141" s="11"/>
      <c r="AH141" s="11"/>
      <c r="AI141" s="11"/>
      <c r="AJ141" s="11"/>
      <c r="AK141" s="11"/>
      <c r="AL141" s="11"/>
      <c r="AM141" s="11"/>
      <c r="AN141" s="4"/>
      <c r="AO141" s="11"/>
      <c r="AP141" s="11"/>
      <c r="AQ141" s="11"/>
      <c r="AR141" s="11"/>
    </row>
    <row r="142" spans="1:44">
      <c r="A142" s="3"/>
      <c r="B142" s="3">
        <v>2010</v>
      </c>
      <c r="D142" s="19"/>
      <c r="E142" s="19"/>
      <c r="F142" s="19"/>
      <c r="G142" s="19"/>
      <c r="H142" s="19"/>
      <c r="I142" s="19"/>
      <c r="J142" s="19"/>
      <c r="K142" s="11"/>
      <c r="L142" s="11"/>
      <c r="M142" s="11"/>
      <c r="N142" s="11"/>
      <c r="O142" s="11"/>
      <c r="P142" s="11"/>
      <c r="Q142" s="11"/>
      <c r="R142" s="11"/>
      <c r="S142" s="11"/>
      <c r="T142" s="11"/>
      <c r="U142" s="11"/>
      <c r="V142" s="11"/>
      <c r="W142" s="11"/>
      <c r="X142" s="11"/>
      <c r="Y142" s="11"/>
      <c r="Z142" s="11"/>
      <c r="AA142" s="11"/>
      <c r="AB142" s="11"/>
      <c r="AC142" s="11"/>
      <c r="AD142" s="4"/>
      <c r="AE142" s="11"/>
      <c r="AF142" s="11"/>
      <c r="AG142" s="11"/>
      <c r="AH142" s="11"/>
      <c r="AI142" s="11"/>
      <c r="AJ142" s="11"/>
      <c r="AK142" s="11"/>
      <c r="AL142" s="11"/>
      <c r="AM142" s="11"/>
      <c r="AN142" s="4"/>
      <c r="AO142" s="11"/>
      <c r="AP142" s="11"/>
      <c r="AQ142" s="11"/>
      <c r="AR142" s="11"/>
    </row>
    <row r="143" spans="1:44">
      <c r="A143" s="3" t="s">
        <v>66</v>
      </c>
      <c r="B143" s="3">
        <v>2023</v>
      </c>
      <c r="C143" s="9">
        <v>5895388614.26</v>
      </c>
      <c r="D143" s="19"/>
      <c r="E143" s="19"/>
      <c r="F143" s="19"/>
      <c r="G143" s="19"/>
      <c r="H143" s="19"/>
      <c r="I143" s="19"/>
      <c r="J143" s="19"/>
      <c r="K143" s="11"/>
      <c r="L143" s="11"/>
      <c r="M143" s="11"/>
      <c r="N143" s="11"/>
      <c r="O143" s="11"/>
      <c r="P143" s="11"/>
      <c r="Q143" s="11"/>
      <c r="R143" s="11"/>
      <c r="S143" s="11"/>
      <c r="T143" s="11"/>
      <c r="U143" s="11"/>
      <c r="V143" s="11"/>
      <c r="W143" s="11"/>
      <c r="X143" s="11"/>
      <c r="Y143" s="11"/>
      <c r="Z143" s="11"/>
      <c r="AA143" s="11"/>
      <c r="AB143" s="11"/>
      <c r="AC143" s="11"/>
      <c r="AD143" s="4"/>
      <c r="AE143" s="11"/>
      <c r="AF143" s="11"/>
      <c r="AG143" s="11"/>
      <c r="AH143" s="11"/>
      <c r="AI143" s="11"/>
      <c r="AJ143" s="11"/>
      <c r="AK143" s="11"/>
      <c r="AL143" s="11"/>
      <c r="AM143" s="11"/>
      <c r="AN143" s="4"/>
      <c r="AO143" s="11"/>
      <c r="AP143" s="11"/>
      <c r="AQ143" s="11"/>
      <c r="AR143" s="11"/>
    </row>
    <row r="144" spans="1:44">
      <c r="A144" s="3"/>
      <c r="B144" s="3">
        <v>2022</v>
      </c>
      <c r="C144" s="9">
        <v>5703826578.99</v>
      </c>
      <c r="D144" s="19"/>
      <c r="E144" s="19"/>
      <c r="F144" s="19"/>
      <c r="G144" s="19"/>
      <c r="H144" s="19"/>
      <c r="I144" s="19"/>
      <c r="J144" s="19"/>
      <c r="K144" s="11"/>
      <c r="L144" s="11"/>
      <c r="M144" s="11"/>
      <c r="N144" s="11"/>
      <c r="O144" s="11"/>
      <c r="P144" s="11"/>
      <c r="Q144" s="11"/>
      <c r="R144" s="11"/>
      <c r="S144" s="11"/>
      <c r="T144" s="11"/>
      <c r="U144" s="11"/>
      <c r="V144" s="11"/>
      <c r="W144" s="11"/>
      <c r="X144" s="11"/>
      <c r="Y144" s="11"/>
      <c r="Z144" s="11"/>
      <c r="AA144" s="11"/>
      <c r="AB144" s="11"/>
      <c r="AC144" s="11"/>
      <c r="AD144" s="4"/>
      <c r="AE144" s="11"/>
      <c r="AF144" s="11"/>
      <c r="AG144" s="11"/>
      <c r="AH144" s="11"/>
      <c r="AI144" s="11"/>
      <c r="AJ144" s="11"/>
      <c r="AK144" s="11"/>
      <c r="AL144" s="11"/>
      <c r="AM144" s="11"/>
      <c r="AN144" s="4"/>
      <c r="AO144" s="11"/>
      <c r="AP144" s="11"/>
      <c r="AQ144" s="11"/>
      <c r="AR144" s="11"/>
    </row>
    <row r="145" spans="1:44">
      <c r="A145" s="3"/>
      <c r="B145" s="3">
        <v>2021</v>
      </c>
      <c r="C145" s="9">
        <v>5002922235.06</v>
      </c>
      <c r="D145" s="19"/>
      <c r="E145" s="19"/>
      <c r="F145" s="19"/>
      <c r="G145" s="19"/>
      <c r="H145" s="19"/>
      <c r="I145" s="19"/>
      <c r="J145" s="19"/>
      <c r="K145" s="11"/>
      <c r="L145" s="11"/>
      <c r="M145" s="11"/>
      <c r="N145" s="11"/>
      <c r="O145" s="11"/>
      <c r="P145" s="11"/>
      <c r="Q145" s="11"/>
      <c r="R145" s="11"/>
      <c r="S145" s="11"/>
      <c r="T145" s="11"/>
      <c r="U145" s="11"/>
      <c r="V145" s="11"/>
      <c r="W145" s="11"/>
      <c r="X145" s="11"/>
      <c r="Y145" s="11"/>
      <c r="Z145" s="11"/>
      <c r="AA145" s="11"/>
      <c r="AB145" s="11"/>
      <c r="AC145" s="11"/>
      <c r="AD145" s="4"/>
      <c r="AE145" s="11"/>
      <c r="AF145" s="11"/>
      <c r="AG145" s="11"/>
      <c r="AH145" s="11"/>
      <c r="AI145" s="11"/>
      <c r="AJ145" s="11"/>
      <c r="AK145" s="11"/>
      <c r="AL145" s="11"/>
      <c r="AM145" s="11"/>
      <c r="AN145" s="4"/>
      <c r="AO145" s="11"/>
      <c r="AP145" s="11"/>
      <c r="AQ145" s="11"/>
      <c r="AR145" s="11"/>
    </row>
    <row r="146" spans="1:44">
      <c r="A146" s="3"/>
      <c r="B146" s="3">
        <v>2020</v>
      </c>
      <c r="C146" s="9">
        <v>4232267000.88</v>
      </c>
      <c r="D146" s="19"/>
      <c r="E146" s="19"/>
      <c r="F146" s="19"/>
      <c r="G146" s="19"/>
      <c r="H146" s="19"/>
      <c r="I146" s="19"/>
      <c r="J146" s="19"/>
      <c r="K146" s="11"/>
      <c r="L146" s="11"/>
      <c r="M146" s="11"/>
      <c r="N146" s="11"/>
      <c r="O146" s="11"/>
      <c r="P146" s="11"/>
      <c r="Q146" s="11"/>
      <c r="R146" s="11"/>
      <c r="S146" s="11"/>
      <c r="T146" s="11"/>
      <c r="U146" s="11"/>
      <c r="V146" s="11"/>
      <c r="W146" s="11"/>
      <c r="X146" s="11"/>
      <c r="Y146" s="11"/>
      <c r="Z146" s="11"/>
      <c r="AA146" s="11"/>
      <c r="AB146" s="11"/>
      <c r="AC146" s="11"/>
      <c r="AD146" s="4"/>
      <c r="AE146" s="11"/>
      <c r="AF146" s="11"/>
      <c r="AG146" s="11"/>
      <c r="AH146" s="11"/>
      <c r="AI146" s="11"/>
      <c r="AJ146" s="11"/>
      <c r="AK146" s="11"/>
      <c r="AL146" s="11"/>
      <c r="AM146" s="11"/>
      <c r="AN146" s="4"/>
      <c r="AO146" s="11"/>
      <c r="AP146" s="11"/>
      <c r="AQ146" s="11"/>
      <c r="AR146" s="11"/>
    </row>
    <row r="147" spans="1:44">
      <c r="A147" s="3"/>
      <c r="B147" s="3">
        <v>2019</v>
      </c>
      <c r="C147" s="9">
        <v>1987742624.74</v>
      </c>
      <c r="D147" s="19"/>
      <c r="E147" s="19"/>
      <c r="F147" s="19"/>
      <c r="G147" s="19"/>
      <c r="H147" s="19"/>
      <c r="I147" s="19"/>
      <c r="J147" s="19"/>
      <c r="K147" s="11"/>
      <c r="L147" s="11"/>
      <c r="M147" s="11"/>
      <c r="N147" s="11"/>
      <c r="O147" s="11"/>
      <c r="P147" s="11"/>
      <c r="Q147" s="11"/>
      <c r="R147" s="11"/>
      <c r="S147" s="11"/>
      <c r="T147" s="11"/>
      <c r="U147" s="11"/>
      <c r="V147" s="11"/>
      <c r="W147" s="11"/>
      <c r="X147" s="11"/>
      <c r="Y147" s="11"/>
      <c r="Z147" s="11"/>
      <c r="AA147" s="11"/>
      <c r="AB147" s="11"/>
      <c r="AC147" s="11"/>
      <c r="AD147" s="4"/>
      <c r="AE147" s="11"/>
      <c r="AF147" s="11"/>
      <c r="AG147" s="11"/>
      <c r="AH147" s="11"/>
      <c r="AI147" s="11"/>
      <c r="AJ147" s="11"/>
      <c r="AK147" s="11"/>
      <c r="AL147" s="11"/>
      <c r="AM147" s="11"/>
      <c r="AN147" s="4"/>
      <c r="AO147" s="11"/>
      <c r="AP147" s="11"/>
      <c r="AQ147" s="11"/>
      <c r="AR147" s="11"/>
    </row>
    <row r="148" spans="1:44">
      <c r="A148" s="3"/>
      <c r="B148" s="3">
        <v>2018</v>
      </c>
      <c r="C148" s="9">
        <v>1042784403.01</v>
      </c>
      <c r="D148" s="19"/>
      <c r="E148" s="19"/>
      <c r="F148" s="19"/>
      <c r="G148" s="19"/>
      <c r="H148" s="19"/>
      <c r="I148" s="19"/>
      <c r="J148" s="19"/>
      <c r="K148" s="11"/>
      <c r="L148" s="11"/>
      <c r="M148" s="11"/>
      <c r="N148" s="11"/>
      <c r="O148" s="11"/>
      <c r="P148" s="11"/>
      <c r="Q148" s="11"/>
      <c r="R148" s="11"/>
      <c r="S148" s="11"/>
      <c r="T148" s="11"/>
      <c r="U148" s="11"/>
      <c r="V148" s="11"/>
      <c r="W148" s="11"/>
      <c r="X148" s="11"/>
      <c r="Y148" s="11"/>
      <c r="Z148" s="11"/>
      <c r="AA148" s="11"/>
      <c r="AB148" s="11"/>
      <c r="AC148" s="11"/>
      <c r="AD148" s="4"/>
      <c r="AE148" s="11"/>
      <c r="AF148" s="11"/>
      <c r="AG148" s="11"/>
      <c r="AH148" s="11"/>
      <c r="AI148" s="11"/>
      <c r="AJ148" s="11"/>
      <c r="AK148" s="11"/>
      <c r="AL148" s="11"/>
      <c r="AM148" s="11"/>
      <c r="AN148" s="4"/>
      <c r="AO148" s="11"/>
      <c r="AP148" s="11"/>
      <c r="AQ148" s="11"/>
      <c r="AR148" s="11"/>
    </row>
    <row r="149" spans="1:44">
      <c r="A149" s="3"/>
      <c r="B149" s="3">
        <v>2017</v>
      </c>
      <c r="C149" s="9">
        <v>125768677.48</v>
      </c>
      <c r="D149" s="19"/>
      <c r="E149" s="19"/>
      <c r="F149" s="19"/>
      <c r="G149" s="19"/>
      <c r="H149" s="19"/>
      <c r="I149" s="19"/>
      <c r="J149" s="19"/>
      <c r="K149" s="11"/>
      <c r="L149" s="11"/>
      <c r="M149" s="11"/>
      <c r="N149" s="11"/>
      <c r="O149" s="11"/>
      <c r="P149" s="11"/>
      <c r="Q149" s="11"/>
      <c r="R149" s="11"/>
      <c r="S149" s="11"/>
      <c r="T149" s="11"/>
      <c r="U149" s="11"/>
      <c r="V149" s="11"/>
      <c r="W149" s="11"/>
      <c r="X149" s="11"/>
      <c r="Y149" s="11"/>
      <c r="Z149" s="11"/>
      <c r="AA149" s="11"/>
      <c r="AB149" s="11"/>
      <c r="AC149" s="11"/>
      <c r="AD149" s="4"/>
      <c r="AE149" s="11"/>
      <c r="AF149" s="11"/>
      <c r="AG149" s="11"/>
      <c r="AH149" s="11"/>
      <c r="AI149" s="11"/>
      <c r="AJ149" s="11"/>
      <c r="AK149" s="11"/>
      <c r="AL149" s="11"/>
      <c r="AM149" s="11"/>
      <c r="AN149" s="4"/>
      <c r="AO149" s="11"/>
      <c r="AP149" s="11"/>
      <c r="AQ149" s="11"/>
      <c r="AR149" s="11"/>
    </row>
    <row r="150" spans="1:44">
      <c r="A150" s="3"/>
      <c r="B150" s="3">
        <v>2016</v>
      </c>
      <c r="C150" s="9">
        <v>288189640.84</v>
      </c>
      <c r="D150" s="19"/>
      <c r="E150" s="19"/>
      <c r="F150" s="19"/>
      <c r="G150" s="19"/>
      <c r="H150" s="19"/>
      <c r="I150" s="19"/>
      <c r="J150" s="19"/>
      <c r="K150" s="11"/>
      <c r="L150" s="11"/>
      <c r="M150" s="11"/>
      <c r="N150" s="11"/>
      <c r="O150" s="11"/>
      <c r="P150" s="11"/>
      <c r="Q150" s="11"/>
      <c r="R150" s="11"/>
      <c r="S150" s="11"/>
      <c r="T150" s="11"/>
      <c r="U150" s="11"/>
      <c r="V150" s="11"/>
      <c r="W150" s="11"/>
      <c r="X150" s="11"/>
      <c r="Y150" s="11"/>
      <c r="Z150" s="11"/>
      <c r="AA150" s="11"/>
      <c r="AB150" s="11"/>
      <c r="AC150" s="11"/>
      <c r="AD150" s="4"/>
      <c r="AE150" s="11"/>
      <c r="AF150" s="11"/>
      <c r="AG150" s="11"/>
      <c r="AH150" s="11"/>
      <c r="AI150" s="11"/>
      <c r="AJ150" s="11"/>
      <c r="AK150" s="11"/>
      <c r="AL150" s="11"/>
      <c r="AM150" s="11"/>
      <c r="AN150" s="4"/>
      <c r="AO150" s="11"/>
      <c r="AP150" s="11"/>
      <c r="AQ150" s="11"/>
      <c r="AR150" s="11"/>
    </row>
    <row r="151" spans="1:44">
      <c r="A151" s="3"/>
      <c r="B151" s="3">
        <v>2015</v>
      </c>
      <c r="C151" s="9">
        <v>124606172.83</v>
      </c>
      <c r="D151" s="19"/>
      <c r="E151" s="19"/>
      <c r="F151" s="19"/>
      <c r="G151" s="19"/>
      <c r="H151" s="19"/>
      <c r="I151" s="19"/>
      <c r="J151" s="19"/>
      <c r="K151" s="11"/>
      <c r="L151" s="11"/>
      <c r="M151" s="11"/>
      <c r="N151" s="11"/>
      <c r="O151" s="11"/>
      <c r="P151" s="11"/>
      <c r="Q151" s="11"/>
      <c r="R151" s="11"/>
      <c r="S151" s="11"/>
      <c r="T151" s="11"/>
      <c r="U151" s="11"/>
      <c r="V151" s="11"/>
      <c r="W151" s="11"/>
      <c r="X151" s="11"/>
      <c r="Y151" s="11"/>
      <c r="Z151" s="11"/>
      <c r="AA151" s="11"/>
      <c r="AB151" s="11"/>
      <c r="AC151" s="11"/>
      <c r="AD151" s="4"/>
      <c r="AE151" s="11"/>
      <c r="AF151" s="11"/>
      <c r="AG151" s="11"/>
      <c r="AH151" s="11"/>
      <c r="AI151" s="11"/>
      <c r="AJ151" s="11"/>
      <c r="AK151" s="11"/>
      <c r="AL151" s="11"/>
      <c r="AM151" s="11"/>
      <c r="AN151" s="4"/>
      <c r="AO151" s="11"/>
      <c r="AP151" s="11"/>
      <c r="AQ151" s="11"/>
      <c r="AR151" s="11"/>
    </row>
    <row r="152" spans="1:44">
      <c r="A152" s="3"/>
      <c r="B152" s="3">
        <v>2014</v>
      </c>
      <c r="C152" s="9">
        <v>54472584.15</v>
      </c>
      <c r="D152" s="19"/>
      <c r="E152" s="19"/>
      <c r="F152" s="19"/>
      <c r="G152" s="19"/>
      <c r="H152" s="19"/>
      <c r="I152" s="19"/>
      <c r="J152" s="19"/>
      <c r="K152" s="11"/>
      <c r="L152" s="11"/>
      <c r="M152" s="11"/>
      <c r="N152" s="11"/>
      <c r="O152" s="11"/>
      <c r="P152" s="11"/>
      <c r="Q152" s="11"/>
      <c r="R152" s="11"/>
      <c r="S152" s="11"/>
      <c r="T152" s="11"/>
      <c r="U152" s="11"/>
      <c r="V152" s="11"/>
      <c r="W152" s="11"/>
      <c r="X152" s="11"/>
      <c r="Y152" s="11"/>
      <c r="Z152" s="11"/>
      <c r="AA152" s="11"/>
      <c r="AB152" s="11"/>
      <c r="AC152" s="11"/>
      <c r="AD152" s="4"/>
      <c r="AE152" s="11"/>
      <c r="AF152" s="11"/>
      <c r="AG152" s="11"/>
      <c r="AH152" s="11"/>
      <c r="AI152" s="11"/>
      <c r="AJ152" s="11"/>
      <c r="AK152" s="11"/>
      <c r="AL152" s="11"/>
      <c r="AM152" s="11"/>
      <c r="AN152" s="4"/>
      <c r="AO152" s="11"/>
      <c r="AP152" s="11"/>
      <c r="AQ152" s="11"/>
      <c r="AR152" s="11"/>
    </row>
    <row r="153" spans="1:44">
      <c r="A153" s="3"/>
      <c r="B153" s="3">
        <v>2013</v>
      </c>
      <c r="C153" s="9">
        <v>54989627.39</v>
      </c>
      <c r="D153" s="19"/>
      <c r="E153" s="19"/>
      <c r="F153" s="19"/>
      <c r="G153" s="19"/>
      <c r="H153" s="19"/>
      <c r="I153" s="19"/>
      <c r="J153" s="19"/>
      <c r="K153" s="11"/>
      <c r="L153" s="11"/>
      <c r="M153" s="11"/>
      <c r="N153" s="11"/>
      <c r="O153" s="11"/>
      <c r="P153" s="11"/>
      <c r="Q153" s="11"/>
      <c r="R153" s="11"/>
      <c r="S153" s="11"/>
      <c r="T153" s="11"/>
      <c r="U153" s="11"/>
      <c r="V153" s="11"/>
      <c r="W153" s="11"/>
      <c r="X153" s="11"/>
      <c r="Y153" s="11"/>
      <c r="Z153" s="11"/>
      <c r="AA153" s="11"/>
      <c r="AB153" s="11"/>
      <c r="AC153" s="11"/>
      <c r="AD153" s="4"/>
      <c r="AE153" s="11"/>
      <c r="AF153" s="11"/>
      <c r="AG153" s="11"/>
      <c r="AH153" s="11"/>
      <c r="AI153" s="11"/>
      <c r="AJ153" s="11"/>
      <c r="AK153" s="11"/>
      <c r="AL153" s="11"/>
      <c r="AM153" s="11"/>
      <c r="AN153" s="4"/>
      <c r="AO153" s="11"/>
      <c r="AP153" s="11"/>
      <c r="AQ153" s="11"/>
      <c r="AR153" s="11"/>
    </row>
    <row r="154" spans="1:44">
      <c r="A154" s="3"/>
      <c r="B154" s="3">
        <v>2012</v>
      </c>
      <c r="C154" s="9">
        <v>51462837.62</v>
      </c>
      <c r="D154" s="19"/>
      <c r="E154" s="19"/>
      <c r="F154" s="19"/>
      <c r="G154" s="19"/>
      <c r="H154" s="19"/>
      <c r="I154" s="19"/>
      <c r="J154" s="19"/>
      <c r="K154" s="11"/>
      <c r="L154" s="11"/>
      <c r="M154" s="11"/>
      <c r="N154" s="11"/>
      <c r="O154" s="11"/>
      <c r="P154" s="11"/>
      <c r="Q154" s="11"/>
      <c r="R154" s="11"/>
      <c r="S154" s="11"/>
      <c r="T154" s="11"/>
      <c r="U154" s="11"/>
      <c r="V154" s="11"/>
      <c r="W154" s="11"/>
      <c r="X154" s="11"/>
      <c r="Y154" s="11"/>
      <c r="Z154" s="11"/>
      <c r="AA154" s="11"/>
      <c r="AB154" s="11"/>
      <c r="AC154" s="11"/>
      <c r="AD154" s="4"/>
      <c r="AE154" s="11"/>
      <c r="AF154" s="11"/>
      <c r="AG154" s="11"/>
      <c r="AH154" s="11"/>
      <c r="AI154" s="11"/>
      <c r="AJ154" s="11"/>
      <c r="AK154" s="11"/>
      <c r="AL154" s="11"/>
      <c r="AM154" s="11"/>
      <c r="AN154" s="4"/>
      <c r="AO154" s="11"/>
      <c r="AP154" s="11"/>
      <c r="AQ154" s="11"/>
      <c r="AR154" s="11"/>
    </row>
    <row r="155" spans="1:44">
      <c r="A155" s="3"/>
      <c r="B155" s="3">
        <v>2011</v>
      </c>
      <c r="D155" s="19"/>
      <c r="E155" s="19"/>
      <c r="F155" s="19"/>
      <c r="G155" s="19"/>
      <c r="H155" s="19"/>
      <c r="I155" s="19"/>
      <c r="J155" s="19"/>
      <c r="K155" s="11"/>
      <c r="L155" s="11"/>
      <c r="M155" s="11"/>
      <c r="N155" s="11"/>
      <c r="O155" s="11"/>
      <c r="P155" s="11"/>
      <c r="Q155" s="11"/>
      <c r="R155" s="11"/>
      <c r="S155" s="11"/>
      <c r="T155" s="11"/>
      <c r="U155" s="11"/>
      <c r="V155" s="11"/>
      <c r="W155" s="11"/>
      <c r="X155" s="11"/>
      <c r="Y155" s="11"/>
      <c r="Z155" s="11"/>
      <c r="AA155" s="11"/>
      <c r="AB155" s="11"/>
      <c r="AC155" s="11"/>
      <c r="AD155" s="4"/>
      <c r="AE155" s="11"/>
      <c r="AF155" s="11"/>
      <c r="AG155" s="11"/>
      <c r="AH155" s="11"/>
      <c r="AI155" s="11"/>
      <c r="AJ155" s="11"/>
      <c r="AK155" s="11"/>
      <c r="AL155" s="11"/>
      <c r="AM155" s="11"/>
      <c r="AN155" s="4"/>
      <c r="AO155" s="11"/>
      <c r="AP155" s="11"/>
      <c r="AQ155" s="11"/>
      <c r="AR155" s="11"/>
    </row>
    <row r="156" spans="1:44">
      <c r="A156" s="3"/>
      <c r="B156" s="3">
        <v>2010</v>
      </c>
      <c r="D156" s="19"/>
      <c r="E156" s="19"/>
      <c r="F156" s="19"/>
      <c r="G156" s="19"/>
      <c r="H156" s="19"/>
      <c r="I156" s="19"/>
      <c r="J156" s="19"/>
      <c r="K156" s="11"/>
      <c r="L156" s="11"/>
      <c r="M156" s="11"/>
      <c r="N156" s="11"/>
      <c r="O156" s="11"/>
      <c r="P156" s="11"/>
      <c r="Q156" s="11"/>
      <c r="R156" s="11"/>
      <c r="S156" s="11"/>
      <c r="T156" s="11"/>
      <c r="U156" s="11"/>
      <c r="V156" s="11"/>
      <c r="W156" s="11"/>
      <c r="X156" s="11"/>
      <c r="Y156" s="11"/>
      <c r="Z156" s="11"/>
      <c r="AA156" s="11"/>
      <c r="AB156" s="11"/>
      <c r="AC156" s="11"/>
      <c r="AD156" s="4"/>
      <c r="AE156" s="11"/>
      <c r="AF156" s="11"/>
      <c r="AG156" s="11"/>
      <c r="AH156" s="11"/>
      <c r="AI156" s="11"/>
      <c r="AJ156" s="11"/>
      <c r="AK156" s="11"/>
      <c r="AL156" s="11"/>
      <c r="AM156" s="11"/>
      <c r="AN156" s="4"/>
      <c r="AO156" s="11"/>
      <c r="AP156" s="11"/>
      <c r="AQ156" s="11"/>
      <c r="AR156" s="11"/>
    </row>
    <row r="157" spans="1:44">
      <c r="A157" s="3" t="s">
        <v>67</v>
      </c>
      <c r="B157" s="3">
        <v>2023</v>
      </c>
      <c r="C157" s="9">
        <v>3945510521.39</v>
      </c>
      <c r="D157" s="19"/>
      <c r="E157" s="19"/>
      <c r="F157" s="19"/>
      <c r="G157" s="19"/>
      <c r="H157" s="19"/>
      <c r="I157" s="19"/>
      <c r="J157" s="19"/>
      <c r="K157" s="11"/>
      <c r="L157" s="11"/>
      <c r="M157" s="11"/>
      <c r="N157" s="11"/>
      <c r="O157" s="11"/>
      <c r="P157" s="11"/>
      <c r="Q157" s="11"/>
      <c r="R157" s="11"/>
      <c r="S157" s="11"/>
      <c r="T157" s="11"/>
      <c r="U157" s="11"/>
      <c r="V157" s="11"/>
      <c r="W157" s="11"/>
      <c r="X157" s="11"/>
      <c r="Y157" s="11"/>
      <c r="Z157" s="11"/>
      <c r="AA157" s="11"/>
      <c r="AB157" s="11"/>
      <c r="AC157" s="11"/>
      <c r="AD157" s="4"/>
      <c r="AE157" s="11"/>
      <c r="AF157" s="11"/>
      <c r="AG157" s="11"/>
      <c r="AH157" s="11"/>
      <c r="AI157" s="11"/>
      <c r="AJ157" s="11"/>
      <c r="AK157" s="11"/>
      <c r="AL157" s="11"/>
      <c r="AM157" s="11"/>
      <c r="AN157" s="4"/>
      <c r="AO157" s="11"/>
      <c r="AP157" s="11"/>
      <c r="AQ157" s="11"/>
      <c r="AR157" s="11"/>
    </row>
    <row r="158" spans="1:44">
      <c r="A158" s="3"/>
      <c r="B158" s="3">
        <v>2022</v>
      </c>
      <c r="C158" s="9">
        <v>3972651471.73</v>
      </c>
      <c r="D158" s="19"/>
      <c r="E158" s="19"/>
      <c r="F158" s="19"/>
      <c r="G158" s="19"/>
      <c r="H158" s="19"/>
      <c r="I158" s="19"/>
      <c r="J158" s="19"/>
      <c r="K158" s="11"/>
      <c r="L158" s="11"/>
      <c r="M158" s="11"/>
      <c r="N158" s="11"/>
      <c r="O158" s="11"/>
      <c r="P158" s="11"/>
      <c r="Q158" s="11"/>
      <c r="R158" s="11"/>
      <c r="S158" s="11"/>
      <c r="T158" s="11"/>
      <c r="U158" s="11"/>
      <c r="V158" s="11"/>
      <c r="W158" s="11"/>
      <c r="X158" s="11"/>
      <c r="Y158" s="11"/>
      <c r="Z158" s="11"/>
      <c r="AA158" s="11"/>
      <c r="AB158" s="11"/>
      <c r="AC158" s="11"/>
      <c r="AD158" s="4"/>
      <c r="AE158" s="11"/>
      <c r="AF158" s="11"/>
      <c r="AG158" s="11"/>
      <c r="AH158" s="11"/>
      <c r="AI158" s="11"/>
      <c r="AJ158" s="11"/>
      <c r="AK158" s="11"/>
      <c r="AL158" s="11"/>
      <c r="AM158" s="11"/>
      <c r="AN158" s="4"/>
      <c r="AO158" s="11"/>
      <c r="AP158" s="11"/>
      <c r="AQ158" s="11"/>
      <c r="AR158" s="11"/>
    </row>
    <row r="159" spans="1:44">
      <c r="A159" s="3"/>
      <c r="B159" s="3">
        <v>2021</v>
      </c>
      <c r="C159" s="9">
        <v>3820073993.1</v>
      </c>
      <c r="D159" s="19"/>
      <c r="E159" s="19"/>
      <c r="F159" s="19"/>
      <c r="G159" s="19"/>
      <c r="H159" s="19"/>
      <c r="I159" s="19"/>
      <c r="J159" s="19"/>
      <c r="K159" s="11"/>
      <c r="L159" s="11"/>
      <c r="M159" s="11"/>
      <c r="N159" s="11"/>
      <c r="O159" s="11"/>
      <c r="P159" s="11"/>
      <c r="Q159" s="11"/>
      <c r="R159" s="11"/>
      <c r="S159" s="11"/>
      <c r="T159" s="11"/>
      <c r="U159" s="11"/>
      <c r="V159" s="11"/>
      <c r="W159" s="11"/>
      <c r="X159" s="11"/>
      <c r="Y159" s="11"/>
      <c r="Z159" s="11"/>
      <c r="AA159" s="11"/>
      <c r="AB159" s="11"/>
      <c r="AC159" s="11"/>
      <c r="AD159" s="4"/>
      <c r="AE159" s="11"/>
      <c r="AF159" s="11"/>
      <c r="AG159" s="11"/>
      <c r="AH159" s="11"/>
      <c r="AI159" s="11"/>
      <c r="AJ159" s="11"/>
      <c r="AK159" s="11"/>
      <c r="AL159" s="11"/>
      <c r="AM159" s="11"/>
      <c r="AN159" s="4"/>
      <c r="AO159" s="11"/>
      <c r="AP159" s="11"/>
      <c r="AQ159" s="11"/>
      <c r="AR159" s="11"/>
    </row>
    <row r="160" spans="1:44">
      <c r="A160" s="3"/>
      <c r="B160" s="3">
        <v>2020</v>
      </c>
      <c r="C160" s="9">
        <v>3223661045.64</v>
      </c>
      <c r="D160" s="19"/>
      <c r="E160" s="19"/>
      <c r="F160" s="19"/>
      <c r="G160" s="19"/>
      <c r="H160" s="19"/>
      <c r="I160" s="19"/>
      <c r="J160" s="19"/>
      <c r="K160" s="11"/>
      <c r="L160" s="11"/>
      <c r="M160" s="11"/>
      <c r="N160" s="11"/>
      <c r="O160" s="11"/>
      <c r="P160" s="11"/>
      <c r="Q160" s="11"/>
      <c r="R160" s="11"/>
      <c r="S160" s="11"/>
      <c r="T160" s="11"/>
      <c r="U160" s="11"/>
      <c r="V160" s="11"/>
      <c r="W160" s="11"/>
      <c r="X160" s="11"/>
      <c r="Y160" s="11"/>
      <c r="Z160" s="11"/>
      <c r="AA160" s="11"/>
      <c r="AB160" s="11"/>
      <c r="AC160" s="11"/>
      <c r="AD160" s="4"/>
      <c r="AE160" s="11"/>
      <c r="AF160" s="11"/>
      <c r="AG160" s="11"/>
      <c r="AH160" s="11"/>
      <c r="AI160" s="11"/>
      <c r="AJ160" s="11"/>
      <c r="AK160" s="11"/>
      <c r="AL160" s="11"/>
      <c r="AM160" s="11"/>
      <c r="AN160" s="4"/>
      <c r="AO160" s="11"/>
      <c r="AP160" s="11"/>
      <c r="AQ160" s="11"/>
      <c r="AR160" s="11"/>
    </row>
    <row r="161" spans="1:44">
      <c r="A161" s="3"/>
      <c r="B161" s="3">
        <v>2019</v>
      </c>
      <c r="C161" s="9">
        <v>3562695936.46</v>
      </c>
      <c r="D161" s="19"/>
      <c r="E161" s="19"/>
      <c r="F161" s="19"/>
      <c r="G161" s="19"/>
      <c r="H161" s="19"/>
      <c r="I161" s="19"/>
      <c r="J161" s="19"/>
      <c r="K161" s="11"/>
      <c r="L161" s="11"/>
      <c r="M161" s="11"/>
      <c r="N161" s="11"/>
      <c r="O161" s="11"/>
      <c r="P161" s="11"/>
      <c r="Q161" s="11"/>
      <c r="R161" s="11"/>
      <c r="S161" s="11"/>
      <c r="T161" s="11"/>
      <c r="U161" s="11"/>
      <c r="V161" s="11"/>
      <c r="W161" s="11"/>
      <c r="X161" s="11"/>
      <c r="Y161" s="11"/>
      <c r="Z161" s="11"/>
      <c r="AA161" s="11"/>
      <c r="AB161" s="11"/>
      <c r="AC161" s="11"/>
      <c r="AD161" s="4"/>
      <c r="AE161" s="11"/>
      <c r="AF161" s="11"/>
      <c r="AG161" s="11"/>
      <c r="AH161" s="11"/>
      <c r="AI161" s="11"/>
      <c r="AJ161" s="11"/>
      <c r="AK161" s="11"/>
      <c r="AL161" s="11"/>
      <c r="AM161" s="11"/>
      <c r="AN161" s="4"/>
      <c r="AO161" s="11"/>
      <c r="AP161" s="11"/>
      <c r="AQ161" s="11"/>
      <c r="AR161" s="11"/>
    </row>
    <row r="162" spans="1:44">
      <c r="A162" s="3"/>
      <c r="B162" s="3">
        <v>2018</v>
      </c>
      <c r="C162" s="9">
        <v>3492914189.38</v>
      </c>
      <c r="D162" s="19"/>
      <c r="E162" s="19"/>
      <c r="F162" s="19"/>
      <c r="G162" s="19"/>
      <c r="H162" s="19"/>
      <c r="I162" s="19"/>
      <c r="J162" s="19"/>
      <c r="K162" s="11"/>
      <c r="L162" s="11"/>
      <c r="M162" s="11"/>
      <c r="N162" s="11"/>
      <c r="O162" s="11"/>
      <c r="P162" s="11"/>
      <c r="Q162" s="11"/>
      <c r="R162" s="11"/>
      <c r="S162" s="11"/>
      <c r="T162" s="11"/>
      <c r="U162" s="11"/>
      <c r="V162" s="11"/>
      <c r="W162" s="11"/>
      <c r="X162" s="11"/>
      <c r="Y162" s="11"/>
      <c r="Z162" s="11"/>
      <c r="AA162" s="11"/>
      <c r="AB162" s="11"/>
      <c r="AC162" s="11"/>
      <c r="AD162" s="4"/>
      <c r="AE162" s="11"/>
      <c r="AF162" s="11"/>
      <c r="AG162" s="11"/>
      <c r="AH162" s="11"/>
      <c r="AI162" s="11"/>
      <c r="AJ162" s="11"/>
      <c r="AK162" s="11"/>
      <c r="AL162" s="11"/>
      <c r="AM162" s="11"/>
      <c r="AN162" s="4"/>
      <c r="AO162" s="11"/>
      <c r="AP162" s="11"/>
      <c r="AQ162" s="11"/>
      <c r="AR162" s="11"/>
    </row>
    <row r="163" spans="1:44">
      <c r="A163" s="3"/>
      <c r="B163" s="3">
        <v>2017</v>
      </c>
      <c r="C163" s="9">
        <v>3200604342.28</v>
      </c>
      <c r="D163" s="19"/>
      <c r="E163" s="19"/>
      <c r="F163" s="19"/>
      <c r="G163" s="19"/>
      <c r="H163" s="19"/>
      <c r="I163" s="19"/>
      <c r="J163" s="19"/>
      <c r="K163" s="11"/>
      <c r="L163" s="11"/>
      <c r="M163" s="11"/>
      <c r="N163" s="11"/>
      <c r="O163" s="11"/>
      <c r="P163" s="11"/>
      <c r="Q163" s="11"/>
      <c r="R163" s="11"/>
      <c r="S163" s="11"/>
      <c r="T163" s="11"/>
      <c r="U163" s="11"/>
      <c r="V163" s="11"/>
      <c r="W163" s="11"/>
      <c r="X163" s="11"/>
      <c r="Y163" s="11"/>
      <c r="Z163" s="11"/>
      <c r="AA163" s="11"/>
      <c r="AB163" s="11"/>
      <c r="AC163" s="11"/>
      <c r="AD163" s="4"/>
      <c r="AE163" s="11"/>
      <c r="AF163" s="11"/>
      <c r="AG163" s="11"/>
      <c r="AH163" s="11"/>
      <c r="AI163" s="11"/>
      <c r="AJ163" s="11"/>
      <c r="AK163" s="11"/>
      <c r="AL163" s="11"/>
      <c r="AM163" s="11"/>
      <c r="AN163" s="4"/>
      <c r="AO163" s="11"/>
      <c r="AP163" s="11"/>
      <c r="AQ163" s="11"/>
      <c r="AR163" s="11"/>
    </row>
    <row r="164" spans="1:44">
      <c r="A164" s="3"/>
      <c r="B164" s="3">
        <v>2016</v>
      </c>
      <c r="C164" s="9">
        <v>2969856120.79</v>
      </c>
      <c r="D164" s="19"/>
      <c r="E164" s="19"/>
      <c r="F164" s="19"/>
      <c r="G164" s="19"/>
      <c r="H164" s="19"/>
      <c r="I164" s="19"/>
      <c r="J164" s="19"/>
      <c r="K164" s="11"/>
      <c r="L164" s="11"/>
      <c r="M164" s="11"/>
      <c r="N164" s="11"/>
      <c r="O164" s="11"/>
      <c r="P164" s="11"/>
      <c r="Q164" s="11"/>
      <c r="R164" s="11"/>
      <c r="S164" s="11"/>
      <c r="T164" s="11"/>
      <c r="U164" s="11"/>
      <c r="V164" s="11"/>
      <c r="W164" s="11"/>
      <c r="X164" s="11"/>
      <c r="Y164" s="11"/>
      <c r="Z164" s="11"/>
      <c r="AA164" s="11"/>
      <c r="AB164" s="11"/>
      <c r="AC164" s="11"/>
      <c r="AD164" s="4"/>
      <c r="AE164" s="11"/>
      <c r="AF164" s="11"/>
      <c r="AG164" s="11"/>
      <c r="AH164" s="11"/>
      <c r="AI164" s="11"/>
      <c r="AJ164" s="11"/>
      <c r="AK164" s="11"/>
      <c r="AL164" s="11"/>
      <c r="AM164" s="11"/>
      <c r="AN164" s="4"/>
      <c r="AO164" s="11"/>
      <c r="AP164" s="11"/>
      <c r="AQ164" s="11"/>
      <c r="AR164" s="11"/>
    </row>
    <row r="165" spans="1:44">
      <c r="A165" s="3"/>
      <c r="B165" s="3">
        <v>2015</v>
      </c>
      <c r="C165" s="9">
        <v>2394800067.84</v>
      </c>
      <c r="D165" s="19"/>
      <c r="E165" s="19"/>
      <c r="F165" s="19"/>
      <c r="G165" s="19"/>
      <c r="H165" s="19"/>
      <c r="I165" s="19"/>
      <c r="J165" s="19"/>
      <c r="K165" s="11"/>
      <c r="L165" s="11"/>
      <c r="M165" s="11"/>
      <c r="N165" s="11"/>
      <c r="O165" s="11"/>
      <c r="P165" s="11"/>
      <c r="Q165" s="11"/>
      <c r="R165" s="11"/>
      <c r="S165" s="11"/>
      <c r="T165" s="11"/>
      <c r="U165" s="11"/>
      <c r="V165" s="11"/>
      <c r="W165" s="11"/>
      <c r="X165" s="11"/>
      <c r="Y165" s="11"/>
      <c r="Z165" s="11"/>
      <c r="AA165" s="11"/>
      <c r="AB165" s="11"/>
      <c r="AC165" s="11"/>
      <c r="AD165" s="4"/>
      <c r="AE165" s="11"/>
      <c r="AF165" s="11"/>
      <c r="AG165" s="11"/>
      <c r="AH165" s="11"/>
      <c r="AI165" s="11"/>
      <c r="AJ165" s="11"/>
      <c r="AK165" s="11"/>
      <c r="AL165" s="11"/>
      <c r="AM165" s="11"/>
      <c r="AN165" s="4"/>
      <c r="AO165" s="11"/>
      <c r="AP165" s="11"/>
      <c r="AQ165" s="11"/>
      <c r="AR165" s="11"/>
    </row>
    <row r="166" spans="1:44">
      <c r="A166" s="3"/>
      <c r="B166" s="3">
        <v>2014</v>
      </c>
      <c r="C166" s="9">
        <v>1952952747.28</v>
      </c>
      <c r="D166" s="19"/>
      <c r="E166" s="19"/>
      <c r="F166" s="19"/>
      <c r="G166" s="19"/>
      <c r="H166" s="19"/>
      <c r="I166" s="19"/>
      <c r="J166" s="19"/>
      <c r="K166" s="11"/>
      <c r="L166" s="11"/>
      <c r="M166" s="11"/>
      <c r="N166" s="11"/>
      <c r="O166" s="11"/>
      <c r="P166" s="11"/>
      <c r="Q166" s="11"/>
      <c r="R166" s="11"/>
      <c r="S166" s="11"/>
      <c r="T166" s="11"/>
      <c r="U166" s="11"/>
      <c r="V166" s="11"/>
      <c r="W166" s="11"/>
      <c r="X166" s="11"/>
      <c r="Y166" s="11"/>
      <c r="Z166" s="11"/>
      <c r="AA166" s="11"/>
      <c r="AB166" s="11"/>
      <c r="AC166" s="11"/>
      <c r="AD166" s="4"/>
      <c r="AE166" s="11"/>
      <c r="AF166" s="11"/>
      <c r="AG166" s="11"/>
      <c r="AH166" s="11"/>
      <c r="AI166" s="11"/>
      <c r="AJ166" s="11"/>
      <c r="AK166" s="11"/>
      <c r="AL166" s="11"/>
      <c r="AM166" s="11"/>
      <c r="AN166" s="4"/>
      <c r="AO166" s="11"/>
      <c r="AP166" s="11"/>
      <c r="AQ166" s="11"/>
      <c r="AR166" s="11"/>
    </row>
    <row r="167" spans="1:44">
      <c r="A167" s="3"/>
      <c r="B167" s="3">
        <v>2013</v>
      </c>
      <c r="C167" s="9">
        <v>1423893366.48</v>
      </c>
      <c r="D167" s="19"/>
      <c r="E167" s="19"/>
      <c r="F167" s="19"/>
      <c r="G167" s="19"/>
      <c r="H167" s="19"/>
      <c r="I167" s="19"/>
      <c r="J167" s="19"/>
      <c r="K167" s="11"/>
      <c r="L167" s="11"/>
      <c r="M167" s="11"/>
      <c r="N167" s="11"/>
      <c r="O167" s="11"/>
      <c r="P167" s="11"/>
      <c r="Q167" s="11"/>
      <c r="R167" s="11"/>
      <c r="S167" s="11"/>
      <c r="T167" s="11"/>
      <c r="U167" s="11"/>
      <c r="V167" s="11"/>
      <c r="W167" s="11"/>
      <c r="X167" s="11"/>
      <c r="Y167" s="11"/>
      <c r="Z167" s="11"/>
      <c r="AA167" s="11"/>
      <c r="AB167" s="11"/>
      <c r="AC167" s="11"/>
      <c r="AD167" s="4"/>
      <c r="AE167" s="11"/>
      <c r="AF167" s="11"/>
      <c r="AG167" s="11"/>
      <c r="AH167" s="11"/>
      <c r="AI167" s="11"/>
      <c r="AJ167" s="11"/>
      <c r="AK167" s="11"/>
      <c r="AL167" s="11"/>
      <c r="AM167" s="11"/>
      <c r="AN167" s="4"/>
      <c r="AO167" s="11"/>
      <c r="AP167" s="11"/>
      <c r="AQ167" s="11"/>
      <c r="AR167" s="11"/>
    </row>
    <row r="168" spans="1:44">
      <c r="A168" s="3"/>
      <c r="B168" s="3">
        <v>2012</v>
      </c>
      <c r="C168" s="9">
        <v>2014660837.92</v>
      </c>
      <c r="D168" s="19"/>
      <c r="E168" s="19"/>
      <c r="F168" s="19"/>
      <c r="G168" s="19"/>
      <c r="H168" s="19"/>
      <c r="I168" s="19"/>
      <c r="J168" s="19"/>
      <c r="K168" s="11"/>
      <c r="L168" s="11"/>
      <c r="M168" s="11"/>
      <c r="N168" s="11"/>
      <c r="O168" s="11"/>
      <c r="P168" s="11"/>
      <c r="Q168" s="11"/>
      <c r="R168" s="11"/>
      <c r="S168" s="11"/>
      <c r="T168" s="11"/>
      <c r="U168" s="11"/>
      <c r="V168" s="11"/>
      <c r="W168" s="11"/>
      <c r="X168" s="11"/>
      <c r="Y168" s="11"/>
      <c r="Z168" s="11"/>
      <c r="AA168" s="11"/>
      <c r="AB168" s="11"/>
      <c r="AC168" s="11"/>
      <c r="AD168" s="4"/>
      <c r="AE168" s="11"/>
      <c r="AF168" s="11"/>
      <c r="AG168" s="11"/>
      <c r="AH168" s="11"/>
      <c r="AI168" s="11"/>
      <c r="AJ168" s="11"/>
      <c r="AK168" s="11"/>
      <c r="AL168" s="11"/>
      <c r="AM168" s="11"/>
      <c r="AN168" s="4"/>
      <c r="AO168" s="11"/>
      <c r="AP168" s="11"/>
      <c r="AQ168" s="11"/>
      <c r="AR168" s="11"/>
    </row>
    <row r="169" spans="1:44">
      <c r="A169" s="3"/>
      <c r="B169" s="3">
        <v>2011</v>
      </c>
      <c r="D169" s="19"/>
      <c r="E169" s="19"/>
      <c r="F169" s="19"/>
      <c r="G169" s="19"/>
      <c r="H169" s="19"/>
      <c r="I169" s="19"/>
      <c r="J169" s="19"/>
      <c r="K169" s="11"/>
      <c r="L169" s="11"/>
      <c r="M169" s="11"/>
      <c r="N169" s="11"/>
      <c r="O169" s="11"/>
      <c r="P169" s="11"/>
      <c r="Q169" s="11"/>
      <c r="R169" s="11"/>
      <c r="S169" s="11"/>
      <c r="T169" s="11"/>
      <c r="U169" s="11"/>
      <c r="V169" s="11"/>
      <c r="W169" s="11"/>
      <c r="X169" s="11"/>
      <c r="Y169" s="11"/>
      <c r="Z169" s="11"/>
      <c r="AA169" s="11"/>
      <c r="AB169" s="11"/>
      <c r="AC169" s="11"/>
      <c r="AD169" s="4"/>
      <c r="AE169" s="11"/>
      <c r="AF169" s="11"/>
      <c r="AG169" s="11"/>
      <c r="AH169" s="11"/>
      <c r="AI169" s="11"/>
      <c r="AJ169" s="11"/>
      <c r="AK169" s="11"/>
      <c r="AL169" s="11"/>
      <c r="AM169" s="11"/>
      <c r="AN169" s="4"/>
      <c r="AO169" s="11"/>
      <c r="AP169" s="11"/>
      <c r="AQ169" s="11"/>
      <c r="AR169" s="11"/>
    </row>
    <row r="170" spans="1:44">
      <c r="A170" s="3"/>
      <c r="B170" s="3">
        <v>2010</v>
      </c>
      <c r="D170" s="19"/>
      <c r="E170" s="19"/>
      <c r="F170" s="19"/>
      <c r="G170" s="19"/>
      <c r="H170" s="19"/>
      <c r="I170" s="19"/>
      <c r="J170" s="19"/>
      <c r="K170" s="11"/>
      <c r="L170" s="11"/>
      <c r="M170" s="11"/>
      <c r="N170" s="11"/>
      <c r="O170" s="11"/>
      <c r="P170" s="11"/>
      <c r="Q170" s="11"/>
      <c r="R170" s="11"/>
      <c r="S170" s="11"/>
      <c r="T170" s="11"/>
      <c r="U170" s="11"/>
      <c r="V170" s="11"/>
      <c r="W170" s="11"/>
      <c r="X170" s="11"/>
      <c r="Y170" s="11"/>
      <c r="Z170" s="11"/>
      <c r="AA170" s="11"/>
      <c r="AB170" s="11"/>
      <c r="AC170" s="11"/>
      <c r="AD170" s="4"/>
      <c r="AE170" s="11"/>
      <c r="AF170" s="11"/>
      <c r="AG170" s="11"/>
      <c r="AH170" s="11"/>
      <c r="AI170" s="11"/>
      <c r="AJ170" s="11"/>
      <c r="AK170" s="11"/>
      <c r="AL170" s="11"/>
      <c r="AM170" s="11"/>
      <c r="AN170" s="4"/>
      <c r="AO170" s="11"/>
      <c r="AP170" s="11"/>
      <c r="AQ170" s="11"/>
      <c r="AR170" s="11"/>
    </row>
    <row r="171" spans="1:44">
      <c r="A171" s="3" t="s">
        <v>68</v>
      </c>
      <c r="B171" s="3">
        <v>2023</v>
      </c>
      <c r="C171" s="9">
        <v>1222061619.07</v>
      </c>
      <c r="D171" s="19"/>
      <c r="E171" s="19"/>
      <c r="F171" s="19"/>
      <c r="G171" s="19"/>
      <c r="H171" s="19"/>
      <c r="I171" s="19"/>
      <c r="J171" s="19"/>
      <c r="K171" s="11"/>
      <c r="L171" s="11"/>
      <c r="M171" s="11"/>
      <c r="N171" s="11"/>
      <c r="O171" s="11"/>
      <c r="P171" s="11"/>
      <c r="Q171" s="11"/>
      <c r="R171" s="11"/>
      <c r="S171" s="11"/>
      <c r="T171" s="11"/>
      <c r="U171" s="11"/>
      <c r="V171" s="11"/>
      <c r="W171" s="11"/>
      <c r="X171" s="11"/>
      <c r="Y171" s="11"/>
      <c r="Z171" s="11"/>
      <c r="AA171" s="11"/>
      <c r="AB171" s="11"/>
      <c r="AC171" s="11"/>
      <c r="AD171" s="4"/>
      <c r="AE171" s="11"/>
      <c r="AF171" s="11"/>
      <c r="AG171" s="11"/>
      <c r="AH171" s="11"/>
      <c r="AI171" s="11"/>
      <c r="AJ171" s="11"/>
      <c r="AK171" s="11"/>
      <c r="AL171" s="11"/>
      <c r="AM171" s="11"/>
      <c r="AN171" s="4"/>
      <c r="AO171" s="11"/>
      <c r="AP171" s="11"/>
      <c r="AQ171" s="11"/>
      <c r="AR171" s="11"/>
    </row>
    <row r="172" spans="1:44">
      <c r="A172" s="3"/>
      <c r="B172" s="3">
        <v>2022</v>
      </c>
      <c r="C172" s="9">
        <v>1387902897.38</v>
      </c>
      <c r="D172" s="19"/>
      <c r="E172" s="19"/>
      <c r="F172" s="19"/>
      <c r="G172" s="19"/>
      <c r="H172" s="19"/>
      <c r="I172" s="19"/>
      <c r="J172" s="19"/>
      <c r="K172" s="11"/>
      <c r="L172" s="11"/>
      <c r="M172" s="11"/>
      <c r="N172" s="11"/>
      <c r="O172" s="11"/>
      <c r="P172" s="11"/>
      <c r="Q172" s="11"/>
      <c r="R172" s="11"/>
      <c r="S172" s="11"/>
      <c r="T172" s="11"/>
      <c r="U172" s="11"/>
      <c r="V172" s="11"/>
      <c r="W172" s="11"/>
      <c r="X172" s="11"/>
      <c r="Y172" s="11"/>
      <c r="Z172" s="11"/>
      <c r="AA172" s="11"/>
      <c r="AB172" s="11"/>
      <c r="AC172" s="11"/>
      <c r="AD172" s="4"/>
      <c r="AE172" s="11"/>
      <c r="AF172" s="11"/>
      <c r="AG172" s="11"/>
      <c r="AH172" s="11"/>
      <c r="AI172" s="11"/>
      <c r="AJ172" s="11"/>
      <c r="AK172" s="11"/>
      <c r="AL172" s="11"/>
      <c r="AM172" s="11"/>
      <c r="AN172" s="4"/>
      <c r="AO172" s="11"/>
      <c r="AP172" s="11"/>
      <c r="AQ172" s="11"/>
      <c r="AR172" s="11"/>
    </row>
    <row r="173" spans="1:44">
      <c r="A173" s="3"/>
      <c r="B173" s="3">
        <v>2021</v>
      </c>
      <c r="C173" s="9">
        <v>1705398221.1</v>
      </c>
      <c r="D173" s="19"/>
      <c r="E173" s="19"/>
      <c r="F173" s="19"/>
      <c r="G173" s="19"/>
      <c r="H173" s="19"/>
      <c r="I173" s="19"/>
      <c r="J173" s="19"/>
      <c r="K173" s="11"/>
      <c r="L173" s="11"/>
      <c r="M173" s="11"/>
      <c r="N173" s="11"/>
      <c r="O173" s="11"/>
      <c r="P173" s="11"/>
      <c r="Q173" s="11"/>
      <c r="R173" s="11"/>
      <c r="S173" s="11"/>
      <c r="T173" s="11"/>
      <c r="U173" s="11"/>
      <c r="V173" s="11"/>
      <c r="W173" s="11"/>
      <c r="X173" s="11"/>
      <c r="Y173" s="11"/>
      <c r="Z173" s="11"/>
      <c r="AA173" s="11"/>
      <c r="AB173" s="11"/>
      <c r="AC173" s="11"/>
      <c r="AD173" s="4"/>
      <c r="AE173" s="11"/>
      <c r="AF173" s="11"/>
      <c r="AG173" s="11"/>
      <c r="AH173" s="11"/>
      <c r="AI173" s="11"/>
      <c r="AJ173" s="11"/>
      <c r="AK173" s="11"/>
      <c r="AL173" s="11"/>
      <c r="AM173" s="11"/>
      <c r="AN173" s="4"/>
      <c r="AO173" s="11"/>
      <c r="AP173" s="11"/>
      <c r="AQ173" s="11"/>
      <c r="AR173" s="11"/>
    </row>
    <row r="174" spans="1:44">
      <c r="A174" s="3"/>
      <c r="B174" s="3">
        <v>2020</v>
      </c>
      <c r="C174" s="9">
        <v>2096844922.83</v>
      </c>
      <c r="D174" s="19"/>
      <c r="E174" s="19"/>
      <c r="F174" s="19"/>
      <c r="G174" s="19"/>
      <c r="H174" s="19"/>
      <c r="I174" s="19"/>
      <c r="J174" s="19"/>
      <c r="K174" s="11"/>
      <c r="L174" s="11"/>
      <c r="M174" s="11"/>
      <c r="N174" s="11"/>
      <c r="O174" s="11"/>
      <c r="P174" s="11"/>
      <c r="Q174" s="11"/>
      <c r="R174" s="11"/>
      <c r="S174" s="11"/>
      <c r="T174" s="11"/>
      <c r="U174" s="11"/>
      <c r="V174" s="11"/>
      <c r="W174" s="11"/>
      <c r="X174" s="11"/>
      <c r="Y174" s="11"/>
      <c r="Z174" s="11"/>
      <c r="AA174" s="11"/>
      <c r="AB174" s="11"/>
      <c r="AC174" s="11"/>
      <c r="AD174" s="4"/>
      <c r="AE174" s="11"/>
      <c r="AF174" s="11"/>
      <c r="AG174" s="11"/>
      <c r="AH174" s="11"/>
      <c r="AI174" s="11"/>
      <c r="AJ174" s="11"/>
      <c r="AK174" s="11"/>
      <c r="AL174" s="11"/>
      <c r="AM174" s="11"/>
      <c r="AN174" s="4"/>
      <c r="AO174" s="11"/>
      <c r="AP174" s="11"/>
      <c r="AQ174" s="11"/>
      <c r="AR174" s="11"/>
    </row>
    <row r="175" spans="1:44">
      <c r="A175" s="3"/>
      <c r="B175" s="3">
        <v>2019</v>
      </c>
      <c r="C175" s="9">
        <v>1617181376.62</v>
      </c>
      <c r="D175" s="19"/>
      <c r="E175" s="19"/>
      <c r="F175" s="19"/>
      <c r="G175" s="19"/>
      <c r="H175" s="19"/>
      <c r="I175" s="19"/>
      <c r="J175" s="19"/>
      <c r="K175" s="11"/>
      <c r="L175" s="11"/>
      <c r="M175" s="11"/>
      <c r="N175" s="11"/>
      <c r="O175" s="11"/>
      <c r="P175" s="11"/>
      <c r="Q175" s="11"/>
      <c r="R175" s="11"/>
      <c r="S175" s="11"/>
      <c r="T175" s="11"/>
      <c r="U175" s="11"/>
      <c r="V175" s="11"/>
      <c r="W175" s="11"/>
      <c r="X175" s="11"/>
      <c r="Y175" s="11"/>
      <c r="Z175" s="11"/>
      <c r="AA175" s="11"/>
      <c r="AB175" s="11"/>
      <c r="AC175" s="11"/>
      <c r="AD175" s="4"/>
      <c r="AE175" s="11"/>
      <c r="AF175" s="11"/>
      <c r="AG175" s="11"/>
      <c r="AH175" s="11"/>
      <c r="AI175" s="11"/>
      <c r="AJ175" s="11"/>
      <c r="AK175" s="11"/>
      <c r="AL175" s="11"/>
      <c r="AM175" s="11"/>
      <c r="AN175" s="4"/>
      <c r="AO175" s="11"/>
      <c r="AP175" s="11"/>
      <c r="AQ175" s="11"/>
      <c r="AR175" s="11"/>
    </row>
    <row r="176" spans="1:44">
      <c r="A176" s="3"/>
      <c r="B176" s="3">
        <v>2018</v>
      </c>
      <c r="C176" s="9">
        <v>1761739065.72</v>
      </c>
      <c r="D176" s="19"/>
      <c r="E176" s="19"/>
      <c r="F176" s="19"/>
      <c r="G176" s="19"/>
      <c r="H176" s="19"/>
      <c r="I176" s="19"/>
      <c r="J176" s="19"/>
      <c r="K176" s="11"/>
      <c r="L176" s="11"/>
      <c r="M176" s="11"/>
      <c r="N176" s="11"/>
      <c r="O176" s="11"/>
      <c r="P176" s="11"/>
      <c r="Q176" s="11"/>
      <c r="R176" s="11"/>
      <c r="S176" s="11"/>
      <c r="T176" s="11"/>
      <c r="U176" s="11"/>
      <c r="V176" s="11"/>
      <c r="W176" s="11"/>
      <c r="X176" s="11"/>
      <c r="Y176" s="11"/>
      <c r="Z176" s="11"/>
      <c r="AA176" s="11"/>
      <c r="AB176" s="11"/>
      <c r="AC176" s="11"/>
      <c r="AD176" s="4"/>
      <c r="AE176" s="11"/>
      <c r="AF176" s="11"/>
      <c r="AG176" s="11"/>
      <c r="AH176" s="11"/>
      <c r="AI176" s="11"/>
      <c r="AJ176" s="11"/>
      <c r="AK176" s="11"/>
      <c r="AL176" s="11"/>
      <c r="AM176" s="11"/>
      <c r="AN176" s="4"/>
      <c r="AO176" s="11"/>
      <c r="AP176" s="11"/>
      <c r="AQ176" s="11"/>
      <c r="AR176" s="11"/>
    </row>
    <row r="177" spans="1:44">
      <c r="A177" s="3"/>
      <c r="B177" s="3">
        <v>2017</v>
      </c>
      <c r="C177" s="9">
        <v>2039187459.32</v>
      </c>
      <c r="D177" s="19"/>
      <c r="E177" s="19"/>
      <c r="F177" s="19"/>
      <c r="G177" s="19"/>
      <c r="H177" s="19"/>
      <c r="I177" s="19"/>
      <c r="J177" s="19"/>
      <c r="K177" s="11"/>
      <c r="L177" s="11"/>
      <c r="M177" s="11"/>
      <c r="N177" s="11"/>
      <c r="O177" s="11"/>
      <c r="P177" s="11"/>
      <c r="Q177" s="11"/>
      <c r="R177" s="11"/>
      <c r="S177" s="11"/>
      <c r="T177" s="11"/>
      <c r="U177" s="11"/>
      <c r="V177" s="11"/>
      <c r="W177" s="11"/>
      <c r="X177" s="11"/>
      <c r="Y177" s="11"/>
      <c r="Z177" s="11"/>
      <c r="AA177" s="11"/>
      <c r="AB177" s="11"/>
      <c r="AC177" s="11"/>
      <c r="AD177" s="4"/>
      <c r="AE177" s="11"/>
      <c r="AF177" s="11"/>
      <c r="AG177" s="11"/>
      <c r="AH177" s="11"/>
      <c r="AI177" s="11"/>
      <c r="AJ177" s="11"/>
      <c r="AK177" s="11"/>
      <c r="AL177" s="11"/>
      <c r="AM177" s="11"/>
      <c r="AN177" s="4"/>
      <c r="AO177" s="11"/>
      <c r="AP177" s="11"/>
      <c r="AQ177" s="11"/>
      <c r="AR177" s="11"/>
    </row>
    <row r="178" spans="1:44">
      <c r="A178" s="3"/>
      <c r="B178" s="3">
        <v>2016</v>
      </c>
      <c r="C178" s="9">
        <v>892555973.56</v>
      </c>
      <c r="D178" s="19"/>
      <c r="E178" s="19"/>
      <c r="F178" s="19"/>
      <c r="G178" s="19"/>
      <c r="H178" s="19"/>
      <c r="I178" s="19"/>
      <c r="J178" s="19"/>
      <c r="K178" s="11"/>
      <c r="L178" s="11"/>
      <c r="M178" s="11"/>
      <c r="N178" s="11"/>
      <c r="O178" s="11"/>
      <c r="P178" s="11"/>
      <c r="Q178" s="11"/>
      <c r="R178" s="11"/>
      <c r="S178" s="11"/>
      <c r="T178" s="11"/>
      <c r="U178" s="11"/>
      <c r="V178" s="11"/>
      <c r="W178" s="11"/>
      <c r="X178" s="11"/>
      <c r="Y178" s="11"/>
      <c r="Z178" s="11"/>
      <c r="AA178" s="11"/>
      <c r="AB178" s="11"/>
      <c r="AC178" s="11"/>
      <c r="AD178" s="4"/>
      <c r="AE178" s="11"/>
      <c r="AF178" s="11"/>
      <c r="AG178" s="11"/>
      <c r="AH178" s="11"/>
      <c r="AI178" s="11"/>
      <c r="AJ178" s="11"/>
      <c r="AK178" s="11"/>
      <c r="AL178" s="11"/>
      <c r="AM178" s="11"/>
      <c r="AN178" s="4"/>
      <c r="AO178" s="11"/>
      <c r="AP178" s="11"/>
      <c r="AQ178" s="11"/>
      <c r="AR178" s="11"/>
    </row>
    <row r="179" spans="1:44">
      <c r="A179" s="3"/>
      <c r="B179" s="3">
        <v>2015</v>
      </c>
      <c r="C179" s="9">
        <v>902258500.88</v>
      </c>
      <c r="D179" s="19"/>
      <c r="E179" s="19"/>
      <c r="F179" s="19"/>
      <c r="G179" s="19"/>
      <c r="H179" s="19"/>
      <c r="I179" s="19"/>
      <c r="J179" s="19"/>
      <c r="K179" s="11"/>
      <c r="L179" s="11"/>
      <c r="M179" s="11"/>
      <c r="N179" s="11"/>
      <c r="O179" s="11"/>
      <c r="P179" s="11"/>
      <c r="Q179" s="11"/>
      <c r="R179" s="11"/>
      <c r="S179" s="11"/>
      <c r="T179" s="11"/>
      <c r="U179" s="11"/>
      <c r="V179" s="11"/>
      <c r="W179" s="11"/>
      <c r="X179" s="11"/>
      <c r="Y179" s="11"/>
      <c r="Z179" s="11"/>
      <c r="AA179" s="11"/>
      <c r="AB179" s="11"/>
      <c r="AC179" s="11"/>
      <c r="AD179" s="4"/>
      <c r="AE179" s="11"/>
      <c r="AF179" s="11"/>
      <c r="AG179" s="11"/>
      <c r="AH179" s="11"/>
      <c r="AI179" s="11"/>
      <c r="AJ179" s="11"/>
      <c r="AK179" s="11"/>
      <c r="AL179" s="11"/>
      <c r="AM179" s="11"/>
      <c r="AN179" s="4"/>
      <c r="AO179" s="11"/>
      <c r="AP179" s="11"/>
      <c r="AQ179" s="11"/>
      <c r="AR179" s="11"/>
    </row>
    <row r="180" spans="1:44">
      <c r="A180" s="3"/>
      <c r="B180" s="3">
        <v>2014</v>
      </c>
      <c r="C180" s="9">
        <v>591895837.71</v>
      </c>
      <c r="D180" s="19"/>
      <c r="E180" s="19"/>
      <c r="F180" s="19"/>
      <c r="G180" s="19"/>
      <c r="H180" s="19"/>
      <c r="I180" s="19"/>
      <c r="J180" s="19"/>
      <c r="K180" s="11"/>
      <c r="L180" s="11"/>
      <c r="M180" s="11"/>
      <c r="N180" s="11"/>
      <c r="O180" s="11"/>
      <c r="P180" s="11"/>
      <c r="Q180" s="11"/>
      <c r="R180" s="11"/>
      <c r="S180" s="11"/>
      <c r="T180" s="11"/>
      <c r="U180" s="11"/>
      <c r="V180" s="11"/>
      <c r="W180" s="11"/>
      <c r="X180" s="11"/>
      <c r="Y180" s="11"/>
      <c r="Z180" s="11"/>
      <c r="AA180" s="11"/>
      <c r="AB180" s="11"/>
      <c r="AC180" s="11"/>
      <c r="AD180" s="4"/>
      <c r="AE180" s="11"/>
      <c r="AF180" s="11"/>
      <c r="AG180" s="11"/>
      <c r="AH180" s="11"/>
      <c r="AI180" s="11"/>
      <c r="AJ180" s="11"/>
      <c r="AK180" s="11"/>
      <c r="AL180" s="11"/>
      <c r="AM180" s="11"/>
      <c r="AN180" s="4"/>
      <c r="AO180" s="11"/>
      <c r="AP180" s="11"/>
      <c r="AQ180" s="11"/>
      <c r="AR180" s="11"/>
    </row>
    <row r="181" spans="1:44">
      <c r="A181" s="3"/>
      <c r="B181" s="3">
        <v>2013</v>
      </c>
      <c r="C181" s="9">
        <v>459792340.72</v>
      </c>
      <c r="D181" s="19"/>
      <c r="E181" s="19"/>
      <c r="F181" s="19"/>
      <c r="G181" s="19"/>
      <c r="H181" s="19"/>
      <c r="I181" s="19"/>
      <c r="J181" s="19"/>
      <c r="K181" s="11"/>
      <c r="L181" s="11"/>
      <c r="M181" s="11"/>
      <c r="N181" s="11"/>
      <c r="O181" s="11"/>
      <c r="P181" s="11"/>
      <c r="Q181" s="11"/>
      <c r="R181" s="11"/>
      <c r="S181" s="11"/>
      <c r="T181" s="11"/>
      <c r="U181" s="11"/>
      <c r="V181" s="11"/>
      <c r="W181" s="11"/>
      <c r="X181" s="11"/>
      <c r="Y181" s="11"/>
      <c r="Z181" s="11"/>
      <c r="AA181" s="11"/>
      <c r="AB181" s="11"/>
      <c r="AC181" s="11"/>
      <c r="AD181" s="4"/>
      <c r="AE181" s="11"/>
      <c r="AF181" s="11"/>
      <c r="AG181" s="11"/>
      <c r="AH181" s="11"/>
      <c r="AI181" s="11"/>
      <c r="AJ181" s="11"/>
      <c r="AK181" s="11"/>
      <c r="AL181" s="11"/>
      <c r="AM181" s="11"/>
      <c r="AN181" s="4"/>
      <c r="AO181" s="11"/>
      <c r="AP181" s="11"/>
      <c r="AQ181" s="11"/>
      <c r="AR181" s="11"/>
    </row>
    <row r="182" spans="1:44">
      <c r="A182" s="3"/>
      <c r="B182" s="3">
        <v>2012</v>
      </c>
      <c r="C182" s="9">
        <v>383866409.1</v>
      </c>
      <c r="D182" s="19"/>
      <c r="E182" s="19"/>
      <c r="F182" s="19"/>
      <c r="G182" s="19"/>
      <c r="H182" s="19"/>
      <c r="I182" s="19"/>
      <c r="J182" s="19"/>
      <c r="K182" s="11"/>
      <c r="L182" s="11"/>
      <c r="M182" s="11"/>
      <c r="N182" s="11"/>
      <c r="O182" s="11"/>
      <c r="P182" s="11"/>
      <c r="Q182" s="11"/>
      <c r="R182" s="11"/>
      <c r="S182" s="11"/>
      <c r="T182" s="11"/>
      <c r="U182" s="11"/>
      <c r="V182" s="11"/>
      <c r="W182" s="11"/>
      <c r="X182" s="11"/>
      <c r="Y182" s="11"/>
      <c r="Z182" s="11"/>
      <c r="AA182" s="11"/>
      <c r="AB182" s="11"/>
      <c r="AC182" s="11"/>
      <c r="AD182" s="4"/>
      <c r="AE182" s="11"/>
      <c r="AF182" s="11"/>
      <c r="AG182" s="11"/>
      <c r="AH182" s="11"/>
      <c r="AI182" s="11"/>
      <c r="AJ182" s="11"/>
      <c r="AK182" s="11"/>
      <c r="AL182" s="11"/>
      <c r="AM182" s="11"/>
      <c r="AN182" s="4"/>
      <c r="AO182" s="11"/>
      <c r="AP182" s="11"/>
      <c r="AQ182" s="11"/>
      <c r="AR182" s="11"/>
    </row>
    <row r="183" spans="1:44">
      <c r="A183" s="3"/>
      <c r="B183" s="3">
        <v>2011</v>
      </c>
      <c r="D183" s="19"/>
      <c r="E183" s="19"/>
      <c r="F183" s="19"/>
      <c r="G183" s="19"/>
      <c r="H183" s="19"/>
      <c r="I183" s="19"/>
      <c r="J183" s="19"/>
      <c r="K183" s="11"/>
      <c r="L183" s="11"/>
      <c r="M183" s="11"/>
      <c r="N183" s="11"/>
      <c r="O183" s="11"/>
      <c r="P183" s="11"/>
      <c r="Q183" s="11"/>
      <c r="R183" s="11"/>
      <c r="S183" s="11"/>
      <c r="T183" s="11"/>
      <c r="U183" s="11"/>
      <c r="V183" s="11"/>
      <c r="W183" s="11"/>
      <c r="X183" s="11"/>
      <c r="Y183" s="11"/>
      <c r="Z183" s="11"/>
      <c r="AA183" s="11"/>
      <c r="AB183" s="11"/>
      <c r="AC183" s="11"/>
      <c r="AD183" s="4"/>
      <c r="AE183" s="11"/>
      <c r="AF183" s="11"/>
      <c r="AG183" s="11"/>
      <c r="AH183" s="11"/>
      <c r="AI183" s="11"/>
      <c r="AJ183" s="11"/>
      <c r="AK183" s="11"/>
      <c r="AL183" s="11"/>
      <c r="AM183" s="11"/>
      <c r="AN183" s="4"/>
      <c r="AO183" s="11"/>
      <c r="AP183" s="11"/>
      <c r="AQ183" s="11"/>
      <c r="AR183" s="11"/>
    </row>
    <row r="184" spans="1:44">
      <c r="A184" s="3"/>
      <c r="B184" s="3">
        <v>2010</v>
      </c>
      <c r="D184" s="19"/>
      <c r="E184" s="19"/>
      <c r="F184" s="19"/>
      <c r="G184" s="19"/>
      <c r="H184" s="19"/>
      <c r="I184" s="19"/>
      <c r="J184" s="19"/>
      <c r="K184" s="11"/>
      <c r="L184" s="11"/>
      <c r="M184" s="11"/>
      <c r="N184" s="11"/>
      <c r="O184" s="11"/>
      <c r="P184" s="11"/>
      <c r="Q184" s="11"/>
      <c r="R184" s="11"/>
      <c r="S184" s="11"/>
      <c r="T184" s="11"/>
      <c r="U184" s="11"/>
      <c r="V184" s="11"/>
      <c r="W184" s="11"/>
      <c r="X184" s="11"/>
      <c r="Y184" s="11"/>
      <c r="Z184" s="11"/>
      <c r="AA184" s="11"/>
      <c r="AB184" s="11"/>
      <c r="AC184" s="11"/>
      <c r="AD184" s="4"/>
      <c r="AE184" s="11"/>
      <c r="AF184" s="11"/>
      <c r="AG184" s="11"/>
      <c r="AH184" s="11"/>
      <c r="AI184" s="11"/>
      <c r="AJ184" s="11"/>
      <c r="AK184" s="11"/>
      <c r="AL184" s="11"/>
      <c r="AM184" s="11"/>
      <c r="AN184" s="4"/>
      <c r="AO184" s="11"/>
      <c r="AP184" s="11"/>
      <c r="AQ184" s="11"/>
      <c r="AR184" s="11"/>
    </row>
    <row r="185" spans="1:44">
      <c r="A185" s="3" t="s">
        <v>69</v>
      </c>
      <c r="B185" s="3">
        <v>2023</v>
      </c>
      <c r="C185" s="9">
        <v>1105656212.06</v>
      </c>
      <c r="D185" s="19"/>
      <c r="E185" s="19"/>
      <c r="F185" s="19"/>
      <c r="G185" s="19"/>
      <c r="H185" s="19"/>
      <c r="I185" s="19"/>
      <c r="J185" s="19"/>
      <c r="K185" s="11"/>
      <c r="L185" s="11"/>
      <c r="M185" s="11"/>
      <c r="N185" s="11"/>
      <c r="O185" s="11"/>
      <c r="P185" s="11"/>
      <c r="Q185" s="11"/>
      <c r="R185" s="11"/>
      <c r="S185" s="11"/>
      <c r="T185" s="11"/>
      <c r="U185" s="11"/>
      <c r="V185" s="11"/>
      <c r="W185" s="11"/>
      <c r="X185" s="11"/>
      <c r="Y185" s="11"/>
      <c r="Z185" s="11"/>
      <c r="AA185" s="11"/>
      <c r="AB185" s="11"/>
      <c r="AC185" s="11"/>
      <c r="AD185" s="4"/>
      <c r="AE185" s="11"/>
      <c r="AF185" s="11"/>
      <c r="AG185" s="11"/>
      <c r="AH185" s="11"/>
      <c r="AI185" s="11"/>
      <c r="AJ185" s="11"/>
      <c r="AK185" s="11"/>
      <c r="AL185" s="11"/>
      <c r="AM185" s="11"/>
      <c r="AN185" s="4"/>
      <c r="AO185" s="11"/>
      <c r="AP185" s="11"/>
      <c r="AQ185" s="11"/>
      <c r="AR185" s="11"/>
    </row>
    <row r="186" spans="1:44">
      <c r="A186" s="3"/>
      <c r="B186" s="3">
        <v>2022</v>
      </c>
      <c r="C186" s="9">
        <v>996801413.82</v>
      </c>
      <c r="D186" s="19"/>
      <c r="E186" s="19"/>
      <c r="F186" s="19"/>
      <c r="G186" s="19"/>
      <c r="H186" s="19"/>
      <c r="I186" s="19"/>
      <c r="J186" s="19"/>
      <c r="K186" s="11"/>
      <c r="L186" s="11"/>
      <c r="M186" s="11"/>
      <c r="N186" s="11"/>
      <c r="O186" s="11"/>
      <c r="P186" s="11"/>
      <c r="Q186" s="11"/>
      <c r="R186" s="11"/>
      <c r="S186" s="11"/>
      <c r="T186" s="11"/>
      <c r="U186" s="11"/>
      <c r="V186" s="11"/>
      <c r="W186" s="11"/>
      <c r="X186" s="11"/>
      <c r="Y186" s="11"/>
      <c r="Z186" s="11"/>
      <c r="AA186" s="11"/>
      <c r="AB186" s="11"/>
      <c r="AC186" s="11"/>
      <c r="AD186" s="4"/>
      <c r="AE186" s="11"/>
      <c r="AF186" s="11"/>
      <c r="AG186" s="11"/>
      <c r="AH186" s="11"/>
      <c r="AI186" s="11"/>
      <c r="AJ186" s="11"/>
      <c r="AK186" s="11"/>
      <c r="AL186" s="11"/>
      <c r="AM186" s="11"/>
      <c r="AN186" s="4"/>
      <c r="AO186" s="11"/>
      <c r="AP186" s="11"/>
      <c r="AQ186" s="11"/>
      <c r="AR186" s="11"/>
    </row>
    <row r="187" spans="1:44">
      <c r="A187" s="3"/>
      <c r="B187" s="3">
        <v>2021</v>
      </c>
      <c r="C187" s="9">
        <v>993703316.5</v>
      </c>
      <c r="D187" s="19"/>
      <c r="E187" s="19"/>
      <c r="F187" s="19"/>
      <c r="G187" s="19"/>
      <c r="H187" s="19"/>
      <c r="I187" s="19"/>
      <c r="J187" s="19"/>
      <c r="K187" s="11"/>
      <c r="L187" s="11"/>
      <c r="M187" s="11"/>
      <c r="N187" s="11"/>
      <c r="O187" s="11"/>
      <c r="P187" s="11"/>
      <c r="Q187" s="11"/>
      <c r="R187" s="11"/>
      <c r="S187" s="11"/>
      <c r="T187" s="11"/>
      <c r="U187" s="11"/>
      <c r="V187" s="11"/>
      <c r="W187" s="11"/>
      <c r="X187" s="11"/>
      <c r="Y187" s="11"/>
      <c r="Z187" s="11"/>
      <c r="AA187" s="11"/>
      <c r="AB187" s="11"/>
      <c r="AC187" s="11"/>
      <c r="AD187" s="4"/>
      <c r="AE187" s="11"/>
      <c r="AF187" s="11"/>
      <c r="AG187" s="11"/>
      <c r="AH187" s="11"/>
      <c r="AI187" s="11"/>
      <c r="AJ187" s="11"/>
      <c r="AK187" s="11"/>
      <c r="AL187" s="11"/>
      <c r="AM187" s="11"/>
      <c r="AN187" s="4"/>
      <c r="AO187" s="11"/>
      <c r="AP187" s="11"/>
      <c r="AQ187" s="11"/>
      <c r="AR187" s="11"/>
    </row>
    <row r="188" spans="1:44">
      <c r="A188" s="3"/>
      <c r="B188" s="3">
        <v>2020</v>
      </c>
      <c r="C188" s="9">
        <v>832141461.98</v>
      </c>
      <c r="D188" s="19"/>
      <c r="E188" s="19"/>
      <c r="F188" s="19"/>
      <c r="G188" s="19"/>
      <c r="H188" s="19"/>
      <c r="I188" s="19"/>
      <c r="J188" s="19"/>
      <c r="K188" s="11"/>
      <c r="L188" s="11"/>
      <c r="M188" s="11"/>
      <c r="N188" s="11"/>
      <c r="O188" s="11"/>
      <c r="P188" s="11"/>
      <c r="Q188" s="11"/>
      <c r="R188" s="11"/>
      <c r="S188" s="11"/>
      <c r="T188" s="11"/>
      <c r="U188" s="11"/>
      <c r="V188" s="11"/>
      <c r="W188" s="11"/>
      <c r="X188" s="11"/>
      <c r="Y188" s="11"/>
      <c r="Z188" s="11"/>
      <c r="AA188" s="11"/>
      <c r="AB188" s="11"/>
      <c r="AC188" s="11"/>
      <c r="AD188" s="4"/>
      <c r="AE188" s="11"/>
      <c r="AF188" s="11"/>
      <c r="AG188" s="11"/>
      <c r="AH188" s="11"/>
      <c r="AI188" s="11"/>
      <c r="AJ188" s="11"/>
      <c r="AK188" s="11"/>
      <c r="AL188" s="11"/>
      <c r="AM188" s="11"/>
      <c r="AN188" s="4"/>
      <c r="AO188" s="11"/>
      <c r="AP188" s="11"/>
      <c r="AQ188" s="11"/>
      <c r="AR188" s="11"/>
    </row>
    <row r="189" spans="1:44">
      <c r="A189" s="3"/>
      <c r="B189" s="3">
        <v>2019</v>
      </c>
      <c r="C189" s="9">
        <v>708626392.59</v>
      </c>
      <c r="D189" s="19"/>
      <c r="E189" s="19"/>
      <c r="F189" s="19"/>
      <c r="G189" s="19"/>
      <c r="H189" s="19"/>
      <c r="I189" s="19"/>
      <c r="J189" s="19"/>
      <c r="K189" s="11"/>
      <c r="L189" s="11"/>
      <c r="M189" s="11"/>
      <c r="N189" s="11"/>
      <c r="O189" s="11"/>
      <c r="P189" s="11"/>
      <c r="Q189" s="11"/>
      <c r="R189" s="11"/>
      <c r="S189" s="11"/>
      <c r="T189" s="11"/>
      <c r="U189" s="11"/>
      <c r="V189" s="11"/>
      <c r="W189" s="11"/>
      <c r="X189" s="11"/>
      <c r="Y189" s="11"/>
      <c r="Z189" s="11"/>
      <c r="AA189" s="11"/>
      <c r="AB189" s="11"/>
      <c r="AC189" s="11"/>
      <c r="AD189" s="4"/>
      <c r="AE189" s="11"/>
      <c r="AF189" s="11"/>
      <c r="AG189" s="11"/>
      <c r="AH189" s="11"/>
      <c r="AI189" s="11"/>
      <c r="AJ189" s="11"/>
      <c r="AK189" s="11"/>
      <c r="AL189" s="11"/>
      <c r="AM189" s="11"/>
      <c r="AN189" s="4"/>
      <c r="AO189" s="11"/>
      <c r="AP189" s="11"/>
      <c r="AQ189" s="11"/>
      <c r="AR189" s="11"/>
    </row>
    <row r="190" spans="1:44">
      <c r="A190" s="3"/>
      <c r="B190" s="3">
        <v>2018</v>
      </c>
      <c r="C190" s="9">
        <v>411289274.5</v>
      </c>
      <c r="D190" s="19"/>
      <c r="E190" s="19"/>
      <c r="F190" s="19"/>
      <c r="G190" s="19"/>
      <c r="H190" s="19"/>
      <c r="I190" s="19"/>
      <c r="J190" s="19"/>
      <c r="K190" s="11"/>
      <c r="L190" s="11"/>
      <c r="M190" s="11"/>
      <c r="N190" s="11"/>
      <c r="O190" s="11"/>
      <c r="P190" s="11"/>
      <c r="Q190" s="11"/>
      <c r="R190" s="11"/>
      <c r="S190" s="11"/>
      <c r="T190" s="11"/>
      <c r="U190" s="11"/>
      <c r="V190" s="11"/>
      <c r="W190" s="11"/>
      <c r="X190" s="11"/>
      <c r="Y190" s="11"/>
      <c r="Z190" s="11"/>
      <c r="AA190" s="11"/>
      <c r="AB190" s="11"/>
      <c r="AC190" s="11"/>
      <c r="AD190" s="4"/>
      <c r="AE190" s="11"/>
      <c r="AF190" s="11"/>
      <c r="AG190" s="11"/>
      <c r="AH190" s="11"/>
      <c r="AI190" s="11"/>
      <c r="AJ190" s="11"/>
      <c r="AK190" s="11"/>
      <c r="AL190" s="11"/>
      <c r="AM190" s="11"/>
      <c r="AN190" s="4"/>
      <c r="AO190" s="11"/>
      <c r="AP190" s="11"/>
      <c r="AQ190" s="11"/>
      <c r="AR190" s="11"/>
    </row>
    <row r="191" spans="1:44">
      <c r="A191" s="3"/>
      <c r="B191" s="3">
        <v>2017</v>
      </c>
      <c r="C191" s="9">
        <v>358579624.32</v>
      </c>
      <c r="D191" s="19"/>
      <c r="E191" s="19"/>
      <c r="F191" s="19"/>
      <c r="G191" s="19"/>
      <c r="H191" s="19"/>
      <c r="I191" s="19"/>
      <c r="J191" s="19"/>
      <c r="K191" s="11"/>
      <c r="L191" s="11"/>
      <c r="M191" s="11"/>
      <c r="N191" s="11"/>
      <c r="O191" s="11"/>
      <c r="P191" s="11"/>
      <c r="Q191" s="11"/>
      <c r="R191" s="11"/>
      <c r="S191" s="11"/>
      <c r="T191" s="11"/>
      <c r="U191" s="11"/>
      <c r="V191" s="11"/>
      <c r="W191" s="11"/>
      <c r="X191" s="11"/>
      <c r="Y191" s="11"/>
      <c r="Z191" s="11"/>
      <c r="AA191" s="11"/>
      <c r="AB191" s="11"/>
      <c r="AC191" s="11"/>
      <c r="AD191" s="4"/>
      <c r="AE191" s="11"/>
      <c r="AF191" s="11"/>
      <c r="AG191" s="11"/>
      <c r="AH191" s="11"/>
      <c r="AI191" s="11"/>
      <c r="AJ191" s="11"/>
      <c r="AK191" s="11"/>
      <c r="AL191" s="11"/>
      <c r="AM191" s="11"/>
      <c r="AN191" s="4"/>
      <c r="AO191" s="11"/>
      <c r="AP191" s="11"/>
      <c r="AQ191" s="11"/>
      <c r="AR191" s="11"/>
    </row>
    <row r="192" spans="1:44">
      <c r="A192" s="3"/>
      <c r="B192" s="3">
        <v>2016</v>
      </c>
      <c r="C192" s="9">
        <v>293331986.68</v>
      </c>
      <c r="D192" s="19"/>
      <c r="E192" s="19"/>
      <c r="F192" s="19"/>
      <c r="G192" s="19"/>
      <c r="H192" s="19"/>
      <c r="I192" s="19"/>
      <c r="J192" s="19"/>
      <c r="K192" s="11"/>
      <c r="L192" s="11"/>
      <c r="M192" s="11"/>
      <c r="N192" s="11"/>
      <c r="O192" s="11"/>
      <c r="P192" s="11"/>
      <c r="Q192" s="11"/>
      <c r="R192" s="11"/>
      <c r="S192" s="11"/>
      <c r="T192" s="11"/>
      <c r="U192" s="11"/>
      <c r="V192" s="11"/>
      <c r="W192" s="11"/>
      <c r="X192" s="11"/>
      <c r="Y192" s="11"/>
      <c r="Z192" s="11"/>
      <c r="AA192" s="11"/>
      <c r="AB192" s="11"/>
      <c r="AC192" s="11"/>
      <c r="AD192" s="4"/>
      <c r="AE192" s="11"/>
      <c r="AF192" s="11"/>
      <c r="AG192" s="11"/>
      <c r="AH192" s="11"/>
      <c r="AI192" s="11"/>
      <c r="AJ192" s="11"/>
      <c r="AK192" s="11"/>
      <c r="AL192" s="11"/>
      <c r="AM192" s="11"/>
      <c r="AN192" s="4"/>
      <c r="AO192" s="11"/>
      <c r="AP192" s="11"/>
      <c r="AQ192" s="11"/>
      <c r="AR192" s="11"/>
    </row>
    <row r="193" spans="1:44">
      <c r="A193" s="3"/>
      <c r="B193" s="3">
        <v>2015</v>
      </c>
      <c r="C193" s="9">
        <v>139874591.48</v>
      </c>
      <c r="D193" s="19"/>
      <c r="E193" s="19"/>
      <c r="F193" s="19"/>
      <c r="G193" s="19"/>
      <c r="H193" s="19"/>
      <c r="I193" s="19"/>
      <c r="J193" s="19"/>
      <c r="K193" s="11"/>
      <c r="L193" s="11"/>
      <c r="M193" s="11"/>
      <c r="N193" s="11"/>
      <c r="O193" s="11"/>
      <c r="P193" s="11"/>
      <c r="Q193" s="11"/>
      <c r="R193" s="11"/>
      <c r="S193" s="11"/>
      <c r="T193" s="11"/>
      <c r="U193" s="11"/>
      <c r="V193" s="11"/>
      <c r="W193" s="11"/>
      <c r="X193" s="11"/>
      <c r="Y193" s="11"/>
      <c r="Z193" s="11"/>
      <c r="AA193" s="11"/>
      <c r="AB193" s="11"/>
      <c r="AC193" s="11"/>
      <c r="AD193" s="4"/>
      <c r="AE193" s="11"/>
      <c r="AF193" s="11"/>
      <c r="AG193" s="11"/>
      <c r="AH193" s="11"/>
      <c r="AI193" s="11"/>
      <c r="AJ193" s="11"/>
      <c r="AK193" s="11"/>
      <c r="AL193" s="11"/>
      <c r="AM193" s="11"/>
      <c r="AN193" s="4"/>
      <c r="AO193" s="11"/>
      <c r="AP193" s="11"/>
      <c r="AQ193" s="11"/>
      <c r="AR193" s="11"/>
    </row>
    <row r="194" spans="1:44">
      <c r="A194" s="3"/>
      <c r="B194" s="3">
        <v>2014</v>
      </c>
      <c r="C194" s="9">
        <v>119810891.53</v>
      </c>
      <c r="D194" s="19"/>
      <c r="E194" s="19"/>
      <c r="F194" s="19"/>
      <c r="G194" s="19"/>
      <c r="H194" s="19"/>
      <c r="I194" s="19"/>
      <c r="J194" s="19"/>
      <c r="K194" s="11"/>
      <c r="L194" s="11"/>
      <c r="M194" s="11"/>
      <c r="N194" s="11"/>
      <c r="O194" s="11"/>
      <c r="P194" s="11"/>
      <c r="Q194" s="11"/>
      <c r="R194" s="11"/>
      <c r="S194" s="11"/>
      <c r="T194" s="11"/>
      <c r="U194" s="11"/>
      <c r="V194" s="11"/>
      <c r="W194" s="11"/>
      <c r="X194" s="11"/>
      <c r="Y194" s="11"/>
      <c r="Z194" s="11"/>
      <c r="AA194" s="11"/>
      <c r="AB194" s="11"/>
      <c r="AC194" s="11"/>
      <c r="AD194" s="4"/>
      <c r="AE194" s="11"/>
      <c r="AF194" s="11"/>
      <c r="AG194" s="11"/>
      <c r="AH194" s="11"/>
      <c r="AI194" s="11"/>
      <c r="AJ194" s="11"/>
      <c r="AK194" s="11"/>
      <c r="AL194" s="11"/>
      <c r="AM194" s="11"/>
      <c r="AN194" s="4"/>
      <c r="AO194" s="11"/>
      <c r="AP194" s="11"/>
      <c r="AQ194" s="11"/>
      <c r="AR194" s="11"/>
    </row>
    <row r="195" spans="1:44">
      <c r="A195" s="3"/>
      <c r="B195" s="3">
        <v>2013</v>
      </c>
      <c r="C195" s="9">
        <v>59377673.28</v>
      </c>
      <c r="D195" s="19"/>
      <c r="E195" s="19"/>
      <c r="F195" s="19"/>
      <c r="G195" s="19"/>
      <c r="H195" s="19"/>
      <c r="I195" s="19"/>
      <c r="J195" s="19"/>
      <c r="K195" s="11"/>
      <c r="L195" s="11"/>
      <c r="M195" s="11"/>
      <c r="N195" s="11"/>
      <c r="O195" s="11"/>
      <c r="P195" s="11"/>
      <c r="Q195" s="11"/>
      <c r="R195" s="11"/>
      <c r="S195" s="11"/>
      <c r="T195" s="11"/>
      <c r="U195" s="11"/>
      <c r="V195" s="11"/>
      <c r="W195" s="11"/>
      <c r="X195" s="11"/>
      <c r="Y195" s="11"/>
      <c r="Z195" s="11"/>
      <c r="AA195" s="11"/>
      <c r="AB195" s="11"/>
      <c r="AC195" s="11"/>
      <c r="AD195" s="4"/>
      <c r="AE195" s="11"/>
      <c r="AF195" s="11"/>
      <c r="AG195" s="11"/>
      <c r="AH195" s="11"/>
      <c r="AI195" s="11"/>
      <c r="AJ195" s="11"/>
      <c r="AK195" s="11"/>
      <c r="AL195" s="11"/>
      <c r="AM195" s="11"/>
      <c r="AN195" s="4"/>
      <c r="AO195" s="11"/>
      <c r="AP195" s="11"/>
      <c r="AQ195" s="11"/>
      <c r="AR195" s="11"/>
    </row>
    <row r="196" spans="1:44">
      <c r="A196" s="3"/>
      <c r="B196" s="3">
        <v>2012</v>
      </c>
      <c r="C196" s="17" t="s">
        <v>110</v>
      </c>
      <c r="D196" s="19"/>
      <c r="E196" s="19"/>
      <c r="F196" s="19"/>
      <c r="G196" s="19"/>
      <c r="H196" s="19"/>
      <c r="I196" s="19"/>
      <c r="J196" s="19"/>
      <c r="K196" s="11"/>
      <c r="L196" s="11"/>
      <c r="M196" s="11"/>
      <c r="N196" s="11"/>
      <c r="O196" s="11"/>
      <c r="P196" s="11"/>
      <c r="Q196" s="11"/>
      <c r="R196" s="11"/>
      <c r="S196" s="11"/>
      <c r="T196" s="11"/>
      <c r="U196" s="11"/>
      <c r="V196" s="11"/>
      <c r="W196" s="11"/>
      <c r="X196" s="11"/>
      <c r="Y196" s="11"/>
      <c r="Z196" s="11"/>
      <c r="AA196" s="11"/>
      <c r="AB196" s="11"/>
      <c r="AC196" s="11"/>
      <c r="AD196" s="4"/>
      <c r="AE196" s="11"/>
      <c r="AF196" s="11"/>
      <c r="AG196" s="11"/>
      <c r="AH196" s="11"/>
      <c r="AI196" s="11"/>
      <c r="AJ196" s="11"/>
      <c r="AK196" s="11"/>
      <c r="AL196" s="11"/>
      <c r="AM196" s="11"/>
      <c r="AN196" s="4"/>
      <c r="AO196" s="11"/>
      <c r="AP196" s="11"/>
      <c r="AQ196" s="11"/>
      <c r="AR196" s="11"/>
    </row>
    <row r="197" spans="1:44">
      <c r="A197" s="3"/>
      <c r="B197" s="3">
        <v>2011</v>
      </c>
      <c r="D197" s="19"/>
      <c r="E197" s="19"/>
      <c r="F197" s="19"/>
      <c r="G197" s="19"/>
      <c r="H197" s="19"/>
      <c r="I197" s="19"/>
      <c r="J197" s="19"/>
      <c r="K197" s="11"/>
      <c r="L197" s="11"/>
      <c r="M197" s="11"/>
      <c r="N197" s="11"/>
      <c r="O197" s="11"/>
      <c r="P197" s="11"/>
      <c r="Q197" s="11"/>
      <c r="R197" s="11"/>
      <c r="S197" s="11"/>
      <c r="T197" s="11"/>
      <c r="U197" s="11"/>
      <c r="V197" s="11"/>
      <c r="W197" s="11"/>
      <c r="X197" s="11"/>
      <c r="Y197" s="11"/>
      <c r="Z197" s="11"/>
      <c r="AA197" s="11"/>
      <c r="AB197" s="11"/>
      <c r="AC197" s="11"/>
      <c r="AD197" s="4"/>
      <c r="AE197" s="11"/>
      <c r="AF197" s="11"/>
      <c r="AG197" s="11"/>
      <c r="AH197" s="11"/>
      <c r="AI197" s="11"/>
      <c r="AJ197" s="11"/>
      <c r="AK197" s="11"/>
      <c r="AL197" s="11"/>
      <c r="AM197" s="11"/>
      <c r="AN197" s="4"/>
      <c r="AO197" s="11"/>
      <c r="AP197" s="11"/>
      <c r="AQ197" s="11"/>
      <c r="AR197" s="11"/>
    </row>
    <row r="198" spans="1:44">
      <c r="A198" s="3"/>
      <c r="B198" s="3">
        <v>2010</v>
      </c>
      <c r="D198" s="19"/>
      <c r="E198" s="19"/>
      <c r="F198" s="19"/>
      <c r="G198" s="19"/>
      <c r="H198" s="19"/>
      <c r="I198" s="19"/>
      <c r="J198" s="19"/>
      <c r="K198" s="11"/>
      <c r="L198" s="11"/>
      <c r="M198" s="11"/>
      <c r="N198" s="11"/>
      <c r="O198" s="11"/>
      <c r="P198" s="11"/>
      <c r="Q198" s="11"/>
      <c r="R198" s="11"/>
      <c r="S198" s="11"/>
      <c r="T198" s="11"/>
      <c r="U198" s="11"/>
      <c r="V198" s="11"/>
      <c r="W198" s="11"/>
      <c r="X198" s="11"/>
      <c r="Y198" s="11"/>
      <c r="Z198" s="11"/>
      <c r="AA198" s="11"/>
      <c r="AB198" s="11"/>
      <c r="AC198" s="11"/>
      <c r="AD198" s="4"/>
      <c r="AE198" s="11"/>
      <c r="AF198" s="11"/>
      <c r="AG198" s="11"/>
      <c r="AH198" s="11"/>
      <c r="AI198" s="11"/>
      <c r="AJ198" s="11"/>
      <c r="AK198" s="11"/>
      <c r="AL198" s="11"/>
      <c r="AM198" s="11"/>
      <c r="AN198" s="4"/>
      <c r="AO198" s="11"/>
      <c r="AP198" s="11"/>
      <c r="AQ198" s="11"/>
      <c r="AR198" s="11"/>
    </row>
    <row r="199" spans="1:44">
      <c r="A199" s="3" t="s">
        <v>70</v>
      </c>
      <c r="B199" s="3">
        <v>2023</v>
      </c>
      <c r="C199" s="9">
        <v>2035339623.99</v>
      </c>
      <c r="D199" s="19"/>
      <c r="E199" s="19"/>
      <c r="F199" s="19"/>
      <c r="G199" s="19"/>
      <c r="H199" s="19"/>
      <c r="I199" s="19"/>
      <c r="J199" s="19"/>
      <c r="K199" s="11"/>
      <c r="L199" s="11"/>
      <c r="M199" s="11"/>
      <c r="N199" s="11"/>
      <c r="O199" s="11"/>
      <c r="P199" s="11"/>
      <c r="Q199" s="11"/>
      <c r="R199" s="11"/>
      <c r="S199" s="11"/>
      <c r="T199" s="11"/>
      <c r="U199" s="11"/>
      <c r="V199" s="11"/>
      <c r="W199" s="11"/>
      <c r="X199" s="11"/>
      <c r="Y199" s="11"/>
      <c r="Z199" s="11"/>
      <c r="AA199" s="11"/>
      <c r="AB199" s="11"/>
      <c r="AC199" s="11"/>
      <c r="AD199" s="4"/>
      <c r="AE199" s="11"/>
      <c r="AF199" s="11"/>
      <c r="AG199" s="11"/>
      <c r="AH199" s="11"/>
      <c r="AI199" s="11"/>
      <c r="AJ199" s="11"/>
      <c r="AK199" s="11"/>
      <c r="AL199" s="11"/>
      <c r="AM199" s="11"/>
      <c r="AN199" s="4"/>
      <c r="AO199" s="11"/>
      <c r="AP199" s="11"/>
      <c r="AQ199" s="11"/>
      <c r="AR199" s="11"/>
    </row>
    <row r="200" spans="1:44">
      <c r="A200" s="3"/>
      <c r="B200" s="3">
        <v>2022</v>
      </c>
      <c r="C200" s="9">
        <v>2220820390.72</v>
      </c>
      <c r="D200" s="19"/>
      <c r="E200" s="19"/>
      <c r="F200" s="19"/>
      <c r="G200" s="19"/>
      <c r="H200" s="19"/>
      <c r="I200" s="19"/>
      <c r="J200" s="19"/>
      <c r="K200" s="11"/>
      <c r="L200" s="11"/>
      <c r="M200" s="11"/>
      <c r="N200" s="11"/>
      <c r="O200" s="11"/>
      <c r="P200" s="11"/>
      <c r="Q200" s="11"/>
      <c r="R200" s="11"/>
      <c r="S200" s="11"/>
      <c r="T200" s="11"/>
      <c r="U200" s="11"/>
      <c r="V200" s="11"/>
      <c r="W200" s="11"/>
      <c r="X200" s="11"/>
      <c r="Y200" s="11"/>
      <c r="Z200" s="11"/>
      <c r="AA200" s="11"/>
      <c r="AB200" s="11"/>
      <c r="AC200" s="11"/>
      <c r="AD200" s="4"/>
      <c r="AE200" s="11"/>
      <c r="AF200" s="11"/>
      <c r="AG200" s="11"/>
      <c r="AH200" s="11"/>
      <c r="AI200" s="11"/>
      <c r="AJ200" s="11"/>
      <c r="AK200" s="11"/>
      <c r="AL200" s="11"/>
      <c r="AM200" s="11"/>
      <c r="AN200" s="4"/>
      <c r="AO200" s="11"/>
      <c r="AP200" s="11"/>
      <c r="AQ200" s="11"/>
      <c r="AR200" s="11"/>
    </row>
    <row r="201" spans="1:44">
      <c r="A201" s="3"/>
      <c r="B201" s="3">
        <v>2021</v>
      </c>
      <c r="C201" s="9">
        <v>2584641837.3</v>
      </c>
      <c r="D201" s="19"/>
      <c r="E201" s="19"/>
      <c r="F201" s="19"/>
      <c r="G201" s="19"/>
      <c r="H201" s="19"/>
      <c r="I201" s="19"/>
      <c r="J201" s="19"/>
      <c r="K201" s="11"/>
      <c r="L201" s="11"/>
      <c r="M201" s="11"/>
      <c r="N201" s="11"/>
      <c r="O201" s="11"/>
      <c r="P201" s="11"/>
      <c r="Q201" s="11"/>
      <c r="R201" s="11"/>
      <c r="S201" s="11"/>
      <c r="T201" s="11"/>
      <c r="U201" s="11"/>
      <c r="V201" s="11"/>
      <c r="W201" s="11"/>
      <c r="X201" s="11"/>
      <c r="Y201" s="11"/>
      <c r="Z201" s="11"/>
      <c r="AA201" s="11"/>
      <c r="AB201" s="11"/>
      <c r="AC201" s="11"/>
      <c r="AD201" s="4"/>
      <c r="AE201" s="11"/>
      <c r="AF201" s="11"/>
      <c r="AG201" s="11"/>
      <c r="AH201" s="11"/>
      <c r="AI201" s="11"/>
      <c r="AJ201" s="11"/>
      <c r="AK201" s="11"/>
      <c r="AL201" s="11"/>
      <c r="AM201" s="11"/>
      <c r="AN201" s="4"/>
      <c r="AO201" s="11"/>
      <c r="AP201" s="11"/>
      <c r="AQ201" s="11"/>
      <c r="AR201" s="11"/>
    </row>
    <row r="202" spans="1:44">
      <c r="A202" s="3"/>
      <c r="B202" s="3">
        <v>2020</v>
      </c>
      <c r="C202" s="9">
        <v>2571483379.51</v>
      </c>
      <c r="D202" s="19"/>
      <c r="E202" s="19"/>
      <c r="F202" s="19"/>
      <c r="G202" s="19"/>
      <c r="H202" s="19"/>
      <c r="I202" s="19"/>
      <c r="J202" s="19"/>
      <c r="K202" s="11"/>
      <c r="L202" s="11"/>
      <c r="M202" s="11"/>
      <c r="N202" s="11"/>
      <c r="O202" s="11"/>
      <c r="P202" s="11"/>
      <c r="Q202" s="11"/>
      <c r="R202" s="11"/>
      <c r="S202" s="11"/>
      <c r="T202" s="11"/>
      <c r="U202" s="11"/>
      <c r="V202" s="11"/>
      <c r="W202" s="11"/>
      <c r="X202" s="11"/>
      <c r="Y202" s="11"/>
      <c r="Z202" s="11"/>
      <c r="AA202" s="11"/>
      <c r="AB202" s="11"/>
      <c r="AC202" s="11"/>
      <c r="AD202" s="4"/>
      <c r="AE202" s="11"/>
      <c r="AF202" s="11"/>
      <c r="AG202" s="11"/>
      <c r="AH202" s="11"/>
      <c r="AI202" s="11"/>
      <c r="AJ202" s="11"/>
      <c r="AK202" s="11"/>
      <c r="AL202" s="11"/>
      <c r="AM202" s="11"/>
      <c r="AN202" s="4"/>
      <c r="AO202" s="11"/>
      <c r="AP202" s="11"/>
      <c r="AQ202" s="11"/>
      <c r="AR202" s="11"/>
    </row>
    <row r="203" spans="1:44">
      <c r="A203" s="3"/>
      <c r="B203" s="3">
        <v>2019</v>
      </c>
      <c r="C203" s="9">
        <v>2446443352.86</v>
      </c>
      <c r="D203" s="19"/>
      <c r="E203" s="19"/>
      <c r="F203" s="19"/>
      <c r="G203" s="19"/>
      <c r="H203" s="19"/>
      <c r="I203" s="19"/>
      <c r="J203" s="19"/>
      <c r="K203" s="11"/>
      <c r="L203" s="11"/>
      <c r="M203" s="11"/>
      <c r="N203" s="11"/>
      <c r="O203" s="11"/>
      <c r="P203" s="11"/>
      <c r="Q203" s="11"/>
      <c r="R203" s="11"/>
      <c r="S203" s="11"/>
      <c r="T203" s="11"/>
      <c r="U203" s="11"/>
      <c r="V203" s="11"/>
      <c r="W203" s="11"/>
      <c r="X203" s="11"/>
      <c r="Y203" s="11"/>
      <c r="Z203" s="11"/>
      <c r="AA203" s="11"/>
      <c r="AB203" s="11"/>
      <c r="AC203" s="11"/>
      <c r="AD203" s="4"/>
      <c r="AE203" s="11"/>
      <c r="AF203" s="11"/>
      <c r="AG203" s="11"/>
      <c r="AH203" s="11"/>
      <c r="AI203" s="11"/>
      <c r="AJ203" s="11"/>
      <c r="AK203" s="11"/>
      <c r="AL203" s="11"/>
      <c r="AM203" s="11"/>
      <c r="AN203" s="4"/>
      <c r="AO203" s="11"/>
      <c r="AP203" s="11"/>
      <c r="AQ203" s="11"/>
      <c r="AR203" s="11"/>
    </row>
    <row r="204" spans="1:44">
      <c r="A204" s="3"/>
      <c r="B204" s="3">
        <v>2018</v>
      </c>
      <c r="C204" s="9">
        <v>1598114487.06</v>
      </c>
      <c r="D204" s="19"/>
      <c r="E204" s="19"/>
      <c r="F204" s="19"/>
      <c r="G204" s="19"/>
      <c r="H204" s="19"/>
      <c r="I204" s="19"/>
      <c r="J204" s="19"/>
      <c r="K204" s="11"/>
      <c r="L204" s="11"/>
      <c r="M204" s="11"/>
      <c r="N204" s="11"/>
      <c r="O204" s="11"/>
      <c r="P204" s="11"/>
      <c r="Q204" s="11"/>
      <c r="R204" s="11"/>
      <c r="S204" s="11"/>
      <c r="T204" s="11"/>
      <c r="U204" s="11"/>
      <c r="V204" s="11"/>
      <c r="W204" s="11"/>
      <c r="X204" s="11"/>
      <c r="Y204" s="11"/>
      <c r="Z204" s="11"/>
      <c r="AA204" s="11"/>
      <c r="AB204" s="11"/>
      <c r="AC204" s="11"/>
      <c r="AD204" s="4"/>
      <c r="AE204" s="11"/>
      <c r="AF204" s="11"/>
      <c r="AG204" s="11"/>
      <c r="AH204" s="11"/>
      <c r="AI204" s="11"/>
      <c r="AJ204" s="11"/>
      <c r="AK204" s="11"/>
      <c r="AL204" s="11"/>
      <c r="AM204" s="11"/>
      <c r="AN204" s="4"/>
      <c r="AO204" s="11"/>
      <c r="AP204" s="11"/>
      <c r="AQ204" s="11"/>
      <c r="AR204" s="11"/>
    </row>
    <row r="205" spans="1:44">
      <c r="A205" s="3"/>
      <c r="B205" s="3">
        <v>2017</v>
      </c>
      <c r="C205" s="9">
        <v>1299674443.3</v>
      </c>
      <c r="D205" s="19"/>
      <c r="E205" s="19"/>
      <c r="F205" s="19"/>
      <c r="G205" s="19"/>
      <c r="H205" s="19"/>
      <c r="I205" s="19"/>
      <c r="J205" s="19"/>
      <c r="K205" s="11"/>
      <c r="L205" s="11"/>
      <c r="M205" s="11"/>
      <c r="N205" s="11"/>
      <c r="O205" s="11"/>
      <c r="P205" s="11"/>
      <c r="Q205" s="11"/>
      <c r="R205" s="11"/>
      <c r="S205" s="11"/>
      <c r="T205" s="11"/>
      <c r="U205" s="11"/>
      <c r="V205" s="11"/>
      <c r="W205" s="11"/>
      <c r="X205" s="11"/>
      <c r="Y205" s="11"/>
      <c r="Z205" s="11"/>
      <c r="AA205" s="11"/>
      <c r="AB205" s="11"/>
      <c r="AC205" s="11"/>
      <c r="AD205" s="4"/>
      <c r="AE205" s="11"/>
      <c r="AF205" s="11"/>
      <c r="AG205" s="11"/>
      <c r="AH205" s="11"/>
      <c r="AI205" s="11"/>
      <c r="AJ205" s="11"/>
      <c r="AK205" s="11"/>
      <c r="AL205" s="11"/>
      <c r="AM205" s="11"/>
      <c r="AN205" s="4"/>
      <c r="AO205" s="11"/>
      <c r="AP205" s="11"/>
      <c r="AQ205" s="11"/>
      <c r="AR205" s="11"/>
    </row>
    <row r="206" spans="1:44">
      <c r="A206" s="3"/>
      <c r="B206" s="3">
        <v>2016</v>
      </c>
      <c r="C206" s="9">
        <v>961058800.84</v>
      </c>
      <c r="D206" s="19"/>
      <c r="E206" s="19"/>
      <c r="F206" s="19"/>
      <c r="G206" s="19"/>
      <c r="H206" s="19"/>
      <c r="I206" s="19"/>
      <c r="J206" s="19"/>
      <c r="K206" s="11"/>
      <c r="L206" s="11"/>
      <c r="M206" s="11"/>
      <c r="N206" s="11"/>
      <c r="O206" s="11"/>
      <c r="P206" s="11"/>
      <c r="Q206" s="11"/>
      <c r="R206" s="11"/>
      <c r="S206" s="11"/>
      <c r="T206" s="11"/>
      <c r="U206" s="11"/>
      <c r="V206" s="11"/>
      <c r="W206" s="11"/>
      <c r="X206" s="11"/>
      <c r="Y206" s="11"/>
      <c r="Z206" s="11"/>
      <c r="AA206" s="11"/>
      <c r="AB206" s="11"/>
      <c r="AC206" s="11"/>
      <c r="AD206" s="4"/>
      <c r="AE206" s="11"/>
      <c r="AF206" s="11"/>
      <c r="AG206" s="11"/>
      <c r="AH206" s="11"/>
      <c r="AI206" s="11"/>
      <c r="AJ206" s="11"/>
      <c r="AK206" s="11"/>
      <c r="AL206" s="11"/>
      <c r="AM206" s="11"/>
      <c r="AN206" s="4"/>
      <c r="AO206" s="11"/>
      <c r="AP206" s="11"/>
      <c r="AQ206" s="11"/>
      <c r="AR206" s="11"/>
    </row>
    <row r="207" spans="1:44">
      <c r="A207" s="3"/>
      <c r="B207" s="3">
        <v>2015</v>
      </c>
      <c r="C207" s="9">
        <v>829379295.39</v>
      </c>
      <c r="D207" s="19"/>
      <c r="E207" s="19"/>
      <c r="F207" s="19"/>
      <c r="G207" s="19"/>
      <c r="H207" s="19"/>
      <c r="I207" s="19"/>
      <c r="J207" s="19"/>
      <c r="K207" s="11"/>
      <c r="L207" s="11"/>
      <c r="M207" s="11"/>
      <c r="N207" s="11"/>
      <c r="O207" s="11"/>
      <c r="P207" s="11"/>
      <c r="Q207" s="11"/>
      <c r="R207" s="11"/>
      <c r="S207" s="11"/>
      <c r="T207" s="11"/>
      <c r="U207" s="11"/>
      <c r="V207" s="11"/>
      <c r="W207" s="11"/>
      <c r="X207" s="11"/>
      <c r="Y207" s="11"/>
      <c r="Z207" s="11"/>
      <c r="AA207" s="11"/>
      <c r="AB207" s="11"/>
      <c r="AC207" s="11"/>
      <c r="AD207" s="4"/>
      <c r="AE207" s="11"/>
      <c r="AF207" s="11"/>
      <c r="AG207" s="11"/>
      <c r="AH207" s="11"/>
      <c r="AI207" s="11"/>
      <c r="AJ207" s="11"/>
      <c r="AK207" s="11"/>
      <c r="AL207" s="11"/>
      <c r="AM207" s="11"/>
      <c r="AN207" s="4"/>
      <c r="AO207" s="11"/>
      <c r="AP207" s="11"/>
      <c r="AQ207" s="11"/>
      <c r="AR207" s="11"/>
    </row>
    <row r="208" spans="1:44">
      <c r="A208" s="3"/>
      <c r="B208" s="3">
        <v>2014</v>
      </c>
      <c r="C208" s="17" t="s">
        <v>110</v>
      </c>
      <c r="D208" s="19"/>
      <c r="E208" s="19"/>
      <c r="F208" s="19"/>
      <c r="G208" s="19"/>
      <c r="H208" s="19"/>
      <c r="I208" s="19"/>
      <c r="J208" s="19"/>
      <c r="K208" s="11"/>
      <c r="L208" s="11"/>
      <c r="M208" s="11"/>
      <c r="N208" s="11"/>
      <c r="O208" s="11"/>
      <c r="P208" s="11"/>
      <c r="Q208" s="11"/>
      <c r="R208" s="11"/>
      <c r="S208" s="11"/>
      <c r="T208" s="11"/>
      <c r="U208" s="11"/>
      <c r="V208" s="11"/>
      <c r="W208" s="11"/>
      <c r="X208" s="11"/>
      <c r="Y208" s="11"/>
      <c r="Z208" s="11"/>
      <c r="AA208" s="11"/>
      <c r="AB208" s="11"/>
      <c r="AC208" s="11"/>
      <c r="AD208" s="4"/>
      <c r="AE208" s="11"/>
      <c r="AF208" s="11"/>
      <c r="AG208" s="11"/>
      <c r="AH208" s="11"/>
      <c r="AI208" s="11"/>
      <c r="AJ208" s="11"/>
      <c r="AK208" s="11"/>
      <c r="AL208" s="11"/>
      <c r="AM208" s="11"/>
      <c r="AN208" s="4"/>
      <c r="AO208" s="11"/>
      <c r="AP208" s="11"/>
      <c r="AQ208" s="11"/>
      <c r="AR208" s="11"/>
    </row>
    <row r="209" spans="1:44">
      <c r="A209" s="3"/>
      <c r="B209" s="3">
        <v>2013</v>
      </c>
      <c r="C209" s="17" t="s">
        <v>110</v>
      </c>
      <c r="D209" s="19"/>
      <c r="E209" s="19"/>
      <c r="F209" s="19"/>
      <c r="G209" s="19"/>
      <c r="H209" s="19"/>
      <c r="I209" s="19"/>
      <c r="J209" s="19"/>
      <c r="K209" s="11"/>
      <c r="L209" s="11"/>
      <c r="M209" s="11"/>
      <c r="N209" s="11"/>
      <c r="O209" s="11"/>
      <c r="P209" s="11"/>
      <c r="Q209" s="11"/>
      <c r="R209" s="11"/>
      <c r="S209" s="11"/>
      <c r="T209" s="11"/>
      <c r="U209" s="11"/>
      <c r="V209" s="11"/>
      <c r="W209" s="11"/>
      <c r="X209" s="11"/>
      <c r="Y209" s="11"/>
      <c r="Z209" s="11"/>
      <c r="AA209" s="11"/>
      <c r="AB209" s="11"/>
      <c r="AC209" s="11"/>
      <c r="AD209" s="4"/>
      <c r="AE209" s="11"/>
      <c r="AF209" s="11"/>
      <c r="AG209" s="11"/>
      <c r="AH209" s="11"/>
      <c r="AI209" s="11"/>
      <c r="AJ209" s="11"/>
      <c r="AK209" s="11"/>
      <c r="AL209" s="11"/>
      <c r="AM209" s="11"/>
      <c r="AN209" s="4"/>
      <c r="AO209" s="11"/>
      <c r="AP209" s="11"/>
      <c r="AQ209" s="11"/>
      <c r="AR209" s="11"/>
    </row>
    <row r="210" spans="1:44">
      <c r="A210" s="3"/>
      <c r="B210" s="3">
        <v>2012</v>
      </c>
      <c r="C210" s="17" t="s">
        <v>110</v>
      </c>
      <c r="D210" s="19"/>
      <c r="E210" s="19"/>
      <c r="F210" s="19"/>
      <c r="G210" s="19"/>
      <c r="H210" s="19"/>
      <c r="I210" s="19"/>
      <c r="J210" s="19"/>
      <c r="K210" s="11"/>
      <c r="L210" s="11"/>
      <c r="M210" s="11"/>
      <c r="N210" s="11"/>
      <c r="O210" s="11"/>
      <c r="P210" s="11"/>
      <c r="Q210" s="11"/>
      <c r="R210" s="11"/>
      <c r="S210" s="11"/>
      <c r="T210" s="11"/>
      <c r="U210" s="11"/>
      <c r="V210" s="11"/>
      <c r="W210" s="11"/>
      <c r="X210" s="11"/>
      <c r="Y210" s="11"/>
      <c r="Z210" s="11"/>
      <c r="AA210" s="11"/>
      <c r="AB210" s="11"/>
      <c r="AC210" s="11"/>
      <c r="AD210" s="4"/>
      <c r="AE210" s="11"/>
      <c r="AF210" s="11"/>
      <c r="AG210" s="11"/>
      <c r="AH210" s="11"/>
      <c r="AI210" s="11"/>
      <c r="AJ210" s="11"/>
      <c r="AK210" s="11"/>
      <c r="AL210" s="11"/>
      <c r="AM210" s="11"/>
      <c r="AN210" s="4"/>
      <c r="AO210" s="11"/>
      <c r="AP210" s="11"/>
      <c r="AQ210" s="11"/>
      <c r="AR210" s="11"/>
    </row>
    <row r="211" spans="1:44">
      <c r="A211" s="3"/>
      <c r="B211" s="3">
        <v>2011</v>
      </c>
      <c r="D211" s="19"/>
      <c r="E211" s="19"/>
      <c r="F211" s="19"/>
      <c r="G211" s="19"/>
      <c r="H211" s="19"/>
      <c r="I211" s="19"/>
      <c r="J211" s="19"/>
      <c r="K211" s="11"/>
      <c r="L211" s="11"/>
      <c r="M211" s="11"/>
      <c r="N211" s="11"/>
      <c r="O211" s="11"/>
      <c r="P211" s="11"/>
      <c r="Q211" s="11"/>
      <c r="R211" s="11"/>
      <c r="S211" s="11"/>
      <c r="T211" s="11"/>
      <c r="U211" s="11"/>
      <c r="V211" s="11"/>
      <c r="W211" s="11"/>
      <c r="X211" s="11"/>
      <c r="Y211" s="11"/>
      <c r="Z211" s="11"/>
      <c r="AA211" s="11"/>
      <c r="AB211" s="11"/>
      <c r="AC211" s="11"/>
      <c r="AD211" s="4"/>
      <c r="AE211" s="11"/>
      <c r="AF211" s="11"/>
      <c r="AG211" s="11"/>
      <c r="AH211" s="11"/>
      <c r="AI211" s="11"/>
      <c r="AJ211" s="11"/>
      <c r="AK211" s="11"/>
      <c r="AL211" s="11"/>
      <c r="AM211" s="11"/>
      <c r="AN211" s="4"/>
      <c r="AO211" s="11"/>
      <c r="AP211" s="11"/>
      <c r="AQ211" s="11"/>
      <c r="AR211" s="11"/>
    </row>
    <row r="212" spans="1:44">
      <c r="A212" s="3"/>
      <c r="B212" s="3">
        <v>2010</v>
      </c>
      <c r="D212" s="19"/>
      <c r="E212" s="19"/>
      <c r="F212" s="19"/>
      <c r="G212" s="19"/>
      <c r="H212" s="19"/>
      <c r="I212" s="19"/>
      <c r="J212" s="19"/>
      <c r="K212" s="11"/>
      <c r="L212" s="11"/>
      <c r="M212" s="11"/>
      <c r="N212" s="11"/>
      <c r="O212" s="11"/>
      <c r="P212" s="11"/>
      <c r="Q212" s="11"/>
      <c r="R212" s="11"/>
      <c r="S212" s="11"/>
      <c r="T212" s="11"/>
      <c r="U212" s="11"/>
      <c r="V212" s="11"/>
      <c r="W212" s="11"/>
      <c r="X212" s="11"/>
      <c r="Y212" s="11"/>
      <c r="Z212" s="11"/>
      <c r="AA212" s="11"/>
      <c r="AB212" s="11"/>
      <c r="AC212" s="11"/>
      <c r="AD212" s="4"/>
      <c r="AE212" s="11"/>
      <c r="AF212" s="11"/>
      <c r="AG212" s="11"/>
      <c r="AH212" s="11"/>
      <c r="AI212" s="11"/>
      <c r="AJ212" s="11"/>
      <c r="AK212" s="11"/>
      <c r="AL212" s="11"/>
      <c r="AM212" s="11"/>
      <c r="AN212" s="4"/>
      <c r="AO212" s="11"/>
      <c r="AP212" s="11"/>
      <c r="AQ212" s="11"/>
      <c r="AR212" s="11"/>
    </row>
    <row r="213" spans="1:44">
      <c r="A213" s="3" t="s">
        <v>71</v>
      </c>
      <c r="B213" s="3">
        <v>2023</v>
      </c>
      <c r="C213" s="9">
        <v>2650550267.75</v>
      </c>
      <c r="D213" s="19"/>
      <c r="E213" s="19"/>
      <c r="F213" s="19"/>
      <c r="G213" s="19"/>
      <c r="H213" s="19"/>
      <c r="I213" s="19"/>
      <c r="J213" s="19"/>
      <c r="K213" s="11"/>
      <c r="L213" s="11"/>
      <c r="M213" s="11"/>
      <c r="N213" s="11"/>
      <c r="O213" s="11"/>
      <c r="P213" s="11"/>
      <c r="Q213" s="11"/>
      <c r="R213" s="11"/>
      <c r="S213" s="11"/>
      <c r="T213" s="11"/>
      <c r="U213" s="11"/>
      <c r="V213" s="11"/>
      <c r="W213" s="11"/>
      <c r="X213" s="11"/>
      <c r="Y213" s="11"/>
      <c r="Z213" s="11"/>
      <c r="AA213" s="11"/>
      <c r="AB213" s="11"/>
      <c r="AC213" s="11"/>
      <c r="AD213" s="4"/>
      <c r="AE213" s="11"/>
      <c r="AF213" s="11"/>
      <c r="AG213" s="11"/>
      <c r="AH213" s="11"/>
      <c r="AI213" s="11"/>
      <c r="AJ213" s="11"/>
      <c r="AK213" s="11"/>
      <c r="AL213" s="11"/>
      <c r="AM213" s="11"/>
      <c r="AN213" s="4"/>
      <c r="AO213" s="11"/>
      <c r="AP213" s="11"/>
      <c r="AQ213" s="11"/>
      <c r="AR213" s="11"/>
    </row>
    <row r="214" spans="1:44">
      <c r="A214" s="3"/>
      <c r="B214" s="3">
        <v>2022</v>
      </c>
      <c r="C214" s="9">
        <v>1795619000.88</v>
      </c>
      <c r="D214" s="19"/>
      <c r="E214" s="19"/>
      <c r="F214" s="19"/>
      <c r="G214" s="19"/>
      <c r="H214" s="19"/>
      <c r="I214" s="19"/>
      <c r="J214" s="19"/>
      <c r="K214" s="11"/>
      <c r="L214" s="11"/>
      <c r="M214" s="11"/>
      <c r="N214" s="11"/>
      <c r="O214" s="11"/>
      <c r="P214" s="11"/>
      <c r="Q214" s="11"/>
      <c r="R214" s="11"/>
      <c r="S214" s="11"/>
      <c r="T214" s="11"/>
      <c r="U214" s="11"/>
      <c r="V214" s="11"/>
      <c r="W214" s="11"/>
      <c r="X214" s="11"/>
      <c r="Y214" s="11"/>
      <c r="Z214" s="11"/>
      <c r="AA214" s="11"/>
      <c r="AB214" s="11"/>
      <c r="AC214" s="11"/>
      <c r="AD214" s="4"/>
      <c r="AE214" s="11"/>
      <c r="AF214" s="11"/>
      <c r="AG214" s="11"/>
      <c r="AH214" s="11"/>
      <c r="AI214" s="11"/>
      <c r="AJ214" s="11"/>
      <c r="AK214" s="11"/>
      <c r="AL214" s="11"/>
      <c r="AM214" s="11"/>
      <c r="AN214" s="4"/>
      <c r="AO214" s="11"/>
      <c r="AP214" s="11"/>
      <c r="AQ214" s="11"/>
      <c r="AR214" s="11"/>
    </row>
    <row r="215" spans="1:44">
      <c r="A215" s="3"/>
      <c r="B215" s="3">
        <v>2021</v>
      </c>
      <c r="C215" s="9">
        <v>1763409860.28</v>
      </c>
      <c r="D215" s="19"/>
      <c r="E215" s="19"/>
      <c r="F215" s="19"/>
      <c r="G215" s="19"/>
      <c r="H215" s="19"/>
      <c r="I215" s="19"/>
      <c r="J215" s="19"/>
      <c r="K215" s="11"/>
      <c r="L215" s="11"/>
      <c r="M215" s="11"/>
      <c r="N215" s="11"/>
      <c r="O215" s="11"/>
      <c r="P215" s="11"/>
      <c r="Q215" s="11"/>
      <c r="R215" s="11"/>
      <c r="S215" s="11"/>
      <c r="T215" s="11"/>
      <c r="U215" s="11"/>
      <c r="V215" s="11"/>
      <c r="W215" s="11"/>
      <c r="X215" s="11"/>
      <c r="Y215" s="11"/>
      <c r="Z215" s="11"/>
      <c r="AA215" s="11"/>
      <c r="AB215" s="11"/>
      <c r="AC215" s="11"/>
      <c r="AD215" s="4"/>
      <c r="AE215" s="11"/>
      <c r="AF215" s="11"/>
      <c r="AG215" s="11"/>
      <c r="AH215" s="11"/>
      <c r="AI215" s="11"/>
      <c r="AJ215" s="11"/>
      <c r="AK215" s="11"/>
      <c r="AL215" s="11"/>
      <c r="AM215" s="11"/>
      <c r="AN215" s="4"/>
      <c r="AO215" s="11"/>
      <c r="AP215" s="11"/>
      <c r="AQ215" s="11"/>
      <c r="AR215" s="11"/>
    </row>
    <row r="216" spans="1:44">
      <c r="A216" s="3"/>
      <c r="B216" s="3">
        <v>2020</v>
      </c>
      <c r="C216" s="9">
        <v>1455013221.93</v>
      </c>
      <c r="D216" s="19"/>
      <c r="E216" s="19"/>
      <c r="F216" s="19"/>
      <c r="G216" s="19"/>
      <c r="H216" s="19"/>
      <c r="I216" s="19"/>
      <c r="J216" s="19"/>
      <c r="K216" s="11"/>
      <c r="L216" s="11"/>
      <c r="M216" s="11"/>
      <c r="N216" s="11"/>
      <c r="O216" s="11"/>
      <c r="P216" s="11"/>
      <c r="Q216" s="11"/>
      <c r="R216" s="11"/>
      <c r="S216" s="11"/>
      <c r="T216" s="11"/>
      <c r="U216" s="11"/>
      <c r="V216" s="11"/>
      <c r="W216" s="11"/>
      <c r="X216" s="11"/>
      <c r="Y216" s="11"/>
      <c r="Z216" s="11"/>
      <c r="AA216" s="11"/>
      <c r="AB216" s="11"/>
      <c r="AC216" s="11"/>
      <c r="AD216" s="4"/>
      <c r="AE216" s="11"/>
      <c r="AF216" s="11"/>
      <c r="AG216" s="11"/>
      <c r="AH216" s="11"/>
      <c r="AI216" s="11"/>
      <c r="AJ216" s="11"/>
      <c r="AK216" s="11"/>
      <c r="AL216" s="11"/>
      <c r="AM216" s="11"/>
      <c r="AN216" s="4"/>
      <c r="AO216" s="11"/>
      <c r="AP216" s="11"/>
      <c r="AQ216" s="11"/>
      <c r="AR216" s="11"/>
    </row>
    <row r="217" spans="1:44">
      <c r="A217" s="3"/>
      <c r="B217" s="3">
        <v>2019</v>
      </c>
      <c r="C217" s="9">
        <v>1324407729.83</v>
      </c>
      <c r="D217" s="19"/>
      <c r="E217" s="19"/>
      <c r="F217" s="19"/>
      <c r="G217" s="19"/>
      <c r="H217" s="19"/>
      <c r="I217" s="19"/>
      <c r="J217" s="19"/>
      <c r="K217" s="11"/>
      <c r="L217" s="11"/>
      <c r="M217" s="11"/>
      <c r="N217" s="11"/>
      <c r="O217" s="11"/>
      <c r="P217" s="11"/>
      <c r="Q217" s="11"/>
      <c r="R217" s="11"/>
      <c r="S217" s="11"/>
      <c r="T217" s="11"/>
      <c r="U217" s="11"/>
      <c r="V217" s="11"/>
      <c r="W217" s="11"/>
      <c r="X217" s="11"/>
      <c r="Y217" s="11"/>
      <c r="Z217" s="11"/>
      <c r="AA217" s="11"/>
      <c r="AB217" s="11"/>
      <c r="AC217" s="11"/>
      <c r="AD217" s="4"/>
      <c r="AE217" s="11"/>
      <c r="AF217" s="11"/>
      <c r="AG217" s="11"/>
      <c r="AH217" s="11"/>
      <c r="AI217" s="11"/>
      <c r="AJ217" s="11"/>
      <c r="AK217" s="11"/>
      <c r="AL217" s="11"/>
      <c r="AM217" s="11"/>
      <c r="AN217" s="4"/>
      <c r="AO217" s="11"/>
      <c r="AP217" s="11"/>
      <c r="AQ217" s="11"/>
      <c r="AR217" s="11"/>
    </row>
    <row r="218" spans="1:44">
      <c r="A218" s="3"/>
      <c r="B218" s="3">
        <v>2018</v>
      </c>
      <c r="C218" s="9">
        <v>1005724241.48</v>
      </c>
      <c r="D218" s="19"/>
      <c r="E218" s="19"/>
      <c r="F218" s="19"/>
      <c r="G218" s="19"/>
      <c r="H218" s="19"/>
      <c r="I218" s="19"/>
      <c r="J218" s="19"/>
      <c r="K218" s="11"/>
      <c r="L218" s="11"/>
      <c r="M218" s="11"/>
      <c r="N218" s="11"/>
      <c r="O218" s="11"/>
      <c r="P218" s="11"/>
      <c r="Q218" s="11"/>
      <c r="R218" s="11"/>
      <c r="S218" s="11"/>
      <c r="T218" s="11"/>
      <c r="U218" s="11"/>
      <c r="V218" s="11"/>
      <c r="W218" s="11"/>
      <c r="X218" s="11"/>
      <c r="Y218" s="11"/>
      <c r="Z218" s="11"/>
      <c r="AA218" s="11"/>
      <c r="AB218" s="11"/>
      <c r="AC218" s="11"/>
      <c r="AD218" s="4"/>
      <c r="AE218" s="11"/>
      <c r="AF218" s="11"/>
      <c r="AG218" s="11"/>
      <c r="AH218" s="11"/>
      <c r="AI218" s="11"/>
      <c r="AJ218" s="11"/>
      <c r="AK218" s="11"/>
      <c r="AL218" s="11"/>
      <c r="AM218" s="11"/>
      <c r="AN218" s="4"/>
      <c r="AO218" s="11"/>
      <c r="AP218" s="11"/>
      <c r="AQ218" s="11"/>
      <c r="AR218" s="11"/>
    </row>
    <row r="219" spans="1:44">
      <c r="A219" s="3"/>
      <c r="B219" s="3">
        <v>2017</v>
      </c>
      <c r="C219" s="9">
        <v>714405994.92</v>
      </c>
      <c r="D219" s="19"/>
      <c r="E219" s="19"/>
      <c r="F219" s="19"/>
      <c r="G219" s="19"/>
      <c r="H219" s="19"/>
      <c r="I219" s="19"/>
      <c r="J219" s="19"/>
      <c r="K219" s="11"/>
      <c r="L219" s="11"/>
      <c r="M219" s="11"/>
      <c r="N219" s="11"/>
      <c r="O219" s="11"/>
      <c r="P219" s="11"/>
      <c r="Q219" s="11"/>
      <c r="R219" s="11"/>
      <c r="S219" s="11"/>
      <c r="T219" s="11"/>
      <c r="U219" s="11"/>
      <c r="V219" s="11"/>
      <c r="W219" s="11"/>
      <c r="X219" s="11"/>
      <c r="Y219" s="11"/>
      <c r="Z219" s="11"/>
      <c r="AA219" s="11"/>
      <c r="AB219" s="11"/>
      <c r="AC219" s="11"/>
      <c r="AD219" s="4"/>
      <c r="AE219" s="11"/>
      <c r="AF219" s="11"/>
      <c r="AG219" s="11"/>
      <c r="AH219" s="11"/>
      <c r="AI219" s="11"/>
      <c r="AJ219" s="11"/>
      <c r="AK219" s="11"/>
      <c r="AL219" s="11"/>
      <c r="AM219" s="11"/>
      <c r="AN219" s="4"/>
      <c r="AO219" s="11"/>
      <c r="AP219" s="11"/>
      <c r="AQ219" s="11"/>
      <c r="AR219" s="11"/>
    </row>
    <row r="220" spans="1:44">
      <c r="A220" s="3"/>
      <c r="B220" s="3">
        <v>2016</v>
      </c>
      <c r="C220" s="9">
        <v>484967506.91</v>
      </c>
      <c r="D220" s="19"/>
      <c r="E220" s="19"/>
      <c r="F220" s="19"/>
      <c r="G220" s="19"/>
      <c r="H220" s="19"/>
      <c r="I220" s="19"/>
      <c r="J220" s="19"/>
      <c r="K220" s="11"/>
      <c r="L220" s="11"/>
      <c r="M220" s="11"/>
      <c r="N220" s="11"/>
      <c r="O220" s="11"/>
      <c r="P220" s="11"/>
      <c r="Q220" s="11"/>
      <c r="R220" s="11"/>
      <c r="S220" s="11"/>
      <c r="T220" s="11"/>
      <c r="U220" s="11"/>
      <c r="V220" s="11"/>
      <c r="W220" s="11"/>
      <c r="X220" s="11"/>
      <c r="Y220" s="11"/>
      <c r="Z220" s="11"/>
      <c r="AA220" s="11"/>
      <c r="AB220" s="11"/>
      <c r="AC220" s="11"/>
      <c r="AD220" s="4"/>
      <c r="AE220" s="11"/>
      <c r="AF220" s="11"/>
      <c r="AG220" s="11"/>
      <c r="AH220" s="11"/>
      <c r="AI220" s="11"/>
      <c r="AJ220" s="11"/>
      <c r="AK220" s="11"/>
      <c r="AL220" s="11"/>
      <c r="AM220" s="11"/>
      <c r="AN220" s="4"/>
      <c r="AO220" s="11"/>
      <c r="AP220" s="11"/>
      <c r="AQ220" s="11"/>
      <c r="AR220" s="11"/>
    </row>
    <row r="221" spans="1:44">
      <c r="A221" s="3"/>
      <c r="B221" s="3">
        <v>2015</v>
      </c>
      <c r="C221" s="9">
        <v>372063448.16</v>
      </c>
      <c r="D221" s="19"/>
      <c r="E221" s="19"/>
      <c r="F221" s="19"/>
      <c r="G221" s="19"/>
      <c r="H221" s="19"/>
      <c r="I221" s="19"/>
      <c r="J221" s="19"/>
      <c r="K221" s="11"/>
      <c r="L221" s="11"/>
      <c r="M221" s="11"/>
      <c r="N221" s="11"/>
      <c r="O221" s="11"/>
      <c r="P221" s="11"/>
      <c r="Q221" s="11"/>
      <c r="R221" s="11"/>
      <c r="S221" s="11"/>
      <c r="T221" s="11"/>
      <c r="U221" s="11"/>
      <c r="V221" s="11"/>
      <c r="W221" s="11"/>
      <c r="X221" s="11"/>
      <c r="Y221" s="11"/>
      <c r="Z221" s="11"/>
      <c r="AA221" s="11"/>
      <c r="AB221" s="11"/>
      <c r="AC221" s="11"/>
      <c r="AD221" s="4"/>
      <c r="AE221" s="11"/>
      <c r="AF221" s="11"/>
      <c r="AG221" s="11"/>
      <c r="AH221" s="11"/>
      <c r="AI221" s="11"/>
      <c r="AJ221" s="11"/>
      <c r="AK221" s="11"/>
      <c r="AL221" s="11"/>
      <c r="AM221" s="11"/>
      <c r="AN221" s="4"/>
      <c r="AO221" s="11"/>
      <c r="AP221" s="11"/>
      <c r="AQ221" s="11"/>
      <c r="AR221" s="11"/>
    </row>
    <row r="222" spans="1:44">
      <c r="A222" s="3"/>
      <c r="B222" s="3">
        <v>2014</v>
      </c>
      <c r="C222" s="9">
        <v>315659616.51</v>
      </c>
      <c r="D222" s="19"/>
      <c r="E222" s="19"/>
      <c r="F222" s="19"/>
      <c r="G222" s="19"/>
      <c r="H222" s="19"/>
      <c r="I222" s="19"/>
      <c r="J222" s="19"/>
      <c r="K222" s="11"/>
      <c r="L222" s="11"/>
      <c r="M222" s="11"/>
      <c r="N222" s="11"/>
      <c r="O222" s="11"/>
      <c r="P222" s="11"/>
      <c r="Q222" s="11"/>
      <c r="R222" s="11"/>
      <c r="S222" s="11"/>
      <c r="T222" s="11"/>
      <c r="U222" s="11"/>
      <c r="V222" s="11"/>
      <c r="W222" s="11"/>
      <c r="X222" s="11"/>
      <c r="Y222" s="11"/>
      <c r="Z222" s="11"/>
      <c r="AA222" s="11"/>
      <c r="AB222" s="11"/>
      <c r="AC222" s="11"/>
      <c r="AD222" s="4"/>
      <c r="AE222" s="11"/>
      <c r="AF222" s="11"/>
      <c r="AG222" s="11"/>
      <c r="AH222" s="11"/>
      <c r="AI222" s="11"/>
      <c r="AJ222" s="11"/>
      <c r="AK222" s="11"/>
      <c r="AL222" s="11"/>
      <c r="AM222" s="11"/>
      <c r="AN222" s="4"/>
      <c r="AO222" s="11"/>
      <c r="AP222" s="11"/>
      <c r="AQ222" s="11"/>
      <c r="AR222" s="11"/>
    </row>
    <row r="223" spans="1:44">
      <c r="A223" s="3"/>
      <c r="B223" s="3">
        <v>2013</v>
      </c>
      <c r="C223" s="9">
        <v>340095630.61</v>
      </c>
      <c r="D223" s="19"/>
      <c r="E223" s="19"/>
      <c r="F223" s="19"/>
      <c r="G223" s="19"/>
      <c r="H223" s="19"/>
      <c r="I223" s="19"/>
      <c r="J223" s="19"/>
      <c r="K223" s="11"/>
      <c r="L223" s="11"/>
      <c r="M223" s="11"/>
      <c r="N223" s="11"/>
      <c r="O223" s="11"/>
      <c r="P223" s="11"/>
      <c r="Q223" s="11"/>
      <c r="R223" s="11"/>
      <c r="S223" s="11"/>
      <c r="T223" s="11"/>
      <c r="U223" s="11"/>
      <c r="V223" s="11"/>
      <c r="W223" s="11"/>
      <c r="X223" s="11"/>
      <c r="Y223" s="11"/>
      <c r="Z223" s="11"/>
      <c r="AA223" s="11"/>
      <c r="AB223" s="11"/>
      <c r="AC223" s="11"/>
      <c r="AD223" s="4"/>
      <c r="AE223" s="11"/>
      <c r="AF223" s="11"/>
      <c r="AG223" s="11"/>
      <c r="AH223" s="11"/>
      <c r="AI223" s="11"/>
      <c r="AJ223" s="11"/>
      <c r="AK223" s="11"/>
      <c r="AL223" s="11"/>
      <c r="AM223" s="11"/>
      <c r="AN223" s="4"/>
      <c r="AO223" s="11"/>
      <c r="AP223" s="11"/>
      <c r="AQ223" s="11"/>
      <c r="AR223" s="11"/>
    </row>
    <row r="224" spans="1:44">
      <c r="A224" s="3"/>
      <c r="B224" s="3">
        <v>2012</v>
      </c>
      <c r="C224" s="9">
        <v>380518597.69</v>
      </c>
      <c r="D224" s="19"/>
      <c r="E224" s="19"/>
      <c r="F224" s="19"/>
      <c r="G224" s="19"/>
      <c r="H224" s="19"/>
      <c r="I224" s="19"/>
      <c r="J224" s="19"/>
      <c r="K224" s="11"/>
      <c r="L224" s="11"/>
      <c r="M224" s="11"/>
      <c r="N224" s="11"/>
      <c r="O224" s="11"/>
      <c r="P224" s="11"/>
      <c r="Q224" s="11"/>
      <c r="R224" s="11"/>
      <c r="S224" s="11"/>
      <c r="T224" s="11"/>
      <c r="U224" s="11"/>
      <c r="V224" s="11"/>
      <c r="W224" s="11"/>
      <c r="X224" s="11"/>
      <c r="Y224" s="11"/>
      <c r="Z224" s="11"/>
      <c r="AA224" s="11"/>
      <c r="AB224" s="11"/>
      <c r="AC224" s="11"/>
      <c r="AD224" s="4"/>
      <c r="AE224" s="11"/>
      <c r="AF224" s="11"/>
      <c r="AG224" s="11"/>
      <c r="AH224" s="11"/>
      <c r="AI224" s="11"/>
      <c r="AJ224" s="11"/>
      <c r="AK224" s="11"/>
      <c r="AL224" s="11"/>
      <c r="AM224" s="11"/>
      <c r="AN224" s="4"/>
      <c r="AO224" s="11"/>
      <c r="AP224" s="11"/>
      <c r="AQ224" s="11"/>
      <c r="AR224" s="11"/>
    </row>
    <row r="225" spans="1:44">
      <c r="A225" s="3"/>
      <c r="B225" s="3">
        <v>2011</v>
      </c>
      <c r="D225" s="19"/>
      <c r="E225" s="19"/>
      <c r="F225" s="19"/>
      <c r="G225" s="19"/>
      <c r="H225" s="19"/>
      <c r="I225" s="19"/>
      <c r="J225" s="19"/>
      <c r="K225" s="11"/>
      <c r="L225" s="11"/>
      <c r="M225" s="11"/>
      <c r="N225" s="11"/>
      <c r="O225" s="11"/>
      <c r="P225" s="11"/>
      <c r="Q225" s="11"/>
      <c r="R225" s="11"/>
      <c r="S225" s="11"/>
      <c r="T225" s="11"/>
      <c r="U225" s="11"/>
      <c r="V225" s="11"/>
      <c r="W225" s="11"/>
      <c r="X225" s="11"/>
      <c r="Y225" s="11"/>
      <c r="Z225" s="11"/>
      <c r="AA225" s="11"/>
      <c r="AB225" s="11"/>
      <c r="AC225" s="11"/>
      <c r="AD225" s="4"/>
      <c r="AE225" s="11"/>
      <c r="AF225" s="11"/>
      <c r="AG225" s="11"/>
      <c r="AH225" s="11"/>
      <c r="AI225" s="11"/>
      <c r="AJ225" s="11"/>
      <c r="AK225" s="11"/>
      <c r="AL225" s="11"/>
      <c r="AM225" s="11"/>
      <c r="AN225" s="4"/>
      <c r="AO225" s="11"/>
      <c r="AP225" s="11"/>
      <c r="AQ225" s="11"/>
      <c r="AR225" s="11"/>
    </row>
    <row r="226" spans="1:44">
      <c r="A226" s="3"/>
      <c r="B226" s="3">
        <v>2010</v>
      </c>
      <c r="D226" s="19"/>
      <c r="E226" s="19"/>
      <c r="F226" s="19"/>
      <c r="G226" s="19"/>
      <c r="H226" s="19"/>
      <c r="I226" s="19"/>
      <c r="J226" s="19"/>
      <c r="K226" s="11"/>
      <c r="L226" s="11"/>
      <c r="M226" s="11"/>
      <c r="N226" s="11"/>
      <c r="O226" s="11"/>
      <c r="P226" s="11"/>
      <c r="Q226" s="11"/>
      <c r="R226" s="11"/>
      <c r="S226" s="11"/>
      <c r="T226" s="11"/>
      <c r="U226" s="11"/>
      <c r="V226" s="11"/>
      <c r="W226" s="11"/>
      <c r="X226" s="11"/>
      <c r="Y226" s="11"/>
      <c r="Z226" s="11"/>
      <c r="AA226" s="11"/>
      <c r="AB226" s="11"/>
      <c r="AC226" s="11"/>
      <c r="AD226" s="4"/>
      <c r="AE226" s="11"/>
      <c r="AF226" s="11"/>
      <c r="AG226" s="11"/>
      <c r="AH226" s="11"/>
      <c r="AI226" s="11"/>
      <c r="AJ226" s="11"/>
      <c r="AK226" s="11"/>
      <c r="AL226" s="11"/>
      <c r="AM226" s="11"/>
      <c r="AN226" s="4"/>
      <c r="AO226" s="11"/>
      <c r="AP226" s="11"/>
      <c r="AQ226" s="11"/>
      <c r="AR226" s="11"/>
    </row>
    <row r="227" spans="1:44">
      <c r="A227" s="3" t="s">
        <v>72</v>
      </c>
      <c r="B227" s="3">
        <v>2023</v>
      </c>
      <c r="C227" s="9">
        <v>2910430360.05</v>
      </c>
      <c r="D227" s="19"/>
      <c r="E227" s="19"/>
      <c r="F227" s="19"/>
      <c r="G227" s="19"/>
      <c r="H227" s="19"/>
      <c r="I227" s="19"/>
      <c r="J227" s="19"/>
      <c r="K227" s="11"/>
      <c r="L227" s="11"/>
      <c r="M227" s="11"/>
      <c r="N227" s="11"/>
      <c r="O227" s="11"/>
      <c r="P227" s="11"/>
      <c r="Q227" s="11"/>
      <c r="R227" s="11"/>
      <c r="S227" s="11"/>
      <c r="T227" s="11"/>
      <c r="U227" s="11"/>
      <c r="V227" s="11"/>
      <c r="W227" s="11"/>
      <c r="X227" s="11"/>
      <c r="Y227" s="11"/>
      <c r="Z227" s="11"/>
      <c r="AA227" s="11"/>
      <c r="AB227" s="11"/>
      <c r="AC227" s="11"/>
      <c r="AD227" s="4"/>
      <c r="AE227" s="11"/>
      <c r="AF227" s="11"/>
      <c r="AG227" s="11"/>
      <c r="AH227" s="11"/>
      <c r="AI227" s="11"/>
      <c r="AJ227" s="11"/>
      <c r="AK227" s="11"/>
      <c r="AL227" s="11"/>
      <c r="AM227" s="11"/>
      <c r="AN227" s="4"/>
      <c r="AO227" s="11"/>
      <c r="AP227" s="11"/>
      <c r="AQ227" s="11"/>
      <c r="AR227" s="11"/>
    </row>
    <row r="228" spans="1:44">
      <c r="A228" s="3"/>
      <c r="B228" s="3">
        <v>2022</v>
      </c>
      <c r="C228" s="9">
        <v>3346358798.02</v>
      </c>
      <c r="D228" s="19"/>
      <c r="E228" s="19"/>
      <c r="F228" s="19"/>
      <c r="G228" s="19"/>
      <c r="H228" s="19"/>
      <c r="I228" s="19"/>
      <c r="J228" s="19"/>
      <c r="K228" s="11"/>
      <c r="L228" s="11"/>
      <c r="M228" s="11"/>
      <c r="N228" s="11"/>
      <c r="O228" s="11"/>
      <c r="P228" s="11"/>
      <c r="Q228" s="11"/>
      <c r="R228" s="11"/>
      <c r="S228" s="11"/>
      <c r="T228" s="11"/>
      <c r="U228" s="11"/>
      <c r="V228" s="11"/>
      <c r="W228" s="11"/>
      <c r="X228" s="11"/>
      <c r="Y228" s="11"/>
      <c r="Z228" s="11"/>
      <c r="AA228" s="11"/>
      <c r="AB228" s="11"/>
      <c r="AC228" s="11"/>
      <c r="AD228" s="4"/>
      <c r="AE228" s="11"/>
      <c r="AF228" s="11"/>
      <c r="AG228" s="11"/>
      <c r="AH228" s="11"/>
      <c r="AI228" s="11"/>
      <c r="AJ228" s="11"/>
      <c r="AK228" s="11"/>
      <c r="AL228" s="11"/>
      <c r="AM228" s="11"/>
      <c r="AN228" s="4"/>
      <c r="AO228" s="11"/>
      <c r="AP228" s="11"/>
      <c r="AQ228" s="11"/>
      <c r="AR228" s="11"/>
    </row>
    <row r="229" spans="1:44">
      <c r="A229" s="3"/>
      <c r="B229" s="3">
        <v>2021</v>
      </c>
      <c r="C229" s="9">
        <v>3424824056.6</v>
      </c>
      <c r="D229" s="19"/>
      <c r="E229" s="19"/>
      <c r="F229" s="19"/>
      <c r="G229" s="19"/>
      <c r="H229" s="19"/>
      <c r="I229" s="19"/>
      <c r="J229" s="19"/>
      <c r="K229" s="11"/>
      <c r="L229" s="11"/>
      <c r="M229" s="11"/>
      <c r="N229" s="11"/>
      <c r="O229" s="11"/>
      <c r="P229" s="11"/>
      <c r="Q229" s="11"/>
      <c r="R229" s="11"/>
      <c r="S229" s="11"/>
      <c r="T229" s="11"/>
      <c r="U229" s="11"/>
      <c r="V229" s="11"/>
      <c r="W229" s="11"/>
      <c r="X229" s="11"/>
      <c r="Y229" s="11"/>
      <c r="Z229" s="11"/>
      <c r="AA229" s="11"/>
      <c r="AB229" s="11"/>
      <c r="AC229" s="11"/>
      <c r="AD229" s="4"/>
      <c r="AE229" s="11"/>
      <c r="AF229" s="11"/>
      <c r="AG229" s="11"/>
      <c r="AH229" s="11"/>
      <c r="AI229" s="11"/>
      <c r="AJ229" s="11"/>
      <c r="AK229" s="11"/>
      <c r="AL229" s="11"/>
      <c r="AM229" s="11"/>
      <c r="AN229" s="4"/>
      <c r="AO229" s="11"/>
      <c r="AP229" s="11"/>
      <c r="AQ229" s="11"/>
      <c r="AR229" s="11"/>
    </row>
    <row r="230" spans="1:44">
      <c r="A230" s="3"/>
      <c r="B230" s="3">
        <v>2020</v>
      </c>
      <c r="C230" s="9">
        <v>3179880580.88</v>
      </c>
      <c r="D230" s="19"/>
      <c r="E230" s="19"/>
      <c r="F230" s="19"/>
      <c r="G230" s="19"/>
      <c r="H230" s="19"/>
      <c r="I230" s="19"/>
      <c r="J230" s="19"/>
      <c r="K230" s="11"/>
      <c r="L230" s="11"/>
      <c r="M230" s="11"/>
      <c r="N230" s="11"/>
      <c r="O230" s="11"/>
      <c r="P230" s="11"/>
      <c r="Q230" s="11"/>
      <c r="R230" s="11"/>
      <c r="S230" s="11"/>
      <c r="T230" s="11"/>
      <c r="U230" s="11"/>
      <c r="V230" s="11"/>
      <c r="W230" s="11"/>
      <c r="X230" s="11"/>
      <c r="Y230" s="11"/>
      <c r="Z230" s="11"/>
      <c r="AA230" s="11"/>
      <c r="AB230" s="11"/>
      <c r="AC230" s="11"/>
      <c r="AD230" s="4"/>
      <c r="AE230" s="11"/>
      <c r="AF230" s="11"/>
      <c r="AG230" s="11"/>
      <c r="AH230" s="11"/>
      <c r="AI230" s="11"/>
      <c r="AJ230" s="11"/>
      <c r="AK230" s="11"/>
      <c r="AL230" s="11"/>
      <c r="AM230" s="11"/>
      <c r="AN230" s="4"/>
      <c r="AO230" s="11"/>
      <c r="AP230" s="11"/>
      <c r="AQ230" s="11"/>
      <c r="AR230" s="11"/>
    </row>
    <row r="231" spans="1:44">
      <c r="A231" s="3"/>
      <c r="B231" s="3">
        <v>2019</v>
      </c>
      <c r="C231" s="9">
        <v>2753289356.18</v>
      </c>
      <c r="D231" s="19"/>
      <c r="E231" s="19"/>
      <c r="F231" s="19"/>
      <c r="G231" s="19"/>
      <c r="H231" s="19"/>
      <c r="I231" s="19"/>
      <c r="J231" s="19"/>
      <c r="K231" s="11"/>
      <c r="L231" s="11"/>
      <c r="M231" s="11"/>
      <c r="N231" s="11"/>
      <c r="O231" s="11"/>
      <c r="P231" s="11"/>
      <c r="Q231" s="11"/>
      <c r="R231" s="11"/>
      <c r="S231" s="11"/>
      <c r="T231" s="11"/>
      <c r="U231" s="11"/>
      <c r="V231" s="11"/>
      <c r="W231" s="11"/>
      <c r="X231" s="11"/>
      <c r="Y231" s="11"/>
      <c r="Z231" s="11"/>
      <c r="AA231" s="11"/>
      <c r="AB231" s="11"/>
      <c r="AC231" s="11"/>
      <c r="AD231" s="4"/>
      <c r="AE231" s="11"/>
      <c r="AF231" s="11"/>
      <c r="AG231" s="11"/>
      <c r="AH231" s="11"/>
      <c r="AI231" s="11"/>
      <c r="AJ231" s="11"/>
      <c r="AK231" s="11"/>
      <c r="AL231" s="11"/>
      <c r="AM231" s="11"/>
      <c r="AN231" s="4"/>
      <c r="AO231" s="11"/>
      <c r="AP231" s="11"/>
      <c r="AQ231" s="11"/>
      <c r="AR231" s="11"/>
    </row>
    <row r="232" spans="1:44">
      <c r="A232" s="3"/>
      <c r="B232" s="3">
        <v>2018</v>
      </c>
      <c r="C232" s="9">
        <v>2514499026.71</v>
      </c>
      <c r="D232" s="19"/>
      <c r="E232" s="19"/>
      <c r="F232" s="19"/>
      <c r="G232" s="19"/>
      <c r="H232" s="19"/>
      <c r="I232" s="19"/>
      <c r="J232" s="19"/>
      <c r="K232" s="11"/>
      <c r="L232" s="11"/>
      <c r="M232" s="11"/>
      <c r="N232" s="11"/>
      <c r="O232" s="11"/>
      <c r="P232" s="11"/>
      <c r="Q232" s="11"/>
      <c r="R232" s="11"/>
      <c r="S232" s="11"/>
      <c r="T232" s="11"/>
      <c r="U232" s="11"/>
      <c r="V232" s="11"/>
      <c r="W232" s="11"/>
      <c r="X232" s="11"/>
      <c r="Y232" s="11"/>
      <c r="Z232" s="11"/>
      <c r="AA232" s="11"/>
      <c r="AB232" s="11"/>
      <c r="AC232" s="11"/>
      <c r="AD232" s="4"/>
      <c r="AE232" s="11"/>
      <c r="AF232" s="11"/>
      <c r="AG232" s="11"/>
      <c r="AH232" s="11"/>
      <c r="AI232" s="11"/>
      <c r="AJ232" s="11"/>
      <c r="AK232" s="11"/>
      <c r="AL232" s="11"/>
      <c r="AM232" s="11"/>
      <c r="AN232" s="4"/>
      <c r="AO232" s="11"/>
      <c r="AP232" s="11"/>
      <c r="AQ232" s="11"/>
      <c r="AR232" s="11"/>
    </row>
    <row r="233" spans="1:44">
      <c r="A233" s="3"/>
      <c r="B233" s="3">
        <v>2017</v>
      </c>
      <c r="C233" s="9">
        <v>3548662406.82</v>
      </c>
      <c r="D233" s="19"/>
      <c r="E233" s="19"/>
      <c r="F233" s="19"/>
      <c r="G233" s="19"/>
      <c r="H233" s="19"/>
      <c r="I233" s="19"/>
      <c r="J233" s="19"/>
      <c r="K233" s="11"/>
      <c r="L233" s="11"/>
      <c r="M233" s="11"/>
      <c r="N233" s="11"/>
      <c r="O233" s="11"/>
      <c r="P233" s="11"/>
      <c r="Q233" s="11"/>
      <c r="R233" s="11"/>
      <c r="S233" s="11"/>
      <c r="T233" s="11"/>
      <c r="U233" s="11"/>
      <c r="V233" s="11"/>
      <c r="W233" s="11"/>
      <c r="X233" s="11"/>
      <c r="Y233" s="11"/>
      <c r="Z233" s="11"/>
      <c r="AA233" s="11"/>
      <c r="AB233" s="11"/>
      <c r="AC233" s="11"/>
      <c r="AD233" s="4"/>
      <c r="AE233" s="11"/>
      <c r="AF233" s="11"/>
      <c r="AG233" s="11"/>
      <c r="AH233" s="11"/>
      <c r="AI233" s="11"/>
      <c r="AJ233" s="11"/>
      <c r="AK233" s="11"/>
      <c r="AL233" s="11"/>
      <c r="AM233" s="11"/>
      <c r="AN233" s="4"/>
      <c r="AO233" s="11"/>
      <c r="AP233" s="11"/>
      <c r="AQ233" s="11"/>
      <c r="AR233" s="11"/>
    </row>
    <row r="234" spans="1:44">
      <c r="A234" s="3"/>
      <c r="B234" s="3">
        <v>2016</v>
      </c>
      <c r="C234" s="9">
        <v>3686908858.06</v>
      </c>
      <c r="D234" s="19"/>
      <c r="E234" s="19"/>
      <c r="F234" s="19"/>
      <c r="G234" s="19"/>
      <c r="H234" s="19"/>
      <c r="I234" s="19"/>
      <c r="J234" s="19"/>
      <c r="K234" s="11"/>
      <c r="L234" s="11"/>
      <c r="M234" s="11"/>
      <c r="N234" s="11"/>
      <c r="O234" s="11"/>
      <c r="P234" s="11"/>
      <c r="Q234" s="11"/>
      <c r="R234" s="11"/>
      <c r="S234" s="11"/>
      <c r="T234" s="11"/>
      <c r="U234" s="11"/>
      <c r="V234" s="11"/>
      <c r="W234" s="11"/>
      <c r="X234" s="11"/>
      <c r="Y234" s="11"/>
      <c r="Z234" s="11"/>
      <c r="AA234" s="11"/>
      <c r="AB234" s="11"/>
      <c r="AC234" s="11"/>
      <c r="AD234" s="4"/>
      <c r="AE234" s="11"/>
      <c r="AF234" s="11"/>
      <c r="AG234" s="11"/>
      <c r="AH234" s="11"/>
      <c r="AI234" s="11"/>
      <c r="AJ234" s="11"/>
      <c r="AK234" s="11"/>
      <c r="AL234" s="11"/>
      <c r="AM234" s="11"/>
      <c r="AN234" s="4"/>
      <c r="AO234" s="11"/>
      <c r="AP234" s="11"/>
      <c r="AQ234" s="11"/>
      <c r="AR234" s="11"/>
    </row>
    <row r="235" spans="1:44">
      <c r="A235" s="3"/>
      <c r="B235" s="3">
        <v>2015</v>
      </c>
      <c r="C235" s="9">
        <v>3351429603.78</v>
      </c>
      <c r="D235" s="19"/>
      <c r="E235" s="19"/>
      <c r="F235" s="19"/>
      <c r="G235" s="19"/>
      <c r="H235" s="19"/>
      <c r="I235" s="19"/>
      <c r="J235" s="19"/>
      <c r="K235" s="11"/>
      <c r="L235" s="11"/>
      <c r="M235" s="11"/>
      <c r="N235" s="11"/>
      <c r="O235" s="11"/>
      <c r="P235" s="11"/>
      <c r="Q235" s="11"/>
      <c r="R235" s="11"/>
      <c r="S235" s="11"/>
      <c r="T235" s="11"/>
      <c r="U235" s="11"/>
      <c r="V235" s="11"/>
      <c r="W235" s="11"/>
      <c r="X235" s="11"/>
      <c r="Y235" s="11"/>
      <c r="Z235" s="11"/>
      <c r="AA235" s="11"/>
      <c r="AB235" s="11"/>
      <c r="AC235" s="11"/>
      <c r="AD235" s="4"/>
      <c r="AE235" s="11"/>
      <c r="AF235" s="11"/>
      <c r="AG235" s="11"/>
      <c r="AH235" s="11"/>
      <c r="AI235" s="11"/>
      <c r="AJ235" s="11"/>
      <c r="AK235" s="11"/>
      <c r="AL235" s="11"/>
      <c r="AM235" s="11"/>
      <c r="AN235" s="4"/>
      <c r="AO235" s="11"/>
      <c r="AP235" s="11"/>
      <c r="AQ235" s="11"/>
      <c r="AR235" s="11"/>
    </row>
    <row r="236" spans="1:44">
      <c r="A236" s="3"/>
      <c r="B236" s="3">
        <v>2014</v>
      </c>
      <c r="C236" s="9">
        <v>1200014933.49</v>
      </c>
      <c r="D236" s="19"/>
      <c r="E236" s="19"/>
      <c r="F236" s="19"/>
      <c r="G236" s="19"/>
      <c r="H236" s="19"/>
      <c r="I236" s="19"/>
      <c r="J236" s="19"/>
      <c r="K236" s="11"/>
      <c r="L236" s="11"/>
      <c r="M236" s="11"/>
      <c r="N236" s="11"/>
      <c r="O236" s="11"/>
      <c r="P236" s="11"/>
      <c r="Q236" s="11"/>
      <c r="R236" s="11"/>
      <c r="S236" s="11"/>
      <c r="T236" s="11"/>
      <c r="U236" s="11"/>
      <c r="V236" s="11"/>
      <c r="W236" s="11"/>
      <c r="X236" s="11"/>
      <c r="Y236" s="11"/>
      <c r="Z236" s="11"/>
      <c r="AA236" s="11"/>
      <c r="AB236" s="11"/>
      <c r="AC236" s="11"/>
      <c r="AD236" s="4"/>
      <c r="AE236" s="11"/>
      <c r="AF236" s="11"/>
      <c r="AG236" s="11"/>
      <c r="AH236" s="11"/>
      <c r="AI236" s="11"/>
      <c r="AJ236" s="11"/>
      <c r="AK236" s="11"/>
      <c r="AL236" s="11"/>
      <c r="AM236" s="11"/>
      <c r="AN236" s="4"/>
      <c r="AO236" s="11"/>
      <c r="AP236" s="11"/>
      <c r="AQ236" s="11"/>
      <c r="AR236" s="11"/>
    </row>
    <row r="237" spans="1:44">
      <c r="A237" s="3"/>
      <c r="B237" s="3">
        <v>2013</v>
      </c>
      <c r="C237" s="9">
        <v>965477921.1</v>
      </c>
      <c r="D237" s="19"/>
      <c r="E237" s="19"/>
      <c r="F237" s="19"/>
      <c r="G237" s="19"/>
      <c r="H237" s="19"/>
      <c r="I237" s="19"/>
      <c r="J237" s="19"/>
      <c r="K237" s="11"/>
      <c r="L237" s="11"/>
      <c r="M237" s="11"/>
      <c r="N237" s="11"/>
      <c r="O237" s="11"/>
      <c r="P237" s="11"/>
      <c r="Q237" s="11"/>
      <c r="R237" s="11"/>
      <c r="S237" s="11"/>
      <c r="T237" s="11"/>
      <c r="U237" s="11"/>
      <c r="V237" s="11"/>
      <c r="W237" s="11"/>
      <c r="X237" s="11"/>
      <c r="Y237" s="11"/>
      <c r="Z237" s="11"/>
      <c r="AA237" s="11"/>
      <c r="AB237" s="11"/>
      <c r="AC237" s="11"/>
      <c r="AD237" s="4"/>
      <c r="AE237" s="11"/>
      <c r="AF237" s="11"/>
      <c r="AG237" s="11"/>
      <c r="AH237" s="11"/>
      <c r="AI237" s="11"/>
      <c r="AJ237" s="11"/>
      <c r="AK237" s="11"/>
      <c r="AL237" s="11"/>
      <c r="AM237" s="11"/>
      <c r="AN237" s="4"/>
      <c r="AO237" s="11"/>
      <c r="AP237" s="11"/>
      <c r="AQ237" s="11"/>
      <c r="AR237" s="11"/>
    </row>
    <row r="238" spans="1:44">
      <c r="A238" s="3"/>
      <c r="B238" s="3">
        <v>2012</v>
      </c>
      <c r="C238" s="9">
        <v>753206907.18</v>
      </c>
      <c r="D238" s="19"/>
      <c r="E238" s="19"/>
      <c r="F238" s="19"/>
      <c r="G238" s="19"/>
      <c r="H238" s="19"/>
      <c r="I238" s="19"/>
      <c r="J238" s="19"/>
      <c r="K238" s="11"/>
      <c r="L238" s="11"/>
      <c r="M238" s="11"/>
      <c r="N238" s="11"/>
      <c r="O238" s="11"/>
      <c r="P238" s="11"/>
      <c r="Q238" s="11"/>
      <c r="R238" s="11"/>
      <c r="S238" s="11"/>
      <c r="T238" s="11"/>
      <c r="U238" s="11"/>
      <c r="V238" s="11"/>
      <c r="W238" s="11"/>
      <c r="X238" s="11"/>
      <c r="Y238" s="11"/>
      <c r="Z238" s="11"/>
      <c r="AA238" s="11"/>
      <c r="AB238" s="11"/>
      <c r="AC238" s="11"/>
      <c r="AD238" s="4"/>
      <c r="AE238" s="11"/>
      <c r="AF238" s="11"/>
      <c r="AG238" s="11"/>
      <c r="AH238" s="11"/>
      <c r="AI238" s="11"/>
      <c r="AJ238" s="11"/>
      <c r="AK238" s="11"/>
      <c r="AL238" s="11"/>
      <c r="AM238" s="11"/>
      <c r="AN238" s="4"/>
      <c r="AO238" s="11"/>
      <c r="AP238" s="11"/>
      <c r="AQ238" s="11"/>
      <c r="AR238" s="11"/>
    </row>
    <row r="239" spans="1:44">
      <c r="A239" s="3"/>
      <c r="B239" s="3">
        <v>2011</v>
      </c>
      <c r="D239" s="19"/>
      <c r="E239" s="19"/>
      <c r="F239" s="19"/>
      <c r="G239" s="19"/>
      <c r="H239" s="19"/>
      <c r="I239" s="19"/>
      <c r="J239" s="19"/>
      <c r="K239" s="11"/>
      <c r="L239" s="11"/>
      <c r="M239" s="11"/>
      <c r="N239" s="11"/>
      <c r="O239" s="11"/>
      <c r="P239" s="11"/>
      <c r="Q239" s="11"/>
      <c r="R239" s="11"/>
      <c r="S239" s="11"/>
      <c r="T239" s="11"/>
      <c r="U239" s="11"/>
      <c r="V239" s="11"/>
      <c r="W239" s="11"/>
      <c r="X239" s="11"/>
      <c r="Y239" s="11"/>
      <c r="Z239" s="11"/>
      <c r="AA239" s="11"/>
      <c r="AB239" s="11"/>
      <c r="AC239" s="11"/>
      <c r="AD239" s="4"/>
      <c r="AE239" s="11"/>
      <c r="AF239" s="11"/>
      <c r="AG239" s="11"/>
      <c r="AH239" s="11"/>
      <c r="AI239" s="11"/>
      <c r="AJ239" s="11"/>
      <c r="AK239" s="11"/>
      <c r="AL239" s="11"/>
      <c r="AM239" s="11"/>
      <c r="AN239" s="4"/>
      <c r="AO239" s="11"/>
      <c r="AP239" s="11"/>
      <c r="AQ239" s="11"/>
      <c r="AR239" s="11"/>
    </row>
    <row r="240" spans="1:44">
      <c r="A240" s="3"/>
      <c r="B240" s="3">
        <v>2010</v>
      </c>
      <c r="D240" s="19"/>
      <c r="E240" s="19"/>
      <c r="F240" s="19"/>
      <c r="G240" s="19"/>
      <c r="H240" s="19"/>
      <c r="I240" s="19"/>
      <c r="J240" s="19"/>
      <c r="K240" s="11"/>
      <c r="L240" s="11"/>
      <c r="M240" s="11"/>
      <c r="N240" s="11"/>
      <c r="O240" s="11"/>
      <c r="P240" s="11"/>
      <c r="Q240" s="11"/>
      <c r="R240" s="11"/>
      <c r="S240" s="11"/>
      <c r="T240" s="11"/>
      <c r="U240" s="11"/>
      <c r="V240" s="11"/>
      <c r="W240" s="11"/>
      <c r="X240" s="11"/>
      <c r="Y240" s="11"/>
      <c r="Z240" s="11"/>
      <c r="AA240" s="11"/>
      <c r="AB240" s="11"/>
      <c r="AC240" s="11"/>
      <c r="AD240" s="4"/>
      <c r="AE240" s="11"/>
      <c r="AF240" s="11"/>
      <c r="AG240" s="11"/>
      <c r="AH240" s="11"/>
      <c r="AI240" s="11"/>
      <c r="AJ240" s="11"/>
      <c r="AK240" s="11"/>
      <c r="AL240" s="11"/>
      <c r="AM240" s="11"/>
      <c r="AN240" s="4"/>
      <c r="AO240" s="11"/>
      <c r="AP240" s="11"/>
      <c r="AQ240" s="11"/>
      <c r="AR240" s="11"/>
    </row>
    <row r="241" spans="1:44">
      <c r="A241" s="3" t="s">
        <v>73</v>
      </c>
      <c r="B241" s="3">
        <v>2023</v>
      </c>
      <c r="C241" s="9">
        <v>5430339477.16</v>
      </c>
      <c r="D241" s="19"/>
      <c r="E241" s="19"/>
      <c r="F241" s="19"/>
      <c r="G241" s="19"/>
      <c r="H241" s="19"/>
      <c r="I241" s="19"/>
      <c r="J241" s="19"/>
      <c r="K241" s="11"/>
      <c r="L241" s="11"/>
      <c r="M241" s="11"/>
      <c r="N241" s="11"/>
      <c r="O241" s="11"/>
      <c r="P241" s="11"/>
      <c r="Q241" s="11"/>
      <c r="R241" s="11"/>
      <c r="S241" s="11"/>
      <c r="T241" s="11"/>
      <c r="U241" s="11"/>
      <c r="V241" s="11"/>
      <c r="W241" s="11"/>
      <c r="X241" s="11"/>
      <c r="Y241" s="11"/>
      <c r="Z241" s="11"/>
      <c r="AA241" s="11"/>
      <c r="AB241" s="11"/>
      <c r="AC241" s="11"/>
      <c r="AD241" s="4"/>
      <c r="AE241" s="11"/>
      <c r="AF241" s="11"/>
      <c r="AG241" s="11"/>
      <c r="AH241" s="11"/>
      <c r="AI241" s="11"/>
      <c r="AJ241" s="11"/>
      <c r="AK241" s="11"/>
      <c r="AL241" s="11"/>
      <c r="AM241" s="11"/>
      <c r="AN241" s="4"/>
      <c r="AO241" s="11"/>
      <c r="AP241" s="11"/>
      <c r="AQ241" s="11"/>
      <c r="AR241" s="11"/>
    </row>
    <row r="242" spans="1:44">
      <c r="A242" s="3"/>
      <c r="B242" s="3">
        <v>2022</v>
      </c>
      <c r="C242" s="9">
        <v>5481739725.78</v>
      </c>
      <c r="D242" s="19"/>
      <c r="E242" s="19"/>
      <c r="F242" s="19"/>
      <c r="G242" s="19"/>
      <c r="H242" s="19"/>
      <c r="I242" s="19"/>
      <c r="J242" s="19"/>
      <c r="K242" s="11"/>
      <c r="L242" s="11"/>
      <c r="M242" s="11"/>
      <c r="N242" s="11"/>
      <c r="O242" s="11"/>
      <c r="P242" s="11"/>
      <c r="Q242" s="11"/>
      <c r="R242" s="11"/>
      <c r="S242" s="11"/>
      <c r="T242" s="11"/>
      <c r="U242" s="11"/>
      <c r="V242" s="11"/>
      <c r="W242" s="11"/>
      <c r="X242" s="11"/>
      <c r="Y242" s="11"/>
      <c r="Z242" s="11"/>
      <c r="AA242" s="11"/>
      <c r="AB242" s="11"/>
      <c r="AC242" s="11"/>
      <c r="AD242" s="4"/>
      <c r="AE242" s="11"/>
      <c r="AF242" s="11"/>
      <c r="AG242" s="11"/>
      <c r="AH242" s="11"/>
      <c r="AI242" s="11"/>
      <c r="AJ242" s="11"/>
      <c r="AK242" s="11"/>
      <c r="AL242" s="11"/>
      <c r="AM242" s="11"/>
      <c r="AN242" s="4"/>
      <c r="AO242" s="11"/>
      <c r="AP242" s="11"/>
      <c r="AQ242" s="11"/>
      <c r="AR242" s="11"/>
    </row>
    <row r="243" spans="1:44">
      <c r="A243" s="3"/>
      <c r="B243" s="3">
        <v>2021</v>
      </c>
      <c r="C243" s="9">
        <v>5989177644.92</v>
      </c>
      <c r="D243" s="19"/>
      <c r="E243" s="19"/>
      <c r="F243" s="19"/>
      <c r="G243" s="19"/>
      <c r="H243" s="19"/>
      <c r="I243" s="19"/>
      <c r="J243" s="19"/>
      <c r="K243" s="11"/>
      <c r="L243" s="11"/>
      <c r="M243" s="11"/>
      <c r="N243" s="11"/>
      <c r="O243" s="11"/>
      <c r="P243" s="11"/>
      <c r="Q243" s="11"/>
      <c r="R243" s="11"/>
      <c r="S243" s="11"/>
      <c r="T243" s="11"/>
      <c r="U243" s="11"/>
      <c r="V243" s="11"/>
      <c r="W243" s="11"/>
      <c r="X243" s="11"/>
      <c r="Y243" s="11"/>
      <c r="Z243" s="11"/>
      <c r="AA243" s="11"/>
      <c r="AB243" s="11"/>
      <c r="AC243" s="11"/>
      <c r="AD243" s="4"/>
      <c r="AE243" s="11"/>
      <c r="AF243" s="11"/>
      <c r="AG243" s="11"/>
      <c r="AH243" s="11"/>
      <c r="AI243" s="11"/>
      <c r="AJ243" s="11"/>
      <c r="AK243" s="11"/>
      <c r="AL243" s="11"/>
      <c r="AM243" s="11"/>
      <c r="AN243" s="4"/>
      <c r="AO243" s="11"/>
      <c r="AP243" s="11"/>
      <c r="AQ243" s="11"/>
      <c r="AR243" s="11"/>
    </row>
    <row r="244" spans="1:44">
      <c r="A244" s="3"/>
      <c r="B244" s="3">
        <v>2020</v>
      </c>
      <c r="C244" s="9">
        <v>6614866466.27</v>
      </c>
      <c r="D244" s="19"/>
      <c r="E244" s="19"/>
      <c r="F244" s="19"/>
      <c r="G244" s="19"/>
      <c r="H244" s="19"/>
      <c r="I244" s="19"/>
      <c r="J244" s="19"/>
      <c r="K244" s="11"/>
      <c r="L244" s="11"/>
      <c r="M244" s="11"/>
      <c r="N244" s="11"/>
      <c r="O244" s="11"/>
      <c r="P244" s="11"/>
      <c r="Q244" s="11"/>
      <c r="R244" s="11"/>
      <c r="S244" s="11"/>
      <c r="T244" s="11"/>
      <c r="U244" s="11"/>
      <c r="V244" s="11"/>
      <c r="W244" s="11"/>
      <c r="X244" s="11"/>
      <c r="Y244" s="11"/>
      <c r="Z244" s="11"/>
      <c r="AA244" s="11"/>
      <c r="AB244" s="11"/>
      <c r="AC244" s="11"/>
      <c r="AD244" s="4"/>
      <c r="AE244" s="11"/>
      <c r="AF244" s="11"/>
      <c r="AG244" s="11"/>
      <c r="AH244" s="11"/>
      <c r="AI244" s="11"/>
      <c r="AJ244" s="11"/>
      <c r="AK244" s="11"/>
      <c r="AL244" s="11"/>
      <c r="AM244" s="11"/>
      <c r="AN244" s="4"/>
      <c r="AO244" s="11"/>
      <c r="AP244" s="11"/>
      <c r="AQ244" s="11"/>
      <c r="AR244" s="11"/>
    </row>
    <row r="245" spans="1:44">
      <c r="A245" s="3"/>
      <c r="B245" s="3">
        <v>2019</v>
      </c>
      <c r="C245" s="9">
        <v>6822754890.76</v>
      </c>
      <c r="D245" s="19"/>
      <c r="E245" s="19"/>
      <c r="F245" s="19"/>
      <c r="G245" s="19"/>
      <c r="H245" s="19"/>
      <c r="I245" s="19"/>
      <c r="J245" s="19"/>
      <c r="K245" s="11"/>
      <c r="L245" s="11"/>
      <c r="M245" s="11"/>
      <c r="N245" s="11"/>
      <c r="O245" s="11"/>
      <c r="P245" s="11"/>
      <c r="Q245" s="11"/>
      <c r="R245" s="11"/>
      <c r="S245" s="11"/>
      <c r="T245" s="11"/>
      <c r="U245" s="11"/>
      <c r="V245" s="11"/>
      <c r="W245" s="11"/>
      <c r="X245" s="11"/>
      <c r="Y245" s="11"/>
      <c r="Z245" s="11"/>
      <c r="AA245" s="11"/>
      <c r="AB245" s="11"/>
      <c r="AC245" s="11"/>
      <c r="AD245" s="4"/>
      <c r="AE245" s="11"/>
      <c r="AF245" s="11"/>
      <c r="AG245" s="11"/>
      <c r="AH245" s="11"/>
      <c r="AI245" s="11"/>
      <c r="AJ245" s="11"/>
      <c r="AK245" s="11"/>
      <c r="AL245" s="11"/>
      <c r="AM245" s="11"/>
      <c r="AN245" s="4"/>
      <c r="AO245" s="11"/>
      <c r="AP245" s="11"/>
      <c r="AQ245" s="11"/>
      <c r="AR245" s="11"/>
    </row>
    <row r="246" spans="1:44">
      <c r="A246" s="3"/>
      <c r="B246" s="3">
        <v>2018</v>
      </c>
      <c r="C246" s="9">
        <v>6692861158.55</v>
      </c>
      <c r="D246" s="19"/>
      <c r="E246" s="19"/>
      <c r="F246" s="19"/>
      <c r="G246" s="19"/>
      <c r="H246" s="19"/>
      <c r="I246" s="19"/>
      <c r="J246" s="19"/>
      <c r="K246" s="11"/>
      <c r="L246" s="11"/>
      <c r="M246" s="11"/>
      <c r="N246" s="11"/>
      <c r="O246" s="11"/>
      <c r="P246" s="11"/>
      <c r="Q246" s="11"/>
      <c r="R246" s="11"/>
      <c r="S246" s="11"/>
      <c r="T246" s="11"/>
      <c r="U246" s="11"/>
      <c r="V246" s="11"/>
      <c r="W246" s="11"/>
      <c r="X246" s="11"/>
      <c r="Y246" s="11"/>
      <c r="Z246" s="11"/>
      <c r="AA246" s="11"/>
      <c r="AB246" s="11"/>
      <c r="AC246" s="11"/>
      <c r="AD246" s="4"/>
      <c r="AE246" s="11"/>
      <c r="AF246" s="11"/>
      <c r="AG246" s="11"/>
      <c r="AH246" s="11"/>
      <c r="AI246" s="11"/>
      <c r="AJ246" s="11"/>
      <c r="AK246" s="11"/>
      <c r="AL246" s="11"/>
      <c r="AM246" s="11"/>
      <c r="AN246" s="4"/>
      <c r="AO246" s="11"/>
      <c r="AP246" s="11"/>
      <c r="AQ246" s="11"/>
      <c r="AR246" s="11"/>
    </row>
    <row r="247" spans="1:44">
      <c r="A247" s="3"/>
      <c r="B247" s="3">
        <v>2017</v>
      </c>
      <c r="C247" s="9">
        <v>6507941931.65</v>
      </c>
      <c r="D247" s="19"/>
      <c r="E247" s="19"/>
      <c r="F247" s="19"/>
      <c r="G247" s="19"/>
      <c r="H247" s="19"/>
      <c r="I247" s="19"/>
      <c r="J247" s="19"/>
      <c r="K247" s="11"/>
      <c r="L247" s="11"/>
      <c r="M247" s="11"/>
      <c r="N247" s="11"/>
      <c r="O247" s="11"/>
      <c r="P247" s="11"/>
      <c r="Q247" s="11"/>
      <c r="R247" s="11"/>
      <c r="S247" s="11"/>
      <c r="T247" s="11"/>
      <c r="U247" s="11"/>
      <c r="V247" s="11"/>
      <c r="W247" s="11"/>
      <c r="X247" s="11"/>
      <c r="Y247" s="11"/>
      <c r="Z247" s="11"/>
      <c r="AA247" s="11"/>
      <c r="AB247" s="11"/>
      <c r="AC247" s="11"/>
      <c r="AD247" s="4"/>
      <c r="AE247" s="11"/>
      <c r="AF247" s="11"/>
      <c r="AG247" s="11"/>
      <c r="AH247" s="11"/>
      <c r="AI247" s="11"/>
      <c r="AJ247" s="11"/>
      <c r="AK247" s="11"/>
      <c r="AL247" s="11"/>
      <c r="AM247" s="11"/>
      <c r="AN247" s="4"/>
      <c r="AO247" s="11"/>
      <c r="AP247" s="11"/>
      <c r="AQ247" s="11"/>
      <c r="AR247" s="11"/>
    </row>
    <row r="248" spans="1:44">
      <c r="A248" s="3"/>
      <c r="B248" s="3">
        <v>2016</v>
      </c>
      <c r="C248" s="9">
        <v>6377549107.87</v>
      </c>
      <c r="D248" s="19"/>
      <c r="E248" s="19"/>
      <c r="F248" s="19"/>
      <c r="G248" s="19"/>
      <c r="H248" s="19"/>
      <c r="I248" s="19"/>
      <c r="J248" s="19"/>
      <c r="K248" s="11"/>
      <c r="L248" s="11"/>
      <c r="M248" s="11"/>
      <c r="N248" s="11"/>
      <c r="O248" s="11"/>
      <c r="P248" s="11"/>
      <c r="Q248" s="11"/>
      <c r="R248" s="11"/>
      <c r="S248" s="11"/>
      <c r="T248" s="11"/>
      <c r="U248" s="11"/>
      <c r="V248" s="11"/>
      <c r="W248" s="11"/>
      <c r="X248" s="11"/>
      <c r="Y248" s="11"/>
      <c r="Z248" s="11"/>
      <c r="AA248" s="11"/>
      <c r="AB248" s="11"/>
      <c r="AC248" s="11"/>
      <c r="AD248" s="4"/>
      <c r="AE248" s="11"/>
      <c r="AF248" s="11"/>
      <c r="AG248" s="11"/>
      <c r="AH248" s="11"/>
      <c r="AI248" s="11"/>
      <c r="AJ248" s="11"/>
      <c r="AK248" s="11"/>
      <c r="AL248" s="11"/>
      <c r="AM248" s="11"/>
      <c r="AN248" s="4"/>
      <c r="AO248" s="11"/>
      <c r="AP248" s="11"/>
      <c r="AQ248" s="11"/>
      <c r="AR248" s="11"/>
    </row>
    <row r="249" spans="1:44">
      <c r="A249" s="3"/>
      <c r="B249" s="3">
        <v>2015</v>
      </c>
      <c r="C249" s="9">
        <v>3688611567.32</v>
      </c>
      <c r="D249" s="19"/>
      <c r="E249" s="19"/>
      <c r="F249" s="19"/>
      <c r="G249" s="19"/>
      <c r="H249" s="19"/>
      <c r="I249" s="19"/>
      <c r="J249" s="19"/>
      <c r="K249" s="11"/>
      <c r="L249" s="11"/>
      <c r="M249" s="11"/>
      <c r="N249" s="11"/>
      <c r="O249" s="11"/>
      <c r="P249" s="11"/>
      <c r="Q249" s="11"/>
      <c r="R249" s="11"/>
      <c r="S249" s="11"/>
      <c r="T249" s="11"/>
      <c r="U249" s="11"/>
      <c r="V249" s="11"/>
      <c r="W249" s="11"/>
      <c r="X249" s="11"/>
      <c r="Y249" s="11"/>
      <c r="Z249" s="11"/>
      <c r="AA249" s="11"/>
      <c r="AB249" s="11"/>
      <c r="AC249" s="11"/>
      <c r="AD249" s="4"/>
      <c r="AE249" s="11"/>
      <c r="AF249" s="11"/>
      <c r="AG249" s="11"/>
      <c r="AH249" s="11"/>
      <c r="AI249" s="11"/>
      <c r="AJ249" s="11"/>
      <c r="AK249" s="11"/>
      <c r="AL249" s="11"/>
      <c r="AM249" s="11"/>
      <c r="AN249" s="4"/>
      <c r="AO249" s="11"/>
      <c r="AP249" s="11"/>
      <c r="AQ249" s="11"/>
      <c r="AR249" s="11"/>
    </row>
    <row r="250" spans="1:44">
      <c r="A250" s="3"/>
      <c r="B250" s="3">
        <v>2014</v>
      </c>
      <c r="C250" s="9">
        <v>3732877693.05</v>
      </c>
      <c r="D250" s="19"/>
      <c r="E250" s="19"/>
      <c r="F250" s="19"/>
      <c r="G250" s="19"/>
      <c r="H250" s="19"/>
      <c r="I250" s="19"/>
      <c r="J250" s="19"/>
      <c r="K250" s="11"/>
      <c r="L250" s="11"/>
      <c r="M250" s="11"/>
      <c r="N250" s="11"/>
      <c r="O250" s="11"/>
      <c r="P250" s="11"/>
      <c r="Q250" s="11"/>
      <c r="R250" s="11"/>
      <c r="S250" s="11"/>
      <c r="T250" s="11"/>
      <c r="U250" s="11"/>
      <c r="V250" s="11"/>
      <c r="W250" s="11"/>
      <c r="X250" s="11"/>
      <c r="Y250" s="11"/>
      <c r="Z250" s="11"/>
      <c r="AA250" s="11"/>
      <c r="AB250" s="11"/>
      <c r="AC250" s="11"/>
      <c r="AD250" s="4"/>
      <c r="AE250" s="11"/>
      <c r="AF250" s="11"/>
      <c r="AG250" s="11"/>
      <c r="AH250" s="11"/>
      <c r="AI250" s="11"/>
      <c r="AJ250" s="11"/>
      <c r="AK250" s="11"/>
      <c r="AL250" s="11"/>
      <c r="AM250" s="11"/>
      <c r="AN250" s="4"/>
      <c r="AO250" s="11"/>
      <c r="AP250" s="11"/>
      <c r="AQ250" s="11"/>
      <c r="AR250" s="11"/>
    </row>
    <row r="251" spans="1:44">
      <c r="A251" s="3"/>
      <c r="B251" s="3">
        <v>2013</v>
      </c>
      <c r="C251" s="9">
        <v>3600605234.64</v>
      </c>
      <c r="D251" s="19"/>
      <c r="E251" s="19"/>
      <c r="F251" s="19"/>
      <c r="G251" s="19"/>
      <c r="H251" s="19"/>
      <c r="I251" s="19"/>
      <c r="J251" s="19"/>
      <c r="K251" s="11"/>
      <c r="L251" s="11"/>
      <c r="M251" s="11"/>
      <c r="N251" s="11"/>
      <c r="O251" s="11"/>
      <c r="P251" s="11"/>
      <c r="Q251" s="11"/>
      <c r="R251" s="11"/>
      <c r="S251" s="11"/>
      <c r="T251" s="11"/>
      <c r="U251" s="11"/>
      <c r="V251" s="11"/>
      <c r="W251" s="11"/>
      <c r="X251" s="11"/>
      <c r="Y251" s="11"/>
      <c r="Z251" s="11"/>
      <c r="AA251" s="11"/>
      <c r="AB251" s="11"/>
      <c r="AC251" s="11"/>
      <c r="AD251" s="4"/>
      <c r="AE251" s="11"/>
      <c r="AF251" s="11"/>
      <c r="AG251" s="11"/>
      <c r="AH251" s="11"/>
      <c r="AI251" s="11"/>
      <c r="AJ251" s="11"/>
      <c r="AK251" s="11"/>
      <c r="AL251" s="11"/>
      <c r="AM251" s="11"/>
      <c r="AN251" s="4"/>
      <c r="AO251" s="11"/>
      <c r="AP251" s="11"/>
      <c r="AQ251" s="11"/>
      <c r="AR251" s="11"/>
    </row>
    <row r="252" spans="1:44">
      <c r="A252" s="3"/>
      <c r="B252" s="3">
        <v>2012</v>
      </c>
      <c r="C252" s="9">
        <v>3532762200.77</v>
      </c>
      <c r="D252" s="19"/>
      <c r="E252" s="19"/>
      <c r="F252" s="19"/>
      <c r="G252" s="19"/>
      <c r="H252" s="19"/>
      <c r="I252" s="19"/>
      <c r="J252" s="19"/>
      <c r="K252" s="11"/>
      <c r="L252" s="11"/>
      <c r="M252" s="11"/>
      <c r="N252" s="11"/>
      <c r="O252" s="11"/>
      <c r="P252" s="11"/>
      <c r="Q252" s="11"/>
      <c r="R252" s="11"/>
      <c r="S252" s="11"/>
      <c r="T252" s="11"/>
      <c r="U252" s="11"/>
      <c r="V252" s="11"/>
      <c r="W252" s="11"/>
      <c r="X252" s="11"/>
      <c r="Y252" s="11"/>
      <c r="Z252" s="11"/>
      <c r="AA252" s="11"/>
      <c r="AB252" s="11"/>
      <c r="AC252" s="11"/>
      <c r="AD252" s="4"/>
      <c r="AE252" s="11"/>
      <c r="AF252" s="11"/>
      <c r="AG252" s="11"/>
      <c r="AH252" s="11"/>
      <c r="AI252" s="11"/>
      <c r="AJ252" s="11"/>
      <c r="AK252" s="11"/>
      <c r="AL252" s="11"/>
      <c r="AM252" s="11"/>
      <c r="AN252" s="4"/>
      <c r="AO252" s="11"/>
      <c r="AP252" s="11"/>
      <c r="AQ252" s="11"/>
      <c r="AR252" s="11"/>
    </row>
    <row r="253" spans="1:44">
      <c r="A253" s="3"/>
      <c r="B253" s="3">
        <v>2011</v>
      </c>
      <c r="D253" s="19"/>
      <c r="E253" s="19"/>
      <c r="F253" s="19"/>
      <c r="G253" s="19"/>
      <c r="H253" s="19"/>
      <c r="I253" s="19"/>
      <c r="J253" s="19"/>
      <c r="K253" s="11"/>
      <c r="L253" s="11"/>
      <c r="M253" s="11"/>
      <c r="N253" s="11"/>
      <c r="O253" s="11"/>
      <c r="P253" s="11"/>
      <c r="Q253" s="11"/>
      <c r="R253" s="11"/>
      <c r="S253" s="11"/>
      <c r="T253" s="11"/>
      <c r="U253" s="11"/>
      <c r="V253" s="11"/>
      <c r="W253" s="11"/>
      <c r="X253" s="11"/>
      <c r="Y253" s="11"/>
      <c r="Z253" s="11"/>
      <c r="AA253" s="11"/>
      <c r="AB253" s="11"/>
      <c r="AC253" s="11"/>
      <c r="AD253" s="4"/>
      <c r="AE253" s="11"/>
      <c r="AF253" s="11"/>
      <c r="AG253" s="11"/>
      <c r="AH253" s="11"/>
      <c r="AI253" s="11"/>
      <c r="AJ253" s="11"/>
      <c r="AK253" s="11"/>
      <c r="AL253" s="11"/>
      <c r="AM253" s="11"/>
      <c r="AN253" s="4"/>
      <c r="AO253" s="11"/>
      <c r="AP253" s="11"/>
      <c r="AQ253" s="11"/>
      <c r="AR253" s="11"/>
    </row>
    <row r="254" spans="1:44">
      <c r="A254" s="3"/>
      <c r="B254" s="3">
        <v>2010</v>
      </c>
      <c r="D254" s="19"/>
      <c r="E254" s="19"/>
      <c r="F254" s="19"/>
      <c r="G254" s="19"/>
      <c r="H254" s="19"/>
      <c r="I254" s="19"/>
      <c r="J254" s="19"/>
      <c r="K254" s="11"/>
      <c r="L254" s="11"/>
      <c r="M254" s="11"/>
      <c r="N254" s="11"/>
      <c r="O254" s="11"/>
      <c r="P254" s="11"/>
      <c r="Q254" s="11"/>
      <c r="R254" s="11"/>
      <c r="S254" s="11"/>
      <c r="T254" s="11"/>
      <c r="U254" s="11"/>
      <c r="V254" s="11"/>
      <c r="W254" s="11"/>
      <c r="X254" s="11"/>
      <c r="Y254" s="11"/>
      <c r="Z254" s="11"/>
      <c r="AA254" s="11"/>
      <c r="AB254" s="11"/>
      <c r="AC254" s="11"/>
      <c r="AD254" s="4"/>
      <c r="AE254" s="11"/>
      <c r="AF254" s="11"/>
      <c r="AG254" s="11"/>
      <c r="AH254" s="11"/>
      <c r="AI254" s="11"/>
      <c r="AJ254" s="11"/>
      <c r="AK254" s="11"/>
      <c r="AL254" s="11"/>
      <c r="AM254" s="11"/>
      <c r="AN254" s="4"/>
      <c r="AO254" s="11"/>
      <c r="AP254" s="11"/>
      <c r="AQ254" s="11"/>
      <c r="AR254" s="11"/>
    </row>
    <row r="255" spans="1:44">
      <c r="A255" s="3" t="s">
        <v>74</v>
      </c>
      <c r="B255" s="3">
        <v>2023</v>
      </c>
      <c r="C255" s="9">
        <v>598385551.57</v>
      </c>
      <c r="D255" s="19"/>
      <c r="E255" s="19"/>
      <c r="F255" s="19"/>
      <c r="G255" s="19"/>
      <c r="H255" s="19"/>
      <c r="I255" s="19"/>
      <c r="J255" s="19"/>
      <c r="K255" s="11"/>
      <c r="L255" s="11"/>
      <c r="M255" s="11"/>
      <c r="N255" s="11"/>
      <c r="O255" s="11"/>
      <c r="P255" s="11"/>
      <c r="Q255" s="11"/>
      <c r="R255" s="11"/>
      <c r="S255" s="11"/>
      <c r="T255" s="11"/>
      <c r="U255" s="11"/>
      <c r="V255" s="11"/>
      <c r="W255" s="11"/>
      <c r="X255" s="11"/>
      <c r="Y255" s="11"/>
      <c r="Z255" s="11"/>
      <c r="AA255" s="11"/>
      <c r="AB255" s="11"/>
      <c r="AC255" s="11"/>
      <c r="AD255" s="4"/>
      <c r="AE255" s="11"/>
      <c r="AF255" s="11"/>
      <c r="AG255" s="11"/>
      <c r="AH255" s="11"/>
      <c r="AI255" s="11"/>
      <c r="AJ255" s="11"/>
      <c r="AK255" s="11"/>
      <c r="AL255" s="11"/>
      <c r="AM255" s="11"/>
      <c r="AN255" s="4"/>
      <c r="AO255" s="11"/>
      <c r="AP255" s="11"/>
      <c r="AQ255" s="11"/>
      <c r="AR255" s="11"/>
    </row>
    <row r="256" spans="1:44">
      <c r="A256" s="3"/>
      <c r="B256" s="3">
        <v>2022</v>
      </c>
      <c r="C256" s="9">
        <v>476590840.37</v>
      </c>
      <c r="D256" s="19"/>
      <c r="E256" s="19"/>
      <c r="F256" s="19"/>
      <c r="G256" s="19"/>
      <c r="H256" s="19"/>
      <c r="I256" s="19"/>
      <c r="J256" s="19"/>
      <c r="K256" s="11"/>
      <c r="L256" s="11"/>
      <c r="M256" s="11"/>
      <c r="N256" s="11"/>
      <c r="O256" s="11"/>
      <c r="P256" s="11"/>
      <c r="Q256" s="11"/>
      <c r="R256" s="11"/>
      <c r="S256" s="11"/>
      <c r="T256" s="11"/>
      <c r="U256" s="11"/>
      <c r="V256" s="11"/>
      <c r="W256" s="11"/>
      <c r="X256" s="11"/>
      <c r="Y256" s="11"/>
      <c r="Z256" s="11"/>
      <c r="AA256" s="11"/>
      <c r="AB256" s="11"/>
      <c r="AC256" s="11"/>
      <c r="AD256" s="4"/>
      <c r="AE256" s="11"/>
      <c r="AF256" s="11"/>
      <c r="AG256" s="11"/>
      <c r="AH256" s="11"/>
      <c r="AI256" s="11"/>
      <c r="AJ256" s="11"/>
      <c r="AK256" s="11"/>
      <c r="AL256" s="11"/>
      <c r="AM256" s="11"/>
      <c r="AN256" s="4"/>
      <c r="AO256" s="11"/>
      <c r="AP256" s="11"/>
      <c r="AQ256" s="11"/>
      <c r="AR256" s="11"/>
    </row>
    <row r="257" spans="1:44">
      <c r="A257" s="3"/>
      <c r="B257" s="3">
        <v>2021</v>
      </c>
      <c r="C257" s="9">
        <v>564748780.77</v>
      </c>
      <c r="D257" s="19"/>
      <c r="E257" s="19"/>
      <c r="F257" s="19"/>
      <c r="G257" s="19"/>
      <c r="H257" s="19"/>
      <c r="I257" s="19"/>
      <c r="J257" s="19"/>
      <c r="K257" s="11"/>
      <c r="L257" s="11"/>
      <c r="M257" s="11"/>
      <c r="N257" s="11"/>
      <c r="O257" s="11"/>
      <c r="P257" s="11"/>
      <c r="Q257" s="11"/>
      <c r="R257" s="11"/>
      <c r="S257" s="11"/>
      <c r="T257" s="11"/>
      <c r="U257" s="11"/>
      <c r="V257" s="11"/>
      <c r="W257" s="11"/>
      <c r="X257" s="11"/>
      <c r="Y257" s="11"/>
      <c r="Z257" s="11"/>
      <c r="AA257" s="11"/>
      <c r="AB257" s="11"/>
      <c r="AC257" s="11"/>
      <c r="AD257" s="4"/>
      <c r="AE257" s="11"/>
      <c r="AF257" s="11"/>
      <c r="AG257" s="11"/>
      <c r="AH257" s="11"/>
      <c r="AI257" s="11"/>
      <c r="AJ257" s="11"/>
      <c r="AK257" s="11"/>
      <c r="AL257" s="11"/>
      <c r="AM257" s="11"/>
      <c r="AN257" s="4"/>
      <c r="AO257" s="11"/>
      <c r="AP257" s="11"/>
      <c r="AQ257" s="11"/>
      <c r="AR257" s="11"/>
    </row>
    <row r="258" spans="1:44">
      <c r="A258" s="3"/>
      <c r="B258" s="3">
        <v>2020</v>
      </c>
      <c r="C258" s="9">
        <v>512924400.91</v>
      </c>
      <c r="D258" s="19"/>
      <c r="E258" s="19"/>
      <c r="F258" s="19"/>
      <c r="G258" s="19"/>
      <c r="H258" s="19"/>
      <c r="I258" s="19"/>
      <c r="J258" s="19"/>
      <c r="K258" s="11"/>
      <c r="L258" s="11"/>
      <c r="M258" s="11"/>
      <c r="N258" s="11"/>
      <c r="O258" s="11"/>
      <c r="P258" s="11"/>
      <c r="Q258" s="11"/>
      <c r="R258" s="11"/>
      <c r="S258" s="11"/>
      <c r="T258" s="11"/>
      <c r="U258" s="11"/>
      <c r="V258" s="11"/>
      <c r="W258" s="11"/>
      <c r="X258" s="11"/>
      <c r="Y258" s="11"/>
      <c r="Z258" s="11"/>
      <c r="AA258" s="11"/>
      <c r="AB258" s="11"/>
      <c r="AC258" s="11"/>
      <c r="AD258" s="4"/>
      <c r="AE258" s="11"/>
      <c r="AF258" s="11"/>
      <c r="AG258" s="11"/>
      <c r="AH258" s="11"/>
      <c r="AI258" s="11"/>
      <c r="AJ258" s="11"/>
      <c r="AK258" s="11"/>
      <c r="AL258" s="11"/>
      <c r="AM258" s="11"/>
      <c r="AN258" s="4"/>
      <c r="AO258" s="11"/>
      <c r="AP258" s="11"/>
      <c r="AQ258" s="11"/>
      <c r="AR258" s="11"/>
    </row>
    <row r="259" spans="1:44">
      <c r="A259" s="3"/>
      <c r="B259" s="3">
        <v>2019</v>
      </c>
      <c r="C259" s="9">
        <v>558715779.77</v>
      </c>
      <c r="D259" s="19"/>
      <c r="E259" s="19"/>
      <c r="F259" s="19"/>
      <c r="G259" s="19"/>
      <c r="H259" s="19"/>
      <c r="I259" s="19"/>
      <c r="J259" s="19"/>
      <c r="K259" s="11"/>
      <c r="L259" s="11"/>
      <c r="M259" s="11"/>
      <c r="N259" s="11"/>
      <c r="O259" s="11"/>
      <c r="P259" s="11"/>
      <c r="Q259" s="11"/>
      <c r="R259" s="11"/>
      <c r="S259" s="11"/>
      <c r="T259" s="11"/>
      <c r="U259" s="11"/>
      <c r="V259" s="11"/>
      <c r="W259" s="11"/>
      <c r="X259" s="11"/>
      <c r="Y259" s="11"/>
      <c r="Z259" s="11"/>
      <c r="AA259" s="11"/>
      <c r="AB259" s="11"/>
      <c r="AC259" s="11"/>
      <c r="AD259" s="4"/>
      <c r="AE259" s="11"/>
      <c r="AF259" s="11"/>
      <c r="AG259" s="11"/>
      <c r="AH259" s="11"/>
      <c r="AI259" s="11"/>
      <c r="AJ259" s="11"/>
      <c r="AK259" s="11"/>
      <c r="AL259" s="11"/>
      <c r="AM259" s="11"/>
      <c r="AN259" s="4"/>
      <c r="AO259" s="11"/>
      <c r="AP259" s="11"/>
      <c r="AQ259" s="11"/>
      <c r="AR259" s="11"/>
    </row>
    <row r="260" spans="1:44">
      <c r="A260" s="3"/>
      <c r="B260" s="3">
        <v>2018</v>
      </c>
      <c r="C260" s="9">
        <v>754564430.33</v>
      </c>
      <c r="D260" s="19"/>
      <c r="E260" s="19"/>
      <c r="F260" s="19"/>
      <c r="G260" s="19"/>
      <c r="H260" s="19"/>
      <c r="I260" s="19"/>
      <c r="J260" s="19"/>
      <c r="K260" s="11"/>
      <c r="L260" s="11"/>
      <c r="M260" s="11"/>
      <c r="N260" s="11"/>
      <c r="O260" s="11"/>
      <c r="P260" s="11"/>
      <c r="Q260" s="11"/>
      <c r="R260" s="11"/>
      <c r="S260" s="11"/>
      <c r="T260" s="11"/>
      <c r="U260" s="11"/>
      <c r="V260" s="11"/>
      <c r="W260" s="11"/>
      <c r="X260" s="11"/>
      <c r="Y260" s="11"/>
      <c r="Z260" s="11"/>
      <c r="AA260" s="11"/>
      <c r="AB260" s="11"/>
      <c r="AC260" s="11"/>
      <c r="AD260" s="4"/>
      <c r="AE260" s="11"/>
      <c r="AF260" s="11"/>
      <c r="AG260" s="11"/>
      <c r="AH260" s="11"/>
      <c r="AI260" s="11"/>
      <c r="AJ260" s="11"/>
      <c r="AK260" s="11"/>
      <c r="AL260" s="11"/>
      <c r="AM260" s="11"/>
      <c r="AN260" s="4"/>
      <c r="AO260" s="11"/>
      <c r="AP260" s="11"/>
      <c r="AQ260" s="11"/>
      <c r="AR260" s="11"/>
    </row>
    <row r="261" spans="1:44">
      <c r="A261" s="3"/>
      <c r="B261" s="3">
        <v>2017</v>
      </c>
      <c r="C261" s="9">
        <v>875563595.89</v>
      </c>
      <c r="D261" s="19"/>
      <c r="E261" s="19"/>
      <c r="F261" s="19"/>
      <c r="G261" s="19"/>
      <c r="H261" s="19"/>
      <c r="I261" s="19"/>
      <c r="J261" s="19"/>
      <c r="K261" s="11"/>
      <c r="L261" s="11"/>
      <c r="M261" s="11"/>
      <c r="N261" s="11"/>
      <c r="O261" s="11"/>
      <c r="P261" s="11"/>
      <c r="Q261" s="11"/>
      <c r="R261" s="11"/>
      <c r="S261" s="11"/>
      <c r="T261" s="11"/>
      <c r="U261" s="11"/>
      <c r="V261" s="11"/>
      <c r="W261" s="11"/>
      <c r="X261" s="11"/>
      <c r="Y261" s="11"/>
      <c r="Z261" s="11"/>
      <c r="AA261" s="11"/>
      <c r="AB261" s="11"/>
      <c r="AC261" s="11"/>
      <c r="AD261" s="4"/>
      <c r="AE261" s="11"/>
      <c r="AF261" s="11"/>
      <c r="AG261" s="11"/>
      <c r="AH261" s="11"/>
      <c r="AI261" s="11"/>
      <c r="AJ261" s="11"/>
      <c r="AK261" s="11"/>
      <c r="AL261" s="11"/>
      <c r="AM261" s="11"/>
      <c r="AN261" s="4"/>
      <c r="AO261" s="11"/>
      <c r="AP261" s="11"/>
      <c r="AQ261" s="11"/>
      <c r="AR261" s="11"/>
    </row>
    <row r="262" spans="1:44">
      <c r="A262" s="3"/>
      <c r="B262" s="3">
        <v>2016</v>
      </c>
      <c r="C262" s="9">
        <v>913986900.06</v>
      </c>
      <c r="D262" s="19"/>
      <c r="E262" s="19"/>
      <c r="F262" s="19"/>
      <c r="G262" s="19"/>
      <c r="H262" s="19"/>
      <c r="I262" s="19"/>
      <c r="J262" s="19"/>
      <c r="K262" s="11"/>
      <c r="L262" s="11"/>
      <c r="M262" s="11"/>
      <c r="N262" s="11"/>
      <c r="O262" s="11"/>
      <c r="P262" s="11"/>
      <c r="Q262" s="11"/>
      <c r="R262" s="11"/>
      <c r="S262" s="11"/>
      <c r="T262" s="11"/>
      <c r="U262" s="11"/>
      <c r="V262" s="11"/>
      <c r="W262" s="11"/>
      <c r="X262" s="11"/>
      <c r="Y262" s="11"/>
      <c r="Z262" s="11"/>
      <c r="AA262" s="11"/>
      <c r="AB262" s="11"/>
      <c r="AC262" s="11"/>
      <c r="AD262" s="4"/>
      <c r="AE262" s="11"/>
      <c r="AF262" s="11"/>
      <c r="AG262" s="11"/>
      <c r="AH262" s="11"/>
      <c r="AI262" s="11"/>
      <c r="AJ262" s="11"/>
      <c r="AK262" s="11"/>
      <c r="AL262" s="11"/>
      <c r="AM262" s="11"/>
      <c r="AN262" s="4"/>
      <c r="AO262" s="11"/>
      <c r="AP262" s="11"/>
      <c r="AQ262" s="11"/>
      <c r="AR262" s="11"/>
    </row>
    <row r="263" spans="1:44">
      <c r="A263" s="3"/>
      <c r="B263" s="3">
        <v>2015</v>
      </c>
      <c r="C263" s="9">
        <v>732375243.42</v>
      </c>
      <c r="D263" s="19"/>
      <c r="E263" s="19"/>
      <c r="F263" s="19"/>
      <c r="G263" s="19"/>
      <c r="H263" s="19"/>
      <c r="I263" s="19"/>
      <c r="J263" s="19"/>
      <c r="K263" s="11"/>
      <c r="L263" s="11"/>
      <c r="M263" s="11"/>
      <c r="N263" s="11"/>
      <c r="O263" s="11"/>
      <c r="P263" s="11"/>
      <c r="Q263" s="11"/>
      <c r="R263" s="11"/>
      <c r="S263" s="11"/>
      <c r="T263" s="11"/>
      <c r="U263" s="11"/>
      <c r="V263" s="11"/>
      <c r="W263" s="11"/>
      <c r="X263" s="11"/>
      <c r="Y263" s="11"/>
      <c r="Z263" s="11"/>
      <c r="AA263" s="11"/>
      <c r="AB263" s="11"/>
      <c r="AC263" s="11"/>
      <c r="AD263" s="4"/>
      <c r="AE263" s="11"/>
      <c r="AF263" s="11"/>
      <c r="AG263" s="11"/>
      <c r="AH263" s="11"/>
      <c r="AI263" s="11"/>
      <c r="AJ263" s="11"/>
      <c r="AK263" s="11"/>
      <c r="AL263" s="11"/>
      <c r="AM263" s="11"/>
      <c r="AN263" s="4"/>
      <c r="AO263" s="11"/>
      <c r="AP263" s="11"/>
      <c r="AQ263" s="11"/>
      <c r="AR263" s="11"/>
    </row>
    <row r="264" spans="1:44">
      <c r="A264" s="3"/>
      <c r="B264" s="3">
        <v>2014</v>
      </c>
      <c r="C264" s="9">
        <v>731340971.71</v>
      </c>
      <c r="D264" s="19"/>
      <c r="E264" s="19"/>
      <c r="F264" s="19"/>
      <c r="G264" s="19"/>
      <c r="H264" s="19"/>
      <c r="I264" s="19"/>
      <c r="J264" s="19"/>
      <c r="K264" s="11"/>
      <c r="L264" s="11"/>
      <c r="M264" s="11"/>
      <c r="N264" s="11"/>
      <c r="O264" s="11"/>
      <c r="P264" s="11"/>
      <c r="Q264" s="11"/>
      <c r="R264" s="11"/>
      <c r="S264" s="11"/>
      <c r="T264" s="11"/>
      <c r="U264" s="11"/>
      <c r="V264" s="11"/>
      <c r="W264" s="11"/>
      <c r="X264" s="11"/>
      <c r="Y264" s="11"/>
      <c r="Z264" s="11"/>
      <c r="AA264" s="11"/>
      <c r="AB264" s="11"/>
      <c r="AC264" s="11"/>
      <c r="AD264" s="4"/>
      <c r="AE264" s="11"/>
      <c r="AF264" s="11"/>
      <c r="AG264" s="11"/>
      <c r="AH264" s="11"/>
      <c r="AI264" s="11"/>
      <c r="AJ264" s="11"/>
      <c r="AK264" s="11"/>
      <c r="AL264" s="11"/>
      <c r="AM264" s="11"/>
      <c r="AN264" s="4"/>
      <c r="AO264" s="11"/>
      <c r="AP264" s="11"/>
      <c r="AQ264" s="11"/>
      <c r="AR264" s="11"/>
    </row>
    <row r="265" spans="1:44">
      <c r="A265" s="3"/>
      <c r="B265" s="3">
        <v>2013</v>
      </c>
      <c r="C265" s="9">
        <v>1054141453.62</v>
      </c>
      <c r="D265" s="19"/>
      <c r="E265" s="19"/>
      <c r="F265" s="19"/>
      <c r="G265" s="19"/>
      <c r="H265" s="19"/>
      <c r="I265" s="19"/>
      <c r="J265" s="19"/>
      <c r="K265" s="11"/>
      <c r="L265" s="11"/>
      <c r="M265" s="11"/>
      <c r="N265" s="11"/>
      <c r="O265" s="11"/>
      <c r="P265" s="11"/>
      <c r="Q265" s="11"/>
      <c r="R265" s="11"/>
      <c r="S265" s="11"/>
      <c r="T265" s="11"/>
      <c r="U265" s="11"/>
      <c r="V265" s="11"/>
      <c r="W265" s="11"/>
      <c r="X265" s="11"/>
      <c r="Y265" s="11"/>
      <c r="Z265" s="11"/>
      <c r="AA265" s="11"/>
      <c r="AB265" s="11"/>
      <c r="AC265" s="11"/>
      <c r="AD265" s="4"/>
      <c r="AE265" s="11"/>
      <c r="AF265" s="11"/>
      <c r="AG265" s="11"/>
      <c r="AH265" s="11"/>
      <c r="AI265" s="11"/>
      <c r="AJ265" s="11"/>
      <c r="AK265" s="11"/>
      <c r="AL265" s="11"/>
      <c r="AM265" s="11"/>
      <c r="AN265" s="4"/>
      <c r="AO265" s="11"/>
      <c r="AP265" s="11"/>
      <c r="AQ265" s="11"/>
      <c r="AR265" s="11"/>
    </row>
    <row r="266" spans="1:44">
      <c r="A266" s="3"/>
      <c r="B266" s="3">
        <v>2012</v>
      </c>
      <c r="C266" s="9">
        <v>1160209051.82</v>
      </c>
      <c r="D266" s="19"/>
      <c r="E266" s="19"/>
      <c r="F266" s="19"/>
      <c r="G266" s="19"/>
      <c r="H266" s="19"/>
      <c r="I266" s="19"/>
      <c r="J266" s="19"/>
      <c r="K266" s="11"/>
      <c r="L266" s="11"/>
      <c r="M266" s="11"/>
      <c r="N266" s="11"/>
      <c r="O266" s="11"/>
      <c r="P266" s="11"/>
      <c r="Q266" s="11"/>
      <c r="R266" s="11"/>
      <c r="S266" s="11"/>
      <c r="T266" s="11"/>
      <c r="U266" s="11"/>
      <c r="V266" s="11"/>
      <c r="W266" s="11"/>
      <c r="X266" s="11"/>
      <c r="Y266" s="11"/>
      <c r="Z266" s="11"/>
      <c r="AA266" s="11"/>
      <c r="AB266" s="11"/>
      <c r="AC266" s="11"/>
      <c r="AD266" s="4"/>
      <c r="AE266" s="11"/>
      <c r="AF266" s="11"/>
      <c r="AG266" s="11"/>
      <c r="AH266" s="11"/>
      <c r="AI266" s="11"/>
      <c r="AJ266" s="11"/>
      <c r="AK266" s="11"/>
      <c r="AL266" s="11"/>
      <c r="AM266" s="11"/>
      <c r="AN266" s="4"/>
      <c r="AO266" s="11"/>
      <c r="AP266" s="11"/>
      <c r="AQ266" s="11"/>
      <c r="AR266" s="11"/>
    </row>
    <row r="267" spans="1:44">
      <c r="A267" s="3"/>
      <c r="B267" s="3">
        <v>2011</v>
      </c>
      <c r="D267" s="19"/>
      <c r="E267" s="19"/>
      <c r="F267" s="19"/>
      <c r="G267" s="19"/>
      <c r="H267" s="19"/>
      <c r="I267" s="19"/>
      <c r="J267" s="19"/>
      <c r="K267" s="11"/>
      <c r="L267" s="11"/>
      <c r="M267" s="11"/>
      <c r="N267" s="11"/>
      <c r="O267" s="11"/>
      <c r="P267" s="11"/>
      <c r="Q267" s="11"/>
      <c r="R267" s="11"/>
      <c r="S267" s="11"/>
      <c r="T267" s="11"/>
      <c r="U267" s="11"/>
      <c r="V267" s="11"/>
      <c r="W267" s="11"/>
      <c r="X267" s="11"/>
      <c r="Y267" s="11"/>
      <c r="Z267" s="11"/>
      <c r="AA267" s="11"/>
      <c r="AB267" s="11"/>
      <c r="AC267" s="11"/>
      <c r="AD267" s="4"/>
      <c r="AE267" s="11"/>
      <c r="AF267" s="11"/>
      <c r="AG267" s="11"/>
      <c r="AH267" s="11"/>
      <c r="AI267" s="11"/>
      <c r="AJ267" s="11"/>
      <c r="AK267" s="11"/>
      <c r="AL267" s="11"/>
      <c r="AM267" s="11"/>
      <c r="AN267" s="4"/>
      <c r="AO267" s="11"/>
      <c r="AP267" s="11"/>
      <c r="AQ267" s="11"/>
      <c r="AR267" s="11"/>
    </row>
    <row r="268" spans="1:44">
      <c r="A268" s="3"/>
      <c r="B268" s="3">
        <v>2010</v>
      </c>
      <c r="D268" s="19"/>
      <c r="E268" s="19"/>
      <c r="F268" s="19"/>
      <c r="G268" s="19"/>
      <c r="H268" s="19"/>
      <c r="I268" s="19"/>
      <c r="J268" s="19"/>
      <c r="K268" s="11"/>
      <c r="L268" s="11"/>
      <c r="M268" s="11"/>
      <c r="N268" s="11"/>
      <c r="O268" s="11"/>
      <c r="P268" s="11"/>
      <c r="Q268" s="11"/>
      <c r="R268" s="11"/>
      <c r="S268" s="11"/>
      <c r="T268" s="11"/>
      <c r="U268" s="11"/>
      <c r="V268" s="11"/>
      <c r="W268" s="11"/>
      <c r="X268" s="11"/>
      <c r="Y268" s="11"/>
      <c r="Z268" s="11"/>
      <c r="AA268" s="11"/>
      <c r="AB268" s="11"/>
      <c r="AC268" s="11"/>
      <c r="AD268" s="4"/>
      <c r="AE268" s="11"/>
      <c r="AF268" s="11"/>
      <c r="AG268" s="11"/>
      <c r="AH268" s="11"/>
      <c r="AI268" s="11"/>
      <c r="AJ268" s="11"/>
      <c r="AK268" s="11"/>
      <c r="AL268" s="11"/>
      <c r="AM268" s="11"/>
      <c r="AN268" s="4"/>
      <c r="AO268" s="11"/>
      <c r="AP268" s="11"/>
      <c r="AQ268" s="11"/>
      <c r="AR268" s="11"/>
    </row>
    <row r="269" spans="1:44">
      <c r="A269" s="3" t="s">
        <v>75</v>
      </c>
      <c r="B269" s="3">
        <v>2023</v>
      </c>
      <c r="C269" s="9">
        <v>1273387238.65</v>
      </c>
      <c r="D269" s="19"/>
      <c r="E269" s="19"/>
      <c r="F269" s="19"/>
      <c r="G269" s="19"/>
      <c r="H269" s="19"/>
      <c r="I269" s="19"/>
      <c r="J269" s="19"/>
      <c r="K269" s="11"/>
      <c r="L269" s="11"/>
      <c r="M269" s="11"/>
      <c r="N269" s="11"/>
      <c r="O269" s="11"/>
      <c r="P269" s="11"/>
      <c r="Q269" s="11"/>
      <c r="R269" s="11"/>
      <c r="S269" s="11"/>
      <c r="T269" s="11"/>
      <c r="U269" s="11"/>
      <c r="V269" s="11"/>
      <c r="W269" s="11"/>
      <c r="X269" s="11"/>
      <c r="Y269" s="11"/>
      <c r="Z269" s="11"/>
      <c r="AA269" s="11"/>
      <c r="AB269" s="11"/>
      <c r="AC269" s="11"/>
      <c r="AD269" s="4"/>
      <c r="AE269" s="11"/>
      <c r="AF269" s="11"/>
      <c r="AG269" s="11"/>
      <c r="AH269" s="11"/>
      <c r="AI269" s="11"/>
      <c r="AJ269" s="11"/>
      <c r="AK269" s="11"/>
      <c r="AL269" s="11"/>
      <c r="AM269" s="11"/>
      <c r="AN269" s="4"/>
      <c r="AO269" s="11"/>
      <c r="AP269" s="11"/>
      <c r="AQ269" s="11"/>
      <c r="AR269" s="11"/>
    </row>
    <row r="270" spans="1:44">
      <c r="A270" s="3"/>
      <c r="B270" s="3">
        <v>2022</v>
      </c>
      <c r="C270" s="9">
        <v>1174555509.83</v>
      </c>
      <c r="D270" s="19"/>
      <c r="E270" s="19"/>
      <c r="F270" s="19"/>
      <c r="G270" s="19"/>
      <c r="H270" s="19"/>
      <c r="I270" s="19"/>
      <c r="J270" s="19"/>
      <c r="K270" s="11"/>
      <c r="L270" s="11"/>
      <c r="M270" s="11"/>
      <c r="N270" s="11"/>
      <c r="O270" s="11"/>
      <c r="P270" s="11"/>
      <c r="Q270" s="11"/>
      <c r="R270" s="11"/>
      <c r="S270" s="11"/>
      <c r="T270" s="11"/>
      <c r="U270" s="11"/>
      <c r="V270" s="11"/>
      <c r="W270" s="11"/>
      <c r="X270" s="11"/>
      <c r="Y270" s="11"/>
      <c r="Z270" s="11"/>
      <c r="AA270" s="11"/>
      <c r="AB270" s="11"/>
      <c r="AC270" s="11"/>
      <c r="AD270" s="4"/>
      <c r="AE270" s="11"/>
      <c r="AF270" s="11"/>
      <c r="AG270" s="11"/>
      <c r="AH270" s="11"/>
      <c r="AI270" s="11"/>
      <c r="AJ270" s="11"/>
      <c r="AK270" s="11"/>
      <c r="AL270" s="11"/>
      <c r="AM270" s="11"/>
      <c r="AN270" s="4"/>
      <c r="AO270" s="11"/>
      <c r="AP270" s="11"/>
      <c r="AQ270" s="11"/>
      <c r="AR270" s="11"/>
    </row>
    <row r="271" spans="1:44">
      <c r="A271" s="3"/>
      <c r="B271" s="3">
        <v>2021</v>
      </c>
      <c r="C271" s="9">
        <v>1065140611.3</v>
      </c>
      <c r="D271" s="19"/>
      <c r="E271" s="19"/>
      <c r="F271" s="19"/>
      <c r="G271" s="19"/>
      <c r="H271" s="19"/>
      <c r="I271" s="19"/>
      <c r="J271" s="19"/>
      <c r="K271" s="11"/>
      <c r="L271" s="11"/>
      <c r="M271" s="11"/>
      <c r="N271" s="11"/>
      <c r="O271" s="11"/>
      <c r="P271" s="11"/>
      <c r="Q271" s="11"/>
      <c r="R271" s="11"/>
      <c r="S271" s="11"/>
      <c r="T271" s="11"/>
      <c r="U271" s="11"/>
      <c r="V271" s="11"/>
      <c r="W271" s="11"/>
      <c r="X271" s="11"/>
      <c r="Y271" s="11"/>
      <c r="Z271" s="11"/>
      <c r="AA271" s="11"/>
      <c r="AB271" s="11"/>
      <c r="AC271" s="11"/>
      <c r="AD271" s="4"/>
      <c r="AE271" s="11"/>
      <c r="AF271" s="11"/>
      <c r="AG271" s="11"/>
      <c r="AH271" s="11"/>
      <c r="AI271" s="11"/>
      <c r="AJ271" s="11"/>
      <c r="AK271" s="11"/>
      <c r="AL271" s="11"/>
      <c r="AM271" s="11"/>
      <c r="AN271" s="4"/>
      <c r="AO271" s="11"/>
      <c r="AP271" s="11"/>
      <c r="AQ271" s="11"/>
      <c r="AR271" s="11"/>
    </row>
    <row r="272" spans="1:44">
      <c r="A272" s="3"/>
      <c r="B272" s="3">
        <v>2020</v>
      </c>
      <c r="C272" s="9">
        <v>1222372782.62</v>
      </c>
      <c r="D272" s="19"/>
      <c r="E272" s="19"/>
      <c r="F272" s="19"/>
      <c r="G272" s="19"/>
      <c r="H272" s="19"/>
      <c r="I272" s="19"/>
      <c r="J272" s="19"/>
      <c r="K272" s="11"/>
      <c r="L272" s="11"/>
      <c r="M272" s="11"/>
      <c r="N272" s="11"/>
      <c r="O272" s="11"/>
      <c r="P272" s="11"/>
      <c r="Q272" s="11"/>
      <c r="R272" s="11"/>
      <c r="S272" s="11"/>
      <c r="T272" s="11"/>
      <c r="U272" s="11"/>
      <c r="V272" s="11"/>
      <c r="W272" s="11"/>
      <c r="X272" s="11"/>
      <c r="Y272" s="11"/>
      <c r="Z272" s="11"/>
      <c r="AA272" s="11"/>
      <c r="AB272" s="11"/>
      <c r="AC272" s="11"/>
      <c r="AD272" s="4"/>
      <c r="AE272" s="11"/>
      <c r="AF272" s="11"/>
      <c r="AG272" s="11"/>
      <c r="AH272" s="11"/>
      <c r="AI272" s="11"/>
      <c r="AJ272" s="11"/>
      <c r="AK272" s="11"/>
      <c r="AL272" s="11"/>
      <c r="AM272" s="11"/>
      <c r="AN272" s="4"/>
      <c r="AO272" s="11"/>
      <c r="AP272" s="11"/>
      <c r="AQ272" s="11"/>
      <c r="AR272" s="11"/>
    </row>
    <row r="273" spans="1:44">
      <c r="A273" s="3"/>
      <c r="B273" s="3">
        <v>2019</v>
      </c>
      <c r="C273" s="9">
        <v>1875501229.5</v>
      </c>
      <c r="D273" s="19"/>
      <c r="E273" s="19"/>
      <c r="F273" s="19"/>
      <c r="G273" s="19"/>
      <c r="H273" s="19"/>
      <c r="I273" s="19"/>
      <c r="J273" s="19"/>
      <c r="K273" s="11"/>
      <c r="L273" s="11"/>
      <c r="M273" s="11"/>
      <c r="N273" s="11"/>
      <c r="O273" s="11"/>
      <c r="P273" s="11"/>
      <c r="Q273" s="11"/>
      <c r="R273" s="11"/>
      <c r="S273" s="11"/>
      <c r="T273" s="11"/>
      <c r="U273" s="11"/>
      <c r="V273" s="11"/>
      <c r="W273" s="11"/>
      <c r="X273" s="11"/>
      <c r="Y273" s="11"/>
      <c r="Z273" s="11"/>
      <c r="AA273" s="11"/>
      <c r="AB273" s="11"/>
      <c r="AC273" s="11"/>
      <c r="AD273" s="4"/>
      <c r="AE273" s="11"/>
      <c r="AF273" s="11"/>
      <c r="AG273" s="11"/>
      <c r="AH273" s="11"/>
      <c r="AI273" s="11"/>
      <c r="AJ273" s="11"/>
      <c r="AK273" s="11"/>
      <c r="AL273" s="11"/>
      <c r="AM273" s="11"/>
      <c r="AN273" s="4"/>
      <c r="AO273" s="11"/>
      <c r="AP273" s="11"/>
      <c r="AQ273" s="11"/>
      <c r="AR273" s="11"/>
    </row>
    <row r="274" spans="1:44">
      <c r="A274" s="3"/>
      <c r="B274" s="3">
        <v>2018</v>
      </c>
      <c r="C274" s="9">
        <v>2796559952.39</v>
      </c>
      <c r="D274" s="19"/>
      <c r="E274" s="19"/>
      <c r="F274" s="19"/>
      <c r="G274" s="19"/>
      <c r="H274" s="19"/>
      <c r="I274" s="19"/>
      <c r="J274" s="19"/>
      <c r="K274" s="11"/>
      <c r="L274" s="11"/>
      <c r="M274" s="11"/>
      <c r="N274" s="11"/>
      <c r="O274" s="11"/>
      <c r="P274" s="11"/>
      <c r="Q274" s="11"/>
      <c r="R274" s="11"/>
      <c r="S274" s="11"/>
      <c r="T274" s="11"/>
      <c r="U274" s="11"/>
      <c r="V274" s="11"/>
      <c r="W274" s="11"/>
      <c r="X274" s="11"/>
      <c r="Y274" s="11"/>
      <c r="Z274" s="11"/>
      <c r="AA274" s="11"/>
      <c r="AB274" s="11"/>
      <c r="AC274" s="11"/>
      <c r="AD274" s="4"/>
      <c r="AE274" s="11"/>
      <c r="AF274" s="11"/>
      <c r="AG274" s="11"/>
      <c r="AH274" s="11"/>
      <c r="AI274" s="11"/>
      <c r="AJ274" s="11"/>
      <c r="AK274" s="11"/>
      <c r="AL274" s="11"/>
      <c r="AM274" s="11"/>
      <c r="AN274" s="4"/>
      <c r="AO274" s="11"/>
      <c r="AP274" s="11"/>
      <c r="AQ274" s="11"/>
      <c r="AR274" s="11"/>
    </row>
    <row r="275" spans="1:44">
      <c r="A275" s="3"/>
      <c r="B275" s="3">
        <v>2017</v>
      </c>
      <c r="C275" s="9">
        <v>3684307655.77</v>
      </c>
      <c r="D275" s="19"/>
      <c r="E275" s="19"/>
      <c r="F275" s="19"/>
      <c r="G275" s="19"/>
      <c r="H275" s="19"/>
      <c r="I275" s="19"/>
      <c r="J275" s="19"/>
      <c r="K275" s="11"/>
      <c r="L275" s="11"/>
      <c r="M275" s="11"/>
      <c r="N275" s="11"/>
      <c r="O275" s="11"/>
      <c r="P275" s="11"/>
      <c r="Q275" s="11"/>
      <c r="R275" s="11"/>
      <c r="S275" s="11"/>
      <c r="T275" s="11"/>
      <c r="U275" s="11"/>
      <c r="V275" s="11"/>
      <c r="W275" s="11"/>
      <c r="X275" s="11"/>
      <c r="Y275" s="11"/>
      <c r="Z275" s="11"/>
      <c r="AA275" s="11"/>
      <c r="AB275" s="11"/>
      <c r="AC275" s="11"/>
      <c r="AD275" s="4"/>
      <c r="AE275" s="11"/>
      <c r="AF275" s="11"/>
      <c r="AG275" s="11"/>
      <c r="AH275" s="11"/>
      <c r="AI275" s="11"/>
      <c r="AJ275" s="11"/>
      <c r="AK275" s="11"/>
      <c r="AL275" s="11"/>
      <c r="AM275" s="11"/>
      <c r="AN275" s="4"/>
      <c r="AO275" s="11"/>
      <c r="AP275" s="11"/>
      <c r="AQ275" s="11"/>
      <c r="AR275" s="11"/>
    </row>
    <row r="276" spans="1:44">
      <c r="A276" s="3"/>
      <c r="B276" s="3">
        <v>2016</v>
      </c>
      <c r="C276" s="9">
        <v>3348963056.11</v>
      </c>
      <c r="D276" s="19"/>
      <c r="E276" s="19"/>
      <c r="F276" s="19"/>
      <c r="G276" s="19"/>
      <c r="H276" s="19"/>
      <c r="I276" s="19"/>
      <c r="J276" s="19"/>
      <c r="K276" s="11"/>
      <c r="L276" s="11"/>
      <c r="M276" s="11"/>
      <c r="N276" s="11"/>
      <c r="O276" s="11"/>
      <c r="P276" s="11"/>
      <c r="Q276" s="11"/>
      <c r="R276" s="11"/>
      <c r="S276" s="11"/>
      <c r="T276" s="11"/>
      <c r="U276" s="11"/>
      <c r="V276" s="11"/>
      <c r="W276" s="11"/>
      <c r="X276" s="11"/>
      <c r="Y276" s="11"/>
      <c r="Z276" s="11"/>
      <c r="AA276" s="11"/>
      <c r="AB276" s="11"/>
      <c r="AC276" s="11"/>
      <c r="AD276" s="4"/>
      <c r="AE276" s="11"/>
      <c r="AF276" s="11"/>
      <c r="AG276" s="11"/>
      <c r="AH276" s="11"/>
      <c r="AI276" s="11"/>
      <c r="AJ276" s="11"/>
      <c r="AK276" s="11"/>
      <c r="AL276" s="11"/>
      <c r="AM276" s="11"/>
      <c r="AN276" s="4"/>
      <c r="AO276" s="11"/>
      <c r="AP276" s="11"/>
      <c r="AQ276" s="11"/>
      <c r="AR276" s="11"/>
    </row>
    <row r="277" spans="1:44">
      <c r="A277" s="3"/>
      <c r="B277" s="3">
        <v>2015</v>
      </c>
      <c r="C277" s="9">
        <v>2584579172.19</v>
      </c>
      <c r="D277" s="19"/>
      <c r="E277" s="19"/>
      <c r="F277" s="19"/>
      <c r="G277" s="19"/>
      <c r="H277" s="19"/>
      <c r="I277" s="19"/>
      <c r="J277" s="19"/>
      <c r="K277" s="11"/>
      <c r="L277" s="11"/>
      <c r="M277" s="11"/>
      <c r="N277" s="11"/>
      <c r="O277" s="11"/>
      <c r="P277" s="11"/>
      <c r="Q277" s="11"/>
      <c r="R277" s="11"/>
      <c r="S277" s="11"/>
      <c r="T277" s="11"/>
      <c r="U277" s="11"/>
      <c r="V277" s="11"/>
      <c r="W277" s="11"/>
      <c r="X277" s="11"/>
      <c r="Y277" s="11"/>
      <c r="Z277" s="11"/>
      <c r="AA277" s="11"/>
      <c r="AB277" s="11"/>
      <c r="AC277" s="11"/>
      <c r="AD277" s="4"/>
      <c r="AE277" s="11"/>
      <c r="AF277" s="11"/>
      <c r="AG277" s="11"/>
      <c r="AH277" s="11"/>
      <c r="AI277" s="11"/>
      <c r="AJ277" s="11"/>
      <c r="AK277" s="11"/>
      <c r="AL277" s="11"/>
      <c r="AM277" s="11"/>
      <c r="AN277" s="4"/>
      <c r="AO277" s="11"/>
      <c r="AP277" s="11"/>
      <c r="AQ277" s="11"/>
      <c r="AR277" s="11"/>
    </row>
    <row r="278" spans="1:44">
      <c r="A278" s="3"/>
      <c r="B278" s="3">
        <v>2014</v>
      </c>
      <c r="C278" s="9">
        <v>2603189163.76</v>
      </c>
      <c r="D278" s="19"/>
      <c r="E278" s="19"/>
      <c r="F278" s="19"/>
      <c r="G278" s="19"/>
      <c r="H278" s="19"/>
      <c r="I278" s="19"/>
      <c r="J278" s="19"/>
      <c r="K278" s="11"/>
      <c r="L278" s="11"/>
      <c r="M278" s="11"/>
      <c r="N278" s="11"/>
      <c r="O278" s="11"/>
      <c r="P278" s="11"/>
      <c r="Q278" s="11"/>
      <c r="R278" s="11"/>
      <c r="S278" s="11"/>
      <c r="T278" s="11"/>
      <c r="U278" s="11"/>
      <c r="V278" s="11"/>
      <c r="W278" s="11"/>
      <c r="X278" s="11"/>
      <c r="Y278" s="11"/>
      <c r="Z278" s="11"/>
      <c r="AA278" s="11"/>
      <c r="AB278" s="11"/>
      <c r="AC278" s="11"/>
      <c r="AD278" s="4"/>
      <c r="AE278" s="11"/>
      <c r="AF278" s="11"/>
      <c r="AG278" s="11"/>
      <c r="AH278" s="11"/>
      <c r="AI278" s="11"/>
      <c r="AJ278" s="11"/>
      <c r="AK278" s="11"/>
      <c r="AL278" s="11"/>
      <c r="AM278" s="11"/>
      <c r="AN278" s="4"/>
      <c r="AO278" s="11"/>
      <c r="AP278" s="11"/>
      <c r="AQ278" s="11"/>
      <c r="AR278" s="11"/>
    </row>
    <row r="279" spans="1:44">
      <c r="A279" s="3"/>
      <c r="B279" s="3">
        <v>2013</v>
      </c>
      <c r="C279" s="9">
        <v>1001222783.57</v>
      </c>
      <c r="D279" s="19"/>
      <c r="E279" s="19"/>
      <c r="F279" s="19"/>
      <c r="G279" s="19"/>
      <c r="H279" s="19"/>
      <c r="I279" s="19"/>
      <c r="J279" s="19"/>
      <c r="K279" s="11"/>
      <c r="L279" s="11"/>
      <c r="M279" s="11"/>
      <c r="N279" s="11"/>
      <c r="O279" s="11"/>
      <c r="P279" s="11"/>
      <c r="Q279" s="11"/>
      <c r="R279" s="11"/>
      <c r="S279" s="11"/>
      <c r="T279" s="11"/>
      <c r="U279" s="11"/>
      <c r="V279" s="11"/>
      <c r="W279" s="11"/>
      <c r="X279" s="11"/>
      <c r="Y279" s="11"/>
      <c r="Z279" s="11"/>
      <c r="AA279" s="11"/>
      <c r="AB279" s="11"/>
      <c r="AC279" s="11"/>
      <c r="AD279" s="4"/>
      <c r="AE279" s="11"/>
      <c r="AF279" s="11"/>
      <c r="AG279" s="11"/>
      <c r="AH279" s="11"/>
      <c r="AI279" s="11"/>
      <c r="AJ279" s="11"/>
      <c r="AK279" s="11"/>
      <c r="AL279" s="11"/>
      <c r="AM279" s="11"/>
      <c r="AN279" s="4"/>
      <c r="AO279" s="11"/>
      <c r="AP279" s="11"/>
      <c r="AQ279" s="11"/>
      <c r="AR279" s="11"/>
    </row>
    <row r="280" spans="1:44">
      <c r="A280" s="3"/>
      <c r="B280" s="3">
        <v>2012</v>
      </c>
      <c r="C280" s="9">
        <v>659745176.62</v>
      </c>
      <c r="D280" s="19"/>
      <c r="E280" s="19"/>
      <c r="F280" s="19"/>
      <c r="G280" s="19"/>
      <c r="H280" s="19"/>
      <c r="I280" s="19"/>
      <c r="J280" s="19"/>
      <c r="K280" s="11"/>
      <c r="L280" s="11"/>
      <c r="M280" s="11"/>
      <c r="N280" s="11"/>
      <c r="O280" s="11"/>
      <c r="P280" s="11"/>
      <c r="Q280" s="11"/>
      <c r="R280" s="11"/>
      <c r="S280" s="11"/>
      <c r="T280" s="11"/>
      <c r="U280" s="11"/>
      <c r="V280" s="11"/>
      <c r="W280" s="11"/>
      <c r="X280" s="11"/>
      <c r="Y280" s="11"/>
      <c r="Z280" s="11"/>
      <c r="AA280" s="11"/>
      <c r="AB280" s="11"/>
      <c r="AC280" s="11"/>
      <c r="AD280" s="4"/>
      <c r="AE280" s="11"/>
      <c r="AF280" s="11"/>
      <c r="AG280" s="11"/>
      <c r="AH280" s="11"/>
      <c r="AI280" s="11"/>
      <c r="AJ280" s="11"/>
      <c r="AK280" s="11"/>
      <c r="AL280" s="11"/>
      <c r="AM280" s="11"/>
      <c r="AN280" s="4"/>
      <c r="AO280" s="11"/>
      <c r="AP280" s="11"/>
      <c r="AQ280" s="11"/>
      <c r="AR280" s="11"/>
    </row>
    <row r="281" spans="1:44">
      <c r="A281" s="3"/>
      <c r="B281" s="3">
        <v>2011</v>
      </c>
      <c r="D281" s="19"/>
      <c r="E281" s="19"/>
      <c r="F281" s="19"/>
      <c r="G281" s="19"/>
      <c r="H281" s="19"/>
      <c r="I281" s="19"/>
      <c r="J281" s="19"/>
      <c r="K281" s="11"/>
      <c r="L281" s="11"/>
      <c r="M281" s="11"/>
      <c r="N281" s="11"/>
      <c r="O281" s="11"/>
      <c r="P281" s="11"/>
      <c r="Q281" s="11"/>
      <c r="R281" s="11"/>
      <c r="S281" s="11"/>
      <c r="T281" s="11"/>
      <c r="U281" s="11"/>
      <c r="V281" s="11"/>
      <c r="W281" s="11"/>
      <c r="X281" s="11"/>
      <c r="Y281" s="11"/>
      <c r="Z281" s="11"/>
      <c r="AA281" s="11"/>
      <c r="AB281" s="11"/>
      <c r="AC281" s="11"/>
      <c r="AD281" s="4"/>
      <c r="AE281" s="11"/>
      <c r="AF281" s="11"/>
      <c r="AG281" s="11"/>
      <c r="AH281" s="11"/>
      <c r="AI281" s="11"/>
      <c r="AJ281" s="11"/>
      <c r="AK281" s="11"/>
      <c r="AL281" s="11"/>
      <c r="AM281" s="11"/>
      <c r="AN281" s="4"/>
      <c r="AO281" s="11"/>
      <c r="AP281" s="11"/>
      <c r="AQ281" s="11"/>
      <c r="AR281" s="11"/>
    </row>
    <row r="282" spans="1:44">
      <c r="A282" s="3"/>
      <c r="B282" s="3">
        <v>2010</v>
      </c>
      <c r="D282" s="19"/>
      <c r="E282" s="19"/>
      <c r="F282" s="19"/>
      <c r="G282" s="19"/>
      <c r="H282" s="19"/>
      <c r="I282" s="19"/>
      <c r="J282" s="19"/>
      <c r="K282" s="11"/>
      <c r="L282" s="11"/>
      <c r="M282" s="11"/>
      <c r="N282" s="11"/>
      <c r="O282" s="11"/>
      <c r="P282" s="11"/>
      <c r="Q282" s="11"/>
      <c r="R282" s="11"/>
      <c r="S282" s="11"/>
      <c r="T282" s="11"/>
      <c r="U282" s="11"/>
      <c r="V282" s="11"/>
      <c r="W282" s="11"/>
      <c r="X282" s="11"/>
      <c r="Y282" s="11"/>
      <c r="Z282" s="11"/>
      <c r="AA282" s="11"/>
      <c r="AB282" s="11"/>
      <c r="AC282" s="11"/>
      <c r="AD282" s="4"/>
      <c r="AE282" s="11"/>
      <c r="AF282" s="11"/>
      <c r="AG282" s="11"/>
      <c r="AH282" s="11"/>
      <c r="AI282" s="11"/>
      <c r="AJ282" s="11"/>
      <c r="AK282" s="11"/>
      <c r="AL282" s="11"/>
      <c r="AM282" s="11"/>
      <c r="AN282" s="4"/>
      <c r="AO282" s="11"/>
      <c r="AP282" s="11"/>
      <c r="AQ282" s="11"/>
      <c r="AR282" s="11"/>
    </row>
    <row r="283" spans="1:44">
      <c r="A283" s="3" t="s">
        <v>76</v>
      </c>
      <c r="B283" s="3">
        <v>2023</v>
      </c>
      <c r="C283" s="9">
        <v>1295480699.88</v>
      </c>
      <c r="D283" s="19"/>
      <c r="E283" s="19"/>
      <c r="F283" s="19"/>
      <c r="G283" s="19"/>
      <c r="H283" s="19"/>
      <c r="I283" s="19"/>
      <c r="J283" s="19"/>
      <c r="K283" s="11"/>
      <c r="L283" s="11"/>
      <c r="M283" s="11"/>
      <c r="N283" s="11"/>
      <c r="O283" s="11"/>
      <c r="P283" s="11"/>
      <c r="Q283" s="11"/>
      <c r="R283" s="11"/>
      <c r="S283" s="11"/>
      <c r="T283" s="11"/>
      <c r="U283" s="11"/>
      <c r="V283" s="11"/>
      <c r="W283" s="11"/>
      <c r="X283" s="11"/>
      <c r="Y283" s="11"/>
      <c r="Z283" s="11"/>
      <c r="AA283" s="11"/>
      <c r="AB283" s="11"/>
      <c r="AC283" s="11"/>
      <c r="AD283" s="4"/>
      <c r="AE283" s="11"/>
      <c r="AF283" s="11"/>
      <c r="AG283" s="11"/>
      <c r="AH283" s="11"/>
      <c r="AI283" s="11"/>
      <c r="AJ283" s="11"/>
      <c r="AK283" s="11"/>
      <c r="AL283" s="11"/>
      <c r="AM283" s="11"/>
      <c r="AN283" s="4"/>
      <c r="AO283" s="11"/>
      <c r="AP283" s="11"/>
      <c r="AQ283" s="11"/>
      <c r="AR283" s="11"/>
    </row>
    <row r="284" spans="1:44">
      <c r="A284" s="3"/>
      <c r="B284" s="3">
        <v>2022</v>
      </c>
      <c r="C284" s="9">
        <v>1429948863.42</v>
      </c>
      <c r="D284" s="19"/>
      <c r="E284" s="19"/>
      <c r="F284" s="19"/>
      <c r="G284" s="19"/>
      <c r="H284" s="19"/>
      <c r="I284" s="19"/>
      <c r="J284" s="19"/>
      <c r="K284" s="11"/>
      <c r="L284" s="11"/>
      <c r="M284" s="11"/>
      <c r="N284" s="11"/>
      <c r="O284" s="11"/>
      <c r="P284" s="11"/>
      <c r="Q284" s="11"/>
      <c r="R284" s="11"/>
      <c r="S284" s="11"/>
      <c r="T284" s="11"/>
      <c r="U284" s="11"/>
      <c r="V284" s="11"/>
      <c r="W284" s="11"/>
      <c r="X284" s="11"/>
      <c r="Y284" s="11"/>
      <c r="Z284" s="11"/>
      <c r="AA284" s="11"/>
      <c r="AB284" s="11"/>
      <c r="AC284" s="11"/>
      <c r="AD284" s="4"/>
      <c r="AE284" s="11"/>
      <c r="AF284" s="11"/>
      <c r="AG284" s="11"/>
      <c r="AH284" s="11"/>
      <c r="AI284" s="11"/>
      <c r="AJ284" s="11"/>
      <c r="AK284" s="11"/>
      <c r="AL284" s="11"/>
      <c r="AM284" s="11"/>
      <c r="AN284" s="4"/>
      <c r="AO284" s="11"/>
      <c r="AP284" s="11"/>
      <c r="AQ284" s="11"/>
      <c r="AR284" s="11"/>
    </row>
    <row r="285" spans="1:44">
      <c r="A285" s="3"/>
      <c r="B285" s="3">
        <v>2021</v>
      </c>
      <c r="C285" s="9">
        <v>1662828819.83</v>
      </c>
      <c r="D285" s="19"/>
      <c r="E285" s="19"/>
      <c r="F285" s="19"/>
      <c r="G285" s="19"/>
      <c r="H285" s="19"/>
      <c r="I285" s="19"/>
      <c r="J285" s="19"/>
      <c r="K285" s="11"/>
      <c r="L285" s="11"/>
      <c r="M285" s="11"/>
      <c r="N285" s="11"/>
      <c r="O285" s="11"/>
      <c r="P285" s="11"/>
      <c r="Q285" s="11"/>
      <c r="R285" s="11"/>
      <c r="S285" s="11"/>
      <c r="T285" s="11"/>
      <c r="U285" s="11"/>
      <c r="V285" s="11"/>
      <c r="W285" s="11"/>
      <c r="X285" s="11"/>
      <c r="Y285" s="11"/>
      <c r="Z285" s="11"/>
      <c r="AA285" s="11"/>
      <c r="AB285" s="11"/>
      <c r="AC285" s="11"/>
      <c r="AD285" s="4"/>
      <c r="AE285" s="11"/>
      <c r="AF285" s="11"/>
      <c r="AG285" s="11"/>
      <c r="AH285" s="11"/>
      <c r="AI285" s="11"/>
      <c r="AJ285" s="11"/>
      <c r="AK285" s="11"/>
      <c r="AL285" s="11"/>
      <c r="AM285" s="11"/>
      <c r="AN285" s="4"/>
      <c r="AO285" s="11"/>
      <c r="AP285" s="11"/>
      <c r="AQ285" s="11"/>
      <c r="AR285" s="11"/>
    </row>
    <row r="286" spans="1:44">
      <c r="A286" s="3"/>
      <c r="B286" s="3">
        <v>2020</v>
      </c>
      <c r="C286" s="9">
        <v>1633328105.03</v>
      </c>
      <c r="D286" s="19"/>
      <c r="E286" s="19"/>
      <c r="F286" s="19"/>
      <c r="G286" s="19"/>
      <c r="H286" s="19"/>
      <c r="I286" s="19"/>
      <c r="J286" s="19"/>
      <c r="K286" s="11"/>
      <c r="L286" s="11"/>
      <c r="M286" s="11"/>
      <c r="N286" s="11"/>
      <c r="O286" s="11"/>
      <c r="P286" s="11"/>
      <c r="Q286" s="11"/>
      <c r="R286" s="11"/>
      <c r="S286" s="11"/>
      <c r="T286" s="11"/>
      <c r="U286" s="11"/>
      <c r="V286" s="11"/>
      <c r="W286" s="11"/>
      <c r="X286" s="11"/>
      <c r="Y286" s="11"/>
      <c r="Z286" s="11"/>
      <c r="AA286" s="11"/>
      <c r="AB286" s="11"/>
      <c r="AC286" s="11"/>
      <c r="AD286" s="4"/>
      <c r="AE286" s="11"/>
      <c r="AF286" s="11"/>
      <c r="AG286" s="11"/>
      <c r="AH286" s="11"/>
      <c r="AI286" s="11"/>
      <c r="AJ286" s="11"/>
      <c r="AK286" s="11"/>
      <c r="AL286" s="11"/>
      <c r="AM286" s="11"/>
      <c r="AN286" s="4"/>
      <c r="AO286" s="11"/>
      <c r="AP286" s="11"/>
      <c r="AQ286" s="11"/>
      <c r="AR286" s="11"/>
    </row>
    <row r="287" spans="1:44">
      <c r="A287" s="3"/>
      <c r="B287" s="3">
        <v>2019</v>
      </c>
      <c r="C287" s="9">
        <v>806567680.52</v>
      </c>
      <c r="D287" s="19"/>
      <c r="E287" s="19"/>
      <c r="F287" s="19"/>
      <c r="G287" s="19"/>
      <c r="H287" s="19"/>
      <c r="I287" s="19"/>
      <c r="J287" s="19"/>
      <c r="K287" s="11"/>
      <c r="L287" s="11"/>
      <c r="M287" s="11"/>
      <c r="N287" s="11"/>
      <c r="O287" s="11"/>
      <c r="P287" s="11"/>
      <c r="Q287" s="11"/>
      <c r="R287" s="11"/>
      <c r="S287" s="11"/>
      <c r="T287" s="11"/>
      <c r="U287" s="11"/>
      <c r="V287" s="11"/>
      <c r="W287" s="11"/>
      <c r="X287" s="11"/>
      <c r="Y287" s="11"/>
      <c r="Z287" s="11"/>
      <c r="AA287" s="11"/>
      <c r="AB287" s="11"/>
      <c r="AC287" s="11"/>
      <c r="AD287" s="4"/>
      <c r="AE287" s="11"/>
      <c r="AF287" s="11"/>
      <c r="AG287" s="11"/>
      <c r="AH287" s="11"/>
      <c r="AI287" s="11"/>
      <c r="AJ287" s="11"/>
      <c r="AK287" s="11"/>
      <c r="AL287" s="11"/>
      <c r="AM287" s="11"/>
      <c r="AN287" s="4"/>
      <c r="AO287" s="11"/>
      <c r="AP287" s="11"/>
      <c r="AQ287" s="11"/>
      <c r="AR287" s="11"/>
    </row>
    <row r="288" spans="1:44">
      <c r="A288" s="3"/>
      <c r="B288" s="3">
        <v>2018</v>
      </c>
      <c r="C288" s="9">
        <v>708797772.56</v>
      </c>
      <c r="D288" s="19"/>
      <c r="E288" s="19"/>
      <c r="F288" s="19"/>
      <c r="G288" s="19"/>
      <c r="H288" s="19"/>
      <c r="I288" s="19"/>
      <c r="J288" s="19"/>
      <c r="K288" s="11"/>
      <c r="L288" s="11"/>
      <c r="M288" s="11"/>
      <c r="N288" s="11"/>
      <c r="O288" s="11"/>
      <c r="P288" s="11"/>
      <c r="Q288" s="11"/>
      <c r="R288" s="11"/>
      <c r="S288" s="11"/>
      <c r="T288" s="11"/>
      <c r="U288" s="11"/>
      <c r="V288" s="11"/>
      <c r="W288" s="11"/>
      <c r="X288" s="11"/>
      <c r="Y288" s="11"/>
      <c r="Z288" s="11"/>
      <c r="AA288" s="11"/>
      <c r="AB288" s="11"/>
      <c r="AC288" s="11"/>
      <c r="AD288" s="4"/>
      <c r="AE288" s="11"/>
      <c r="AF288" s="11"/>
      <c r="AG288" s="11"/>
      <c r="AH288" s="11"/>
      <c r="AI288" s="11"/>
      <c r="AJ288" s="11"/>
      <c r="AK288" s="11"/>
      <c r="AL288" s="11"/>
      <c r="AM288" s="11"/>
      <c r="AN288" s="4"/>
      <c r="AO288" s="11"/>
      <c r="AP288" s="11"/>
      <c r="AQ288" s="11"/>
      <c r="AR288" s="11"/>
    </row>
    <row r="289" spans="1:44">
      <c r="A289" s="3"/>
      <c r="B289" s="3">
        <v>2017</v>
      </c>
      <c r="C289" s="9">
        <v>397309636.92</v>
      </c>
      <c r="D289" s="19"/>
      <c r="E289" s="19"/>
      <c r="F289" s="19"/>
      <c r="G289" s="19"/>
      <c r="H289" s="19"/>
      <c r="I289" s="19"/>
      <c r="J289" s="19"/>
      <c r="K289" s="11"/>
      <c r="L289" s="11"/>
      <c r="M289" s="11"/>
      <c r="N289" s="11"/>
      <c r="O289" s="11"/>
      <c r="P289" s="11"/>
      <c r="Q289" s="11"/>
      <c r="R289" s="11"/>
      <c r="S289" s="11"/>
      <c r="T289" s="11"/>
      <c r="U289" s="11"/>
      <c r="V289" s="11"/>
      <c r="W289" s="11"/>
      <c r="X289" s="11"/>
      <c r="Y289" s="11"/>
      <c r="Z289" s="11"/>
      <c r="AA289" s="11"/>
      <c r="AB289" s="11"/>
      <c r="AC289" s="11"/>
      <c r="AD289" s="4"/>
      <c r="AE289" s="11"/>
      <c r="AF289" s="11"/>
      <c r="AG289" s="11"/>
      <c r="AH289" s="11"/>
      <c r="AI289" s="11"/>
      <c r="AJ289" s="11"/>
      <c r="AK289" s="11"/>
      <c r="AL289" s="11"/>
      <c r="AM289" s="11"/>
      <c r="AN289" s="4"/>
      <c r="AO289" s="11"/>
      <c r="AP289" s="11"/>
      <c r="AQ289" s="11"/>
      <c r="AR289" s="11"/>
    </row>
    <row r="290" spans="1:44">
      <c r="A290" s="3"/>
      <c r="B290" s="3">
        <v>2016</v>
      </c>
      <c r="C290" s="9">
        <v>290405629.57</v>
      </c>
      <c r="D290" s="19"/>
      <c r="E290" s="19"/>
      <c r="F290" s="19"/>
      <c r="G290" s="19"/>
      <c r="H290" s="19"/>
      <c r="I290" s="19"/>
      <c r="J290" s="19"/>
      <c r="K290" s="11"/>
      <c r="L290" s="11"/>
      <c r="M290" s="11"/>
      <c r="N290" s="11"/>
      <c r="O290" s="11"/>
      <c r="P290" s="11"/>
      <c r="Q290" s="11"/>
      <c r="R290" s="11"/>
      <c r="S290" s="11"/>
      <c r="T290" s="11"/>
      <c r="U290" s="11"/>
      <c r="V290" s="11"/>
      <c r="W290" s="11"/>
      <c r="X290" s="11"/>
      <c r="Y290" s="11"/>
      <c r="Z290" s="11"/>
      <c r="AA290" s="11"/>
      <c r="AB290" s="11"/>
      <c r="AC290" s="11"/>
      <c r="AD290" s="4"/>
      <c r="AE290" s="11"/>
      <c r="AF290" s="11"/>
      <c r="AG290" s="11"/>
      <c r="AH290" s="11"/>
      <c r="AI290" s="11"/>
      <c r="AJ290" s="11"/>
      <c r="AK290" s="11"/>
      <c r="AL290" s="11"/>
      <c r="AM290" s="11"/>
      <c r="AN290" s="4"/>
      <c r="AO290" s="11"/>
      <c r="AP290" s="11"/>
      <c r="AQ290" s="11"/>
      <c r="AR290" s="11"/>
    </row>
    <row r="291" spans="1:44">
      <c r="A291" s="3"/>
      <c r="B291" s="3">
        <v>2015</v>
      </c>
      <c r="C291" s="9">
        <v>195423900</v>
      </c>
      <c r="D291" s="19"/>
      <c r="E291" s="19"/>
      <c r="F291" s="19"/>
      <c r="G291" s="19"/>
      <c r="H291" s="19"/>
      <c r="I291" s="19"/>
      <c r="J291" s="19"/>
      <c r="K291" s="11"/>
      <c r="L291" s="11"/>
      <c r="M291" s="11"/>
      <c r="N291" s="11"/>
      <c r="O291" s="11"/>
      <c r="P291" s="11"/>
      <c r="Q291" s="11"/>
      <c r="R291" s="11"/>
      <c r="S291" s="11"/>
      <c r="T291" s="11"/>
      <c r="U291" s="11"/>
      <c r="V291" s="11"/>
      <c r="W291" s="11"/>
      <c r="X291" s="11"/>
      <c r="Y291" s="11"/>
      <c r="Z291" s="11"/>
      <c r="AA291" s="11"/>
      <c r="AB291" s="11"/>
      <c r="AC291" s="11"/>
      <c r="AD291" s="4"/>
      <c r="AE291" s="11"/>
      <c r="AF291" s="11"/>
      <c r="AG291" s="11"/>
      <c r="AH291" s="11"/>
      <c r="AI291" s="11"/>
      <c r="AJ291" s="11"/>
      <c r="AK291" s="11"/>
      <c r="AL291" s="11"/>
      <c r="AM291" s="11"/>
      <c r="AN291" s="4"/>
      <c r="AO291" s="11"/>
      <c r="AP291" s="11"/>
      <c r="AQ291" s="11"/>
      <c r="AR291" s="11"/>
    </row>
    <row r="292" spans="1:44">
      <c r="A292" s="3"/>
      <c r="B292" s="3">
        <v>2014</v>
      </c>
      <c r="C292" s="9">
        <v>145378000</v>
      </c>
      <c r="D292" s="19"/>
      <c r="E292" s="19"/>
      <c r="F292" s="19"/>
      <c r="G292" s="19"/>
      <c r="H292" s="19"/>
      <c r="I292" s="19"/>
      <c r="J292" s="19"/>
      <c r="K292" s="11"/>
      <c r="L292" s="11"/>
      <c r="M292" s="11"/>
      <c r="N292" s="11"/>
      <c r="O292" s="11"/>
      <c r="P292" s="11"/>
      <c r="Q292" s="11"/>
      <c r="R292" s="11"/>
      <c r="S292" s="11"/>
      <c r="T292" s="11"/>
      <c r="U292" s="11"/>
      <c r="V292" s="11"/>
      <c r="W292" s="11"/>
      <c r="X292" s="11"/>
      <c r="Y292" s="11"/>
      <c r="Z292" s="11"/>
      <c r="AA292" s="11"/>
      <c r="AB292" s="11"/>
      <c r="AC292" s="11"/>
      <c r="AD292" s="4"/>
      <c r="AE292" s="11"/>
      <c r="AF292" s="11"/>
      <c r="AG292" s="11"/>
      <c r="AH292" s="11"/>
      <c r="AI292" s="11"/>
      <c r="AJ292" s="11"/>
      <c r="AK292" s="11"/>
      <c r="AL292" s="11"/>
      <c r="AM292" s="11"/>
      <c r="AN292" s="4"/>
      <c r="AO292" s="11"/>
      <c r="AP292" s="11"/>
      <c r="AQ292" s="11"/>
      <c r="AR292" s="11"/>
    </row>
    <row r="293" spans="1:44">
      <c r="A293" s="3"/>
      <c r="B293" s="3">
        <v>2013</v>
      </c>
      <c r="C293" s="17" t="s">
        <v>110</v>
      </c>
      <c r="D293" s="19"/>
      <c r="E293" s="19"/>
      <c r="F293" s="19"/>
      <c r="G293" s="19"/>
      <c r="H293" s="19"/>
      <c r="I293" s="19"/>
      <c r="J293" s="19"/>
      <c r="K293" s="11"/>
      <c r="L293" s="11"/>
      <c r="M293" s="11"/>
      <c r="N293" s="11"/>
      <c r="O293" s="11"/>
      <c r="P293" s="11"/>
      <c r="Q293" s="11"/>
      <c r="R293" s="11"/>
      <c r="S293" s="11"/>
      <c r="T293" s="11"/>
      <c r="U293" s="11"/>
      <c r="V293" s="11"/>
      <c r="W293" s="11"/>
      <c r="X293" s="11"/>
      <c r="Y293" s="11"/>
      <c r="Z293" s="11"/>
      <c r="AA293" s="11"/>
      <c r="AB293" s="11"/>
      <c r="AC293" s="11"/>
      <c r="AD293" s="4"/>
      <c r="AE293" s="11"/>
      <c r="AF293" s="11"/>
      <c r="AG293" s="11"/>
      <c r="AH293" s="11"/>
      <c r="AI293" s="11"/>
      <c r="AJ293" s="11"/>
      <c r="AK293" s="11"/>
      <c r="AL293" s="11"/>
      <c r="AM293" s="11"/>
      <c r="AN293" s="4"/>
      <c r="AO293" s="11"/>
      <c r="AP293" s="11"/>
      <c r="AQ293" s="11"/>
      <c r="AR293" s="11"/>
    </row>
    <row r="294" spans="1:44">
      <c r="A294" s="3"/>
      <c r="B294" s="3">
        <v>2012</v>
      </c>
      <c r="C294" s="17" t="s">
        <v>110</v>
      </c>
      <c r="D294" s="19"/>
      <c r="E294" s="19"/>
      <c r="F294" s="19"/>
      <c r="G294" s="19"/>
      <c r="H294" s="19"/>
      <c r="I294" s="19"/>
      <c r="J294" s="19"/>
      <c r="K294" s="11"/>
      <c r="L294" s="11"/>
      <c r="M294" s="11"/>
      <c r="N294" s="11"/>
      <c r="O294" s="11"/>
      <c r="P294" s="11"/>
      <c r="Q294" s="11"/>
      <c r="R294" s="11"/>
      <c r="S294" s="11"/>
      <c r="T294" s="11"/>
      <c r="U294" s="11"/>
      <c r="V294" s="11"/>
      <c r="W294" s="11"/>
      <c r="X294" s="11"/>
      <c r="Y294" s="11"/>
      <c r="Z294" s="11"/>
      <c r="AA294" s="11"/>
      <c r="AB294" s="11"/>
      <c r="AC294" s="11"/>
      <c r="AD294" s="4"/>
      <c r="AE294" s="11"/>
      <c r="AF294" s="11"/>
      <c r="AG294" s="11"/>
      <c r="AH294" s="11"/>
      <c r="AI294" s="11"/>
      <c r="AJ294" s="11"/>
      <c r="AK294" s="11"/>
      <c r="AL294" s="11"/>
      <c r="AM294" s="11"/>
      <c r="AN294" s="4"/>
      <c r="AO294" s="11"/>
      <c r="AP294" s="11"/>
      <c r="AQ294" s="11"/>
      <c r="AR294" s="11"/>
    </row>
    <row r="295" spans="1:44">
      <c r="A295" s="3"/>
      <c r="B295" s="3">
        <v>2011</v>
      </c>
      <c r="D295" s="19"/>
      <c r="E295" s="19"/>
      <c r="F295" s="19"/>
      <c r="G295" s="19"/>
      <c r="H295" s="19"/>
      <c r="I295" s="19"/>
      <c r="J295" s="19"/>
      <c r="K295" s="11"/>
      <c r="L295" s="11"/>
      <c r="M295" s="11"/>
      <c r="N295" s="11"/>
      <c r="O295" s="11"/>
      <c r="P295" s="11"/>
      <c r="Q295" s="11"/>
      <c r="R295" s="11"/>
      <c r="S295" s="11"/>
      <c r="T295" s="11"/>
      <c r="U295" s="11"/>
      <c r="V295" s="11"/>
      <c r="W295" s="11"/>
      <c r="X295" s="11"/>
      <c r="Y295" s="11"/>
      <c r="Z295" s="11"/>
      <c r="AA295" s="11"/>
      <c r="AB295" s="11"/>
      <c r="AC295" s="11"/>
      <c r="AD295" s="4"/>
      <c r="AE295" s="11"/>
      <c r="AF295" s="11"/>
      <c r="AG295" s="11"/>
      <c r="AH295" s="11"/>
      <c r="AI295" s="11"/>
      <c r="AJ295" s="11"/>
      <c r="AK295" s="11"/>
      <c r="AL295" s="11"/>
      <c r="AM295" s="11"/>
      <c r="AN295" s="4"/>
      <c r="AO295" s="11"/>
      <c r="AP295" s="11"/>
      <c r="AQ295" s="11"/>
      <c r="AR295" s="11"/>
    </row>
    <row r="296" spans="1:44">
      <c r="A296" s="3"/>
      <c r="B296" s="3">
        <v>2010</v>
      </c>
      <c r="D296" s="19"/>
      <c r="E296" s="19"/>
      <c r="F296" s="19"/>
      <c r="G296" s="19"/>
      <c r="H296" s="19"/>
      <c r="I296" s="19"/>
      <c r="J296" s="19"/>
      <c r="K296" s="11"/>
      <c r="L296" s="11"/>
      <c r="M296" s="11"/>
      <c r="N296" s="11"/>
      <c r="O296" s="11"/>
      <c r="P296" s="11"/>
      <c r="Q296" s="11"/>
      <c r="R296" s="11"/>
      <c r="S296" s="11"/>
      <c r="T296" s="11"/>
      <c r="U296" s="11"/>
      <c r="V296" s="11"/>
      <c r="W296" s="11"/>
      <c r="X296" s="11"/>
      <c r="Y296" s="11"/>
      <c r="Z296" s="11"/>
      <c r="AA296" s="11"/>
      <c r="AB296" s="11"/>
      <c r="AC296" s="11"/>
      <c r="AD296" s="4"/>
      <c r="AE296" s="11"/>
      <c r="AF296" s="11"/>
      <c r="AG296" s="11"/>
      <c r="AH296" s="11"/>
      <c r="AI296" s="11"/>
      <c r="AJ296" s="11"/>
      <c r="AK296" s="11"/>
      <c r="AL296" s="11"/>
      <c r="AM296" s="11"/>
      <c r="AN296" s="4"/>
      <c r="AO296" s="11"/>
      <c r="AP296" s="11"/>
      <c r="AQ296" s="11"/>
      <c r="AR296" s="11"/>
    </row>
    <row r="297" spans="1:44">
      <c r="A297" s="3" t="s">
        <v>77</v>
      </c>
      <c r="B297" s="3">
        <v>2023</v>
      </c>
      <c r="C297" s="9">
        <v>637250760.96</v>
      </c>
      <c r="D297" s="19"/>
      <c r="E297" s="19"/>
      <c r="F297" s="19"/>
      <c r="G297" s="19"/>
      <c r="H297" s="19"/>
      <c r="I297" s="19"/>
      <c r="J297" s="19"/>
      <c r="K297" s="11"/>
      <c r="L297" s="11"/>
      <c r="M297" s="11"/>
      <c r="N297" s="11"/>
      <c r="O297" s="11"/>
      <c r="P297" s="11"/>
      <c r="Q297" s="11"/>
      <c r="R297" s="11"/>
      <c r="S297" s="11"/>
      <c r="T297" s="11"/>
      <c r="U297" s="11"/>
      <c r="V297" s="11"/>
      <c r="W297" s="11"/>
      <c r="X297" s="11"/>
      <c r="Y297" s="11"/>
      <c r="Z297" s="11"/>
      <c r="AA297" s="11"/>
      <c r="AB297" s="11"/>
      <c r="AC297" s="11"/>
      <c r="AD297" s="4"/>
      <c r="AE297" s="11"/>
      <c r="AF297" s="11"/>
      <c r="AG297" s="11"/>
      <c r="AH297" s="11"/>
      <c r="AI297" s="11"/>
      <c r="AJ297" s="11"/>
      <c r="AK297" s="11"/>
      <c r="AL297" s="11"/>
      <c r="AM297" s="11"/>
      <c r="AN297" s="4"/>
      <c r="AO297" s="11"/>
      <c r="AP297" s="11"/>
      <c r="AQ297" s="11"/>
      <c r="AR297" s="11"/>
    </row>
    <row r="298" spans="1:44">
      <c r="A298" s="3"/>
      <c r="B298" s="3">
        <v>2022</v>
      </c>
      <c r="C298" s="9">
        <v>702316491.64</v>
      </c>
      <c r="D298" s="19"/>
      <c r="E298" s="19"/>
      <c r="F298" s="19"/>
      <c r="G298" s="19"/>
      <c r="H298" s="19"/>
      <c r="I298" s="19"/>
      <c r="J298" s="19"/>
      <c r="K298" s="11"/>
      <c r="L298" s="11"/>
      <c r="M298" s="11"/>
      <c r="N298" s="11"/>
      <c r="O298" s="11"/>
      <c r="P298" s="11"/>
      <c r="Q298" s="11"/>
      <c r="R298" s="11"/>
      <c r="S298" s="11"/>
      <c r="T298" s="11"/>
      <c r="U298" s="11"/>
      <c r="V298" s="11"/>
      <c r="W298" s="11"/>
      <c r="X298" s="11"/>
      <c r="Y298" s="11"/>
      <c r="Z298" s="11"/>
      <c r="AA298" s="11"/>
      <c r="AB298" s="11"/>
      <c r="AC298" s="11"/>
      <c r="AD298" s="4"/>
      <c r="AE298" s="11"/>
      <c r="AF298" s="11"/>
      <c r="AG298" s="11"/>
      <c r="AH298" s="11"/>
      <c r="AI298" s="11"/>
      <c r="AJ298" s="11"/>
      <c r="AK298" s="11"/>
      <c r="AL298" s="11"/>
      <c r="AM298" s="11"/>
      <c r="AN298" s="4"/>
      <c r="AO298" s="11"/>
      <c r="AP298" s="11"/>
      <c r="AQ298" s="11"/>
      <c r="AR298" s="11"/>
    </row>
    <row r="299" spans="1:44">
      <c r="A299" s="3"/>
      <c r="B299" s="3">
        <v>2021</v>
      </c>
      <c r="C299" s="9">
        <v>976193423.29</v>
      </c>
      <c r="D299" s="19"/>
      <c r="E299" s="19"/>
      <c r="F299" s="19"/>
      <c r="G299" s="19"/>
      <c r="H299" s="19"/>
      <c r="I299" s="19"/>
      <c r="J299" s="19"/>
      <c r="K299" s="11"/>
      <c r="L299" s="11"/>
      <c r="M299" s="11"/>
      <c r="N299" s="11"/>
      <c r="O299" s="11"/>
      <c r="P299" s="11"/>
      <c r="Q299" s="11"/>
      <c r="R299" s="11"/>
      <c r="S299" s="11"/>
      <c r="T299" s="11"/>
      <c r="U299" s="11"/>
      <c r="V299" s="11"/>
      <c r="W299" s="11"/>
      <c r="X299" s="11"/>
      <c r="Y299" s="11"/>
      <c r="Z299" s="11"/>
      <c r="AA299" s="11"/>
      <c r="AB299" s="11"/>
      <c r="AC299" s="11"/>
      <c r="AD299" s="4"/>
      <c r="AE299" s="11"/>
      <c r="AF299" s="11"/>
      <c r="AG299" s="11"/>
      <c r="AH299" s="11"/>
      <c r="AI299" s="11"/>
      <c r="AJ299" s="11"/>
      <c r="AK299" s="11"/>
      <c r="AL299" s="11"/>
      <c r="AM299" s="11"/>
      <c r="AN299" s="4"/>
      <c r="AO299" s="11"/>
      <c r="AP299" s="11"/>
      <c r="AQ299" s="11"/>
      <c r="AR299" s="11"/>
    </row>
    <row r="300" spans="1:44">
      <c r="A300" s="3"/>
      <c r="B300" s="3">
        <v>2020</v>
      </c>
      <c r="C300" s="9">
        <v>1048522254.83</v>
      </c>
      <c r="D300" s="19"/>
      <c r="E300" s="19"/>
      <c r="F300" s="19"/>
      <c r="G300" s="19"/>
      <c r="H300" s="19"/>
      <c r="I300" s="19"/>
      <c r="J300" s="19"/>
      <c r="K300" s="11"/>
      <c r="L300" s="11"/>
      <c r="M300" s="11"/>
      <c r="N300" s="11"/>
      <c r="O300" s="11"/>
      <c r="P300" s="11"/>
      <c r="Q300" s="11"/>
      <c r="R300" s="11"/>
      <c r="S300" s="11"/>
      <c r="T300" s="11"/>
      <c r="U300" s="11"/>
      <c r="V300" s="11"/>
      <c r="W300" s="11"/>
      <c r="X300" s="11"/>
      <c r="Y300" s="11"/>
      <c r="Z300" s="11"/>
      <c r="AA300" s="11"/>
      <c r="AB300" s="11"/>
      <c r="AC300" s="11"/>
      <c r="AD300" s="4"/>
      <c r="AE300" s="11"/>
      <c r="AF300" s="11"/>
      <c r="AG300" s="11"/>
      <c r="AH300" s="11"/>
      <c r="AI300" s="11"/>
      <c r="AJ300" s="11"/>
      <c r="AK300" s="11"/>
      <c r="AL300" s="11"/>
      <c r="AM300" s="11"/>
      <c r="AN300" s="4"/>
      <c r="AO300" s="11"/>
      <c r="AP300" s="11"/>
      <c r="AQ300" s="11"/>
      <c r="AR300" s="11"/>
    </row>
    <row r="301" spans="1:44">
      <c r="A301" s="3"/>
      <c r="B301" s="3">
        <v>2019</v>
      </c>
      <c r="C301" s="9">
        <v>1134718790.23</v>
      </c>
      <c r="D301" s="19"/>
      <c r="E301" s="19"/>
      <c r="F301" s="19"/>
      <c r="G301" s="19"/>
      <c r="H301" s="19"/>
      <c r="I301" s="19"/>
      <c r="J301" s="19"/>
      <c r="K301" s="11"/>
      <c r="L301" s="11"/>
      <c r="M301" s="11"/>
      <c r="N301" s="11"/>
      <c r="O301" s="11"/>
      <c r="P301" s="11"/>
      <c r="Q301" s="11"/>
      <c r="R301" s="11"/>
      <c r="S301" s="11"/>
      <c r="T301" s="11"/>
      <c r="U301" s="11"/>
      <c r="V301" s="11"/>
      <c r="W301" s="11"/>
      <c r="X301" s="11"/>
      <c r="Y301" s="11"/>
      <c r="Z301" s="11"/>
      <c r="AA301" s="11"/>
      <c r="AB301" s="11"/>
      <c r="AC301" s="11"/>
      <c r="AD301" s="4"/>
      <c r="AE301" s="11"/>
      <c r="AF301" s="11"/>
      <c r="AG301" s="11"/>
      <c r="AH301" s="11"/>
      <c r="AI301" s="11"/>
      <c r="AJ301" s="11"/>
      <c r="AK301" s="11"/>
      <c r="AL301" s="11"/>
      <c r="AM301" s="11"/>
      <c r="AN301" s="4"/>
      <c r="AO301" s="11"/>
      <c r="AP301" s="11"/>
      <c r="AQ301" s="11"/>
      <c r="AR301" s="11"/>
    </row>
    <row r="302" spans="1:44">
      <c r="A302" s="3"/>
      <c r="B302" s="3">
        <v>2018</v>
      </c>
      <c r="C302" s="9">
        <v>1277490397.46</v>
      </c>
      <c r="D302" s="19"/>
      <c r="E302" s="19"/>
      <c r="F302" s="19"/>
      <c r="G302" s="19"/>
      <c r="H302" s="19"/>
      <c r="I302" s="19"/>
      <c r="J302" s="19"/>
      <c r="K302" s="11"/>
      <c r="L302" s="11"/>
      <c r="M302" s="11"/>
      <c r="N302" s="11"/>
      <c r="O302" s="11"/>
      <c r="P302" s="11"/>
      <c r="Q302" s="11"/>
      <c r="R302" s="11"/>
      <c r="S302" s="11"/>
      <c r="T302" s="11"/>
      <c r="U302" s="11"/>
      <c r="V302" s="11"/>
      <c r="W302" s="11"/>
      <c r="X302" s="11"/>
      <c r="Y302" s="11"/>
      <c r="Z302" s="11"/>
      <c r="AA302" s="11"/>
      <c r="AB302" s="11"/>
      <c r="AC302" s="11"/>
      <c r="AD302" s="4"/>
      <c r="AE302" s="11"/>
      <c r="AF302" s="11"/>
      <c r="AG302" s="11"/>
      <c r="AH302" s="11"/>
      <c r="AI302" s="11"/>
      <c r="AJ302" s="11"/>
      <c r="AK302" s="11"/>
      <c r="AL302" s="11"/>
      <c r="AM302" s="11"/>
      <c r="AN302" s="4"/>
      <c r="AO302" s="11"/>
      <c r="AP302" s="11"/>
      <c r="AQ302" s="11"/>
      <c r="AR302" s="11"/>
    </row>
    <row r="303" spans="1:44">
      <c r="A303" s="3"/>
      <c r="B303" s="3">
        <v>2017</v>
      </c>
      <c r="C303" s="9">
        <v>1151865609.89</v>
      </c>
      <c r="D303" s="19"/>
      <c r="E303" s="19"/>
      <c r="F303" s="19"/>
      <c r="G303" s="19"/>
      <c r="H303" s="19"/>
      <c r="I303" s="19"/>
      <c r="J303" s="19"/>
      <c r="K303" s="11"/>
      <c r="L303" s="11"/>
      <c r="M303" s="11"/>
      <c r="N303" s="11"/>
      <c r="O303" s="11"/>
      <c r="P303" s="11"/>
      <c r="Q303" s="11"/>
      <c r="R303" s="11"/>
      <c r="S303" s="11"/>
      <c r="T303" s="11"/>
      <c r="U303" s="11"/>
      <c r="V303" s="11"/>
      <c r="W303" s="11"/>
      <c r="X303" s="11"/>
      <c r="Y303" s="11"/>
      <c r="Z303" s="11"/>
      <c r="AA303" s="11"/>
      <c r="AB303" s="11"/>
      <c r="AC303" s="11"/>
      <c r="AD303" s="4"/>
      <c r="AE303" s="11"/>
      <c r="AF303" s="11"/>
      <c r="AG303" s="11"/>
      <c r="AH303" s="11"/>
      <c r="AI303" s="11"/>
      <c r="AJ303" s="11"/>
      <c r="AK303" s="11"/>
      <c r="AL303" s="11"/>
      <c r="AM303" s="11"/>
      <c r="AN303" s="4"/>
      <c r="AO303" s="11"/>
      <c r="AP303" s="11"/>
      <c r="AQ303" s="11"/>
      <c r="AR303" s="11"/>
    </row>
    <row r="304" spans="1:44">
      <c r="A304" s="3"/>
      <c r="B304" s="3">
        <v>2016</v>
      </c>
      <c r="C304" s="9">
        <v>879108681.43</v>
      </c>
      <c r="D304" s="19"/>
      <c r="E304" s="19"/>
      <c r="F304" s="19"/>
      <c r="G304" s="19"/>
      <c r="H304" s="19"/>
      <c r="I304" s="19"/>
      <c r="J304" s="19"/>
      <c r="K304" s="11"/>
      <c r="L304" s="11"/>
      <c r="M304" s="11"/>
      <c r="N304" s="11"/>
      <c r="O304" s="11"/>
      <c r="P304" s="11"/>
      <c r="Q304" s="11"/>
      <c r="R304" s="11"/>
      <c r="S304" s="11"/>
      <c r="T304" s="11"/>
      <c r="U304" s="11"/>
      <c r="V304" s="11"/>
      <c r="W304" s="11"/>
      <c r="X304" s="11"/>
      <c r="Y304" s="11"/>
      <c r="Z304" s="11"/>
      <c r="AA304" s="11"/>
      <c r="AB304" s="11"/>
      <c r="AC304" s="11"/>
      <c r="AD304" s="4"/>
      <c r="AE304" s="11"/>
      <c r="AF304" s="11"/>
      <c r="AG304" s="11"/>
      <c r="AH304" s="11"/>
      <c r="AI304" s="11"/>
      <c r="AJ304" s="11"/>
      <c r="AK304" s="11"/>
      <c r="AL304" s="11"/>
      <c r="AM304" s="11"/>
      <c r="AN304" s="4"/>
      <c r="AO304" s="11"/>
      <c r="AP304" s="11"/>
      <c r="AQ304" s="11"/>
      <c r="AR304" s="11"/>
    </row>
    <row r="305" spans="1:44">
      <c r="A305" s="3"/>
      <c r="B305" s="3">
        <v>2015</v>
      </c>
      <c r="C305" s="9">
        <v>1106811875.8</v>
      </c>
      <c r="D305" s="19"/>
      <c r="E305" s="19"/>
      <c r="F305" s="19"/>
      <c r="G305" s="19"/>
      <c r="H305" s="19"/>
      <c r="I305" s="19"/>
      <c r="J305" s="19"/>
      <c r="K305" s="11"/>
      <c r="L305" s="11"/>
      <c r="M305" s="11"/>
      <c r="N305" s="11"/>
      <c r="O305" s="11"/>
      <c r="P305" s="11"/>
      <c r="Q305" s="11"/>
      <c r="R305" s="11"/>
      <c r="S305" s="11"/>
      <c r="T305" s="11"/>
      <c r="U305" s="11"/>
      <c r="V305" s="11"/>
      <c r="W305" s="11"/>
      <c r="X305" s="11"/>
      <c r="Y305" s="11"/>
      <c r="Z305" s="11"/>
      <c r="AA305" s="11"/>
      <c r="AB305" s="11"/>
      <c r="AC305" s="11"/>
      <c r="AD305" s="4"/>
      <c r="AE305" s="11"/>
      <c r="AF305" s="11"/>
      <c r="AG305" s="11"/>
      <c r="AH305" s="11"/>
      <c r="AI305" s="11"/>
      <c r="AJ305" s="11"/>
      <c r="AK305" s="11"/>
      <c r="AL305" s="11"/>
      <c r="AM305" s="11"/>
      <c r="AN305" s="4"/>
      <c r="AO305" s="11"/>
      <c r="AP305" s="11"/>
      <c r="AQ305" s="11"/>
      <c r="AR305" s="11"/>
    </row>
    <row r="306" spans="1:44">
      <c r="A306" s="3"/>
      <c r="B306" s="3">
        <v>2014</v>
      </c>
      <c r="C306" s="9">
        <v>759618567.09</v>
      </c>
      <c r="D306" s="19"/>
      <c r="E306" s="19"/>
      <c r="F306" s="19"/>
      <c r="G306" s="19"/>
      <c r="H306" s="19"/>
      <c r="I306" s="19"/>
      <c r="J306" s="19"/>
      <c r="K306" s="11"/>
      <c r="L306" s="11"/>
      <c r="M306" s="11"/>
      <c r="N306" s="11"/>
      <c r="O306" s="11"/>
      <c r="P306" s="11"/>
      <c r="Q306" s="11"/>
      <c r="R306" s="11"/>
      <c r="S306" s="11"/>
      <c r="T306" s="11"/>
      <c r="U306" s="11"/>
      <c r="V306" s="11"/>
      <c r="W306" s="11"/>
      <c r="X306" s="11"/>
      <c r="Y306" s="11"/>
      <c r="Z306" s="11"/>
      <c r="AA306" s="11"/>
      <c r="AB306" s="11"/>
      <c r="AC306" s="11"/>
      <c r="AD306" s="4"/>
      <c r="AE306" s="11"/>
      <c r="AF306" s="11"/>
      <c r="AG306" s="11"/>
      <c r="AH306" s="11"/>
      <c r="AI306" s="11"/>
      <c r="AJ306" s="11"/>
      <c r="AK306" s="11"/>
      <c r="AL306" s="11"/>
      <c r="AM306" s="11"/>
      <c r="AN306" s="4"/>
      <c r="AO306" s="11"/>
      <c r="AP306" s="11"/>
      <c r="AQ306" s="11"/>
      <c r="AR306" s="11"/>
    </row>
    <row r="307" spans="1:44">
      <c r="A307" s="3"/>
      <c r="B307" s="3">
        <v>2013</v>
      </c>
      <c r="C307" s="9">
        <v>626120551.73</v>
      </c>
      <c r="D307" s="19"/>
      <c r="E307" s="19"/>
      <c r="F307" s="19"/>
      <c r="G307" s="19"/>
      <c r="H307" s="19"/>
      <c r="I307" s="19"/>
      <c r="J307" s="19"/>
      <c r="K307" s="11"/>
      <c r="L307" s="11"/>
      <c r="M307" s="11"/>
      <c r="N307" s="11"/>
      <c r="O307" s="11"/>
      <c r="P307" s="11"/>
      <c r="Q307" s="11"/>
      <c r="R307" s="11"/>
      <c r="S307" s="11"/>
      <c r="T307" s="11"/>
      <c r="U307" s="11"/>
      <c r="V307" s="11"/>
      <c r="W307" s="11"/>
      <c r="X307" s="11"/>
      <c r="Y307" s="11"/>
      <c r="Z307" s="11"/>
      <c r="AA307" s="11"/>
      <c r="AB307" s="11"/>
      <c r="AC307" s="11"/>
      <c r="AD307" s="4"/>
      <c r="AE307" s="11"/>
      <c r="AF307" s="11"/>
      <c r="AG307" s="11"/>
      <c r="AH307" s="11"/>
      <c r="AI307" s="11"/>
      <c r="AJ307" s="11"/>
      <c r="AK307" s="11"/>
      <c r="AL307" s="11"/>
      <c r="AM307" s="11"/>
      <c r="AN307" s="4"/>
      <c r="AO307" s="11"/>
      <c r="AP307" s="11"/>
      <c r="AQ307" s="11"/>
      <c r="AR307" s="11"/>
    </row>
    <row r="308" spans="1:44">
      <c r="A308" s="3"/>
      <c r="B308" s="3">
        <v>2012</v>
      </c>
      <c r="C308" s="9">
        <v>531688100.06</v>
      </c>
      <c r="D308" s="19"/>
      <c r="E308" s="19"/>
      <c r="F308" s="19"/>
      <c r="G308" s="19"/>
      <c r="H308" s="19"/>
      <c r="I308" s="19"/>
      <c r="J308" s="19"/>
      <c r="K308" s="11"/>
      <c r="L308" s="11"/>
      <c r="M308" s="11"/>
      <c r="N308" s="11"/>
      <c r="O308" s="11"/>
      <c r="P308" s="11"/>
      <c r="Q308" s="11"/>
      <c r="R308" s="11"/>
      <c r="S308" s="11"/>
      <c r="T308" s="11"/>
      <c r="U308" s="11"/>
      <c r="V308" s="11"/>
      <c r="W308" s="11"/>
      <c r="X308" s="11"/>
      <c r="Y308" s="11"/>
      <c r="Z308" s="11"/>
      <c r="AA308" s="11"/>
      <c r="AB308" s="11"/>
      <c r="AC308" s="11"/>
      <c r="AD308" s="4"/>
      <c r="AE308" s="11"/>
      <c r="AF308" s="11"/>
      <c r="AG308" s="11"/>
      <c r="AH308" s="11"/>
      <c r="AI308" s="11"/>
      <c r="AJ308" s="11"/>
      <c r="AK308" s="11"/>
      <c r="AL308" s="11"/>
      <c r="AM308" s="11"/>
      <c r="AN308" s="4"/>
      <c r="AO308" s="11"/>
      <c r="AP308" s="11"/>
      <c r="AQ308" s="11"/>
      <c r="AR308" s="11"/>
    </row>
    <row r="309" spans="1:44">
      <c r="A309" s="3"/>
      <c r="B309" s="3">
        <v>2011</v>
      </c>
      <c r="D309" s="19"/>
      <c r="E309" s="19"/>
      <c r="F309" s="19"/>
      <c r="G309" s="19"/>
      <c r="H309" s="19"/>
      <c r="I309" s="19"/>
      <c r="J309" s="19"/>
      <c r="K309" s="11"/>
      <c r="L309" s="11"/>
      <c r="M309" s="11"/>
      <c r="N309" s="11"/>
      <c r="O309" s="11"/>
      <c r="P309" s="11"/>
      <c r="Q309" s="11"/>
      <c r="R309" s="11"/>
      <c r="S309" s="11"/>
      <c r="T309" s="11"/>
      <c r="U309" s="11"/>
      <c r="V309" s="11"/>
      <c r="W309" s="11"/>
      <c r="X309" s="11"/>
      <c r="Y309" s="11"/>
      <c r="Z309" s="11"/>
      <c r="AA309" s="11"/>
      <c r="AB309" s="11"/>
      <c r="AC309" s="11"/>
      <c r="AD309" s="4"/>
      <c r="AE309" s="11"/>
      <c r="AF309" s="11"/>
      <c r="AG309" s="11"/>
      <c r="AH309" s="11"/>
      <c r="AI309" s="11"/>
      <c r="AJ309" s="11"/>
      <c r="AK309" s="11"/>
      <c r="AL309" s="11"/>
      <c r="AM309" s="11"/>
      <c r="AN309" s="4"/>
      <c r="AO309" s="11"/>
      <c r="AP309" s="11"/>
      <c r="AQ309" s="11"/>
      <c r="AR309" s="11"/>
    </row>
    <row r="310" spans="1:44">
      <c r="A310" s="3"/>
      <c r="B310" s="3">
        <v>2010</v>
      </c>
      <c r="D310" s="19"/>
      <c r="E310" s="19"/>
      <c r="F310" s="19"/>
      <c r="G310" s="19"/>
      <c r="H310" s="19"/>
      <c r="I310" s="19"/>
      <c r="J310" s="19"/>
      <c r="K310" s="11"/>
      <c r="L310" s="11"/>
      <c r="M310" s="11"/>
      <c r="N310" s="11"/>
      <c r="O310" s="11"/>
      <c r="P310" s="11"/>
      <c r="Q310" s="11"/>
      <c r="R310" s="11"/>
      <c r="S310" s="11"/>
      <c r="T310" s="11"/>
      <c r="U310" s="11"/>
      <c r="V310" s="11"/>
      <c r="W310" s="11"/>
      <c r="X310" s="11"/>
      <c r="Y310" s="11"/>
      <c r="Z310" s="11"/>
      <c r="AA310" s="11"/>
      <c r="AB310" s="11"/>
      <c r="AC310" s="11"/>
      <c r="AD310" s="4"/>
      <c r="AE310" s="11"/>
      <c r="AF310" s="11"/>
      <c r="AG310" s="11"/>
      <c r="AH310" s="11"/>
      <c r="AI310" s="11"/>
      <c r="AJ310" s="11"/>
      <c r="AK310" s="11"/>
      <c r="AL310" s="11"/>
      <c r="AM310" s="11"/>
      <c r="AN310" s="4"/>
      <c r="AO310" s="11"/>
      <c r="AP310" s="11"/>
      <c r="AQ310" s="11"/>
      <c r="AR310" s="11"/>
    </row>
    <row r="311" spans="1:44">
      <c r="A311" s="3" t="s">
        <v>78</v>
      </c>
      <c r="B311" s="3">
        <v>2023</v>
      </c>
      <c r="C311" s="9">
        <v>396390272.8</v>
      </c>
      <c r="D311" s="19"/>
      <c r="E311" s="19"/>
      <c r="F311" s="19"/>
      <c r="G311" s="19"/>
      <c r="H311" s="19"/>
      <c r="I311" s="19"/>
      <c r="J311" s="19"/>
      <c r="K311" s="11"/>
      <c r="L311" s="11"/>
      <c r="M311" s="11"/>
      <c r="N311" s="11"/>
      <c r="O311" s="11"/>
      <c r="P311" s="11"/>
      <c r="Q311" s="11"/>
      <c r="R311" s="11"/>
      <c r="S311" s="11"/>
      <c r="T311" s="11"/>
      <c r="U311" s="11"/>
      <c r="V311" s="11"/>
      <c r="W311" s="11"/>
      <c r="X311" s="11"/>
      <c r="Y311" s="11"/>
      <c r="Z311" s="11"/>
      <c r="AA311" s="11"/>
      <c r="AB311" s="11"/>
      <c r="AC311" s="11"/>
      <c r="AD311" s="4"/>
      <c r="AE311" s="11"/>
      <c r="AF311" s="11"/>
      <c r="AG311" s="11"/>
      <c r="AH311" s="11"/>
      <c r="AI311" s="11"/>
      <c r="AJ311" s="11"/>
      <c r="AK311" s="11"/>
      <c r="AL311" s="11"/>
      <c r="AM311" s="11"/>
      <c r="AN311" s="4"/>
      <c r="AO311" s="11"/>
      <c r="AP311" s="11"/>
      <c r="AQ311" s="11"/>
      <c r="AR311" s="11"/>
    </row>
    <row r="312" spans="1:44">
      <c r="A312" s="3"/>
      <c r="B312" s="3">
        <v>2022</v>
      </c>
      <c r="C312" s="9">
        <v>433080542.15</v>
      </c>
      <c r="D312" s="19"/>
      <c r="E312" s="19"/>
      <c r="F312" s="19"/>
      <c r="G312" s="19"/>
      <c r="H312" s="19"/>
      <c r="I312" s="19"/>
      <c r="J312" s="19"/>
      <c r="K312" s="11"/>
      <c r="L312" s="11"/>
      <c r="M312" s="11"/>
      <c r="N312" s="11"/>
      <c r="O312" s="11"/>
      <c r="P312" s="11"/>
      <c r="Q312" s="11"/>
      <c r="R312" s="11"/>
      <c r="S312" s="11"/>
      <c r="T312" s="11"/>
      <c r="U312" s="11"/>
      <c r="V312" s="11"/>
      <c r="W312" s="11"/>
      <c r="X312" s="11"/>
      <c r="Y312" s="11"/>
      <c r="Z312" s="11"/>
      <c r="AA312" s="11"/>
      <c r="AB312" s="11"/>
      <c r="AC312" s="11"/>
      <c r="AD312" s="4"/>
      <c r="AE312" s="11"/>
      <c r="AF312" s="11"/>
      <c r="AG312" s="11"/>
      <c r="AH312" s="11"/>
      <c r="AI312" s="11"/>
      <c r="AJ312" s="11"/>
      <c r="AK312" s="11"/>
      <c r="AL312" s="11"/>
      <c r="AM312" s="11"/>
      <c r="AN312" s="4"/>
      <c r="AO312" s="11"/>
      <c r="AP312" s="11"/>
      <c r="AQ312" s="11"/>
      <c r="AR312" s="11"/>
    </row>
    <row r="313" spans="1:44">
      <c r="A313" s="3"/>
      <c r="B313" s="3">
        <v>2021</v>
      </c>
      <c r="C313" s="9">
        <v>366647541.58</v>
      </c>
      <c r="D313" s="19"/>
      <c r="E313" s="19"/>
      <c r="F313" s="19"/>
      <c r="G313" s="19"/>
      <c r="H313" s="19"/>
      <c r="I313" s="19"/>
      <c r="J313" s="19"/>
      <c r="K313" s="11"/>
      <c r="L313" s="11"/>
      <c r="M313" s="11"/>
      <c r="N313" s="11"/>
      <c r="O313" s="11"/>
      <c r="P313" s="11"/>
      <c r="Q313" s="11"/>
      <c r="R313" s="11"/>
      <c r="S313" s="11"/>
      <c r="T313" s="11"/>
      <c r="U313" s="11"/>
      <c r="V313" s="11"/>
      <c r="W313" s="11"/>
      <c r="X313" s="11"/>
      <c r="Y313" s="11"/>
      <c r="Z313" s="11"/>
      <c r="AA313" s="11"/>
      <c r="AB313" s="11"/>
      <c r="AC313" s="11"/>
      <c r="AD313" s="4"/>
      <c r="AE313" s="11"/>
      <c r="AF313" s="11"/>
      <c r="AG313" s="11"/>
      <c r="AH313" s="11"/>
      <c r="AI313" s="11"/>
      <c r="AJ313" s="11"/>
      <c r="AK313" s="11"/>
      <c r="AL313" s="11"/>
      <c r="AM313" s="11"/>
      <c r="AN313" s="4"/>
      <c r="AO313" s="11"/>
      <c r="AP313" s="11"/>
      <c r="AQ313" s="11"/>
      <c r="AR313" s="11"/>
    </row>
    <row r="314" spans="1:44">
      <c r="A314" s="3"/>
      <c r="B314" s="3">
        <v>2020</v>
      </c>
      <c r="C314" s="9">
        <v>345330799.14</v>
      </c>
      <c r="D314" s="19"/>
      <c r="E314" s="19"/>
      <c r="F314" s="19"/>
      <c r="G314" s="19"/>
      <c r="H314" s="19"/>
      <c r="I314" s="19"/>
      <c r="J314" s="19"/>
      <c r="K314" s="11"/>
      <c r="L314" s="11"/>
      <c r="M314" s="11"/>
      <c r="N314" s="11"/>
      <c r="O314" s="11"/>
      <c r="P314" s="11"/>
      <c r="Q314" s="11"/>
      <c r="R314" s="11"/>
      <c r="S314" s="11"/>
      <c r="T314" s="11"/>
      <c r="U314" s="11"/>
      <c r="V314" s="11"/>
      <c r="W314" s="11"/>
      <c r="X314" s="11"/>
      <c r="Y314" s="11"/>
      <c r="Z314" s="11"/>
      <c r="AA314" s="11"/>
      <c r="AB314" s="11"/>
      <c r="AC314" s="11"/>
      <c r="AD314" s="4"/>
      <c r="AE314" s="11"/>
      <c r="AF314" s="11"/>
      <c r="AG314" s="11"/>
      <c r="AH314" s="11"/>
      <c r="AI314" s="11"/>
      <c r="AJ314" s="11"/>
      <c r="AK314" s="11"/>
      <c r="AL314" s="11"/>
      <c r="AM314" s="11"/>
      <c r="AN314" s="4"/>
      <c r="AO314" s="11"/>
      <c r="AP314" s="11"/>
      <c r="AQ314" s="11"/>
      <c r="AR314" s="11"/>
    </row>
    <row r="315" spans="1:44">
      <c r="A315" s="3"/>
      <c r="B315" s="3">
        <v>2019</v>
      </c>
      <c r="C315" s="9">
        <v>150590338.17</v>
      </c>
      <c r="D315" s="19"/>
      <c r="E315" s="19"/>
      <c r="F315" s="19"/>
      <c r="G315" s="19"/>
      <c r="H315" s="19"/>
      <c r="I315" s="19"/>
      <c r="J315" s="19"/>
      <c r="K315" s="11"/>
      <c r="L315" s="11"/>
      <c r="M315" s="11"/>
      <c r="N315" s="11"/>
      <c r="O315" s="11"/>
      <c r="P315" s="11"/>
      <c r="Q315" s="11"/>
      <c r="R315" s="11"/>
      <c r="S315" s="11"/>
      <c r="T315" s="11"/>
      <c r="U315" s="11"/>
      <c r="V315" s="11"/>
      <c r="W315" s="11"/>
      <c r="X315" s="11"/>
      <c r="Y315" s="11"/>
      <c r="Z315" s="11"/>
      <c r="AA315" s="11"/>
      <c r="AB315" s="11"/>
      <c r="AC315" s="11"/>
      <c r="AD315" s="4"/>
      <c r="AE315" s="11"/>
      <c r="AF315" s="11"/>
      <c r="AG315" s="11"/>
      <c r="AH315" s="11"/>
      <c r="AI315" s="11"/>
      <c r="AJ315" s="11"/>
      <c r="AK315" s="11"/>
      <c r="AL315" s="11"/>
      <c r="AM315" s="11"/>
      <c r="AN315" s="4"/>
      <c r="AO315" s="11"/>
      <c r="AP315" s="11"/>
      <c r="AQ315" s="11"/>
      <c r="AR315" s="11"/>
    </row>
    <row r="316" spans="1:44">
      <c r="A316" s="3"/>
      <c r="B316" s="3">
        <v>2018</v>
      </c>
      <c r="C316" s="9">
        <v>288983768.45</v>
      </c>
      <c r="D316" s="19"/>
      <c r="E316" s="19"/>
      <c r="F316" s="19"/>
      <c r="G316" s="19"/>
      <c r="H316" s="19"/>
      <c r="I316" s="19"/>
      <c r="J316" s="19"/>
      <c r="K316" s="11"/>
      <c r="L316" s="11"/>
      <c r="M316" s="11"/>
      <c r="N316" s="11"/>
      <c r="O316" s="11"/>
      <c r="P316" s="11"/>
      <c r="Q316" s="11"/>
      <c r="R316" s="11"/>
      <c r="S316" s="11"/>
      <c r="T316" s="11"/>
      <c r="U316" s="11"/>
      <c r="V316" s="11"/>
      <c r="W316" s="11"/>
      <c r="X316" s="11"/>
      <c r="Y316" s="11"/>
      <c r="Z316" s="11"/>
      <c r="AA316" s="11"/>
      <c r="AB316" s="11"/>
      <c r="AC316" s="11"/>
      <c r="AD316" s="4"/>
      <c r="AE316" s="11"/>
      <c r="AF316" s="11"/>
      <c r="AG316" s="11"/>
      <c r="AH316" s="11"/>
      <c r="AI316" s="11"/>
      <c r="AJ316" s="11"/>
      <c r="AK316" s="11"/>
      <c r="AL316" s="11"/>
      <c r="AM316" s="11"/>
      <c r="AN316" s="4"/>
      <c r="AO316" s="11"/>
      <c r="AP316" s="11"/>
      <c r="AQ316" s="11"/>
      <c r="AR316" s="11"/>
    </row>
    <row r="317" spans="1:44">
      <c r="A317" s="3"/>
      <c r="B317" s="3">
        <v>2017</v>
      </c>
      <c r="C317" s="9">
        <v>4547588171.75</v>
      </c>
      <c r="D317" s="19"/>
      <c r="E317" s="19"/>
      <c r="F317" s="19"/>
      <c r="G317" s="19"/>
      <c r="H317" s="19"/>
      <c r="I317" s="19"/>
      <c r="J317" s="19"/>
      <c r="K317" s="11"/>
      <c r="L317" s="11"/>
      <c r="M317" s="11"/>
      <c r="N317" s="11"/>
      <c r="O317" s="11"/>
      <c r="P317" s="11"/>
      <c r="Q317" s="11"/>
      <c r="R317" s="11"/>
      <c r="S317" s="11"/>
      <c r="T317" s="11"/>
      <c r="U317" s="11"/>
      <c r="V317" s="11"/>
      <c r="W317" s="11"/>
      <c r="X317" s="11"/>
      <c r="Y317" s="11"/>
      <c r="Z317" s="11"/>
      <c r="AA317" s="11"/>
      <c r="AB317" s="11"/>
      <c r="AC317" s="11"/>
      <c r="AD317" s="4"/>
      <c r="AE317" s="11"/>
      <c r="AF317" s="11"/>
      <c r="AG317" s="11"/>
      <c r="AH317" s="11"/>
      <c r="AI317" s="11"/>
      <c r="AJ317" s="11"/>
      <c r="AK317" s="11"/>
      <c r="AL317" s="11"/>
      <c r="AM317" s="11"/>
      <c r="AN317" s="4"/>
      <c r="AO317" s="11"/>
      <c r="AP317" s="11"/>
      <c r="AQ317" s="11"/>
      <c r="AR317" s="11"/>
    </row>
    <row r="318" spans="1:44">
      <c r="A318" s="3"/>
      <c r="B318" s="3">
        <v>2016</v>
      </c>
      <c r="C318" s="9">
        <v>471627707.5</v>
      </c>
      <c r="D318" s="19"/>
      <c r="E318" s="19"/>
      <c r="F318" s="19"/>
      <c r="G318" s="19"/>
      <c r="H318" s="19"/>
      <c r="I318" s="19"/>
      <c r="J318" s="19"/>
      <c r="K318" s="11"/>
      <c r="L318" s="11"/>
      <c r="M318" s="11"/>
      <c r="N318" s="11"/>
      <c r="O318" s="11"/>
      <c r="P318" s="11"/>
      <c r="Q318" s="11"/>
      <c r="R318" s="11"/>
      <c r="S318" s="11"/>
      <c r="T318" s="11"/>
      <c r="U318" s="11"/>
      <c r="V318" s="11"/>
      <c r="W318" s="11"/>
      <c r="X318" s="11"/>
      <c r="Y318" s="11"/>
      <c r="Z318" s="11"/>
      <c r="AA318" s="11"/>
      <c r="AB318" s="11"/>
      <c r="AC318" s="11"/>
      <c r="AD318" s="4"/>
      <c r="AE318" s="11"/>
      <c r="AF318" s="11"/>
      <c r="AG318" s="11"/>
      <c r="AH318" s="11"/>
      <c r="AI318" s="11"/>
      <c r="AJ318" s="11"/>
      <c r="AK318" s="11"/>
      <c r="AL318" s="11"/>
      <c r="AM318" s="11"/>
      <c r="AN318" s="4"/>
      <c r="AO318" s="11"/>
      <c r="AP318" s="11"/>
      <c r="AQ318" s="11"/>
      <c r="AR318" s="11"/>
    </row>
    <row r="319" spans="1:44">
      <c r="A319" s="3"/>
      <c r="B319" s="3">
        <v>2015</v>
      </c>
      <c r="C319" s="9">
        <v>403195430.63</v>
      </c>
      <c r="D319" s="19"/>
      <c r="E319" s="19"/>
      <c r="F319" s="19"/>
      <c r="G319" s="19"/>
      <c r="H319" s="19"/>
      <c r="I319" s="19"/>
      <c r="J319" s="19"/>
      <c r="K319" s="11"/>
      <c r="L319" s="11"/>
      <c r="M319" s="11"/>
      <c r="N319" s="11"/>
      <c r="O319" s="11"/>
      <c r="P319" s="11"/>
      <c r="Q319" s="11"/>
      <c r="R319" s="11"/>
      <c r="S319" s="11"/>
      <c r="T319" s="11"/>
      <c r="U319" s="11"/>
      <c r="V319" s="11"/>
      <c r="W319" s="11"/>
      <c r="X319" s="11"/>
      <c r="Y319" s="11"/>
      <c r="Z319" s="11"/>
      <c r="AA319" s="11"/>
      <c r="AB319" s="11"/>
      <c r="AC319" s="11"/>
      <c r="AD319" s="4"/>
      <c r="AE319" s="11"/>
      <c r="AF319" s="11"/>
      <c r="AG319" s="11"/>
      <c r="AH319" s="11"/>
      <c r="AI319" s="11"/>
      <c r="AJ319" s="11"/>
      <c r="AK319" s="11"/>
      <c r="AL319" s="11"/>
      <c r="AM319" s="11"/>
      <c r="AN319" s="4"/>
      <c r="AO319" s="11"/>
      <c r="AP319" s="11"/>
      <c r="AQ319" s="11"/>
      <c r="AR319" s="11"/>
    </row>
    <row r="320" spans="1:44">
      <c r="A320" s="3"/>
      <c r="B320" s="3">
        <v>2014</v>
      </c>
      <c r="C320" s="9">
        <v>429866269.81</v>
      </c>
      <c r="D320" s="19"/>
      <c r="E320" s="19"/>
      <c r="F320" s="19"/>
      <c r="G320" s="19"/>
      <c r="H320" s="19"/>
      <c r="I320" s="19"/>
      <c r="J320" s="19"/>
      <c r="K320" s="11"/>
      <c r="L320" s="11"/>
      <c r="M320" s="11"/>
      <c r="N320" s="11"/>
      <c r="O320" s="11"/>
      <c r="P320" s="11"/>
      <c r="Q320" s="11"/>
      <c r="R320" s="11"/>
      <c r="S320" s="11"/>
      <c r="T320" s="11"/>
      <c r="U320" s="11"/>
      <c r="V320" s="11"/>
      <c r="W320" s="11"/>
      <c r="X320" s="11"/>
      <c r="Y320" s="11"/>
      <c r="Z320" s="11"/>
      <c r="AA320" s="11"/>
      <c r="AB320" s="11"/>
      <c r="AC320" s="11"/>
      <c r="AD320" s="4"/>
      <c r="AE320" s="11"/>
      <c r="AF320" s="11"/>
      <c r="AG320" s="11"/>
      <c r="AH320" s="11"/>
      <c r="AI320" s="11"/>
      <c r="AJ320" s="11"/>
      <c r="AK320" s="11"/>
      <c r="AL320" s="11"/>
      <c r="AM320" s="11"/>
      <c r="AN320" s="4"/>
      <c r="AO320" s="11"/>
      <c r="AP320" s="11"/>
      <c r="AQ320" s="11"/>
      <c r="AR320" s="11"/>
    </row>
    <row r="321" spans="1:44">
      <c r="A321" s="3"/>
      <c r="B321" s="3">
        <v>2013</v>
      </c>
      <c r="C321" s="9">
        <v>478484442.87</v>
      </c>
      <c r="D321" s="19"/>
      <c r="E321" s="19"/>
      <c r="F321" s="19"/>
      <c r="G321" s="19"/>
      <c r="H321" s="19"/>
      <c r="I321" s="19"/>
      <c r="J321" s="19"/>
      <c r="K321" s="11"/>
      <c r="L321" s="11"/>
      <c r="M321" s="11"/>
      <c r="N321" s="11"/>
      <c r="O321" s="11"/>
      <c r="P321" s="11"/>
      <c r="Q321" s="11"/>
      <c r="R321" s="11"/>
      <c r="S321" s="11"/>
      <c r="T321" s="11"/>
      <c r="U321" s="11"/>
      <c r="V321" s="11"/>
      <c r="W321" s="11"/>
      <c r="X321" s="11"/>
      <c r="Y321" s="11"/>
      <c r="Z321" s="11"/>
      <c r="AA321" s="11"/>
      <c r="AB321" s="11"/>
      <c r="AC321" s="11"/>
      <c r="AD321" s="4"/>
      <c r="AE321" s="11"/>
      <c r="AF321" s="11"/>
      <c r="AG321" s="11"/>
      <c r="AH321" s="11"/>
      <c r="AI321" s="11"/>
      <c r="AJ321" s="11"/>
      <c r="AK321" s="11"/>
      <c r="AL321" s="11"/>
      <c r="AM321" s="11"/>
      <c r="AN321" s="4"/>
      <c r="AO321" s="11"/>
      <c r="AP321" s="11"/>
      <c r="AQ321" s="11"/>
      <c r="AR321" s="11"/>
    </row>
    <row r="322" spans="1:44">
      <c r="A322" s="3"/>
      <c r="B322" s="3">
        <v>2012</v>
      </c>
      <c r="C322" s="9">
        <v>500072214.53</v>
      </c>
      <c r="D322" s="19"/>
      <c r="E322" s="19"/>
      <c r="F322" s="19"/>
      <c r="G322" s="19"/>
      <c r="H322" s="19"/>
      <c r="I322" s="19"/>
      <c r="J322" s="19"/>
      <c r="K322" s="11"/>
      <c r="L322" s="11"/>
      <c r="M322" s="11"/>
      <c r="N322" s="11"/>
      <c r="O322" s="11"/>
      <c r="P322" s="11"/>
      <c r="Q322" s="11"/>
      <c r="R322" s="11"/>
      <c r="S322" s="11"/>
      <c r="T322" s="11"/>
      <c r="U322" s="11"/>
      <c r="V322" s="11"/>
      <c r="W322" s="11"/>
      <c r="X322" s="11"/>
      <c r="Y322" s="11"/>
      <c r="Z322" s="11"/>
      <c r="AA322" s="11"/>
      <c r="AB322" s="11"/>
      <c r="AC322" s="11"/>
      <c r="AD322" s="4"/>
      <c r="AE322" s="11"/>
      <c r="AF322" s="11"/>
      <c r="AG322" s="11"/>
      <c r="AH322" s="11"/>
      <c r="AI322" s="11"/>
      <c r="AJ322" s="11"/>
      <c r="AK322" s="11"/>
      <c r="AL322" s="11"/>
      <c r="AM322" s="11"/>
      <c r="AN322" s="4"/>
      <c r="AO322" s="11"/>
      <c r="AP322" s="11"/>
      <c r="AQ322" s="11"/>
      <c r="AR322" s="11"/>
    </row>
    <row r="323" spans="1:44">
      <c r="A323" s="3"/>
      <c r="B323" s="3">
        <v>2011</v>
      </c>
      <c r="D323" s="19"/>
      <c r="E323" s="19"/>
      <c r="F323" s="19"/>
      <c r="G323" s="19"/>
      <c r="H323" s="19"/>
      <c r="I323" s="19"/>
      <c r="J323" s="19"/>
      <c r="K323" s="11"/>
      <c r="L323" s="11"/>
      <c r="M323" s="11"/>
      <c r="N323" s="11"/>
      <c r="O323" s="11"/>
      <c r="P323" s="11"/>
      <c r="Q323" s="11"/>
      <c r="R323" s="11"/>
      <c r="S323" s="11"/>
      <c r="T323" s="11"/>
      <c r="U323" s="11"/>
      <c r="V323" s="11"/>
      <c r="W323" s="11"/>
      <c r="X323" s="11"/>
      <c r="Y323" s="11"/>
      <c r="Z323" s="11"/>
      <c r="AA323" s="11"/>
      <c r="AB323" s="11"/>
      <c r="AC323" s="11"/>
      <c r="AD323" s="4"/>
      <c r="AE323" s="11"/>
      <c r="AF323" s="11"/>
      <c r="AG323" s="11"/>
      <c r="AH323" s="11"/>
      <c r="AI323" s="11"/>
      <c r="AJ323" s="11"/>
      <c r="AK323" s="11"/>
      <c r="AL323" s="11"/>
      <c r="AM323" s="11"/>
      <c r="AN323" s="4"/>
      <c r="AO323" s="11"/>
      <c r="AP323" s="11"/>
      <c r="AQ323" s="11"/>
      <c r="AR323" s="11"/>
    </row>
    <row r="324" spans="1:44">
      <c r="A324" s="3"/>
      <c r="B324" s="3">
        <v>2010</v>
      </c>
      <c r="D324" s="19"/>
      <c r="E324" s="19"/>
      <c r="F324" s="19"/>
      <c r="G324" s="19"/>
      <c r="H324" s="19"/>
      <c r="I324" s="19"/>
      <c r="J324" s="19"/>
      <c r="K324" s="11"/>
      <c r="L324" s="11"/>
      <c r="M324" s="11"/>
      <c r="N324" s="11"/>
      <c r="O324" s="11"/>
      <c r="P324" s="11"/>
      <c r="Q324" s="11"/>
      <c r="R324" s="11"/>
      <c r="S324" s="11"/>
      <c r="T324" s="11"/>
      <c r="U324" s="11"/>
      <c r="V324" s="11"/>
      <c r="W324" s="11"/>
      <c r="X324" s="11"/>
      <c r="Y324" s="11"/>
      <c r="Z324" s="11"/>
      <c r="AA324" s="11"/>
      <c r="AB324" s="11"/>
      <c r="AC324" s="11"/>
      <c r="AD324" s="4"/>
      <c r="AE324" s="11"/>
      <c r="AF324" s="11"/>
      <c r="AG324" s="11"/>
      <c r="AH324" s="11"/>
      <c r="AI324" s="11"/>
      <c r="AJ324" s="11"/>
      <c r="AK324" s="11"/>
      <c r="AL324" s="11"/>
      <c r="AM324" s="11"/>
      <c r="AN324" s="4"/>
      <c r="AO324" s="11"/>
      <c r="AP324" s="11"/>
      <c r="AQ324" s="11"/>
      <c r="AR324" s="11"/>
    </row>
    <row r="325" spans="1:44">
      <c r="A325" s="3" t="s">
        <v>79</v>
      </c>
      <c r="B325" s="3">
        <v>2023</v>
      </c>
      <c r="C325" s="9">
        <v>727011671.7</v>
      </c>
      <c r="D325" s="19"/>
      <c r="E325" s="19"/>
      <c r="F325" s="19"/>
      <c r="G325" s="19"/>
      <c r="H325" s="19"/>
      <c r="I325" s="19"/>
      <c r="J325" s="19"/>
      <c r="K325" s="11"/>
      <c r="L325" s="11"/>
      <c r="M325" s="11"/>
      <c r="N325" s="11"/>
      <c r="O325" s="11"/>
      <c r="P325" s="11"/>
      <c r="Q325" s="11"/>
      <c r="R325" s="11"/>
      <c r="S325" s="11"/>
      <c r="T325" s="11"/>
      <c r="U325" s="11"/>
      <c r="V325" s="11"/>
      <c r="W325" s="11"/>
      <c r="X325" s="11"/>
      <c r="Y325" s="11"/>
      <c r="Z325" s="11"/>
      <c r="AA325" s="11"/>
      <c r="AB325" s="11"/>
      <c r="AC325" s="11"/>
      <c r="AD325" s="4"/>
      <c r="AE325" s="11"/>
      <c r="AF325" s="11"/>
      <c r="AG325" s="11"/>
      <c r="AH325" s="11"/>
      <c r="AI325" s="11"/>
      <c r="AJ325" s="11"/>
      <c r="AK325" s="11"/>
      <c r="AL325" s="11"/>
      <c r="AM325" s="11"/>
      <c r="AN325" s="4"/>
      <c r="AO325" s="11"/>
      <c r="AP325" s="11"/>
      <c r="AQ325" s="11"/>
      <c r="AR325" s="11"/>
    </row>
    <row r="326" spans="1:44">
      <c r="A326" s="3"/>
      <c r="B326" s="3">
        <v>2022</v>
      </c>
      <c r="C326" s="9">
        <v>888432883.88</v>
      </c>
      <c r="D326" s="19"/>
      <c r="E326" s="19"/>
      <c r="F326" s="19"/>
      <c r="G326" s="19"/>
      <c r="H326" s="19"/>
      <c r="I326" s="19"/>
      <c r="J326" s="19"/>
      <c r="K326" s="11"/>
      <c r="L326" s="11"/>
      <c r="M326" s="11"/>
      <c r="N326" s="11"/>
      <c r="O326" s="11"/>
      <c r="P326" s="11"/>
      <c r="Q326" s="11"/>
      <c r="R326" s="11"/>
      <c r="S326" s="11"/>
      <c r="T326" s="11"/>
      <c r="U326" s="11"/>
      <c r="V326" s="11"/>
      <c r="W326" s="11"/>
      <c r="X326" s="11"/>
      <c r="Y326" s="11"/>
      <c r="Z326" s="11"/>
      <c r="AA326" s="11"/>
      <c r="AB326" s="11"/>
      <c r="AC326" s="11"/>
      <c r="AD326" s="4"/>
      <c r="AE326" s="11"/>
      <c r="AF326" s="11"/>
      <c r="AG326" s="11"/>
      <c r="AH326" s="11"/>
      <c r="AI326" s="11"/>
      <c r="AJ326" s="11"/>
      <c r="AK326" s="11"/>
      <c r="AL326" s="11"/>
      <c r="AM326" s="11"/>
      <c r="AN326" s="4"/>
      <c r="AO326" s="11"/>
      <c r="AP326" s="11"/>
      <c r="AQ326" s="11"/>
      <c r="AR326" s="11"/>
    </row>
    <row r="327" spans="1:44">
      <c r="A327" s="3"/>
      <c r="B327" s="3">
        <v>2021</v>
      </c>
      <c r="C327" s="9">
        <v>801309787.75</v>
      </c>
      <c r="D327" s="19"/>
      <c r="E327" s="19"/>
      <c r="F327" s="19"/>
      <c r="G327" s="19"/>
      <c r="H327" s="19"/>
      <c r="I327" s="19"/>
      <c r="J327" s="19"/>
      <c r="K327" s="11"/>
      <c r="L327" s="11"/>
      <c r="M327" s="11"/>
      <c r="N327" s="11"/>
      <c r="O327" s="11"/>
      <c r="P327" s="11"/>
      <c r="Q327" s="11"/>
      <c r="R327" s="11"/>
      <c r="S327" s="11"/>
      <c r="T327" s="11"/>
      <c r="U327" s="11"/>
      <c r="V327" s="11"/>
      <c r="W327" s="11"/>
      <c r="X327" s="11"/>
      <c r="Y327" s="11"/>
      <c r="Z327" s="11"/>
      <c r="AA327" s="11"/>
      <c r="AB327" s="11"/>
      <c r="AC327" s="11"/>
      <c r="AD327" s="4"/>
      <c r="AE327" s="11"/>
      <c r="AF327" s="11"/>
      <c r="AG327" s="11"/>
      <c r="AH327" s="11"/>
      <c r="AI327" s="11"/>
      <c r="AJ327" s="11"/>
      <c r="AK327" s="11"/>
      <c r="AL327" s="11"/>
      <c r="AM327" s="11"/>
      <c r="AN327" s="4"/>
      <c r="AO327" s="11"/>
      <c r="AP327" s="11"/>
      <c r="AQ327" s="11"/>
      <c r="AR327" s="11"/>
    </row>
    <row r="328" spans="1:44">
      <c r="A328" s="3"/>
      <c r="B328" s="3">
        <v>2020</v>
      </c>
      <c r="C328" s="9">
        <v>854021345.69</v>
      </c>
      <c r="D328" s="19"/>
      <c r="E328" s="19"/>
      <c r="F328" s="19"/>
      <c r="G328" s="19"/>
      <c r="H328" s="19"/>
      <c r="I328" s="19"/>
      <c r="J328" s="19"/>
      <c r="K328" s="11"/>
      <c r="L328" s="11"/>
      <c r="M328" s="11"/>
      <c r="N328" s="11"/>
      <c r="O328" s="11"/>
      <c r="P328" s="11"/>
      <c r="Q328" s="11"/>
      <c r="R328" s="11"/>
      <c r="S328" s="11"/>
      <c r="T328" s="11"/>
      <c r="U328" s="11"/>
      <c r="V328" s="11"/>
      <c r="W328" s="11"/>
      <c r="X328" s="11"/>
      <c r="Y328" s="11"/>
      <c r="Z328" s="11"/>
      <c r="AA328" s="11"/>
      <c r="AB328" s="11"/>
      <c r="AC328" s="11"/>
      <c r="AD328" s="4"/>
      <c r="AE328" s="11"/>
      <c r="AF328" s="11"/>
      <c r="AG328" s="11"/>
      <c r="AH328" s="11"/>
      <c r="AI328" s="11"/>
      <c r="AJ328" s="11"/>
      <c r="AK328" s="11"/>
      <c r="AL328" s="11"/>
      <c r="AM328" s="11"/>
      <c r="AN328" s="4"/>
      <c r="AO328" s="11"/>
      <c r="AP328" s="11"/>
      <c r="AQ328" s="11"/>
      <c r="AR328" s="11"/>
    </row>
    <row r="329" spans="1:44">
      <c r="A329" s="3"/>
      <c r="B329" s="3">
        <v>2019</v>
      </c>
      <c r="C329" s="9">
        <v>610335399.88</v>
      </c>
      <c r="D329" s="19"/>
      <c r="E329" s="19"/>
      <c r="F329" s="19"/>
      <c r="G329" s="19"/>
      <c r="H329" s="19"/>
      <c r="I329" s="19"/>
      <c r="J329" s="19"/>
      <c r="K329" s="11"/>
      <c r="L329" s="11"/>
      <c r="M329" s="11"/>
      <c r="N329" s="11"/>
      <c r="O329" s="11"/>
      <c r="P329" s="11"/>
      <c r="Q329" s="11"/>
      <c r="R329" s="11"/>
      <c r="S329" s="11"/>
      <c r="T329" s="11"/>
      <c r="U329" s="11"/>
      <c r="V329" s="11"/>
      <c r="W329" s="11"/>
      <c r="X329" s="11"/>
      <c r="Y329" s="11"/>
      <c r="Z329" s="11"/>
      <c r="AA329" s="11"/>
      <c r="AB329" s="11"/>
      <c r="AC329" s="11"/>
      <c r="AD329" s="4"/>
      <c r="AE329" s="11"/>
      <c r="AF329" s="11"/>
      <c r="AG329" s="11"/>
      <c r="AH329" s="11"/>
      <c r="AI329" s="11"/>
      <c r="AJ329" s="11"/>
      <c r="AK329" s="11"/>
      <c r="AL329" s="11"/>
      <c r="AM329" s="11"/>
      <c r="AN329" s="4"/>
      <c r="AO329" s="11"/>
      <c r="AP329" s="11"/>
      <c r="AQ329" s="11"/>
      <c r="AR329" s="11"/>
    </row>
    <row r="330" spans="1:44">
      <c r="A330" s="3"/>
      <c r="B330" s="3">
        <v>2018</v>
      </c>
      <c r="C330" s="9">
        <v>500505791.28</v>
      </c>
      <c r="D330" s="19"/>
      <c r="E330" s="19"/>
      <c r="F330" s="19"/>
      <c r="G330" s="19"/>
      <c r="H330" s="19"/>
      <c r="I330" s="19"/>
      <c r="J330" s="19"/>
      <c r="K330" s="11"/>
      <c r="L330" s="11"/>
      <c r="M330" s="11"/>
      <c r="N330" s="11"/>
      <c r="O330" s="11"/>
      <c r="P330" s="11"/>
      <c r="Q330" s="11"/>
      <c r="R330" s="11"/>
      <c r="S330" s="11"/>
      <c r="T330" s="11"/>
      <c r="U330" s="11"/>
      <c r="V330" s="11"/>
      <c r="W330" s="11"/>
      <c r="X330" s="11"/>
      <c r="Y330" s="11"/>
      <c r="Z330" s="11"/>
      <c r="AA330" s="11"/>
      <c r="AB330" s="11"/>
      <c r="AC330" s="11"/>
      <c r="AD330" s="4"/>
      <c r="AE330" s="11"/>
      <c r="AF330" s="11"/>
      <c r="AG330" s="11"/>
      <c r="AH330" s="11"/>
      <c r="AI330" s="11"/>
      <c r="AJ330" s="11"/>
      <c r="AK330" s="11"/>
      <c r="AL330" s="11"/>
      <c r="AM330" s="11"/>
      <c r="AN330" s="4"/>
      <c r="AO330" s="11"/>
      <c r="AP330" s="11"/>
      <c r="AQ330" s="11"/>
      <c r="AR330" s="11"/>
    </row>
    <row r="331" spans="1:44">
      <c r="A331" s="3"/>
      <c r="B331" s="3">
        <v>2017</v>
      </c>
      <c r="C331" s="9">
        <v>618622613.22</v>
      </c>
      <c r="D331" s="19"/>
      <c r="E331" s="19"/>
      <c r="F331" s="19"/>
      <c r="G331" s="19"/>
      <c r="H331" s="19"/>
      <c r="I331" s="19"/>
      <c r="J331" s="19"/>
      <c r="K331" s="11"/>
      <c r="L331" s="11"/>
      <c r="M331" s="11"/>
      <c r="N331" s="11"/>
      <c r="O331" s="11"/>
      <c r="P331" s="11"/>
      <c r="Q331" s="11"/>
      <c r="R331" s="11"/>
      <c r="S331" s="11"/>
      <c r="T331" s="11"/>
      <c r="U331" s="11"/>
      <c r="V331" s="11"/>
      <c r="W331" s="11"/>
      <c r="X331" s="11"/>
      <c r="Y331" s="11"/>
      <c r="Z331" s="11"/>
      <c r="AA331" s="11"/>
      <c r="AB331" s="11"/>
      <c r="AC331" s="11"/>
      <c r="AD331" s="4"/>
      <c r="AE331" s="11"/>
      <c r="AF331" s="11"/>
      <c r="AG331" s="11"/>
      <c r="AH331" s="11"/>
      <c r="AI331" s="11"/>
      <c r="AJ331" s="11"/>
      <c r="AK331" s="11"/>
      <c r="AL331" s="11"/>
      <c r="AM331" s="11"/>
      <c r="AN331" s="4"/>
      <c r="AO331" s="11"/>
      <c r="AP331" s="11"/>
      <c r="AQ331" s="11"/>
      <c r="AR331" s="11"/>
    </row>
    <row r="332" spans="1:44">
      <c r="A332" s="3"/>
      <c r="B332" s="3">
        <v>2016</v>
      </c>
      <c r="C332" s="9">
        <v>317510416.67</v>
      </c>
      <c r="D332" s="19"/>
      <c r="E332" s="19"/>
      <c r="F332" s="19"/>
      <c r="G332" s="19"/>
      <c r="H332" s="19"/>
      <c r="I332" s="19"/>
      <c r="J332" s="19"/>
      <c r="K332" s="11"/>
      <c r="L332" s="11"/>
      <c r="M332" s="11"/>
      <c r="N332" s="11"/>
      <c r="O332" s="11"/>
      <c r="P332" s="11"/>
      <c r="Q332" s="11"/>
      <c r="R332" s="11"/>
      <c r="S332" s="11"/>
      <c r="T332" s="11"/>
      <c r="U332" s="11"/>
      <c r="V332" s="11"/>
      <c r="W332" s="11"/>
      <c r="X332" s="11"/>
      <c r="Y332" s="11"/>
      <c r="Z332" s="11"/>
      <c r="AA332" s="11"/>
      <c r="AB332" s="11"/>
      <c r="AC332" s="11"/>
      <c r="AD332" s="4"/>
      <c r="AE332" s="11"/>
      <c r="AF332" s="11"/>
      <c r="AG332" s="11"/>
      <c r="AH332" s="11"/>
      <c r="AI332" s="11"/>
      <c r="AJ332" s="11"/>
      <c r="AK332" s="11"/>
      <c r="AL332" s="11"/>
      <c r="AM332" s="11"/>
      <c r="AN332" s="4"/>
      <c r="AO332" s="11"/>
      <c r="AP332" s="11"/>
      <c r="AQ332" s="11"/>
      <c r="AR332" s="11"/>
    </row>
    <row r="333" spans="1:44">
      <c r="A333" s="3"/>
      <c r="B333" s="3">
        <v>2015</v>
      </c>
      <c r="C333" s="9">
        <v>241625960.66</v>
      </c>
      <c r="D333" s="19"/>
      <c r="E333" s="19"/>
      <c r="F333" s="19"/>
      <c r="G333" s="19"/>
      <c r="H333" s="19"/>
      <c r="I333" s="19"/>
      <c r="J333" s="19"/>
      <c r="K333" s="11"/>
      <c r="L333" s="11"/>
      <c r="M333" s="11"/>
      <c r="N333" s="11"/>
      <c r="O333" s="11"/>
      <c r="P333" s="11"/>
      <c r="Q333" s="11"/>
      <c r="R333" s="11"/>
      <c r="S333" s="11"/>
      <c r="T333" s="11"/>
      <c r="U333" s="11"/>
      <c r="V333" s="11"/>
      <c r="W333" s="11"/>
      <c r="X333" s="11"/>
      <c r="Y333" s="11"/>
      <c r="Z333" s="11"/>
      <c r="AA333" s="11"/>
      <c r="AB333" s="11"/>
      <c r="AC333" s="11"/>
      <c r="AD333" s="4"/>
      <c r="AE333" s="11"/>
      <c r="AF333" s="11"/>
      <c r="AG333" s="11"/>
      <c r="AH333" s="11"/>
      <c r="AI333" s="11"/>
      <c r="AJ333" s="11"/>
      <c r="AK333" s="11"/>
      <c r="AL333" s="11"/>
      <c r="AM333" s="11"/>
      <c r="AN333" s="4"/>
      <c r="AO333" s="11"/>
      <c r="AP333" s="11"/>
      <c r="AQ333" s="11"/>
      <c r="AR333" s="11"/>
    </row>
    <row r="334" spans="1:44">
      <c r="A334" s="3"/>
      <c r="B334" s="3">
        <v>2014</v>
      </c>
      <c r="C334" s="9">
        <v>181712166.42</v>
      </c>
      <c r="D334" s="19"/>
      <c r="E334" s="19"/>
      <c r="F334" s="19"/>
      <c r="G334" s="19"/>
      <c r="H334" s="19"/>
      <c r="I334" s="19"/>
      <c r="J334" s="19"/>
      <c r="K334" s="11"/>
      <c r="L334" s="11"/>
      <c r="M334" s="11"/>
      <c r="N334" s="11"/>
      <c r="O334" s="11"/>
      <c r="P334" s="11"/>
      <c r="Q334" s="11"/>
      <c r="R334" s="11"/>
      <c r="S334" s="11"/>
      <c r="T334" s="11"/>
      <c r="U334" s="11"/>
      <c r="V334" s="11"/>
      <c r="W334" s="11"/>
      <c r="X334" s="11"/>
      <c r="Y334" s="11"/>
      <c r="Z334" s="11"/>
      <c r="AA334" s="11"/>
      <c r="AB334" s="11"/>
      <c r="AC334" s="11"/>
      <c r="AD334" s="4"/>
      <c r="AE334" s="11"/>
      <c r="AF334" s="11"/>
      <c r="AG334" s="11"/>
      <c r="AH334" s="11"/>
      <c r="AI334" s="11"/>
      <c r="AJ334" s="11"/>
      <c r="AK334" s="11"/>
      <c r="AL334" s="11"/>
      <c r="AM334" s="11"/>
      <c r="AN334" s="4"/>
      <c r="AO334" s="11"/>
      <c r="AP334" s="11"/>
      <c r="AQ334" s="11"/>
      <c r="AR334" s="11"/>
    </row>
    <row r="335" spans="1:44">
      <c r="A335" s="3"/>
      <c r="B335" s="3">
        <v>2013</v>
      </c>
      <c r="C335" s="9">
        <v>178328171.64</v>
      </c>
      <c r="D335" s="19"/>
      <c r="E335" s="19"/>
      <c r="F335" s="19"/>
      <c r="G335" s="19"/>
      <c r="H335" s="19"/>
      <c r="I335" s="19"/>
      <c r="J335" s="19"/>
      <c r="K335" s="11"/>
      <c r="L335" s="11"/>
      <c r="M335" s="11"/>
      <c r="N335" s="11"/>
      <c r="O335" s="11"/>
      <c r="P335" s="11"/>
      <c r="Q335" s="11"/>
      <c r="R335" s="11"/>
      <c r="S335" s="11"/>
      <c r="T335" s="11"/>
      <c r="U335" s="11"/>
      <c r="V335" s="11"/>
      <c r="W335" s="11"/>
      <c r="X335" s="11"/>
      <c r="Y335" s="11"/>
      <c r="Z335" s="11"/>
      <c r="AA335" s="11"/>
      <c r="AB335" s="11"/>
      <c r="AC335" s="11"/>
      <c r="AD335" s="4"/>
      <c r="AE335" s="11"/>
      <c r="AF335" s="11"/>
      <c r="AG335" s="11"/>
      <c r="AH335" s="11"/>
      <c r="AI335" s="11"/>
      <c r="AJ335" s="11"/>
      <c r="AK335" s="11"/>
      <c r="AL335" s="11"/>
      <c r="AM335" s="11"/>
      <c r="AN335" s="4"/>
      <c r="AO335" s="11"/>
      <c r="AP335" s="11"/>
      <c r="AQ335" s="11"/>
      <c r="AR335" s="11"/>
    </row>
    <row r="336" spans="1:44">
      <c r="A336" s="3"/>
      <c r="B336" s="3">
        <v>2012</v>
      </c>
      <c r="C336" s="9">
        <v>168005500</v>
      </c>
      <c r="D336" s="19"/>
      <c r="E336" s="19"/>
      <c r="F336" s="19"/>
      <c r="G336" s="19"/>
      <c r="H336" s="19"/>
      <c r="I336" s="19"/>
      <c r="J336" s="19"/>
      <c r="K336" s="11"/>
      <c r="L336" s="11"/>
      <c r="M336" s="11"/>
      <c r="N336" s="11"/>
      <c r="O336" s="11"/>
      <c r="P336" s="11"/>
      <c r="Q336" s="11"/>
      <c r="R336" s="11"/>
      <c r="S336" s="11"/>
      <c r="T336" s="11"/>
      <c r="U336" s="11"/>
      <c r="V336" s="11"/>
      <c r="W336" s="11"/>
      <c r="X336" s="11"/>
      <c r="Y336" s="11"/>
      <c r="Z336" s="11"/>
      <c r="AA336" s="11"/>
      <c r="AB336" s="11"/>
      <c r="AC336" s="11"/>
      <c r="AD336" s="4"/>
      <c r="AE336" s="11"/>
      <c r="AF336" s="11"/>
      <c r="AG336" s="11"/>
      <c r="AH336" s="11"/>
      <c r="AI336" s="11"/>
      <c r="AJ336" s="11"/>
      <c r="AK336" s="11"/>
      <c r="AL336" s="11"/>
      <c r="AM336" s="11"/>
      <c r="AN336" s="4"/>
      <c r="AO336" s="11"/>
      <c r="AP336" s="11"/>
      <c r="AQ336" s="11"/>
      <c r="AR336" s="11"/>
    </row>
    <row r="337" spans="1:44">
      <c r="A337" s="3"/>
      <c r="B337" s="3">
        <v>2011</v>
      </c>
      <c r="D337" s="19"/>
      <c r="E337" s="19"/>
      <c r="F337" s="19"/>
      <c r="G337" s="19"/>
      <c r="H337" s="19"/>
      <c r="I337" s="19"/>
      <c r="J337" s="19"/>
      <c r="K337" s="11"/>
      <c r="L337" s="11"/>
      <c r="M337" s="11"/>
      <c r="N337" s="11"/>
      <c r="O337" s="11"/>
      <c r="P337" s="11"/>
      <c r="Q337" s="11"/>
      <c r="R337" s="11"/>
      <c r="S337" s="11"/>
      <c r="T337" s="11"/>
      <c r="U337" s="11"/>
      <c r="V337" s="11"/>
      <c r="W337" s="11"/>
      <c r="X337" s="11"/>
      <c r="Y337" s="11"/>
      <c r="Z337" s="11"/>
      <c r="AA337" s="11"/>
      <c r="AB337" s="11"/>
      <c r="AC337" s="11"/>
      <c r="AD337" s="4"/>
      <c r="AE337" s="11"/>
      <c r="AF337" s="11"/>
      <c r="AG337" s="11"/>
      <c r="AH337" s="11"/>
      <c r="AI337" s="11"/>
      <c r="AJ337" s="11"/>
      <c r="AK337" s="11"/>
      <c r="AL337" s="11"/>
      <c r="AM337" s="11"/>
      <c r="AN337" s="4"/>
      <c r="AO337" s="11"/>
      <c r="AP337" s="11"/>
      <c r="AQ337" s="11"/>
      <c r="AR337" s="11"/>
    </row>
    <row r="338" spans="1:44">
      <c r="A338" s="3"/>
      <c r="B338" s="3">
        <v>2010</v>
      </c>
      <c r="D338" s="19"/>
      <c r="E338" s="19"/>
      <c r="F338" s="19"/>
      <c r="G338" s="19"/>
      <c r="H338" s="19"/>
      <c r="I338" s="19"/>
      <c r="J338" s="19"/>
      <c r="K338" s="11"/>
      <c r="L338" s="11"/>
      <c r="M338" s="11"/>
      <c r="N338" s="11"/>
      <c r="O338" s="11"/>
      <c r="P338" s="11"/>
      <c r="Q338" s="11"/>
      <c r="R338" s="11"/>
      <c r="S338" s="11"/>
      <c r="T338" s="11"/>
      <c r="U338" s="11"/>
      <c r="V338" s="11"/>
      <c r="W338" s="11"/>
      <c r="X338" s="11"/>
      <c r="Y338" s="11"/>
      <c r="Z338" s="11"/>
      <c r="AA338" s="11"/>
      <c r="AB338" s="11"/>
      <c r="AC338" s="11"/>
      <c r="AD338" s="4"/>
      <c r="AE338" s="11"/>
      <c r="AF338" s="11"/>
      <c r="AG338" s="11"/>
      <c r="AH338" s="11"/>
      <c r="AI338" s="11"/>
      <c r="AJ338" s="11"/>
      <c r="AK338" s="11"/>
      <c r="AL338" s="11"/>
      <c r="AM338" s="11"/>
      <c r="AN338" s="4"/>
      <c r="AO338" s="11"/>
      <c r="AP338" s="11"/>
      <c r="AQ338" s="11"/>
      <c r="AR338" s="11"/>
    </row>
    <row r="339" spans="1:44">
      <c r="A339" s="3" t="s">
        <v>80</v>
      </c>
      <c r="B339" s="3">
        <v>2023</v>
      </c>
      <c r="C339" s="9">
        <v>559847316.93</v>
      </c>
      <c r="D339" s="19"/>
      <c r="E339" s="19"/>
      <c r="F339" s="19"/>
      <c r="G339" s="19"/>
      <c r="H339" s="19"/>
      <c r="I339" s="19"/>
      <c r="J339" s="19"/>
      <c r="K339" s="11"/>
      <c r="L339" s="11"/>
      <c r="M339" s="11"/>
      <c r="N339" s="11"/>
      <c r="O339" s="11"/>
      <c r="P339" s="11"/>
      <c r="Q339" s="11"/>
      <c r="R339" s="11"/>
      <c r="S339" s="11"/>
      <c r="T339" s="11"/>
      <c r="U339" s="11"/>
      <c r="V339" s="11"/>
      <c r="W339" s="11"/>
      <c r="X339" s="11"/>
      <c r="Y339" s="11"/>
      <c r="Z339" s="11"/>
      <c r="AA339" s="11"/>
      <c r="AB339" s="11"/>
      <c r="AC339" s="11"/>
      <c r="AD339" s="4"/>
      <c r="AE339" s="11"/>
      <c r="AF339" s="11"/>
      <c r="AG339" s="11"/>
      <c r="AH339" s="11"/>
      <c r="AI339" s="11"/>
      <c r="AJ339" s="11"/>
      <c r="AK339" s="11"/>
      <c r="AL339" s="11"/>
      <c r="AM339" s="11"/>
      <c r="AN339" s="4"/>
      <c r="AO339" s="11"/>
      <c r="AP339" s="11"/>
      <c r="AQ339" s="11"/>
      <c r="AR339" s="11"/>
    </row>
    <row r="340" spans="1:44">
      <c r="A340" s="3"/>
      <c r="B340" s="3">
        <v>2022</v>
      </c>
      <c r="C340" s="9">
        <v>737415012.34</v>
      </c>
      <c r="D340" s="19"/>
      <c r="E340" s="19"/>
      <c r="F340" s="19"/>
      <c r="G340" s="19"/>
      <c r="H340" s="19"/>
      <c r="I340" s="19"/>
      <c r="J340" s="19"/>
      <c r="K340" s="11"/>
      <c r="L340" s="11"/>
      <c r="M340" s="11"/>
      <c r="N340" s="11"/>
      <c r="O340" s="11"/>
      <c r="P340" s="11"/>
      <c r="Q340" s="11"/>
      <c r="R340" s="11"/>
      <c r="S340" s="11"/>
      <c r="T340" s="11"/>
      <c r="U340" s="11"/>
      <c r="V340" s="11"/>
      <c r="W340" s="11"/>
      <c r="X340" s="11"/>
      <c r="Y340" s="11"/>
      <c r="Z340" s="11"/>
      <c r="AA340" s="11"/>
      <c r="AB340" s="11"/>
      <c r="AC340" s="11"/>
      <c r="AD340" s="4"/>
      <c r="AE340" s="11"/>
      <c r="AF340" s="11"/>
      <c r="AG340" s="11"/>
      <c r="AH340" s="11"/>
      <c r="AI340" s="11"/>
      <c r="AJ340" s="11"/>
      <c r="AK340" s="11"/>
      <c r="AL340" s="11"/>
      <c r="AM340" s="11"/>
      <c r="AN340" s="4"/>
      <c r="AO340" s="11"/>
      <c r="AP340" s="11"/>
      <c r="AQ340" s="11"/>
      <c r="AR340" s="11"/>
    </row>
    <row r="341" spans="1:44">
      <c r="A341" s="3"/>
      <c r="B341" s="3">
        <v>2021</v>
      </c>
      <c r="C341" s="9">
        <v>1538119084.28</v>
      </c>
      <c r="D341" s="19"/>
      <c r="E341" s="19"/>
      <c r="F341" s="19"/>
      <c r="G341" s="19"/>
      <c r="H341" s="19"/>
      <c r="I341" s="19"/>
      <c r="J341" s="19"/>
      <c r="K341" s="11"/>
      <c r="L341" s="11"/>
      <c r="M341" s="11"/>
      <c r="N341" s="11"/>
      <c r="O341" s="11"/>
      <c r="P341" s="11"/>
      <c r="Q341" s="11"/>
      <c r="R341" s="11"/>
      <c r="S341" s="11"/>
      <c r="T341" s="11"/>
      <c r="U341" s="11"/>
      <c r="V341" s="11"/>
      <c r="W341" s="11"/>
      <c r="X341" s="11"/>
      <c r="Y341" s="11"/>
      <c r="Z341" s="11"/>
      <c r="AA341" s="11"/>
      <c r="AB341" s="11"/>
      <c r="AC341" s="11"/>
      <c r="AD341" s="4"/>
      <c r="AE341" s="11"/>
      <c r="AF341" s="11"/>
      <c r="AG341" s="11"/>
      <c r="AH341" s="11"/>
      <c r="AI341" s="11"/>
      <c r="AJ341" s="11"/>
      <c r="AK341" s="11"/>
      <c r="AL341" s="11"/>
      <c r="AM341" s="11"/>
      <c r="AN341" s="4"/>
      <c r="AO341" s="11"/>
      <c r="AP341" s="11"/>
      <c r="AQ341" s="11"/>
      <c r="AR341" s="11"/>
    </row>
    <row r="342" spans="1:44">
      <c r="A342" s="3"/>
      <c r="B342" s="3">
        <v>2020</v>
      </c>
      <c r="C342" s="9">
        <v>2225852353.25</v>
      </c>
      <c r="D342" s="19"/>
      <c r="E342" s="19"/>
      <c r="F342" s="19"/>
      <c r="G342" s="19"/>
      <c r="H342" s="19"/>
      <c r="I342" s="19"/>
      <c r="J342" s="19"/>
      <c r="K342" s="11"/>
      <c r="L342" s="11"/>
      <c r="M342" s="11"/>
      <c r="N342" s="11"/>
      <c r="O342" s="11"/>
      <c r="P342" s="11"/>
      <c r="Q342" s="11"/>
      <c r="R342" s="11"/>
      <c r="S342" s="11"/>
      <c r="T342" s="11"/>
      <c r="U342" s="11"/>
      <c r="V342" s="11"/>
      <c r="W342" s="11"/>
      <c r="X342" s="11"/>
      <c r="Y342" s="11"/>
      <c r="Z342" s="11"/>
      <c r="AA342" s="11"/>
      <c r="AB342" s="11"/>
      <c r="AC342" s="11"/>
      <c r="AD342" s="4"/>
      <c r="AE342" s="11"/>
      <c r="AF342" s="11"/>
      <c r="AG342" s="11"/>
      <c r="AH342" s="11"/>
      <c r="AI342" s="11"/>
      <c r="AJ342" s="11"/>
      <c r="AK342" s="11"/>
      <c r="AL342" s="11"/>
      <c r="AM342" s="11"/>
      <c r="AN342" s="4"/>
      <c r="AO342" s="11"/>
      <c r="AP342" s="11"/>
      <c r="AQ342" s="11"/>
      <c r="AR342" s="11"/>
    </row>
    <row r="343" spans="1:44">
      <c r="A343" s="3"/>
      <c r="B343" s="3">
        <v>2019</v>
      </c>
      <c r="C343" s="9">
        <v>2433079973.84</v>
      </c>
      <c r="D343" s="19"/>
      <c r="E343" s="19"/>
      <c r="F343" s="19"/>
      <c r="G343" s="19"/>
      <c r="H343" s="19"/>
      <c r="I343" s="19"/>
      <c r="J343" s="19"/>
      <c r="K343" s="11"/>
      <c r="L343" s="11"/>
      <c r="M343" s="11"/>
      <c r="N343" s="11"/>
      <c r="O343" s="11"/>
      <c r="P343" s="11"/>
      <c r="Q343" s="11"/>
      <c r="R343" s="11"/>
      <c r="S343" s="11"/>
      <c r="T343" s="11"/>
      <c r="U343" s="11"/>
      <c r="V343" s="11"/>
      <c r="W343" s="11"/>
      <c r="X343" s="11"/>
      <c r="Y343" s="11"/>
      <c r="Z343" s="11"/>
      <c r="AA343" s="11"/>
      <c r="AB343" s="11"/>
      <c r="AC343" s="11"/>
      <c r="AD343" s="4"/>
      <c r="AE343" s="11"/>
      <c r="AF343" s="11"/>
      <c r="AG343" s="11"/>
      <c r="AH343" s="11"/>
      <c r="AI343" s="11"/>
      <c r="AJ343" s="11"/>
      <c r="AK343" s="11"/>
      <c r="AL343" s="11"/>
      <c r="AM343" s="11"/>
      <c r="AN343" s="4"/>
      <c r="AO343" s="11"/>
      <c r="AP343" s="11"/>
      <c r="AQ343" s="11"/>
      <c r="AR343" s="11"/>
    </row>
    <row r="344" spans="1:44">
      <c r="A344" s="3"/>
      <c r="B344" s="3">
        <v>2018</v>
      </c>
      <c r="C344" s="9">
        <v>2154116231.36</v>
      </c>
      <c r="D344" s="19"/>
      <c r="E344" s="19"/>
      <c r="F344" s="19"/>
      <c r="G344" s="19"/>
      <c r="H344" s="19"/>
      <c r="I344" s="19"/>
      <c r="J344" s="19"/>
      <c r="K344" s="11"/>
      <c r="L344" s="11"/>
      <c r="M344" s="11"/>
      <c r="N344" s="11"/>
      <c r="O344" s="11"/>
      <c r="P344" s="11"/>
      <c r="Q344" s="11"/>
      <c r="R344" s="11"/>
      <c r="S344" s="11"/>
      <c r="T344" s="11"/>
      <c r="U344" s="11"/>
      <c r="V344" s="11"/>
      <c r="W344" s="11"/>
      <c r="X344" s="11"/>
      <c r="Y344" s="11"/>
      <c r="Z344" s="11"/>
      <c r="AA344" s="11"/>
      <c r="AB344" s="11"/>
      <c r="AC344" s="11"/>
      <c r="AD344" s="4"/>
      <c r="AE344" s="11"/>
      <c r="AF344" s="11"/>
      <c r="AG344" s="11"/>
      <c r="AH344" s="11"/>
      <c r="AI344" s="11"/>
      <c r="AJ344" s="11"/>
      <c r="AK344" s="11"/>
      <c r="AL344" s="11"/>
      <c r="AM344" s="11"/>
      <c r="AN344" s="4"/>
      <c r="AO344" s="11"/>
      <c r="AP344" s="11"/>
      <c r="AQ344" s="11"/>
      <c r="AR344" s="11"/>
    </row>
    <row r="345" spans="1:44">
      <c r="A345" s="3"/>
      <c r="B345" s="3">
        <v>2017</v>
      </c>
      <c r="C345" s="9">
        <v>2758883760.66</v>
      </c>
      <c r="D345" s="19"/>
      <c r="E345" s="19"/>
      <c r="F345" s="19"/>
      <c r="G345" s="19"/>
      <c r="H345" s="19"/>
      <c r="I345" s="19"/>
      <c r="J345" s="19"/>
      <c r="K345" s="11"/>
      <c r="L345" s="11"/>
      <c r="M345" s="11"/>
      <c r="N345" s="11"/>
      <c r="O345" s="11"/>
      <c r="P345" s="11"/>
      <c r="Q345" s="11"/>
      <c r="R345" s="11"/>
      <c r="S345" s="11"/>
      <c r="T345" s="11"/>
      <c r="U345" s="11"/>
      <c r="V345" s="11"/>
      <c r="W345" s="11"/>
      <c r="X345" s="11"/>
      <c r="Y345" s="11"/>
      <c r="Z345" s="11"/>
      <c r="AA345" s="11"/>
      <c r="AB345" s="11"/>
      <c r="AC345" s="11"/>
      <c r="AD345" s="4"/>
      <c r="AE345" s="11"/>
      <c r="AF345" s="11"/>
      <c r="AG345" s="11"/>
      <c r="AH345" s="11"/>
      <c r="AI345" s="11"/>
      <c r="AJ345" s="11"/>
      <c r="AK345" s="11"/>
      <c r="AL345" s="11"/>
      <c r="AM345" s="11"/>
      <c r="AN345" s="4"/>
      <c r="AO345" s="11"/>
      <c r="AP345" s="11"/>
      <c r="AQ345" s="11"/>
      <c r="AR345" s="11"/>
    </row>
    <row r="346" spans="1:44">
      <c r="A346" s="3"/>
      <c r="B346" s="3">
        <v>2016</v>
      </c>
      <c r="C346" s="9">
        <v>2795340541.19</v>
      </c>
      <c r="D346" s="19"/>
      <c r="E346" s="19"/>
      <c r="F346" s="19"/>
      <c r="G346" s="19"/>
      <c r="H346" s="19"/>
      <c r="I346" s="19"/>
      <c r="J346" s="19"/>
      <c r="K346" s="11"/>
      <c r="L346" s="11"/>
      <c r="M346" s="11"/>
      <c r="N346" s="11"/>
      <c r="O346" s="11"/>
      <c r="P346" s="11"/>
      <c r="Q346" s="11"/>
      <c r="R346" s="11"/>
      <c r="S346" s="11"/>
      <c r="T346" s="11"/>
      <c r="U346" s="11"/>
      <c r="V346" s="11"/>
      <c r="W346" s="11"/>
      <c r="X346" s="11"/>
      <c r="Y346" s="11"/>
      <c r="Z346" s="11"/>
      <c r="AA346" s="11"/>
      <c r="AB346" s="11"/>
      <c r="AC346" s="11"/>
      <c r="AD346" s="4"/>
      <c r="AE346" s="11"/>
      <c r="AF346" s="11"/>
      <c r="AG346" s="11"/>
      <c r="AH346" s="11"/>
      <c r="AI346" s="11"/>
      <c r="AJ346" s="11"/>
      <c r="AK346" s="11"/>
      <c r="AL346" s="11"/>
      <c r="AM346" s="11"/>
      <c r="AN346" s="4"/>
      <c r="AO346" s="11"/>
      <c r="AP346" s="11"/>
      <c r="AQ346" s="11"/>
      <c r="AR346" s="11"/>
    </row>
    <row r="347" spans="1:44">
      <c r="A347" s="3"/>
      <c r="B347" s="3">
        <v>2015</v>
      </c>
      <c r="C347" s="9">
        <v>2570368467.58</v>
      </c>
      <c r="D347" s="19"/>
      <c r="E347" s="19"/>
      <c r="F347" s="19"/>
      <c r="G347" s="19"/>
      <c r="H347" s="19"/>
      <c r="I347" s="19"/>
      <c r="J347" s="19"/>
      <c r="K347" s="11"/>
      <c r="L347" s="11"/>
      <c r="M347" s="11"/>
      <c r="N347" s="11"/>
      <c r="O347" s="11"/>
      <c r="P347" s="11"/>
      <c r="Q347" s="11"/>
      <c r="R347" s="11"/>
      <c r="S347" s="11"/>
      <c r="T347" s="11"/>
      <c r="U347" s="11"/>
      <c r="V347" s="11"/>
      <c r="W347" s="11"/>
      <c r="X347" s="11"/>
      <c r="Y347" s="11"/>
      <c r="Z347" s="11"/>
      <c r="AA347" s="11"/>
      <c r="AB347" s="11"/>
      <c r="AC347" s="11"/>
      <c r="AD347" s="4"/>
      <c r="AE347" s="11"/>
      <c r="AF347" s="11"/>
      <c r="AG347" s="11"/>
      <c r="AH347" s="11"/>
      <c r="AI347" s="11"/>
      <c r="AJ347" s="11"/>
      <c r="AK347" s="11"/>
      <c r="AL347" s="11"/>
      <c r="AM347" s="11"/>
      <c r="AN347" s="4"/>
      <c r="AO347" s="11"/>
      <c r="AP347" s="11"/>
      <c r="AQ347" s="11"/>
      <c r="AR347" s="11"/>
    </row>
    <row r="348" spans="1:44">
      <c r="A348" s="3"/>
      <c r="B348" s="3">
        <v>2014</v>
      </c>
      <c r="C348" s="9">
        <v>314879121.17</v>
      </c>
      <c r="D348" s="19"/>
      <c r="E348" s="19"/>
      <c r="F348" s="19"/>
      <c r="G348" s="19"/>
      <c r="H348" s="19"/>
      <c r="I348" s="19"/>
      <c r="J348" s="19"/>
      <c r="K348" s="11"/>
      <c r="L348" s="11"/>
      <c r="M348" s="11"/>
      <c r="N348" s="11"/>
      <c r="O348" s="11"/>
      <c r="P348" s="11"/>
      <c r="Q348" s="11"/>
      <c r="R348" s="11"/>
      <c r="S348" s="11"/>
      <c r="T348" s="11"/>
      <c r="U348" s="11"/>
      <c r="V348" s="11"/>
      <c r="W348" s="11"/>
      <c r="X348" s="11"/>
      <c r="Y348" s="11"/>
      <c r="Z348" s="11"/>
      <c r="AA348" s="11"/>
      <c r="AB348" s="11"/>
      <c r="AC348" s="11"/>
      <c r="AD348" s="4"/>
      <c r="AE348" s="11"/>
      <c r="AF348" s="11"/>
      <c r="AG348" s="11"/>
      <c r="AH348" s="11"/>
      <c r="AI348" s="11"/>
      <c r="AJ348" s="11"/>
      <c r="AK348" s="11"/>
      <c r="AL348" s="11"/>
      <c r="AM348" s="11"/>
      <c r="AN348" s="4"/>
      <c r="AO348" s="11"/>
      <c r="AP348" s="11"/>
      <c r="AQ348" s="11"/>
      <c r="AR348" s="11"/>
    </row>
    <row r="349" spans="1:44">
      <c r="A349" s="3"/>
      <c r="B349" s="3">
        <v>2013</v>
      </c>
      <c r="C349" s="9">
        <v>313331080.52</v>
      </c>
      <c r="D349" s="19"/>
      <c r="E349" s="19"/>
      <c r="F349" s="19"/>
      <c r="G349" s="19"/>
      <c r="H349" s="19"/>
      <c r="I349" s="19"/>
      <c r="J349" s="19"/>
      <c r="K349" s="11"/>
      <c r="L349" s="11"/>
      <c r="M349" s="11"/>
      <c r="N349" s="11"/>
      <c r="O349" s="11"/>
      <c r="P349" s="11"/>
      <c r="Q349" s="11"/>
      <c r="R349" s="11"/>
      <c r="S349" s="11"/>
      <c r="T349" s="11"/>
      <c r="U349" s="11"/>
      <c r="V349" s="11"/>
      <c r="W349" s="11"/>
      <c r="X349" s="11"/>
      <c r="Y349" s="11"/>
      <c r="Z349" s="11"/>
      <c r="AA349" s="11"/>
      <c r="AB349" s="11"/>
      <c r="AC349" s="11"/>
      <c r="AD349" s="4"/>
      <c r="AE349" s="11"/>
      <c r="AF349" s="11"/>
      <c r="AG349" s="11"/>
      <c r="AH349" s="11"/>
      <c r="AI349" s="11"/>
      <c r="AJ349" s="11"/>
      <c r="AK349" s="11"/>
      <c r="AL349" s="11"/>
      <c r="AM349" s="11"/>
      <c r="AN349" s="4"/>
      <c r="AO349" s="11"/>
      <c r="AP349" s="11"/>
      <c r="AQ349" s="11"/>
      <c r="AR349" s="11"/>
    </row>
    <row r="350" spans="1:44">
      <c r="A350" s="3"/>
      <c r="B350" s="3">
        <v>2012</v>
      </c>
      <c r="C350" s="9">
        <v>332721464.72</v>
      </c>
      <c r="D350" s="19"/>
      <c r="E350" s="19"/>
      <c r="F350" s="19"/>
      <c r="G350" s="19"/>
      <c r="H350" s="19"/>
      <c r="I350" s="19"/>
      <c r="J350" s="19"/>
      <c r="K350" s="11"/>
      <c r="L350" s="11"/>
      <c r="M350" s="11"/>
      <c r="N350" s="11"/>
      <c r="O350" s="11"/>
      <c r="P350" s="11"/>
      <c r="Q350" s="11"/>
      <c r="R350" s="11"/>
      <c r="S350" s="11"/>
      <c r="T350" s="11"/>
      <c r="U350" s="11"/>
      <c r="V350" s="11"/>
      <c r="W350" s="11"/>
      <c r="X350" s="11"/>
      <c r="Y350" s="11"/>
      <c r="Z350" s="11"/>
      <c r="AA350" s="11"/>
      <c r="AB350" s="11"/>
      <c r="AC350" s="11"/>
      <c r="AD350" s="4"/>
      <c r="AE350" s="11"/>
      <c r="AF350" s="11"/>
      <c r="AG350" s="11"/>
      <c r="AH350" s="11"/>
      <c r="AI350" s="11"/>
      <c r="AJ350" s="11"/>
      <c r="AK350" s="11"/>
      <c r="AL350" s="11"/>
      <c r="AM350" s="11"/>
      <c r="AN350" s="4"/>
      <c r="AO350" s="11"/>
      <c r="AP350" s="11"/>
      <c r="AQ350" s="11"/>
      <c r="AR350" s="11"/>
    </row>
    <row r="351" spans="1:44">
      <c r="A351" s="3"/>
      <c r="B351" s="3">
        <v>2011</v>
      </c>
      <c r="D351" s="19"/>
      <c r="E351" s="19"/>
      <c r="F351" s="19"/>
      <c r="G351" s="19"/>
      <c r="H351" s="19"/>
      <c r="I351" s="19"/>
      <c r="J351" s="19"/>
      <c r="K351" s="11"/>
      <c r="L351" s="11"/>
      <c r="M351" s="11"/>
      <c r="N351" s="11"/>
      <c r="O351" s="11"/>
      <c r="P351" s="11"/>
      <c r="Q351" s="11"/>
      <c r="R351" s="11"/>
      <c r="S351" s="11"/>
      <c r="T351" s="11"/>
      <c r="U351" s="11"/>
      <c r="V351" s="11"/>
      <c r="W351" s="11"/>
      <c r="X351" s="11"/>
      <c r="Y351" s="11"/>
      <c r="Z351" s="11"/>
      <c r="AA351" s="11"/>
      <c r="AB351" s="11"/>
      <c r="AC351" s="11"/>
      <c r="AD351" s="4"/>
      <c r="AE351" s="11"/>
      <c r="AF351" s="11"/>
      <c r="AG351" s="11"/>
      <c r="AH351" s="11"/>
      <c r="AI351" s="11"/>
      <c r="AJ351" s="11"/>
      <c r="AK351" s="11"/>
      <c r="AL351" s="11"/>
      <c r="AM351" s="11"/>
      <c r="AN351" s="4"/>
      <c r="AO351" s="11"/>
      <c r="AP351" s="11"/>
      <c r="AQ351" s="11"/>
      <c r="AR351" s="11"/>
    </row>
    <row r="352" spans="1:44">
      <c r="A352" s="3"/>
      <c r="B352" s="3">
        <v>2010</v>
      </c>
      <c r="D352" s="19"/>
      <c r="E352" s="19"/>
      <c r="F352" s="19"/>
      <c r="G352" s="19"/>
      <c r="H352" s="19"/>
      <c r="I352" s="19"/>
      <c r="J352" s="19"/>
      <c r="K352" s="11"/>
      <c r="L352" s="11"/>
      <c r="M352" s="11"/>
      <c r="N352" s="11"/>
      <c r="O352" s="11"/>
      <c r="P352" s="11"/>
      <c r="Q352" s="11"/>
      <c r="R352" s="11"/>
      <c r="S352" s="11"/>
      <c r="T352" s="11"/>
      <c r="U352" s="11"/>
      <c r="V352" s="11"/>
      <c r="W352" s="11"/>
      <c r="X352" s="11"/>
      <c r="Y352" s="11"/>
      <c r="Z352" s="11"/>
      <c r="AA352" s="11"/>
      <c r="AB352" s="11"/>
      <c r="AC352" s="11"/>
      <c r="AD352" s="4"/>
      <c r="AE352" s="11"/>
      <c r="AF352" s="11"/>
      <c r="AG352" s="11"/>
      <c r="AH352" s="11"/>
      <c r="AI352" s="11"/>
      <c r="AJ352" s="11"/>
      <c r="AK352" s="11"/>
      <c r="AL352" s="11"/>
      <c r="AM352" s="11"/>
      <c r="AN352" s="4"/>
      <c r="AO352" s="11"/>
      <c r="AP352" s="11"/>
      <c r="AQ352" s="11"/>
      <c r="AR352" s="11"/>
    </row>
    <row r="353" spans="1:44">
      <c r="A353" s="3" t="s">
        <v>81</v>
      </c>
      <c r="B353" s="3">
        <v>2023</v>
      </c>
      <c r="C353" s="9">
        <v>2499498172.19</v>
      </c>
      <c r="D353" s="19"/>
      <c r="E353" s="19"/>
      <c r="F353" s="19"/>
      <c r="G353" s="19"/>
      <c r="H353" s="19"/>
      <c r="I353" s="19"/>
      <c r="J353" s="19"/>
      <c r="K353" s="11"/>
      <c r="L353" s="11"/>
      <c r="M353" s="11"/>
      <c r="N353" s="11"/>
      <c r="O353" s="11"/>
      <c r="P353" s="11"/>
      <c r="Q353" s="11"/>
      <c r="R353" s="11"/>
      <c r="S353" s="11"/>
      <c r="T353" s="11"/>
      <c r="U353" s="11"/>
      <c r="V353" s="11"/>
      <c r="W353" s="11"/>
      <c r="X353" s="11"/>
      <c r="Y353" s="11"/>
      <c r="Z353" s="11"/>
      <c r="AA353" s="11"/>
      <c r="AB353" s="11"/>
      <c r="AC353" s="11"/>
      <c r="AD353" s="4"/>
      <c r="AE353" s="11"/>
      <c r="AF353" s="11"/>
      <c r="AG353" s="11"/>
      <c r="AH353" s="11"/>
      <c r="AI353" s="11"/>
      <c r="AJ353" s="11"/>
      <c r="AK353" s="11"/>
      <c r="AL353" s="11"/>
      <c r="AM353" s="11"/>
      <c r="AN353" s="4"/>
      <c r="AO353" s="11"/>
      <c r="AP353" s="11"/>
      <c r="AQ353" s="11"/>
      <c r="AR353" s="11"/>
    </row>
    <row r="354" spans="1:44">
      <c r="A354" s="3"/>
      <c r="B354" s="3">
        <v>2022</v>
      </c>
      <c r="C354" s="9">
        <v>2421294984.55</v>
      </c>
      <c r="D354" s="19"/>
      <c r="E354" s="19"/>
      <c r="F354" s="19"/>
      <c r="G354" s="19"/>
      <c r="H354" s="19"/>
      <c r="I354" s="19"/>
      <c r="J354" s="19"/>
      <c r="K354" s="11"/>
      <c r="L354" s="11"/>
      <c r="M354" s="11"/>
      <c r="N354" s="11"/>
      <c r="O354" s="11"/>
      <c r="P354" s="11"/>
      <c r="Q354" s="11"/>
      <c r="R354" s="11"/>
      <c r="S354" s="11"/>
      <c r="T354" s="11"/>
      <c r="U354" s="11"/>
      <c r="V354" s="11"/>
      <c r="W354" s="11"/>
      <c r="X354" s="11"/>
      <c r="Y354" s="11"/>
      <c r="Z354" s="11"/>
      <c r="AA354" s="11"/>
      <c r="AB354" s="11"/>
      <c r="AC354" s="11"/>
      <c r="AD354" s="4"/>
      <c r="AE354" s="11"/>
      <c r="AF354" s="11"/>
      <c r="AG354" s="11"/>
      <c r="AH354" s="11"/>
      <c r="AI354" s="11"/>
      <c r="AJ354" s="11"/>
      <c r="AK354" s="11"/>
      <c r="AL354" s="11"/>
      <c r="AM354" s="11"/>
      <c r="AN354" s="4"/>
      <c r="AO354" s="11"/>
      <c r="AP354" s="11"/>
      <c r="AQ354" s="11"/>
      <c r="AR354" s="11"/>
    </row>
    <row r="355" spans="1:44">
      <c r="A355" s="3"/>
      <c r="B355" s="3">
        <v>2021</v>
      </c>
      <c r="C355" s="9">
        <v>2951804103.94</v>
      </c>
      <c r="D355" s="19"/>
      <c r="E355" s="19"/>
      <c r="F355" s="19"/>
      <c r="G355" s="19"/>
      <c r="H355" s="19"/>
      <c r="I355" s="19"/>
      <c r="J355" s="19"/>
      <c r="K355" s="11"/>
      <c r="L355" s="11"/>
      <c r="M355" s="11"/>
      <c r="N355" s="11"/>
      <c r="O355" s="11"/>
      <c r="P355" s="11"/>
      <c r="Q355" s="11"/>
      <c r="R355" s="11"/>
      <c r="S355" s="11"/>
      <c r="T355" s="11"/>
      <c r="U355" s="11"/>
      <c r="V355" s="11"/>
      <c r="W355" s="11"/>
      <c r="X355" s="11"/>
      <c r="Y355" s="11"/>
      <c r="Z355" s="11"/>
      <c r="AA355" s="11"/>
      <c r="AB355" s="11"/>
      <c r="AC355" s="11"/>
      <c r="AD355" s="4"/>
      <c r="AE355" s="11"/>
      <c r="AF355" s="11"/>
      <c r="AG355" s="11"/>
      <c r="AH355" s="11"/>
      <c r="AI355" s="11"/>
      <c r="AJ355" s="11"/>
      <c r="AK355" s="11"/>
      <c r="AL355" s="11"/>
      <c r="AM355" s="11"/>
      <c r="AN355" s="4"/>
      <c r="AO355" s="11"/>
      <c r="AP355" s="11"/>
      <c r="AQ355" s="11"/>
      <c r="AR355" s="11"/>
    </row>
    <row r="356" spans="1:44">
      <c r="A356" s="3"/>
      <c r="B356" s="3">
        <v>2020</v>
      </c>
      <c r="C356" s="9">
        <v>2746908354.57</v>
      </c>
      <c r="D356" s="19"/>
      <c r="E356" s="19"/>
      <c r="F356" s="19"/>
      <c r="G356" s="19"/>
      <c r="H356" s="19"/>
      <c r="I356" s="19"/>
      <c r="J356" s="19"/>
      <c r="K356" s="11"/>
      <c r="L356" s="11"/>
      <c r="M356" s="11"/>
      <c r="N356" s="11"/>
      <c r="O356" s="11"/>
      <c r="P356" s="11"/>
      <c r="Q356" s="11"/>
      <c r="R356" s="11"/>
      <c r="S356" s="11"/>
      <c r="T356" s="11"/>
      <c r="U356" s="11"/>
      <c r="V356" s="11"/>
      <c r="W356" s="11"/>
      <c r="X356" s="11"/>
      <c r="Y356" s="11"/>
      <c r="Z356" s="11"/>
      <c r="AA356" s="11"/>
      <c r="AB356" s="11"/>
      <c r="AC356" s="11"/>
      <c r="AD356" s="4"/>
      <c r="AE356" s="11"/>
      <c r="AF356" s="11"/>
      <c r="AG356" s="11"/>
      <c r="AH356" s="11"/>
      <c r="AI356" s="11"/>
      <c r="AJ356" s="11"/>
      <c r="AK356" s="11"/>
      <c r="AL356" s="11"/>
      <c r="AM356" s="11"/>
      <c r="AN356" s="4"/>
      <c r="AO356" s="11"/>
      <c r="AP356" s="11"/>
      <c r="AQ356" s="11"/>
      <c r="AR356" s="11"/>
    </row>
    <row r="357" spans="1:44">
      <c r="A357" s="3"/>
      <c r="B357" s="3">
        <v>2019</v>
      </c>
      <c r="C357" s="9">
        <v>4567548748.12</v>
      </c>
      <c r="D357" s="19"/>
      <c r="E357" s="19"/>
      <c r="F357" s="19"/>
      <c r="G357" s="19"/>
      <c r="H357" s="19"/>
      <c r="I357" s="19"/>
      <c r="J357" s="19"/>
      <c r="K357" s="11"/>
      <c r="L357" s="11"/>
      <c r="M357" s="11"/>
      <c r="N357" s="11"/>
      <c r="O357" s="11"/>
      <c r="P357" s="11"/>
      <c r="Q357" s="11"/>
      <c r="R357" s="11"/>
      <c r="S357" s="11"/>
      <c r="T357" s="11"/>
      <c r="U357" s="11"/>
      <c r="V357" s="11"/>
      <c r="W357" s="11"/>
      <c r="X357" s="11"/>
      <c r="Y357" s="11"/>
      <c r="Z357" s="11"/>
      <c r="AA357" s="11"/>
      <c r="AB357" s="11"/>
      <c r="AC357" s="11"/>
      <c r="AD357" s="4"/>
      <c r="AE357" s="11"/>
      <c r="AF357" s="11"/>
      <c r="AG357" s="11"/>
      <c r="AH357" s="11"/>
      <c r="AI357" s="11"/>
      <c r="AJ357" s="11"/>
      <c r="AK357" s="11"/>
      <c r="AL357" s="11"/>
      <c r="AM357" s="11"/>
      <c r="AN357" s="4"/>
      <c r="AO357" s="11"/>
      <c r="AP357" s="11"/>
      <c r="AQ357" s="11"/>
      <c r="AR357" s="11"/>
    </row>
    <row r="358" spans="1:44">
      <c r="A358" s="3"/>
      <c r="B358" s="3">
        <v>2018</v>
      </c>
      <c r="C358" s="9">
        <v>4400167647.52</v>
      </c>
      <c r="D358" s="19"/>
      <c r="E358" s="19"/>
      <c r="F358" s="19"/>
      <c r="G358" s="19"/>
      <c r="H358" s="19"/>
      <c r="I358" s="19"/>
      <c r="J358" s="19"/>
      <c r="K358" s="11"/>
      <c r="L358" s="11"/>
      <c r="M358" s="11"/>
      <c r="N358" s="11"/>
      <c r="O358" s="11"/>
      <c r="P358" s="11"/>
      <c r="Q358" s="11"/>
      <c r="R358" s="11"/>
      <c r="S358" s="11"/>
      <c r="T358" s="11"/>
      <c r="U358" s="11"/>
      <c r="V358" s="11"/>
      <c r="W358" s="11"/>
      <c r="X358" s="11"/>
      <c r="Y358" s="11"/>
      <c r="Z358" s="11"/>
      <c r="AA358" s="11"/>
      <c r="AB358" s="11"/>
      <c r="AC358" s="11"/>
      <c r="AD358" s="4"/>
      <c r="AE358" s="11"/>
      <c r="AF358" s="11"/>
      <c r="AG358" s="11"/>
      <c r="AH358" s="11"/>
      <c r="AI358" s="11"/>
      <c r="AJ358" s="11"/>
      <c r="AK358" s="11"/>
      <c r="AL358" s="11"/>
      <c r="AM358" s="11"/>
      <c r="AN358" s="4"/>
      <c r="AO358" s="11"/>
      <c r="AP358" s="11"/>
      <c r="AQ358" s="11"/>
      <c r="AR358" s="11"/>
    </row>
    <row r="359" spans="1:44">
      <c r="A359" s="3"/>
      <c r="B359" s="3">
        <v>2017</v>
      </c>
      <c r="C359" s="9">
        <v>5135176732.12</v>
      </c>
      <c r="D359" s="19"/>
      <c r="E359" s="19"/>
      <c r="F359" s="19"/>
      <c r="G359" s="19"/>
      <c r="H359" s="19"/>
      <c r="I359" s="19"/>
      <c r="J359" s="19"/>
      <c r="K359" s="11"/>
      <c r="L359" s="11"/>
      <c r="M359" s="11"/>
      <c r="N359" s="11"/>
      <c r="O359" s="11"/>
      <c r="P359" s="11"/>
      <c r="Q359" s="11"/>
      <c r="R359" s="11"/>
      <c r="S359" s="11"/>
      <c r="T359" s="11"/>
      <c r="U359" s="11"/>
      <c r="V359" s="11"/>
      <c r="W359" s="11"/>
      <c r="X359" s="11"/>
      <c r="Y359" s="11"/>
      <c r="Z359" s="11"/>
      <c r="AA359" s="11"/>
      <c r="AB359" s="11"/>
      <c r="AC359" s="11"/>
      <c r="AD359" s="4"/>
      <c r="AE359" s="11"/>
      <c r="AF359" s="11"/>
      <c r="AG359" s="11"/>
      <c r="AH359" s="11"/>
      <c r="AI359" s="11"/>
      <c r="AJ359" s="11"/>
      <c r="AK359" s="11"/>
      <c r="AL359" s="11"/>
      <c r="AM359" s="11"/>
      <c r="AN359" s="4"/>
      <c r="AO359" s="11"/>
      <c r="AP359" s="11"/>
      <c r="AQ359" s="11"/>
      <c r="AR359" s="11"/>
    </row>
    <row r="360" spans="1:44">
      <c r="A360" s="3"/>
      <c r="B360" s="3">
        <v>2016</v>
      </c>
      <c r="C360" s="9">
        <v>2599258162</v>
      </c>
      <c r="D360" s="19"/>
      <c r="E360" s="19"/>
      <c r="F360" s="19"/>
      <c r="G360" s="19"/>
      <c r="H360" s="19"/>
      <c r="I360" s="19"/>
      <c r="J360" s="19"/>
      <c r="K360" s="11"/>
      <c r="L360" s="11"/>
      <c r="M360" s="11"/>
      <c r="N360" s="11"/>
      <c r="O360" s="11"/>
      <c r="P360" s="11"/>
      <c r="Q360" s="11"/>
      <c r="R360" s="11"/>
      <c r="S360" s="11"/>
      <c r="T360" s="11"/>
      <c r="U360" s="11"/>
      <c r="V360" s="11"/>
      <c r="W360" s="11"/>
      <c r="X360" s="11"/>
      <c r="Y360" s="11"/>
      <c r="Z360" s="11"/>
      <c r="AA360" s="11"/>
      <c r="AB360" s="11"/>
      <c r="AC360" s="11"/>
      <c r="AD360" s="4"/>
      <c r="AE360" s="11"/>
      <c r="AF360" s="11"/>
      <c r="AG360" s="11"/>
      <c r="AH360" s="11"/>
      <c r="AI360" s="11"/>
      <c r="AJ360" s="11"/>
      <c r="AK360" s="11"/>
      <c r="AL360" s="11"/>
      <c r="AM360" s="11"/>
      <c r="AN360" s="4"/>
      <c r="AO360" s="11"/>
      <c r="AP360" s="11"/>
      <c r="AQ360" s="11"/>
      <c r="AR360" s="11"/>
    </row>
    <row r="361" spans="1:44">
      <c r="A361" s="3"/>
      <c r="B361" s="3">
        <v>2015</v>
      </c>
      <c r="C361" s="9">
        <v>1693375467.28</v>
      </c>
      <c r="D361" s="19"/>
      <c r="E361" s="19"/>
      <c r="F361" s="19"/>
      <c r="G361" s="19"/>
      <c r="H361" s="19"/>
      <c r="I361" s="19"/>
      <c r="J361" s="19"/>
      <c r="K361" s="11"/>
      <c r="L361" s="11"/>
      <c r="M361" s="11"/>
      <c r="N361" s="11"/>
      <c r="O361" s="11"/>
      <c r="P361" s="11"/>
      <c r="Q361" s="11"/>
      <c r="R361" s="11"/>
      <c r="S361" s="11"/>
      <c r="T361" s="11"/>
      <c r="U361" s="11"/>
      <c r="V361" s="11"/>
      <c r="W361" s="11"/>
      <c r="X361" s="11"/>
      <c r="Y361" s="11"/>
      <c r="Z361" s="11"/>
      <c r="AA361" s="11"/>
      <c r="AB361" s="11"/>
      <c r="AC361" s="11"/>
      <c r="AD361" s="4"/>
      <c r="AE361" s="11"/>
      <c r="AF361" s="11"/>
      <c r="AG361" s="11"/>
      <c r="AH361" s="11"/>
      <c r="AI361" s="11"/>
      <c r="AJ361" s="11"/>
      <c r="AK361" s="11"/>
      <c r="AL361" s="11"/>
      <c r="AM361" s="11"/>
      <c r="AN361" s="4"/>
      <c r="AO361" s="11"/>
      <c r="AP361" s="11"/>
      <c r="AQ361" s="11"/>
      <c r="AR361" s="11"/>
    </row>
    <row r="362" spans="1:44">
      <c r="A362" s="3"/>
      <c r="B362" s="3">
        <v>2014</v>
      </c>
      <c r="C362" s="9">
        <v>1193259918.38</v>
      </c>
      <c r="D362" s="19"/>
      <c r="E362" s="19"/>
      <c r="F362" s="19"/>
      <c r="G362" s="19"/>
      <c r="H362" s="19"/>
      <c r="I362" s="19"/>
      <c r="J362" s="19"/>
      <c r="K362" s="11"/>
      <c r="L362" s="11"/>
      <c r="M362" s="11"/>
      <c r="N362" s="11"/>
      <c r="O362" s="11"/>
      <c r="P362" s="11"/>
      <c r="Q362" s="11"/>
      <c r="R362" s="11"/>
      <c r="S362" s="11"/>
      <c r="T362" s="11"/>
      <c r="U362" s="11"/>
      <c r="V362" s="11"/>
      <c r="W362" s="11"/>
      <c r="X362" s="11"/>
      <c r="Y362" s="11"/>
      <c r="Z362" s="11"/>
      <c r="AA362" s="11"/>
      <c r="AB362" s="11"/>
      <c r="AC362" s="11"/>
      <c r="AD362" s="4"/>
      <c r="AE362" s="11"/>
      <c r="AF362" s="11"/>
      <c r="AG362" s="11"/>
      <c r="AH362" s="11"/>
      <c r="AI362" s="11"/>
      <c r="AJ362" s="11"/>
      <c r="AK362" s="11"/>
      <c r="AL362" s="11"/>
      <c r="AM362" s="11"/>
      <c r="AN362" s="4"/>
      <c r="AO362" s="11"/>
      <c r="AP362" s="11"/>
      <c r="AQ362" s="11"/>
      <c r="AR362" s="11"/>
    </row>
    <row r="363" spans="1:44">
      <c r="A363" s="3"/>
      <c r="B363" s="3">
        <v>2013</v>
      </c>
      <c r="C363" s="9">
        <v>797291291.65</v>
      </c>
      <c r="D363" s="19"/>
      <c r="E363" s="19"/>
      <c r="F363" s="19"/>
      <c r="G363" s="19"/>
      <c r="H363" s="19"/>
      <c r="I363" s="19"/>
      <c r="J363" s="19"/>
      <c r="K363" s="11"/>
      <c r="L363" s="11"/>
      <c r="M363" s="11"/>
      <c r="N363" s="11"/>
      <c r="O363" s="11"/>
      <c r="P363" s="11"/>
      <c r="Q363" s="11"/>
      <c r="R363" s="11"/>
      <c r="S363" s="11"/>
      <c r="T363" s="11"/>
      <c r="U363" s="11"/>
      <c r="V363" s="11"/>
      <c r="W363" s="11"/>
      <c r="X363" s="11"/>
      <c r="Y363" s="11"/>
      <c r="Z363" s="11"/>
      <c r="AA363" s="11"/>
      <c r="AB363" s="11"/>
      <c r="AC363" s="11"/>
      <c r="AD363" s="4"/>
      <c r="AE363" s="11"/>
      <c r="AF363" s="11"/>
      <c r="AG363" s="11"/>
      <c r="AH363" s="11"/>
      <c r="AI363" s="11"/>
      <c r="AJ363" s="11"/>
      <c r="AK363" s="11"/>
      <c r="AL363" s="11"/>
      <c r="AM363" s="11"/>
      <c r="AN363" s="4"/>
      <c r="AO363" s="11"/>
      <c r="AP363" s="11"/>
      <c r="AQ363" s="11"/>
      <c r="AR363" s="11"/>
    </row>
    <row r="364" spans="1:44">
      <c r="A364" s="3"/>
      <c r="B364" s="3">
        <v>2012</v>
      </c>
      <c r="C364" s="9">
        <v>574453396.13</v>
      </c>
      <c r="D364" s="19"/>
      <c r="E364" s="19"/>
      <c r="F364" s="19"/>
      <c r="G364" s="19"/>
      <c r="H364" s="19"/>
      <c r="I364" s="19"/>
      <c r="J364" s="19"/>
      <c r="K364" s="11"/>
      <c r="L364" s="11"/>
      <c r="M364" s="11"/>
      <c r="N364" s="11"/>
      <c r="O364" s="11"/>
      <c r="P364" s="11"/>
      <c r="Q364" s="11"/>
      <c r="R364" s="11"/>
      <c r="S364" s="11"/>
      <c r="T364" s="11"/>
      <c r="U364" s="11"/>
      <c r="V364" s="11"/>
      <c r="W364" s="11"/>
      <c r="X364" s="11"/>
      <c r="Y364" s="11"/>
      <c r="Z364" s="11"/>
      <c r="AA364" s="11"/>
      <c r="AB364" s="11"/>
      <c r="AC364" s="11"/>
      <c r="AD364" s="4"/>
      <c r="AE364" s="11"/>
      <c r="AF364" s="11"/>
      <c r="AG364" s="11"/>
      <c r="AH364" s="11"/>
      <c r="AI364" s="11"/>
      <c r="AJ364" s="11"/>
      <c r="AK364" s="11"/>
      <c r="AL364" s="11"/>
      <c r="AM364" s="11"/>
      <c r="AN364" s="4"/>
      <c r="AO364" s="11"/>
      <c r="AP364" s="11"/>
      <c r="AQ364" s="11"/>
      <c r="AR364" s="11"/>
    </row>
    <row r="365" spans="1:44">
      <c r="A365" s="3"/>
      <c r="B365" s="3">
        <v>2011</v>
      </c>
      <c r="D365" s="19"/>
      <c r="E365" s="19"/>
      <c r="F365" s="19"/>
      <c r="G365" s="19"/>
      <c r="H365" s="19"/>
      <c r="I365" s="19"/>
      <c r="J365" s="19"/>
      <c r="K365" s="11"/>
      <c r="L365" s="11"/>
      <c r="M365" s="11"/>
      <c r="N365" s="11"/>
      <c r="O365" s="11"/>
      <c r="P365" s="11"/>
      <c r="Q365" s="11"/>
      <c r="R365" s="11"/>
      <c r="S365" s="11"/>
      <c r="T365" s="11"/>
      <c r="U365" s="11"/>
      <c r="V365" s="11"/>
      <c r="W365" s="11"/>
      <c r="X365" s="11"/>
      <c r="Y365" s="11"/>
      <c r="Z365" s="11"/>
      <c r="AA365" s="11"/>
      <c r="AB365" s="11"/>
      <c r="AC365" s="11"/>
      <c r="AD365" s="4"/>
      <c r="AE365" s="11"/>
      <c r="AF365" s="11"/>
      <c r="AG365" s="11"/>
      <c r="AH365" s="11"/>
      <c r="AI365" s="11"/>
      <c r="AJ365" s="11"/>
      <c r="AK365" s="11"/>
      <c r="AL365" s="11"/>
      <c r="AM365" s="11"/>
      <c r="AN365" s="4"/>
      <c r="AO365" s="11"/>
      <c r="AP365" s="11"/>
      <c r="AQ365" s="11"/>
      <c r="AR365" s="11"/>
    </row>
    <row r="366" spans="1:44">
      <c r="A366" s="3"/>
      <c r="B366" s="3">
        <v>2010</v>
      </c>
      <c r="D366" s="19"/>
      <c r="E366" s="19"/>
      <c r="F366" s="19"/>
      <c r="G366" s="19"/>
      <c r="H366" s="19"/>
      <c r="I366" s="19"/>
      <c r="J366" s="19"/>
      <c r="K366" s="11"/>
      <c r="L366" s="11"/>
      <c r="M366" s="11"/>
      <c r="N366" s="11"/>
      <c r="O366" s="11"/>
      <c r="P366" s="11"/>
      <c r="Q366" s="11"/>
      <c r="R366" s="11"/>
      <c r="S366" s="11"/>
      <c r="T366" s="11"/>
      <c r="U366" s="11"/>
      <c r="V366" s="11"/>
      <c r="W366" s="11"/>
      <c r="X366" s="11"/>
      <c r="Y366" s="11"/>
      <c r="Z366" s="11"/>
      <c r="AA366" s="11"/>
      <c r="AB366" s="11"/>
      <c r="AC366" s="11"/>
      <c r="AD366" s="4"/>
      <c r="AE366" s="11"/>
      <c r="AF366" s="11"/>
      <c r="AG366" s="11"/>
      <c r="AH366" s="11"/>
      <c r="AI366" s="11"/>
      <c r="AJ366" s="11"/>
      <c r="AK366" s="11"/>
      <c r="AL366" s="11"/>
      <c r="AM366" s="11"/>
      <c r="AN366" s="4"/>
      <c r="AO366" s="11"/>
      <c r="AP366" s="11"/>
      <c r="AQ366" s="11"/>
      <c r="AR366" s="11"/>
    </row>
    <row r="367" spans="1:44">
      <c r="A367" s="3" t="s">
        <v>82</v>
      </c>
      <c r="B367" s="3">
        <v>2023</v>
      </c>
      <c r="C367" s="9">
        <v>1633274481.62</v>
      </c>
      <c r="D367" s="19"/>
      <c r="E367" s="19"/>
      <c r="F367" s="19"/>
      <c r="G367" s="19"/>
      <c r="H367" s="19"/>
      <c r="I367" s="19"/>
      <c r="J367" s="19"/>
      <c r="K367" s="11"/>
      <c r="L367" s="11"/>
      <c r="M367" s="11"/>
      <c r="N367" s="11"/>
      <c r="O367" s="11"/>
      <c r="P367" s="11"/>
      <c r="Q367" s="11"/>
      <c r="R367" s="11"/>
      <c r="S367" s="11"/>
      <c r="T367" s="11"/>
      <c r="U367" s="11"/>
      <c r="V367" s="11"/>
      <c r="W367" s="11"/>
      <c r="X367" s="11"/>
      <c r="Y367" s="11"/>
      <c r="Z367" s="11"/>
      <c r="AA367" s="11"/>
      <c r="AB367" s="11"/>
      <c r="AC367" s="11"/>
      <c r="AD367" s="4"/>
      <c r="AE367" s="11"/>
      <c r="AF367" s="11"/>
      <c r="AG367" s="11"/>
      <c r="AH367" s="11"/>
      <c r="AI367" s="11"/>
      <c r="AJ367" s="11"/>
      <c r="AK367" s="11"/>
      <c r="AL367" s="11"/>
      <c r="AM367" s="11"/>
      <c r="AN367" s="4"/>
      <c r="AO367" s="11"/>
      <c r="AP367" s="11"/>
      <c r="AQ367" s="11"/>
      <c r="AR367" s="11"/>
    </row>
    <row r="368" spans="1:44">
      <c r="A368" s="3"/>
      <c r="B368" s="3">
        <v>2022</v>
      </c>
      <c r="C368" s="9">
        <v>1976683810.12</v>
      </c>
      <c r="D368" s="19"/>
      <c r="E368" s="19"/>
      <c r="F368" s="19"/>
      <c r="G368" s="19"/>
      <c r="H368" s="19"/>
      <c r="I368" s="19"/>
      <c r="J368" s="19"/>
      <c r="K368" s="11"/>
      <c r="L368" s="11"/>
      <c r="M368" s="11"/>
      <c r="N368" s="11"/>
      <c r="O368" s="11"/>
      <c r="P368" s="11"/>
      <c r="Q368" s="11"/>
      <c r="R368" s="11"/>
      <c r="S368" s="11"/>
      <c r="T368" s="11"/>
      <c r="U368" s="11"/>
      <c r="V368" s="11"/>
      <c r="W368" s="11"/>
      <c r="X368" s="11"/>
      <c r="Y368" s="11"/>
      <c r="Z368" s="11"/>
      <c r="AA368" s="11"/>
      <c r="AB368" s="11"/>
      <c r="AC368" s="11"/>
      <c r="AD368" s="4"/>
      <c r="AE368" s="11"/>
      <c r="AF368" s="11"/>
      <c r="AG368" s="11"/>
      <c r="AH368" s="11"/>
      <c r="AI368" s="11"/>
      <c r="AJ368" s="11"/>
      <c r="AK368" s="11"/>
      <c r="AL368" s="11"/>
      <c r="AM368" s="11"/>
      <c r="AN368" s="4"/>
      <c r="AO368" s="11"/>
      <c r="AP368" s="11"/>
      <c r="AQ368" s="11"/>
      <c r="AR368" s="11"/>
    </row>
    <row r="369" spans="1:44">
      <c r="A369" s="3"/>
      <c r="B369" s="3">
        <v>2021</v>
      </c>
      <c r="C369" s="9">
        <v>1731626769.79</v>
      </c>
      <c r="D369" s="19"/>
      <c r="E369" s="19"/>
      <c r="F369" s="19"/>
      <c r="G369" s="19"/>
      <c r="H369" s="19"/>
      <c r="I369" s="19"/>
      <c r="J369" s="19"/>
      <c r="K369" s="11"/>
      <c r="L369" s="11"/>
      <c r="M369" s="11"/>
      <c r="N369" s="11"/>
      <c r="O369" s="11"/>
      <c r="P369" s="11"/>
      <c r="Q369" s="11"/>
      <c r="R369" s="11"/>
      <c r="S369" s="11"/>
      <c r="T369" s="11"/>
      <c r="U369" s="11"/>
      <c r="V369" s="11"/>
      <c r="W369" s="11"/>
      <c r="X369" s="11"/>
      <c r="Y369" s="11"/>
      <c r="Z369" s="11"/>
      <c r="AA369" s="11"/>
      <c r="AB369" s="11"/>
      <c r="AC369" s="11"/>
      <c r="AD369" s="4"/>
      <c r="AE369" s="11"/>
      <c r="AF369" s="11"/>
      <c r="AG369" s="11"/>
      <c r="AH369" s="11"/>
      <c r="AI369" s="11"/>
      <c r="AJ369" s="11"/>
      <c r="AK369" s="11"/>
      <c r="AL369" s="11"/>
      <c r="AM369" s="11"/>
      <c r="AN369" s="4"/>
      <c r="AO369" s="11"/>
      <c r="AP369" s="11"/>
      <c r="AQ369" s="11"/>
      <c r="AR369" s="11"/>
    </row>
    <row r="370" spans="1:44">
      <c r="A370" s="3"/>
      <c r="B370" s="3">
        <v>2020</v>
      </c>
      <c r="C370" s="9">
        <v>2405856337.49</v>
      </c>
      <c r="D370" s="19"/>
      <c r="E370" s="19"/>
      <c r="F370" s="19"/>
      <c r="G370" s="19"/>
      <c r="H370" s="19"/>
      <c r="I370" s="19"/>
      <c r="J370" s="19"/>
      <c r="K370" s="11"/>
      <c r="L370" s="11"/>
      <c r="M370" s="11"/>
      <c r="N370" s="11"/>
      <c r="O370" s="11"/>
      <c r="P370" s="11"/>
      <c r="Q370" s="11"/>
      <c r="R370" s="11"/>
      <c r="S370" s="11"/>
      <c r="T370" s="11"/>
      <c r="U370" s="11"/>
      <c r="V370" s="11"/>
      <c r="W370" s="11"/>
      <c r="X370" s="11"/>
      <c r="Y370" s="11"/>
      <c r="Z370" s="11"/>
      <c r="AA370" s="11"/>
      <c r="AB370" s="11"/>
      <c r="AC370" s="11"/>
      <c r="AD370" s="4"/>
      <c r="AE370" s="11"/>
      <c r="AF370" s="11"/>
      <c r="AG370" s="11"/>
      <c r="AH370" s="11"/>
      <c r="AI370" s="11"/>
      <c r="AJ370" s="11"/>
      <c r="AK370" s="11"/>
      <c r="AL370" s="11"/>
      <c r="AM370" s="11"/>
      <c r="AN370" s="4"/>
      <c r="AO370" s="11"/>
      <c r="AP370" s="11"/>
      <c r="AQ370" s="11"/>
      <c r="AR370" s="11"/>
    </row>
    <row r="371" spans="1:44">
      <c r="A371" s="3"/>
      <c r="B371" s="3">
        <v>2019</v>
      </c>
      <c r="C371" s="9">
        <v>3579925067.14</v>
      </c>
      <c r="D371" s="19"/>
      <c r="E371" s="19"/>
      <c r="F371" s="19"/>
      <c r="G371" s="19"/>
      <c r="H371" s="19"/>
      <c r="I371" s="19"/>
      <c r="J371" s="19"/>
      <c r="K371" s="11"/>
      <c r="L371" s="11"/>
      <c r="M371" s="11"/>
      <c r="N371" s="11"/>
      <c r="O371" s="11"/>
      <c r="P371" s="11"/>
      <c r="Q371" s="11"/>
      <c r="R371" s="11"/>
      <c r="S371" s="11"/>
      <c r="T371" s="11"/>
      <c r="U371" s="11"/>
      <c r="V371" s="11"/>
      <c r="W371" s="11"/>
      <c r="X371" s="11"/>
      <c r="Y371" s="11"/>
      <c r="Z371" s="11"/>
      <c r="AA371" s="11"/>
      <c r="AB371" s="11"/>
      <c r="AC371" s="11"/>
      <c r="AD371" s="4"/>
      <c r="AE371" s="11"/>
      <c r="AF371" s="11"/>
      <c r="AG371" s="11"/>
      <c r="AH371" s="11"/>
      <c r="AI371" s="11"/>
      <c r="AJ371" s="11"/>
      <c r="AK371" s="11"/>
      <c r="AL371" s="11"/>
      <c r="AM371" s="11"/>
      <c r="AN371" s="4"/>
      <c r="AO371" s="11"/>
      <c r="AP371" s="11"/>
      <c r="AQ371" s="11"/>
      <c r="AR371" s="11"/>
    </row>
    <row r="372" spans="1:44">
      <c r="A372" s="3"/>
      <c r="B372" s="3">
        <v>2018</v>
      </c>
      <c r="C372" s="9">
        <v>3000174554.68</v>
      </c>
      <c r="D372" s="19"/>
      <c r="E372" s="19"/>
      <c r="F372" s="19"/>
      <c r="G372" s="19"/>
      <c r="H372" s="19"/>
      <c r="I372" s="19"/>
      <c r="J372" s="19"/>
      <c r="K372" s="11"/>
      <c r="L372" s="11"/>
      <c r="M372" s="11"/>
      <c r="N372" s="11"/>
      <c r="O372" s="11"/>
      <c r="P372" s="11"/>
      <c r="Q372" s="11"/>
      <c r="R372" s="11"/>
      <c r="S372" s="11"/>
      <c r="T372" s="11"/>
      <c r="U372" s="11"/>
      <c r="V372" s="11"/>
      <c r="W372" s="11"/>
      <c r="X372" s="11"/>
      <c r="Y372" s="11"/>
      <c r="Z372" s="11"/>
      <c r="AA372" s="11"/>
      <c r="AB372" s="11"/>
      <c r="AC372" s="11"/>
      <c r="AD372" s="4"/>
      <c r="AE372" s="11"/>
      <c r="AF372" s="11"/>
      <c r="AG372" s="11"/>
      <c r="AH372" s="11"/>
      <c r="AI372" s="11"/>
      <c r="AJ372" s="11"/>
      <c r="AK372" s="11"/>
      <c r="AL372" s="11"/>
      <c r="AM372" s="11"/>
      <c r="AN372" s="4"/>
      <c r="AO372" s="11"/>
      <c r="AP372" s="11"/>
      <c r="AQ372" s="11"/>
      <c r="AR372" s="11"/>
    </row>
    <row r="373" spans="1:44">
      <c r="A373" s="3"/>
      <c r="B373" s="3">
        <v>2017</v>
      </c>
      <c r="C373" s="9">
        <v>4389859936.86</v>
      </c>
      <c r="D373" s="19"/>
      <c r="E373" s="19"/>
      <c r="F373" s="19"/>
      <c r="G373" s="19"/>
      <c r="H373" s="19"/>
      <c r="I373" s="19"/>
      <c r="J373" s="19"/>
      <c r="K373" s="11"/>
      <c r="L373" s="11"/>
      <c r="M373" s="11"/>
      <c r="N373" s="11"/>
      <c r="O373" s="11"/>
      <c r="P373" s="11"/>
      <c r="Q373" s="11"/>
      <c r="R373" s="11"/>
      <c r="S373" s="11"/>
      <c r="T373" s="11"/>
      <c r="U373" s="11"/>
      <c r="V373" s="11"/>
      <c r="W373" s="11"/>
      <c r="X373" s="11"/>
      <c r="Y373" s="11"/>
      <c r="Z373" s="11"/>
      <c r="AA373" s="11"/>
      <c r="AB373" s="11"/>
      <c r="AC373" s="11"/>
      <c r="AD373" s="4"/>
      <c r="AE373" s="11"/>
      <c r="AF373" s="11"/>
      <c r="AG373" s="11"/>
      <c r="AH373" s="11"/>
      <c r="AI373" s="11"/>
      <c r="AJ373" s="11"/>
      <c r="AK373" s="11"/>
      <c r="AL373" s="11"/>
      <c r="AM373" s="11"/>
      <c r="AN373" s="4"/>
      <c r="AO373" s="11"/>
      <c r="AP373" s="11"/>
      <c r="AQ373" s="11"/>
      <c r="AR373" s="11"/>
    </row>
    <row r="374" spans="1:44">
      <c r="A374" s="3"/>
      <c r="B374" s="3">
        <v>2016</v>
      </c>
      <c r="C374" s="9">
        <v>3785383882.91</v>
      </c>
      <c r="D374" s="19"/>
      <c r="E374" s="19"/>
      <c r="F374" s="19"/>
      <c r="G374" s="19"/>
      <c r="H374" s="19"/>
      <c r="I374" s="19"/>
      <c r="J374" s="19"/>
      <c r="K374" s="11"/>
      <c r="L374" s="11"/>
      <c r="M374" s="11"/>
      <c r="N374" s="11"/>
      <c r="O374" s="11"/>
      <c r="P374" s="11"/>
      <c r="Q374" s="11"/>
      <c r="R374" s="11"/>
      <c r="S374" s="11"/>
      <c r="T374" s="11"/>
      <c r="U374" s="11"/>
      <c r="V374" s="11"/>
      <c r="W374" s="11"/>
      <c r="X374" s="11"/>
      <c r="Y374" s="11"/>
      <c r="Z374" s="11"/>
      <c r="AA374" s="11"/>
      <c r="AB374" s="11"/>
      <c r="AC374" s="11"/>
      <c r="AD374" s="4"/>
      <c r="AE374" s="11"/>
      <c r="AF374" s="11"/>
      <c r="AG374" s="11"/>
      <c r="AH374" s="11"/>
      <c r="AI374" s="11"/>
      <c r="AJ374" s="11"/>
      <c r="AK374" s="11"/>
      <c r="AL374" s="11"/>
      <c r="AM374" s="11"/>
      <c r="AN374" s="4"/>
      <c r="AO374" s="11"/>
      <c r="AP374" s="11"/>
      <c r="AQ374" s="11"/>
      <c r="AR374" s="11"/>
    </row>
    <row r="375" spans="1:44">
      <c r="A375" s="3"/>
      <c r="B375" s="3">
        <v>2015</v>
      </c>
      <c r="C375" s="9">
        <v>830880194.72</v>
      </c>
      <c r="D375" s="19"/>
      <c r="E375" s="19"/>
      <c r="F375" s="19"/>
      <c r="G375" s="19"/>
      <c r="H375" s="19"/>
      <c r="I375" s="19"/>
      <c r="J375" s="19"/>
      <c r="K375" s="11"/>
      <c r="L375" s="11"/>
      <c r="M375" s="11"/>
      <c r="N375" s="11"/>
      <c r="O375" s="11"/>
      <c r="P375" s="11"/>
      <c r="Q375" s="11"/>
      <c r="R375" s="11"/>
      <c r="S375" s="11"/>
      <c r="T375" s="11"/>
      <c r="U375" s="11"/>
      <c r="V375" s="11"/>
      <c r="W375" s="11"/>
      <c r="X375" s="11"/>
      <c r="Y375" s="11"/>
      <c r="Z375" s="11"/>
      <c r="AA375" s="11"/>
      <c r="AB375" s="11"/>
      <c r="AC375" s="11"/>
      <c r="AD375" s="4"/>
      <c r="AE375" s="11"/>
      <c r="AF375" s="11"/>
      <c r="AG375" s="11"/>
      <c r="AH375" s="11"/>
      <c r="AI375" s="11"/>
      <c r="AJ375" s="11"/>
      <c r="AK375" s="11"/>
      <c r="AL375" s="11"/>
      <c r="AM375" s="11"/>
      <c r="AN375" s="4"/>
      <c r="AO375" s="11"/>
      <c r="AP375" s="11"/>
      <c r="AQ375" s="11"/>
      <c r="AR375" s="11"/>
    </row>
    <row r="376" spans="1:44">
      <c r="A376" s="3"/>
      <c r="B376" s="3">
        <v>2014</v>
      </c>
      <c r="C376" s="9">
        <v>769430840.64</v>
      </c>
      <c r="D376" s="19"/>
      <c r="E376" s="19"/>
      <c r="F376" s="19"/>
      <c r="G376" s="19"/>
      <c r="H376" s="19"/>
      <c r="I376" s="19"/>
      <c r="J376" s="19"/>
      <c r="K376" s="11"/>
      <c r="L376" s="11"/>
      <c r="M376" s="11"/>
      <c r="N376" s="11"/>
      <c r="O376" s="11"/>
      <c r="P376" s="11"/>
      <c r="Q376" s="11"/>
      <c r="R376" s="11"/>
      <c r="S376" s="11"/>
      <c r="T376" s="11"/>
      <c r="U376" s="11"/>
      <c r="V376" s="11"/>
      <c r="W376" s="11"/>
      <c r="X376" s="11"/>
      <c r="Y376" s="11"/>
      <c r="Z376" s="11"/>
      <c r="AA376" s="11"/>
      <c r="AB376" s="11"/>
      <c r="AC376" s="11"/>
      <c r="AD376" s="4"/>
      <c r="AE376" s="11"/>
      <c r="AF376" s="11"/>
      <c r="AG376" s="11"/>
      <c r="AH376" s="11"/>
      <c r="AI376" s="11"/>
      <c r="AJ376" s="11"/>
      <c r="AK376" s="11"/>
      <c r="AL376" s="11"/>
      <c r="AM376" s="11"/>
      <c r="AN376" s="4"/>
      <c r="AO376" s="11"/>
      <c r="AP376" s="11"/>
      <c r="AQ376" s="11"/>
      <c r="AR376" s="11"/>
    </row>
    <row r="377" spans="1:44">
      <c r="A377" s="3"/>
      <c r="B377" s="3">
        <v>2013</v>
      </c>
      <c r="C377" s="9">
        <v>707778990.83</v>
      </c>
      <c r="D377" s="19"/>
      <c r="E377" s="19"/>
      <c r="F377" s="19"/>
      <c r="G377" s="19"/>
      <c r="H377" s="19"/>
      <c r="I377" s="19"/>
      <c r="J377" s="19"/>
      <c r="K377" s="11"/>
      <c r="L377" s="11"/>
      <c r="M377" s="11"/>
      <c r="N377" s="11"/>
      <c r="O377" s="11"/>
      <c r="P377" s="11"/>
      <c r="Q377" s="11"/>
      <c r="R377" s="11"/>
      <c r="S377" s="11"/>
      <c r="T377" s="11"/>
      <c r="U377" s="11"/>
      <c r="V377" s="11"/>
      <c r="W377" s="11"/>
      <c r="X377" s="11"/>
      <c r="Y377" s="11"/>
      <c r="Z377" s="11"/>
      <c r="AA377" s="11"/>
      <c r="AB377" s="11"/>
      <c r="AC377" s="11"/>
      <c r="AD377" s="4"/>
      <c r="AE377" s="11"/>
      <c r="AF377" s="11"/>
      <c r="AG377" s="11"/>
      <c r="AH377" s="11"/>
      <c r="AI377" s="11"/>
      <c r="AJ377" s="11"/>
      <c r="AK377" s="11"/>
      <c r="AL377" s="11"/>
      <c r="AM377" s="11"/>
      <c r="AN377" s="4"/>
      <c r="AO377" s="11"/>
      <c r="AP377" s="11"/>
      <c r="AQ377" s="11"/>
      <c r="AR377" s="11"/>
    </row>
    <row r="378" spans="1:44">
      <c r="A378" s="3"/>
      <c r="B378" s="3">
        <v>2012</v>
      </c>
      <c r="C378" s="9">
        <v>649195643.73</v>
      </c>
      <c r="D378" s="19"/>
      <c r="E378" s="19"/>
      <c r="F378" s="19"/>
      <c r="G378" s="19"/>
      <c r="H378" s="19"/>
      <c r="I378" s="19"/>
      <c r="J378" s="19"/>
      <c r="K378" s="11"/>
      <c r="L378" s="11"/>
      <c r="M378" s="11"/>
      <c r="N378" s="11"/>
      <c r="O378" s="11"/>
      <c r="P378" s="11"/>
      <c r="Q378" s="11"/>
      <c r="R378" s="11"/>
      <c r="S378" s="11"/>
      <c r="T378" s="11"/>
      <c r="U378" s="11"/>
      <c r="V378" s="11"/>
      <c r="W378" s="11"/>
      <c r="X378" s="11"/>
      <c r="Y378" s="11"/>
      <c r="Z378" s="11"/>
      <c r="AA378" s="11"/>
      <c r="AB378" s="11"/>
      <c r="AC378" s="11"/>
      <c r="AD378" s="4"/>
      <c r="AE378" s="11"/>
      <c r="AF378" s="11"/>
      <c r="AG378" s="11"/>
      <c r="AH378" s="11"/>
      <c r="AI378" s="11"/>
      <c r="AJ378" s="11"/>
      <c r="AK378" s="11"/>
      <c r="AL378" s="11"/>
      <c r="AM378" s="11"/>
      <c r="AN378" s="4"/>
      <c r="AO378" s="11"/>
      <c r="AP378" s="11"/>
      <c r="AQ378" s="11"/>
      <c r="AR378" s="11"/>
    </row>
    <row r="379" spans="1:44">
      <c r="A379" s="3"/>
      <c r="B379" s="3">
        <v>2011</v>
      </c>
      <c r="D379" s="19"/>
      <c r="E379" s="19"/>
      <c r="F379" s="19"/>
      <c r="G379" s="19"/>
      <c r="H379" s="19"/>
      <c r="I379" s="19"/>
      <c r="J379" s="19"/>
      <c r="K379" s="11"/>
      <c r="L379" s="11"/>
      <c r="M379" s="11"/>
      <c r="N379" s="11"/>
      <c r="O379" s="11"/>
      <c r="P379" s="11"/>
      <c r="Q379" s="11"/>
      <c r="R379" s="11"/>
      <c r="S379" s="11"/>
      <c r="T379" s="11"/>
      <c r="U379" s="11"/>
      <c r="V379" s="11"/>
      <c r="W379" s="11"/>
      <c r="X379" s="11"/>
      <c r="Y379" s="11"/>
      <c r="Z379" s="11"/>
      <c r="AA379" s="11"/>
      <c r="AB379" s="11"/>
      <c r="AC379" s="11"/>
      <c r="AD379" s="4"/>
      <c r="AE379" s="11"/>
      <c r="AF379" s="11"/>
      <c r="AG379" s="11"/>
      <c r="AH379" s="11"/>
      <c r="AI379" s="11"/>
      <c r="AJ379" s="11"/>
      <c r="AK379" s="11"/>
      <c r="AL379" s="11"/>
      <c r="AM379" s="11"/>
      <c r="AN379" s="4"/>
      <c r="AO379" s="11"/>
      <c r="AP379" s="11"/>
      <c r="AQ379" s="11"/>
      <c r="AR379" s="11"/>
    </row>
    <row r="380" spans="1:44">
      <c r="A380" s="3"/>
      <c r="B380" s="3">
        <v>2010</v>
      </c>
      <c r="D380" s="19"/>
      <c r="E380" s="19"/>
      <c r="F380" s="19"/>
      <c r="G380" s="19"/>
      <c r="H380" s="19"/>
      <c r="I380" s="19"/>
      <c r="J380" s="19"/>
      <c r="K380" s="11"/>
      <c r="L380" s="11"/>
      <c r="M380" s="11"/>
      <c r="N380" s="11"/>
      <c r="O380" s="11"/>
      <c r="P380" s="11"/>
      <c r="Q380" s="11"/>
      <c r="R380" s="11"/>
      <c r="S380" s="11"/>
      <c r="T380" s="11"/>
      <c r="U380" s="11"/>
      <c r="V380" s="11"/>
      <c r="W380" s="11"/>
      <c r="X380" s="11"/>
      <c r="Y380" s="11"/>
      <c r="Z380" s="11"/>
      <c r="AA380" s="11"/>
      <c r="AB380" s="11"/>
      <c r="AC380" s="11"/>
      <c r="AD380" s="4"/>
      <c r="AE380" s="11"/>
      <c r="AF380" s="11"/>
      <c r="AG380" s="11"/>
      <c r="AH380" s="11"/>
      <c r="AI380" s="11"/>
      <c r="AJ380" s="11"/>
      <c r="AK380" s="11"/>
      <c r="AL380" s="11"/>
      <c r="AM380" s="11"/>
      <c r="AN380" s="4"/>
      <c r="AO380" s="11"/>
      <c r="AP380" s="11"/>
      <c r="AQ380" s="11"/>
      <c r="AR380" s="11"/>
    </row>
    <row r="381" spans="1:44">
      <c r="A381" s="3" t="s">
        <v>83</v>
      </c>
      <c r="B381" s="3">
        <v>2023</v>
      </c>
      <c r="C381" s="9">
        <v>3095785040.15</v>
      </c>
      <c r="D381" s="19"/>
      <c r="E381" s="19"/>
      <c r="F381" s="19"/>
      <c r="G381" s="19"/>
      <c r="H381" s="19"/>
      <c r="I381" s="19"/>
      <c r="J381" s="19"/>
      <c r="K381" s="11"/>
      <c r="L381" s="11"/>
      <c r="M381" s="11"/>
      <c r="N381" s="11"/>
      <c r="O381" s="11"/>
      <c r="P381" s="11"/>
      <c r="Q381" s="11"/>
      <c r="R381" s="11"/>
      <c r="S381" s="11"/>
      <c r="T381" s="11"/>
      <c r="U381" s="11"/>
      <c r="V381" s="11"/>
      <c r="W381" s="11"/>
      <c r="X381" s="11"/>
      <c r="Y381" s="11"/>
      <c r="Z381" s="11"/>
      <c r="AA381" s="11"/>
      <c r="AB381" s="11"/>
      <c r="AC381" s="11"/>
      <c r="AD381" s="4"/>
      <c r="AE381" s="11"/>
      <c r="AF381" s="11"/>
      <c r="AG381" s="11"/>
      <c r="AH381" s="11"/>
      <c r="AI381" s="11"/>
      <c r="AJ381" s="11"/>
      <c r="AK381" s="11"/>
      <c r="AL381" s="11"/>
      <c r="AM381" s="11"/>
      <c r="AN381" s="4"/>
      <c r="AO381" s="11"/>
      <c r="AP381" s="11"/>
      <c r="AQ381" s="11"/>
      <c r="AR381" s="11"/>
    </row>
    <row r="382" spans="1:44">
      <c r="A382" s="3"/>
      <c r="B382" s="3">
        <v>2022</v>
      </c>
      <c r="C382" s="9">
        <v>6307271883.83</v>
      </c>
      <c r="D382" s="19"/>
      <c r="E382" s="19"/>
      <c r="F382" s="19"/>
      <c r="G382" s="19"/>
      <c r="H382" s="19"/>
      <c r="I382" s="19"/>
      <c r="J382" s="19"/>
      <c r="K382" s="11"/>
      <c r="L382" s="11"/>
      <c r="M382" s="11"/>
      <c r="N382" s="11"/>
      <c r="O382" s="11"/>
      <c r="P382" s="11"/>
      <c r="Q382" s="11"/>
      <c r="R382" s="11"/>
      <c r="S382" s="11"/>
      <c r="T382" s="11"/>
      <c r="U382" s="11"/>
      <c r="V382" s="11"/>
      <c r="W382" s="11"/>
      <c r="X382" s="11"/>
      <c r="Y382" s="11"/>
      <c r="Z382" s="11"/>
      <c r="AA382" s="11"/>
      <c r="AB382" s="11"/>
      <c r="AC382" s="11"/>
      <c r="AD382" s="4"/>
      <c r="AE382" s="11"/>
      <c r="AF382" s="11"/>
      <c r="AG382" s="11"/>
      <c r="AH382" s="11"/>
      <c r="AI382" s="11"/>
      <c r="AJ382" s="11"/>
      <c r="AK382" s="11"/>
      <c r="AL382" s="11"/>
      <c r="AM382" s="11"/>
      <c r="AN382" s="4"/>
      <c r="AO382" s="11"/>
      <c r="AP382" s="11"/>
      <c r="AQ382" s="11"/>
      <c r="AR382" s="11"/>
    </row>
    <row r="383" spans="1:44">
      <c r="A383" s="3"/>
      <c r="B383" s="3">
        <v>2021</v>
      </c>
      <c r="C383" s="9">
        <v>9116882680.84</v>
      </c>
      <c r="D383" s="19"/>
      <c r="E383" s="19"/>
      <c r="F383" s="19"/>
      <c r="G383" s="19"/>
      <c r="H383" s="19"/>
      <c r="I383" s="19"/>
      <c r="J383" s="19"/>
      <c r="K383" s="11"/>
      <c r="L383" s="11"/>
      <c r="M383" s="11"/>
      <c r="N383" s="11"/>
      <c r="O383" s="11"/>
      <c r="P383" s="11"/>
      <c r="Q383" s="11"/>
      <c r="R383" s="11"/>
      <c r="S383" s="11"/>
      <c r="T383" s="11"/>
      <c r="U383" s="11"/>
      <c r="V383" s="11"/>
      <c r="W383" s="11"/>
      <c r="X383" s="11"/>
      <c r="Y383" s="11"/>
      <c r="Z383" s="11"/>
      <c r="AA383" s="11"/>
      <c r="AB383" s="11"/>
      <c r="AC383" s="11"/>
      <c r="AD383" s="4"/>
      <c r="AE383" s="11"/>
      <c r="AF383" s="11"/>
      <c r="AG383" s="11"/>
      <c r="AH383" s="11"/>
      <c r="AI383" s="11"/>
      <c r="AJ383" s="11"/>
      <c r="AK383" s="11"/>
      <c r="AL383" s="11"/>
      <c r="AM383" s="11"/>
      <c r="AN383" s="4"/>
      <c r="AO383" s="11"/>
      <c r="AP383" s="11"/>
      <c r="AQ383" s="11"/>
      <c r="AR383" s="11"/>
    </row>
    <row r="384" spans="1:44">
      <c r="A384" s="3"/>
      <c r="B384" s="3">
        <v>2020</v>
      </c>
      <c r="C384" s="9">
        <v>6903749563.66</v>
      </c>
      <c r="D384" s="19"/>
      <c r="E384" s="19"/>
      <c r="F384" s="19"/>
      <c r="G384" s="19"/>
      <c r="H384" s="19"/>
      <c r="I384" s="19"/>
      <c r="J384" s="19"/>
      <c r="K384" s="11"/>
      <c r="L384" s="11"/>
      <c r="M384" s="11"/>
      <c r="N384" s="11"/>
      <c r="O384" s="11"/>
      <c r="P384" s="11"/>
      <c r="Q384" s="11"/>
      <c r="R384" s="11"/>
      <c r="S384" s="11"/>
      <c r="T384" s="11"/>
      <c r="U384" s="11"/>
      <c r="V384" s="11"/>
      <c r="W384" s="11"/>
      <c r="X384" s="11"/>
      <c r="Y384" s="11"/>
      <c r="Z384" s="11"/>
      <c r="AA384" s="11"/>
      <c r="AB384" s="11"/>
      <c r="AC384" s="11"/>
      <c r="AD384" s="4"/>
      <c r="AE384" s="11"/>
      <c r="AF384" s="11"/>
      <c r="AG384" s="11"/>
      <c r="AH384" s="11"/>
      <c r="AI384" s="11"/>
      <c r="AJ384" s="11"/>
      <c r="AK384" s="11"/>
      <c r="AL384" s="11"/>
      <c r="AM384" s="11"/>
      <c r="AN384" s="4"/>
      <c r="AO384" s="11"/>
      <c r="AP384" s="11"/>
      <c r="AQ384" s="11"/>
      <c r="AR384" s="11"/>
    </row>
    <row r="385" spans="1:44">
      <c r="A385" s="3"/>
      <c r="B385" s="3">
        <v>2019</v>
      </c>
      <c r="C385" s="9">
        <v>6075347913.94</v>
      </c>
      <c r="D385" s="19"/>
      <c r="E385" s="19"/>
      <c r="F385" s="19"/>
      <c r="G385" s="19"/>
      <c r="H385" s="19"/>
      <c r="I385" s="19"/>
      <c r="J385" s="19"/>
      <c r="K385" s="11"/>
      <c r="L385" s="11"/>
      <c r="M385" s="11"/>
      <c r="N385" s="11"/>
      <c r="O385" s="11"/>
      <c r="P385" s="11"/>
      <c r="Q385" s="11"/>
      <c r="R385" s="11"/>
      <c r="S385" s="11"/>
      <c r="T385" s="11"/>
      <c r="U385" s="11"/>
      <c r="V385" s="11"/>
      <c r="W385" s="11"/>
      <c r="X385" s="11"/>
      <c r="Y385" s="11"/>
      <c r="Z385" s="11"/>
      <c r="AA385" s="11"/>
      <c r="AB385" s="11"/>
      <c r="AC385" s="11"/>
      <c r="AD385" s="4"/>
      <c r="AE385" s="11"/>
      <c r="AF385" s="11"/>
      <c r="AG385" s="11"/>
      <c r="AH385" s="11"/>
      <c r="AI385" s="11"/>
      <c r="AJ385" s="11"/>
      <c r="AK385" s="11"/>
      <c r="AL385" s="11"/>
      <c r="AM385" s="11"/>
      <c r="AN385" s="4"/>
      <c r="AO385" s="11"/>
      <c r="AP385" s="11"/>
      <c r="AQ385" s="11"/>
      <c r="AR385" s="11"/>
    </row>
    <row r="386" spans="1:44">
      <c r="A386" s="3"/>
      <c r="B386" s="3">
        <v>2018</v>
      </c>
      <c r="C386" s="9">
        <v>6212051568.29</v>
      </c>
      <c r="D386" s="19"/>
      <c r="E386" s="19"/>
      <c r="F386" s="19"/>
      <c r="G386" s="19"/>
      <c r="H386" s="19"/>
      <c r="I386" s="19"/>
      <c r="J386" s="19"/>
      <c r="K386" s="11"/>
      <c r="L386" s="11"/>
      <c r="M386" s="11"/>
      <c r="N386" s="11"/>
      <c r="O386" s="11"/>
      <c r="P386" s="11"/>
      <c r="Q386" s="11"/>
      <c r="R386" s="11"/>
      <c r="S386" s="11"/>
      <c r="T386" s="11"/>
      <c r="U386" s="11"/>
      <c r="V386" s="11"/>
      <c r="W386" s="11"/>
      <c r="X386" s="11"/>
      <c r="Y386" s="11"/>
      <c r="Z386" s="11"/>
      <c r="AA386" s="11"/>
      <c r="AB386" s="11"/>
      <c r="AC386" s="11"/>
      <c r="AD386" s="4"/>
      <c r="AE386" s="11"/>
      <c r="AF386" s="11"/>
      <c r="AG386" s="11"/>
      <c r="AH386" s="11"/>
      <c r="AI386" s="11"/>
      <c r="AJ386" s="11"/>
      <c r="AK386" s="11"/>
      <c r="AL386" s="11"/>
      <c r="AM386" s="11"/>
      <c r="AN386" s="4"/>
      <c r="AO386" s="11"/>
      <c r="AP386" s="11"/>
      <c r="AQ386" s="11"/>
      <c r="AR386" s="11"/>
    </row>
    <row r="387" spans="1:44">
      <c r="A387" s="3"/>
      <c r="B387" s="3">
        <v>2017</v>
      </c>
      <c r="C387" s="9">
        <v>4763016082.98</v>
      </c>
      <c r="D387" s="19"/>
      <c r="E387" s="19"/>
      <c r="F387" s="19"/>
      <c r="G387" s="19"/>
      <c r="H387" s="19"/>
      <c r="I387" s="19"/>
      <c r="J387" s="19"/>
      <c r="K387" s="11"/>
      <c r="L387" s="11"/>
      <c r="M387" s="11"/>
      <c r="N387" s="11"/>
      <c r="O387" s="11"/>
      <c r="P387" s="11"/>
      <c r="Q387" s="11"/>
      <c r="R387" s="11"/>
      <c r="S387" s="11"/>
      <c r="T387" s="11"/>
      <c r="U387" s="11"/>
      <c r="V387" s="11"/>
      <c r="W387" s="11"/>
      <c r="X387" s="11"/>
      <c r="Y387" s="11"/>
      <c r="Z387" s="11"/>
      <c r="AA387" s="11"/>
      <c r="AB387" s="11"/>
      <c r="AC387" s="11"/>
      <c r="AD387" s="4"/>
      <c r="AE387" s="11"/>
      <c r="AF387" s="11"/>
      <c r="AG387" s="11"/>
      <c r="AH387" s="11"/>
      <c r="AI387" s="11"/>
      <c r="AJ387" s="11"/>
      <c r="AK387" s="11"/>
      <c r="AL387" s="11"/>
      <c r="AM387" s="11"/>
      <c r="AN387" s="4"/>
      <c r="AO387" s="11"/>
      <c r="AP387" s="11"/>
      <c r="AQ387" s="11"/>
      <c r="AR387" s="11"/>
    </row>
    <row r="388" spans="1:44">
      <c r="A388" s="3"/>
      <c r="B388" s="3">
        <v>2016</v>
      </c>
      <c r="C388" s="9">
        <v>3923933048.2</v>
      </c>
      <c r="D388" s="19"/>
      <c r="E388" s="19"/>
      <c r="F388" s="19"/>
      <c r="G388" s="19"/>
      <c r="H388" s="19"/>
      <c r="I388" s="19"/>
      <c r="J388" s="19"/>
      <c r="K388" s="11"/>
      <c r="L388" s="11"/>
      <c r="M388" s="11"/>
      <c r="N388" s="11"/>
      <c r="O388" s="11"/>
      <c r="P388" s="11"/>
      <c r="Q388" s="11"/>
      <c r="R388" s="11"/>
      <c r="S388" s="11"/>
      <c r="T388" s="11"/>
      <c r="U388" s="11"/>
      <c r="V388" s="11"/>
      <c r="W388" s="11"/>
      <c r="X388" s="11"/>
      <c r="Y388" s="11"/>
      <c r="Z388" s="11"/>
      <c r="AA388" s="11"/>
      <c r="AB388" s="11"/>
      <c r="AC388" s="11"/>
      <c r="AD388" s="4"/>
      <c r="AE388" s="11"/>
      <c r="AF388" s="11"/>
      <c r="AG388" s="11"/>
      <c r="AH388" s="11"/>
      <c r="AI388" s="11"/>
      <c r="AJ388" s="11"/>
      <c r="AK388" s="11"/>
      <c r="AL388" s="11"/>
      <c r="AM388" s="11"/>
      <c r="AN388" s="4"/>
      <c r="AO388" s="11"/>
      <c r="AP388" s="11"/>
      <c r="AQ388" s="11"/>
      <c r="AR388" s="11"/>
    </row>
    <row r="389" spans="1:44">
      <c r="A389" s="3"/>
      <c r="B389" s="3">
        <v>2015</v>
      </c>
      <c r="C389" s="9">
        <v>2806241640.99</v>
      </c>
      <c r="D389" s="19"/>
      <c r="E389" s="19"/>
      <c r="F389" s="19"/>
      <c r="G389" s="19"/>
      <c r="H389" s="19"/>
      <c r="I389" s="19"/>
      <c r="J389" s="19"/>
      <c r="K389" s="11"/>
      <c r="L389" s="11"/>
      <c r="M389" s="11"/>
      <c r="N389" s="11"/>
      <c r="O389" s="11"/>
      <c r="P389" s="11"/>
      <c r="Q389" s="11"/>
      <c r="R389" s="11"/>
      <c r="S389" s="11"/>
      <c r="T389" s="11"/>
      <c r="U389" s="11"/>
      <c r="V389" s="11"/>
      <c r="W389" s="11"/>
      <c r="X389" s="11"/>
      <c r="Y389" s="11"/>
      <c r="Z389" s="11"/>
      <c r="AA389" s="11"/>
      <c r="AB389" s="11"/>
      <c r="AC389" s="11"/>
      <c r="AD389" s="4"/>
      <c r="AE389" s="11"/>
      <c r="AF389" s="11"/>
      <c r="AG389" s="11"/>
      <c r="AH389" s="11"/>
      <c r="AI389" s="11"/>
      <c r="AJ389" s="11"/>
      <c r="AK389" s="11"/>
      <c r="AL389" s="11"/>
      <c r="AM389" s="11"/>
      <c r="AN389" s="4"/>
      <c r="AO389" s="11"/>
      <c r="AP389" s="11"/>
      <c r="AQ389" s="11"/>
      <c r="AR389" s="11"/>
    </row>
    <row r="390" spans="1:44">
      <c r="A390" s="3"/>
      <c r="B390" s="3">
        <v>2014</v>
      </c>
      <c r="C390" s="9">
        <v>1602179191.43</v>
      </c>
      <c r="D390" s="19"/>
      <c r="E390" s="19"/>
      <c r="F390" s="19"/>
      <c r="G390" s="19"/>
      <c r="H390" s="19"/>
      <c r="I390" s="19"/>
      <c r="J390" s="19"/>
      <c r="K390" s="11"/>
      <c r="L390" s="11"/>
      <c r="M390" s="11"/>
      <c r="N390" s="11"/>
      <c r="O390" s="11"/>
      <c r="P390" s="11"/>
      <c r="Q390" s="11"/>
      <c r="R390" s="11"/>
      <c r="S390" s="11"/>
      <c r="T390" s="11"/>
      <c r="U390" s="11"/>
      <c r="V390" s="11"/>
      <c r="W390" s="11"/>
      <c r="X390" s="11"/>
      <c r="Y390" s="11"/>
      <c r="Z390" s="11"/>
      <c r="AA390" s="11"/>
      <c r="AB390" s="11"/>
      <c r="AC390" s="11"/>
      <c r="AD390" s="4"/>
      <c r="AE390" s="11"/>
      <c r="AF390" s="11"/>
      <c r="AG390" s="11"/>
      <c r="AH390" s="11"/>
      <c r="AI390" s="11"/>
      <c r="AJ390" s="11"/>
      <c r="AK390" s="11"/>
      <c r="AL390" s="11"/>
      <c r="AM390" s="11"/>
      <c r="AN390" s="4"/>
      <c r="AO390" s="11"/>
      <c r="AP390" s="11"/>
      <c r="AQ390" s="11"/>
      <c r="AR390" s="11"/>
    </row>
    <row r="391" spans="1:44">
      <c r="A391" s="3"/>
      <c r="B391" s="3">
        <v>2013</v>
      </c>
      <c r="C391" s="9">
        <v>1328059605.56</v>
      </c>
      <c r="D391" s="19"/>
      <c r="E391" s="19"/>
      <c r="F391" s="19"/>
      <c r="G391" s="19"/>
      <c r="H391" s="19"/>
      <c r="I391" s="19"/>
      <c r="J391" s="19"/>
      <c r="K391" s="11"/>
      <c r="L391" s="11"/>
      <c r="M391" s="11"/>
      <c r="N391" s="11"/>
      <c r="O391" s="11"/>
      <c r="P391" s="11"/>
      <c r="Q391" s="11"/>
      <c r="R391" s="11"/>
      <c r="S391" s="11"/>
      <c r="T391" s="11"/>
      <c r="U391" s="11"/>
      <c r="V391" s="11"/>
      <c r="W391" s="11"/>
      <c r="X391" s="11"/>
      <c r="Y391" s="11"/>
      <c r="Z391" s="11"/>
      <c r="AA391" s="11"/>
      <c r="AB391" s="11"/>
      <c r="AC391" s="11"/>
      <c r="AD391" s="4"/>
      <c r="AE391" s="11"/>
      <c r="AF391" s="11"/>
      <c r="AG391" s="11"/>
      <c r="AH391" s="11"/>
      <c r="AI391" s="11"/>
      <c r="AJ391" s="11"/>
      <c r="AK391" s="11"/>
      <c r="AL391" s="11"/>
      <c r="AM391" s="11"/>
      <c r="AN391" s="4"/>
      <c r="AO391" s="11"/>
      <c r="AP391" s="11"/>
      <c r="AQ391" s="11"/>
      <c r="AR391" s="11"/>
    </row>
    <row r="392" spans="1:44">
      <c r="A392" s="3"/>
      <c r="B392" s="3">
        <v>2012</v>
      </c>
      <c r="C392" s="9">
        <v>890552961.83</v>
      </c>
      <c r="D392" s="19"/>
      <c r="E392" s="19"/>
      <c r="F392" s="19"/>
      <c r="G392" s="19"/>
      <c r="H392" s="19"/>
      <c r="I392" s="19"/>
      <c r="J392" s="19"/>
      <c r="K392" s="11"/>
      <c r="L392" s="11"/>
      <c r="M392" s="11"/>
      <c r="N392" s="11"/>
      <c r="O392" s="11"/>
      <c r="P392" s="11"/>
      <c r="Q392" s="11"/>
      <c r="R392" s="11"/>
      <c r="S392" s="11"/>
      <c r="T392" s="11"/>
      <c r="U392" s="11"/>
      <c r="V392" s="11"/>
      <c r="W392" s="11"/>
      <c r="X392" s="11"/>
      <c r="Y392" s="11"/>
      <c r="Z392" s="11"/>
      <c r="AA392" s="11"/>
      <c r="AB392" s="11"/>
      <c r="AC392" s="11"/>
      <c r="AD392" s="4"/>
      <c r="AE392" s="11"/>
      <c r="AF392" s="11"/>
      <c r="AG392" s="11"/>
      <c r="AH392" s="11"/>
      <c r="AI392" s="11"/>
      <c r="AJ392" s="11"/>
      <c r="AK392" s="11"/>
      <c r="AL392" s="11"/>
      <c r="AM392" s="11"/>
      <c r="AN392" s="4"/>
      <c r="AO392" s="11"/>
      <c r="AP392" s="11"/>
      <c r="AQ392" s="11"/>
      <c r="AR392" s="11"/>
    </row>
    <row r="393" spans="1:44">
      <c r="A393" s="3"/>
      <c r="B393" s="3">
        <v>2011</v>
      </c>
      <c r="D393" s="19"/>
      <c r="E393" s="19"/>
      <c r="F393" s="19"/>
      <c r="G393" s="19"/>
      <c r="H393" s="19"/>
      <c r="I393" s="19"/>
      <c r="J393" s="19"/>
      <c r="K393" s="11"/>
      <c r="L393" s="11"/>
      <c r="M393" s="11"/>
      <c r="N393" s="11"/>
      <c r="O393" s="11"/>
      <c r="P393" s="11"/>
      <c r="Q393" s="11"/>
      <c r="R393" s="11"/>
      <c r="S393" s="11"/>
      <c r="T393" s="11"/>
      <c r="U393" s="11"/>
      <c r="V393" s="11"/>
      <c r="W393" s="11"/>
      <c r="X393" s="11"/>
      <c r="Y393" s="11"/>
      <c r="Z393" s="11"/>
      <c r="AA393" s="11"/>
      <c r="AB393" s="11"/>
      <c r="AC393" s="11"/>
      <c r="AD393" s="4"/>
      <c r="AE393" s="11"/>
      <c r="AF393" s="11"/>
      <c r="AG393" s="11"/>
      <c r="AH393" s="11"/>
      <c r="AI393" s="11"/>
      <c r="AJ393" s="11"/>
      <c r="AK393" s="11"/>
      <c r="AL393" s="11"/>
      <c r="AM393" s="11"/>
      <c r="AN393" s="4"/>
      <c r="AO393" s="11"/>
      <c r="AP393" s="11"/>
      <c r="AQ393" s="11"/>
      <c r="AR393" s="11"/>
    </row>
    <row r="394" spans="1:44">
      <c r="A394" s="3"/>
      <c r="B394" s="3">
        <v>2010</v>
      </c>
      <c r="D394" s="19"/>
      <c r="E394" s="19"/>
      <c r="F394" s="19"/>
      <c r="G394" s="19"/>
      <c r="H394" s="19"/>
      <c r="I394" s="19"/>
      <c r="J394" s="19"/>
      <c r="K394" s="11"/>
      <c r="L394" s="11"/>
      <c r="M394" s="11"/>
      <c r="N394" s="11"/>
      <c r="O394" s="11"/>
      <c r="P394" s="11"/>
      <c r="Q394" s="11"/>
      <c r="R394" s="11"/>
      <c r="S394" s="11"/>
      <c r="T394" s="11"/>
      <c r="U394" s="11"/>
      <c r="V394" s="11"/>
      <c r="W394" s="11"/>
      <c r="X394" s="11"/>
      <c r="Y394" s="11"/>
      <c r="Z394" s="11"/>
      <c r="AA394" s="11"/>
      <c r="AB394" s="11"/>
      <c r="AC394" s="11"/>
      <c r="AD394" s="4"/>
      <c r="AE394" s="11"/>
      <c r="AF394" s="11"/>
      <c r="AG394" s="11"/>
      <c r="AH394" s="11"/>
      <c r="AI394" s="11"/>
      <c r="AJ394" s="11"/>
      <c r="AK394" s="11"/>
      <c r="AL394" s="11"/>
      <c r="AM394" s="11"/>
      <c r="AN394" s="4"/>
      <c r="AO394" s="11"/>
      <c r="AP394" s="11"/>
      <c r="AQ394" s="11"/>
      <c r="AR394" s="11"/>
    </row>
    <row r="395" spans="1:44">
      <c r="A395" s="3" t="s">
        <v>84</v>
      </c>
      <c r="B395" s="3">
        <v>2023</v>
      </c>
      <c r="C395" s="9">
        <v>6801856140.93</v>
      </c>
      <c r="D395" s="19"/>
      <c r="E395" s="19"/>
      <c r="F395" s="19"/>
      <c r="G395" s="19"/>
      <c r="H395" s="19"/>
      <c r="I395" s="19"/>
      <c r="J395" s="19"/>
      <c r="K395" s="11"/>
      <c r="L395" s="11"/>
      <c r="M395" s="11"/>
      <c r="N395" s="11"/>
      <c r="O395" s="11"/>
      <c r="P395" s="11"/>
      <c r="Q395" s="11"/>
      <c r="R395" s="11"/>
      <c r="S395" s="11"/>
      <c r="T395" s="11"/>
      <c r="U395" s="11"/>
      <c r="V395" s="11"/>
      <c r="W395" s="11"/>
      <c r="X395" s="11"/>
      <c r="Y395" s="11"/>
      <c r="Z395" s="11"/>
      <c r="AA395" s="11"/>
      <c r="AB395" s="11"/>
      <c r="AC395" s="11"/>
      <c r="AD395" s="4"/>
      <c r="AE395" s="11"/>
      <c r="AF395" s="11"/>
      <c r="AG395" s="11"/>
      <c r="AH395" s="11"/>
      <c r="AI395" s="11"/>
      <c r="AJ395" s="11"/>
      <c r="AK395" s="11"/>
      <c r="AL395" s="11"/>
      <c r="AM395" s="11"/>
      <c r="AN395" s="4"/>
      <c r="AO395" s="11"/>
      <c r="AP395" s="11"/>
      <c r="AQ395" s="11"/>
      <c r="AR395" s="11"/>
    </row>
    <row r="396" spans="1:44">
      <c r="A396" s="3"/>
      <c r="B396" s="3">
        <v>2022</v>
      </c>
      <c r="C396" s="9">
        <v>6782229174.78</v>
      </c>
      <c r="D396" s="19"/>
      <c r="E396" s="19"/>
      <c r="F396" s="19"/>
      <c r="G396" s="19"/>
      <c r="H396" s="19"/>
      <c r="I396" s="19"/>
      <c r="J396" s="19"/>
      <c r="K396" s="11"/>
      <c r="L396" s="11"/>
      <c r="M396" s="11"/>
      <c r="N396" s="11"/>
      <c r="O396" s="11"/>
      <c r="P396" s="11"/>
      <c r="Q396" s="11"/>
      <c r="R396" s="11"/>
      <c r="S396" s="11"/>
      <c r="T396" s="11"/>
      <c r="U396" s="11"/>
      <c r="V396" s="11"/>
      <c r="W396" s="11"/>
      <c r="X396" s="11"/>
      <c r="Y396" s="11"/>
      <c r="Z396" s="11"/>
      <c r="AA396" s="11"/>
      <c r="AB396" s="11"/>
      <c r="AC396" s="11"/>
      <c r="AD396" s="4"/>
      <c r="AE396" s="11"/>
      <c r="AF396" s="11"/>
      <c r="AG396" s="11"/>
      <c r="AH396" s="11"/>
      <c r="AI396" s="11"/>
      <c r="AJ396" s="11"/>
      <c r="AK396" s="11"/>
      <c r="AL396" s="11"/>
      <c r="AM396" s="11"/>
      <c r="AN396" s="4"/>
      <c r="AO396" s="11"/>
      <c r="AP396" s="11"/>
      <c r="AQ396" s="11"/>
      <c r="AR396" s="11"/>
    </row>
    <row r="397" spans="1:44">
      <c r="A397" s="3"/>
      <c r="B397" s="3">
        <v>2021</v>
      </c>
      <c r="C397" s="9">
        <v>7061928890.01</v>
      </c>
      <c r="D397" s="19"/>
      <c r="E397" s="19"/>
      <c r="F397" s="19"/>
      <c r="G397" s="19"/>
      <c r="H397" s="19"/>
      <c r="I397" s="19"/>
      <c r="J397" s="19"/>
      <c r="K397" s="11"/>
      <c r="L397" s="11"/>
      <c r="M397" s="11"/>
      <c r="N397" s="11"/>
      <c r="O397" s="11"/>
      <c r="P397" s="11"/>
      <c r="Q397" s="11"/>
      <c r="R397" s="11"/>
      <c r="S397" s="11"/>
      <c r="T397" s="11"/>
      <c r="U397" s="11"/>
      <c r="V397" s="11"/>
      <c r="W397" s="11"/>
      <c r="X397" s="11"/>
      <c r="Y397" s="11"/>
      <c r="Z397" s="11"/>
      <c r="AA397" s="11"/>
      <c r="AB397" s="11"/>
      <c r="AC397" s="11"/>
      <c r="AD397" s="4"/>
      <c r="AE397" s="11"/>
      <c r="AF397" s="11"/>
      <c r="AG397" s="11"/>
      <c r="AH397" s="11"/>
      <c r="AI397" s="11"/>
      <c r="AJ397" s="11"/>
      <c r="AK397" s="11"/>
      <c r="AL397" s="11"/>
      <c r="AM397" s="11"/>
      <c r="AN397" s="4"/>
      <c r="AO397" s="11"/>
      <c r="AP397" s="11"/>
      <c r="AQ397" s="11"/>
      <c r="AR397" s="11"/>
    </row>
    <row r="398" spans="1:44">
      <c r="A398" s="3"/>
      <c r="B398" s="3">
        <v>2020</v>
      </c>
      <c r="C398" s="9">
        <v>5402541618.64</v>
      </c>
      <c r="D398" s="19"/>
      <c r="E398" s="19"/>
      <c r="F398" s="19"/>
      <c r="G398" s="19"/>
      <c r="H398" s="19"/>
      <c r="I398" s="19"/>
      <c r="J398" s="19"/>
      <c r="K398" s="11"/>
      <c r="L398" s="11"/>
      <c r="M398" s="11"/>
      <c r="N398" s="11"/>
      <c r="O398" s="11"/>
      <c r="P398" s="11"/>
      <c r="Q398" s="11"/>
      <c r="R398" s="11"/>
      <c r="S398" s="11"/>
      <c r="T398" s="11"/>
      <c r="U398" s="11"/>
      <c r="V398" s="11"/>
      <c r="W398" s="11"/>
      <c r="X398" s="11"/>
      <c r="Y398" s="11"/>
      <c r="Z398" s="11"/>
      <c r="AA398" s="11"/>
      <c r="AB398" s="11"/>
      <c r="AC398" s="11"/>
      <c r="AD398" s="4"/>
      <c r="AE398" s="11"/>
      <c r="AF398" s="11"/>
      <c r="AG398" s="11"/>
      <c r="AH398" s="11"/>
      <c r="AI398" s="11"/>
      <c r="AJ398" s="11"/>
      <c r="AK398" s="11"/>
      <c r="AL398" s="11"/>
      <c r="AM398" s="11"/>
      <c r="AN398" s="4"/>
      <c r="AO398" s="11"/>
      <c r="AP398" s="11"/>
      <c r="AQ398" s="11"/>
      <c r="AR398" s="11"/>
    </row>
    <row r="399" spans="1:44">
      <c r="A399" s="3"/>
      <c r="B399" s="3">
        <v>2019</v>
      </c>
      <c r="C399" s="9">
        <v>5291412166.3</v>
      </c>
      <c r="D399" s="19"/>
      <c r="E399" s="19"/>
      <c r="F399" s="19"/>
      <c r="G399" s="19"/>
      <c r="H399" s="19"/>
      <c r="I399" s="19"/>
      <c r="J399" s="19"/>
      <c r="K399" s="11"/>
      <c r="L399" s="11"/>
      <c r="M399" s="11"/>
      <c r="N399" s="11"/>
      <c r="O399" s="11"/>
      <c r="P399" s="11"/>
      <c r="Q399" s="11"/>
      <c r="R399" s="11"/>
      <c r="S399" s="11"/>
      <c r="T399" s="11"/>
      <c r="U399" s="11"/>
      <c r="V399" s="11"/>
      <c r="W399" s="11"/>
      <c r="X399" s="11"/>
      <c r="Y399" s="11"/>
      <c r="Z399" s="11"/>
      <c r="AA399" s="11"/>
      <c r="AB399" s="11"/>
      <c r="AC399" s="11"/>
      <c r="AD399" s="4"/>
      <c r="AE399" s="11"/>
      <c r="AF399" s="11"/>
      <c r="AG399" s="11"/>
      <c r="AH399" s="11"/>
      <c r="AI399" s="11"/>
      <c r="AJ399" s="11"/>
      <c r="AK399" s="11"/>
      <c r="AL399" s="11"/>
      <c r="AM399" s="11"/>
      <c r="AN399" s="4"/>
      <c r="AO399" s="11"/>
      <c r="AP399" s="11"/>
      <c r="AQ399" s="11"/>
      <c r="AR399" s="11"/>
    </row>
    <row r="400" spans="1:44">
      <c r="A400" s="3"/>
      <c r="B400" s="3">
        <v>2018</v>
      </c>
      <c r="C400" s="9">
        <v>3072658007.51</v>
      </c>
      <c r="D400" s="19"/>
      <c r="E400" s="19"/>
      <c r="F400" s="19"/>
      <c r="G400" s="19"/>
      <c r="H400" s="19"/>
      <c r="I400" s="19"/>
      <c r="J400" s="19"/>
      <c r="K400" s="11"/>
      <c r="L400" s="11"/>
      <c r="M400" s="11"/>
      <c r="N400" s="11"/>
      <c r="O400" s="11"/>
      <c r="P400" s="11"/>
      <c r="Q400" s="11"/>
      <c r="R400" s="11"/>
      <c r="S400" s="11"/>
      <c r="T400" s="11"/>
      <c r="U400" s="11"/>
      <c r="V400" s="11"/>
      <c r="W400" s="11"/>
      <c r="X400" s="11"/>
      <c r="Y400" s="11"/>
      <c r="Z400" s="11"/>
      <c r="AA400" s="11"/>
      <c r="AB400" s="11"/>
      <c r="AC400" s="11"/>
      <c r="AD400" s="4"/>
      <c r="AE400" s="11"/>
      <c r="AF400" s="11"/>
      <c r="AG400" s="11"/>
      <c r="AH400" s="11"/>
      <c r="AI400" s="11"/>
      <c r="AJ400" s="11"/>
      <c r="AK400" s="11"/>
      <c r="AL400" s="11"/>
      <c r="AM400" s="11"/>
      <c r="AN400" s="4"/>
      <c r="AO400" s="11"/>
      <c r="AP400" s="11"/>
      <c r="AQ400" s="11"/>
      <c r="AR400" s="11"/>
    </row>
    <row r="401" spans="1:44">
      <c r="A401" s="3"/>
      <c r="B401" s="3">
        <v>2017</v>
      </c>
      <c r="C401" s="9">
        <v>3183609395.15</v>
      </c>
      <c r="D401" s="19"/>
      <c r="E401" s="19"/>
      <c r="F401" s="19"/>
      <c r="G401" s="19"/>
      <c r="H401" s="19"/>
      <c r="I401" s="19"/>
      <c r="J401" s="19"/>
      <c r="K401" s="11"/>
      <c r="L401" s="11"/>
      <c r="M401" s="11"/>
      <c r="N401" s="11"/>
      <c r="O401" s="11"/>
      <c r="P401" s="11"/>
      <c r="Q401" s="11"/>
      <c r="R401" s="11"/>
      <c r="S401" s="11"/>
      <c r="T401" s="11"/>
      <c r="U401" s="11"/>
      <c r="V401" s="11"/>
      <c r="W401" s="11"/>
      <c r="X401" s="11"/>
      <c r="Y401" s="11"/>
      <c r="Z401" s="11"/>
      <c r="AA401" s="11"/>
      <c r="AB401" s="11"/>
      <c r="AC401" s="11"/>
      <c r="AD401" s="4"/>
      <c r="AE401" s="11"/>
      <c r="AF401" s="11"/>
      <c r="AG401" s="11"/>
      <c r="AH401" s="11"/>
      <c r="AI401" s="11"/>
      <c r="AJ401" s="11"/>
      <c r="AK401" s="11"/>
      <c r="AL401" s="11"/>
      <c r="AM401" s="11"/>
      <c r="AN401" s="4"/>
      <c r="AO401" s="11"/>
      <c r="AP401" s="11"/>
      <c r="AQ401" s="11"/>
      <c r="AR401" s="11"/>
    </row>
    <row r="402" spans="1:44">
      <c r="A402" s="3"/>
      <c r="B402" s="3">
        <v>2016</v>
      </c>
      <c r="C402" s="9">
        <v>2986830545.15</v>
      </c>
      <c r="D402" s="19"/>
      <c r="E402" s="19"/>
      <c r="F402" s="19"/>
      <c r="G402" s="19"/>
      <c r="H402" s="19"/>
      <c r="I402" s="19"/>
      <c r="J402" s="19"/>
      <c r="K402" s="11"/>
      <c r="L402" s="11"/>
      <c r="M402" s="11"/>
      <c r="N402" s="11"/>
      <c r="O402" s="11"/>
      <c r="P402" s="11"/>
      <c r="Q402" s="11"/>
      <c r="R402" s="11"/>
      <c r="S402" s="11"/>
      <c r="T402" s="11"/>
      <c r="U402" s="11"/>
      <c r="V402" s="11"/>
      <c r="W402" s="11"/>
      <c r="X402" s="11"/>
      <c r="Y402" s="11"/>
      <c r="Z402" s="11"/>
      <c r="AA402" s="11"/>
      <c r="AB402" s="11"/>
      <c r="AC402" s="11"/>
      <c r="AD402" s="4"/>
      <c r="AE402" s="11"/>
      <c r="AF402" s="11"/>
      <c r="AG402" s="11"/>
      <c r="AH402" s="11"/>
      <c r="AI402" s="11"/>
      <c r="AJ402" s="11"/>
      <c r="AK402" s="11"/>
      <c r="AL402" s="11"/>
      <c r="AM402" s="11"/>
      <c r="AN402" s="4"/>
      <c r="AO402" s="11"/>
      <c r="AP402" s="11"/>
      <c r="AQ402" s="11"/>
      <c r="AR402" s="11"/>
    </row>
    <row r="403" spans="1:44">
      <c r="A403" s="3"/>
      <c r="B403" s="3">
        <v>2015</v>
      </c>
      <c r="C403" s="9">
        <v>3027584668.02</v>
      </c>
      <c r="D403" s="19"/>
      <c r="E403" s="19"/>
      <c r="F403" s="19"/>
      <c r="G403" s="19"/>
      <c r="H403" s="19"/>
      <c r="I403" s="19"/>
      <c r="J403" s="19"/>
      <c r="K403" s="11"/>
      <c r="L403" s="11"/>
      <c r="M403" s="11"/>
      <c r="N403" s="11"/>
      <c r="O403" s="11"/>
      <c r="P403" s="11"/>
      <c r="Q403" s="11"/>
      <c r="R403" s="11"/>
      <c r="S403" s="11"/>
      <c r="T403" s="11"/>
      <c r="U403" s="11"/>
      <c r="V403" s="11"/>
      <c r="W403" s="11"/>
      <c r="X403" s="11"/>
      <c r="Y403" s="11"/>
      <c r="Z403" s="11"/>
      <c r="AA403" s="11"/>
      <c r="AB403" s="11"/>
      <c r="AC403" s="11"/>
      <c r="AD403" s="4"/>
      <c r="AE403" s="11"/>
      <c r="AF403" s="11"/>
      <c r="AG403" s="11"/>
      <c r="AH403" s="11"/>
      <c r="AI403" s="11"/>
      <c r="AJ403" s="11"/>
      <c r="AK403" s="11"/>
      <c r="AL403" s="11"/>
      <c r="AM403" s="11"/>
      <c r="AN403" s="4"/>
      <c r="AO403" s="11"/>
      <c r="AP403" s="11"/>
      <c r="AQ403" s="11"/>
      <c r="AR403" s="11"/>
    </row>
    <row r="404" spans="1:44">
      <c r="A404" s="3"/>
      <c r="B404" s="3">
        <v>2014</v>
      </c>
      <c r="C404" s="9">
        <v>2823471274.28</v>
      </c>
      <c r="D404" s="19"/>
      <c r="E404" s="19"/>
      <c r="F404" s="19"/>
      <c r="G404" s="19"/>
      <c r="H404" s="19"/>
      <c r="I404" s="19"/>
      <c r="J404" s="19"/>
      <c r="K404" s="11"/>
      <c r="L404" s="11"/>
      <c r="M404" s="11"/>
      <c r="N404" s="11"/>
      <c r="O404" s="11"/>
      <c r="P404" s="11"/>
      <c r="Q404" s="11"/>
      <c r="R404" s="11"/>
      <c r="S404" s="11"/>
      <c r="T404" s="11"/>
      <c r="U404" s="11"/>
      <c r="V404" s="11"/>
      <c r="W404" s="11"/>
      <c r="X404" s="11"/>
      <c r="Y404" s="11"/>
      <c r="Z404" s="11"/>
      <c r="AA404" s="11"/>
      <c r="AB404" s="11"/>
      <c r="AC404" s="11"/>
      <c r="AD404" s="4"/>
      <c r="AE404" s="11"/>
      <c r="AF404" s="11"/>
      <c r="AG404" s="11"/>
      <c r="AH404" s="11"/>
      <c r="AI404" s="11"/>
      <c r="AJ404" s="11"/>
      <c r="AK404" s="11"/>
      <c r="AL404" s="11"/>
      <c r="AM404" s="11"/>
      <c r="AN404" s="4"/>
      <c r="AO404" s="11"/>
      <c r="AP404" s="11"/>
      <c r="AQ404" s="11"/>
      <c r="AR404" s="11"/>
    </row>
    <row r="405" spans="1:44">
      <c r="A405" s="3"/>
      <c r="B405" s="3">
        <v>2013</v>
      </c>
      <c r="C405" s="9">
        <v>2865353311.76</v>
      </c>
      <c r="D405" s="19"/>
      <c r="E405" s="19"/>
      <c r="F405" s="19"/>
      <c r="G405" s="19"/>
      <c r="H405" s="19"/>
      <c r="I405" s="19"/>
      <c r="J405" s="19"/>
      <c r="K405" s="11"/>
      <c r="L405" s="11"/>
      <c r="M405" s="11"/>
      <c r="N405" s="11"/>
      <c r="O405" s="11"/>
      <c r="P405" s="11"/>
      <c r="Q405" s="11"/>
      <c r="R405" s="11"/>
      <c r="S405" s="11"/>
      <c r="T405" s="11"/>
      <c r="U405" s="11"/>
      <c r="V405" s="11"/>
      <c r="W405" s="11"/>
      <c r="X405" s="11"/>
      <c r="Y405" s="11"/>
      <c r="Z405" s="11"/>
      <c r="AA405" s="11"/>
      <c r="AB405" s="11"/>
      <c r="AC405" s="11"/>
      <c r="AD405" s="4"/>
      <c r="AE405" s="11"/>
      <c r="AF405" s="11"/>
      <c r="AG405" s="11"/>
      <c r="AH405" s="11"/>
      <c r="AI405" s="11"/>
      <c r="AJ405" s="11"/>
      <c r="AK405" s="11"/>
      <c r="AL405" s="11"/>
      <c r="AM405" s="11"/>
      <c r="AN405" s="4"/>
      <c r="AO405" s="11"/>
      <c r="AP405" s="11"/>
      <c r="AQ405" s="11"/>
      <c r="AR405" s="11"/>
    </row>
    <row r="406" spans="1:44">
      <c r="A406" s="3"/>
      <c r="B406" s="3">
        <v>2012</v>
      </c>
      <c r="C406" s="9">
        <v>2652664205.25</v>
      </c>
      <c r="D406" s="19"/>
      <c r="E406" s="19"/>
      <c r="F406" s="19"/>
      <c r="G406" s="19"/>
      <c r="H406" s="19"/>
      <c r="I406" s="19"/>
      <c r="J406" s="19"/>
      <c r="K406" s="11"/>
      <c r="L406" s="11"/>
      <c r="M406" s="11"/>
      <c r="N406" s="11"/>
      <c r="O406" s="11"/>
      <c r="P406" s="11"/>
      <c r="Q406" s="11"/>
      <c r="R406" s="11"/>
      <c r="S406" s="11"/>
      <c r="T406" s="11"/>
      <c r="U406" s="11"/>
      <c r="V406" s="11"/>
      <c r="W406" s="11"/>
      <c r="X406" s="11"/>
      <c r="Y406" s="11"/>
      <c r="Z406" s="11"/>
      <c r="AA406" s="11"/>
      <c r="AB406" s="11"/>
      <c r="AC406" s="11"/>
      <c r="AD406" s="4"/>
      <c r="AE406" s="11"/>
      <c r="AF406" s="11"/>
      <c r="AG406" s="11"/>
      <c r="AH406" s="11"/>
      <c r="AI406" s="11"/>
      <c r="AJ406" s="11"/>
      <c r="AK406" s="11"/>
      <c r="AL406" s="11"/>
      <c r="AM406" s="11"/>
      <c r="AN406" s="4"/>
      <c r="AO406" s="11"/>
      <c r="AP406" s="11"/>
      <c r="AQ406" s="11"/>
      <c r="AR406" s="11"/>
    </row>
    <row r="407" spans="1:44">
      <c r="A407" s="3"/>
      <c r="B407" s="3">
        <v>2011</v>
      </c>
      <c r="D407" s="19"/>
      <c r="E407" s="19"/>
      <c r="F407" s="19"/>
      <c r="G407" s="19"/>
      <c r="H407" s="19"/>
      <c r="I407" s="19"/>
      <c r="J407" s="19"/>
      <c r="K407" s="11"/>
      <c r="L407" s="11"/>
      <c r="M407" s="11"/>
      <c r="N407" s="11"/>
      <c r="O407" s="11"/>
      <c r="P407" s="11"/>
      <c r="Q407" s="11"/>
      <c r="R407" s="11"/>
      <c r="S407" s="11"/>
      <c r="T407" s="11"/>
      <c r="U407" s="11"/>
      <c r="V407" s="11"/>
      <c r="W407" s="11"/>
      <c r="X407" s="11"/>
      <c r="Y407" s="11"/>
      <c r="Z407" s="11"/>
      <c r="AA407" s="11"/>
      <c r="AB407" s="11"/>
      <c r="AC407" s="11"/>
      <c r="AD407" s="4"/>
      <c r="AE407" s="11"/>
      <c r="AF407" s="11"/>
      <c r="AG407" s="11"/>
      <c r="AH407" s="11"/>
      <c r="AI407" s="11"/>
      <c r="AJ407" s="11"/>
      <c r="AK407" s="11"/>
      <c r="AL407" s="11"/>
      <c r="AM407" s="11"/>
      <c r="AN407" s="4"/>
      <c r="AO407" s="11"/>
      <c r="AP407" s="11"/>
      <c r="AQ407" s="11"/>
      <c r="AR407" s="11"/>
    </row>
    <row r="408" spans="1:44">
      <c r="A408" s="3"/>
      <c r="B408" s="3">
        <v>2010</v>
      </c>
      <c r="D408" s="19"/>
      <c r="E408" s="19"/>
      <c r="F408" s="19"/>
      <c r="G408" s="19"/>
      <c r="H408" s="19"/>
      <c r="I408" s="19"/>
      <c r="J408" s="19"/>
      <c r="K408" s="11"/>
      <c r="L408" s="11"/>
      <c r="M408" s="11"/>
      <c r="N408" s="11"/>
      <c r="O408" s="11"/>
      <c r="P408" s="11"/>
      <c r="Q408" s="11"/>
      <c r="R408" s="11"/>
      <c r="S408" s="11"/>
      <c r="T408" s="11"/>
      <c r="U408" s="11"/>
      <c r="V408" s="11"/>
      <c r="W408" s="11"/>
      <c r="X408" s="11"/>
      <c r="Y408" s="11"/>
      <c r="Z408" s="11"/>
      <c r="AA408" s="11"/>
      <c r="AB408" s="11"/>
      <c r="AC408" s="11"/>
      <c r="AD408" s="4"/>
      <c r="AE408" s="11"/>
      <c r="AF408" s="11"/>
      <c r="AG408" s="11"/>
      <c r="AH408" s="11"/>
      <c r="AI408" s="11"/>
      <c r="AJ408" s="11"/>
      <c r="AK408" s="11"/>
      <c r="AL408" s="11"/>
      <c r="AM408" s="11"/>
      <c r="AN408" s="4"/>
      <c r="AO408" s="11"/>
      <c r="AP408" s="11"/>
      <c r="AQ408" s="11"/>
      <c r="AR408" s="11"/>
    </row>
    <row r="409" spans="1:44">
      <c r="A409" s="3" t="s">
        <v>85</v>
      </c>
      <c r="B409" s="3">
        <v>2023</v>
      </c>
      <c r="C409" s="9">
        <v>2023376467.48</v>
      </c>
      <c r="D409" s="19"/>
      <c r="E409" s="19"/>
      <c r="F409" s="19"/>
      <c r="G409" s="19"/>
      <c r="H409" s="19"/>
      <c r="I409" s="19"/>
      <c r="J409" s="19"/>
      <c r="K409" s="11"/>
      <c r="L409" s="11"/>
      <c r="M409" s="11"/>
      <c r="N409" s="11"/>
      <c r="O409" s="11"/>
      <c r="P409" s="11"/>
      <c r="Q409" s="11"/>
      <c r="R409" s="11"/>
      <c r="S409" s="11"/>
      <c r="T409" s="11"/>
      <c r="U409" s="11"/>
      <c r="V409" s="11"/>
      <c r="W409" s="11"/>
      <c r="X409" s="11"/>
      <c r="Y409" s="11"/>
      <c r="Z409" s="11"/>
      <c r="AA409" s="11"/>
      <c r="AB409" s="11"/>
      <c r="AC409" s="11"/>
      <c r="AD409" s="4"/>
      <c r="AE409" s="11"/>
      <c r="AF409" s="11"/>
      <c r="AG409" s="11"/>
      <c r="AH409" s="11"/>
      <c r="AI409" s="11"/>
      <c r="AJ409" s="11"/>
      <c r="AK409" s="11"/>
      <c r="AL409" s="11"/>
      <c r="AM409" s="11"/>
      <c r="AN409" s="4"/>
      <c r="AO409" s="11"/>
      <c r="AP409" s="11"/>
      <c r="AQ409" s="11"/>
      <c r="AR409" s="11"/>
    </row>
    <row r="410" spans="1:44">
      <c r="A410" s="3"/>
      <c r="B410" s="3">
        <v>2022</v>
      </c>
      <c r="C410" s="9">
        <v>2767974329.79</v>
      </c>
      <c r="D410" s="19"/>
      <c r="E410" s="19"/>
      <c r="F410" s="19"/>
      <c r="G410" s="19"/>
      <c r="H410" s="19"/>
      <c r="I410" s="19"/>
      <c r="J410" s="19"/>
      <c r="K410" s="11"/>
      <c r="L410" s="11"/>
      <c r="M410" s="11"/>
      <c r="N410" s="11"/>
      <c r="O410" s="11"/>
      <c r="P410" s="11"/>
      <c r="Q410" s="11"/>
      <c r="R410" s="11"/>
      <c r="S410" s="11"/>
      <c r="T410" s="11"/>
      <c r="U410" s="11"/>
      <c r="V410" s="11"/>
      <c r="W410" s="11"/>
      <c r="X410" s="11"/>
      <c r="Y410" s="11"/>
      <c r="Z410" s="11"/>
      <c r="AA410" s="11"/>
      <c r="AB410" s="11"/>
      <c r="AC410" s="11"/>
      <c r="AD410" s="4"/>
      <c r="AE410" s="11"/>
      <c r="AF410" s="11"/>
      <c r="AG410" s="11"/>
      <c r="AH410" s="11"/>
      <c r="AI410" s="11"/>
      <c r="AJ410" s="11"/>
      <c r="AK410" s="11"/>
      <c r="AL410" s="11"/>
      <c r="AM410" s="11"/>
      <c r="AN410" s="4"/>
      <c r="AO410" s="11"/>
      <c r="AP410" s="11"/>
      <c r="AQ410" s="11"/>
      <c r="AR410" s="11"/>
    </row>
    <row r="411" spans="1:44">
      <c r="A411" s="3"/>
      <c r="B411" s="3">
        <v>2021</v>
      </c>
      <c r="C411" s="9">
        <v>3586231477.25</v>
      </c>
      <c r="D411" s="19"/>
      <c r="E411" s="19"/>
      <c r="F411" s="19"/>
      <c r="G411" s="19"/>
      <c r="H411" s="19"/>
      <c r="I411" s="19"/>
      <c r="J411" s="19"/>
      <c r="K411" s="11"/>
      <c r="L411" s="11"/>
      <c r="M411" s="11"/>
      <c r="N411" s="11"/>
      <c r="O411" s="11"/>
      <c r="P411" s="11"/>
      <c r="Q411" s="11"/>
      <c r="R411" s="11"/>
      <c r="S411" s="11"/>
      <c r="T411" s="11"/>
      <c r="U411" s="11"/>
      <c r="V411" s="11"/>
      <c r="W411" s="11"/>
      <c r="X411" s="11"/>
      <c r="Y411" s="11"/>
      <c r="Z411" s="11"/>
      <c r="AA411" s="11"/>
      <c r="AB411" s="11"/>
      <c r="AC411" s="11"/>
      <c r="AD411" s="4"/>
      <c r="AE411" s="11"/>
      <c r="AF411" s="11"/>
      <c r="AG411" s="11"/>
      <c r="AH411" s="11"/>
      <c r="AI411" s="11"/>
      <c r="AJ411" s="11"/>
      <c r="AK411" s="11"/>
      <c r="AL411" s="11"/>
      <c r="AM411" s="11"/>
      <c r="AN411" s="4"/>
      <c r="AO411" s="11"/>
      <c r="AP411" s="11"/>
      <c r="AQ411" s="11"/>
      <c r="AR411" s="11"/>
    </row>
    <row r="412" spans="1:44">
      <c r="A412" s="3"/>
      <c r="B412" s="3">
        <v>2020</v>
      </c>
      <c r="C412" s="9">
        <v>3804657415.89</v>
      </c>
      <c r="D412" s="19"/>
      <c r="E412" s="19"/>
      <c r="F412" s="19"/>
      <c r="G412" s="19"/>
      <c r="H412" s="19"/>
      <c r="I412" s="19"/>
      <c r="J412" s="19"/>
      <c r="K412" s="11"/>
      <c r="L412" s="11"/>
      <c r="M412" s="11"/>
      <c r="N412" s="11"/>
      <c r="O412" s="11"/>
      <c r="P412" s="11"/>
      <c r="Q412" s="11"/>
      <c r="R412" s="11"/>
      <c r="S412" s="11"/>
      <c r="T412" s="11"/>
      <c r="U412" s="11"/>
      <c r="V412" s="11"/>
      <c r="W412" s="11"/>
      <c r="X412" s="11"/>
      <c r="Y412" s="11"/>
      <c r="Z412" s="11"/>
      <c r="AA412" s="11"/>
      <c r="AB412" s="11"/>
      <c r="AC412" s="11"/>
      <c r="AD412" s="4"/>
      <c r="AE412" s="11"/>
      <c r="AF412" s="11"/>
      <c r="AG412" s="11"/>
      <c r="AH412" s="11"/>
      <c r="AI412" s="11"/>
      <c r="AJ412" s="11"/>
      <c r="AK412" s="11"/>
      <c r="AL412" s="11"/>
      <c r="AM412" s="11"/>
      <c r="AN412" s="4"/>
      <c r="AO412" s="11"/>
      <c r="AP412" s="11"/>
      <c r="AQ412" s="11"/>
      <c r="AR412" s="11"/>
    </row>
    <row r="413" spans="1:44">
      <c r="A413" s="3"/>
      <c r="B413" s="3">
        <v>2019</v>
      </c>
      <c r="C413" s="9">
        <v>6357564348.89</v>
      </c>
      <c r="D413" s="19"/>
      <c r="E413" s="19"/>
      <c r="F413" s="19"/>
      <c r="G413" s="19"/>
      <c r="H413" s="19"/>
      <c r="I413" s="19"/>
      <c r="J413" s="19"/>
      <c r="K413" s="11"/>
      <c r="L413" s="11"/>
      <c r="M413" s="11"/>
      <c r="N413" s="11"/>
      <c r="O413" s="11"/>
      <c r="P413" s="11"/>
      <c r="Q413" s="11"/>
      <c r="R413" s="11"/>
      <c r="S413" s="11"/>
      <c r="T413" s="11"/>
      <c r="U413" s="11"/>
      <c r="V413" s="11"/>
      <c r="W413" s="11"/>
      <c r="X413" s="11"/>
      <c r="Y413" s="11"/>
      <c r="Z413" s="11"/>
      <c r="AA413" s="11"/>
      <c r="AB413" s="11"/>
      <c r="AC413" s="11"/>
      <c r="AD413" s="4"/>
      <c r="AE413" s="11"/>
      <c r="AF413" s="11"/>
      <c r="AG413" s="11"/>
      <c r="AH413" s="11"/>
      <c r="AI413" s="11"/>
      <c r="AJ413" s="11"/>
      <c r="AK413" s="11"/>
      <c r="AL413" s="11"/>
      <c r="AM413" s="11"/>
      <c r="AN413" s="4"/>
      <c r="AO413" s="11"/>
      <c r="AP413" s="11"/>
      <c r="AQ413" s="11"/>
      <c r="AR413" s="11"/>
    </row>
    <row r="414" spans="1:44">
      <c r="A414" s="3"/>
      <c r="B414" s="3">
        <v>2018</v>
      </c>
      <c r="C414" s="9">
        <v>8569918298.38</v>
      </c>
      <c r="D414" s="19"/>
      <c r="E414" s="19"/>
      <c r="F414" s="19"/>
      <c r="G414" s="19"/>
      <c r="H414" s="19"/>
      <c r="I414" s="19"/>
      <c r="J414" s="19"/>
      <c r="K414" s="11"/>
      <c r="L414" s="11"/>
      <c r="M414" s="11"/>
      <c r="N414" s="11"/>
      <c r="O414" s="11"/>
      <c r="P414" s="11"/>
      <c r="Q414" s="11"/>
      <c r="R414" s="11"/>
      <c r="S414" s="11"/>
      <c r="T414" s="11"/>
      <c r="U414" s="11"/>
      <c r="V414" s="11"/>
      <c r="W414" s="11"/>
      <c r="X414" s="11"/>
      <c r="Y414" s="11"/>
      <c r="Z414" s="11"/>
      <c r="AA414" s="11"/>
      <c r="AB414" s="11"/>
      <c r="AC414" s="11"/>
      <c r="AD414" s="4"/>
      <c r="AE414" s="11"/>
      <c r="AF414" s="11"/>
      <c r="AG414" s="11"/>
      <c r="AH414" s="11"/>
      <c r="AI414" s="11"/>
      <c r="AJ414" s="11"/>
      <c r="AK414" s="11"/>
      <c r="AL414" s="11"/>
      <c r="AM414" s="11"/>
      <c r="AN414" s="4"/>
      <c r="AO414" s="11"/>
      <c r="AP414" s="11"/>
      <c r="AQ414" s="11"/>
      <c r="AR414" s="11"/>
    </row>
    <row r="415" spans="1:44">
      <c r="A415" s="3"/>
      <c r="B415" s="3">
        <v>2017</v>
      </c>
      <c r="C415" s="9">
        <v>14608438534.8</v>
      </c>
      <c r="D415" s="19"/>
      <c r="E415" s="19"/>
      <c r="F415" s="19"/>
      <c r="G415" s="19"/>
      <c r="H415" s="19"/>
      <c r="I415" s="19"/>
      <c r="J415" s="19"/>
      <c r="K415" s="11"/>
      <c r="L415" s="11"/>
      <c r="M415" s="11"/>
      <c r="N415" s="11"/>
      <c r="O415" s="11"/>
      <c r="P415" s="11"/>
      <c r="Q415" s="11"/>
      <c r="R415" s="11"/>
      <c r="S415" s="11"/>
      <c r="T415" s="11"/>
      <c r="U415" s="11"/>
      <c r="V415" s="11"/>
      <c r="W415" s="11"/>
      <c r="X415" s="11"/>
      <c r="Y415" s="11"/>
      <c r="Z415" s="11"/>
      <c r="AA415" s="11"/>
      <c r="AB415" s="11"/>
      <c r="AC415" s="11"/>
      <c r="AD415" s="4"/>
      <c r="AE415" s="11"/>
      <c r="AF415" s="11"/>
      <c r="AG415" s="11"/>
      <c r="AH415" s="11"/>
      <c r="AI415" s="11"/>
      <c r="AJ415" s="11"/>
      <c r="AK415" s="11"/>
      <c r="AL415" s="11"/>
      <c r="AM415" s="11"/>
      <c r="AN415" s="4"/>
      <c r="AO415" s="11"/>
      <c r="AP415" s="11"/>
      <c r="AQ415" s="11"/>
      <c r="AR415" s="11"/>
    </row>
    <row r="416" spans="1:44">
      <c r="A416" s="3"/>
      <c r="B416" s="3">
        <v>2016</v>
      </c>
      <c r="C416" s="9">
        <v>7390260222.32</v>
      </c>
      <c r="D416" s="19"/>
      <c r="E416" s="19"/>
      <c r="F416" s="19"/>
      <c r="G416" s="19"/>
      <c r="H416" s="19"/>
      <c r="I416" s="19"/>
      <c r="J416" s="19"/>
      <c r="K416" s="11"/>
      <c r="L416" s="11"/>
      <c r="M416" s="11"/>
      <c r="N416" s="11"/>
      <c r="O416" s="11"/>
      <c r="P416" s="11"/>
      <c r="Q416" s="11"/>
      <c r="R416" s="11"/>
      <c r="S416" s="11"/>
      <c r="T416" s="11"/>
      <c r="U416" s="11"/>
      <c r="V416" s="11"/>
      <c r="W416" s="11"/>
      <c r="X416" s="11"/>
      <c r="Y416" s="11"/>
      <c r="Z416" s="11"/>
      <c r="AA416" s="11"/>
      <c r="AB416" s="11"/>
      <c r="AC416" s="11"/>
      <c r="AD416" s="4"/>
      <c r="AE416" s="11"/>
      <c r="AF416" s="11"/>
      <c r="AG416" s="11"/>
      <c r="AH416" s="11"/>
      <c r="AI416" s="11"/>
      <c r="AJ416" s="11"/>
      <c r="AK416" s="11"/>
      <c r="AL416" s="11"/>
      <c r="AM416" s="11"/>
      <c r="AN416" s="4"/>
      <c r="AO416" s="11"/>
      <c r="AP416" s="11"/>
      <c r="AQ416" s="11"/>
      <c r="AR416" s="11"/>
    </row>
    <row r="417" spans="1:44">
      <c r="A417" s="3"/>
      <c r="B417" s="3">
        <v>2015</v>
      </c>
      <c r="C417" s="9">
        <v>7305844937.08</v>
      </c>
      <c r="D417" s="19"/>
      <c r="E417" s="19"/>
      <c r="F417" s="19"/>
      <c r="G417" s="19"/>
      <c r="H417" s="19"/>
      <c r="I417" s="19"/>
      <c r="J417" s="19"/>
      <c r="K417" s="11"/>
      <c r="L417" s="11"/>
      <c r="M417" s="11"/>
      <c r="N417" s="11"/>
      <c r="O417" s="11"/>
      <c r="P417" s="11"/>
      <c r="Q417" s="11"/>
      <c r="R417" s="11"/>
      <c r="S417" s="11"/>
      <c r="T417" s="11"/>
      <c r="U417" s="11"/>
      <c r="V417" s="11"/>
      <c r="W417" s="11"/>
      <c r="X417" s="11"/>
      <c r="Y417" s="11"/>
      <c r="Z417" s="11"/>
      <c r="AA417" s="11"/>
      <c r="AB417" s="11"/>
      <c r="AC417" s="11"/>
      <c r="AD417" s="4"/>
      <c r="AE417" s="11"/>
      <c r="AF417" s="11"/>
      <c r="AG417" s="11"/>
      <c r="AH417" s="11"/>
      <c r="AI417" s="11"/>
      <c r="AJ417" s="11"/>
      <c r="AK417" s="11"/>
      <c r="AL417" s="11"/>
      <c r="AM417" s="11"/>
      <c r="AN417" s="4"/>
      <c r="AO417" s="11"/>
      <c r="AP417" s="11"/>
      <c r="AQ417" s="11"/>
      <c r="AR417" s="11"/>
    </row>
    <row r="418" spans="1:44">
      <c r="A418" s="3"/>
      <c r="B418" s="3">
        <v>2014</v>
      </c>
      <c r="C418" s="9">
        <v>744161743.97</v>
      </c>
      <c r="D418" s="19"/>
      <c r="E418" s="19"/>
      <c r="F418" s="19"/>
      <c r="G418" s="19"/>
      <c r="H418" s="19"/>
      <c r="I418" s="19"/>
      <c r="J418" s="19"/>
      <c r="K418" s="11"/>
      <c r="L418" s="11"/>
      <c r="M418" s="11"/>
      <c r="N418" s="11"/>
      <c r="O418" s="11"/>
      <c r="P418" s="11"/>
      <c r="Q418" s="11"/>
      <c r="R418" s="11"/>
      <c r="S418" s="11"/>
      <c r="T418" s="11"/>
      <c r="U418" s="11"/>
      <c r="V418" s="11"/>
      <c r="W418" s="11"/>
      <c r="X418" s="11"/>
      <c r="Y418" s="11"/>
      <c r="Z418" s="11"/>
      <c r="AA418" s="11"/>
      <c r="AB418" s="11"/>
      <c r="AC418" s="11"/>
      <c r="AD418" s="4"/>
      <c r="AE418" s="11"/>
      <c r="AF418" s="11"/>
      <c r="AG418" s="11"/>
      <c r="AH418" s="11"/>
      <c r="AI418" s="11"/>
      <c r="AJ418" s="11"/>
      <c r="AK418" s="11"/>
      <c r="AL418" s="11"/>
      <c r="AM418" s="11"/>
      <c r="AN418" s="4"/>
      <c r="AO418" s="11"/>
      <c r="AP418" s="11"/>
      <c r="AQ418" s="11"/>
      <c r="AR418" s="11"/>
    </row>
    <row r="419" spans="1:44">
      <c r="A419" s="3"/>
      <c r="B419" s="3">
        <v>2013</v>
      </c>
      <c r="C419" s="9">
        <v>370699980.59</v>
      </c>
      <c r="D419" s="19"/>
      <c r="E419" s="19"/>
      <c r="F419" s="19"/>
      <c r="G419" s="19"/>
      <c r="H419" s="19"/>
      <c r="I419" s="19"/>
      <c r="J419" s="19"/>
      <c r="K419" s="11"/>
      <c r="L419" s="11"/>
      <c r="M419" s="11"/>
      <c r="N419" s="11"/>
      <c r="O419" s="11"/>
      <c r="P419" s="11"/>
      <c r="Q419" s="11"/>
      <c r="R419" s="11"/>
      <c r="S419" s="11"/>
      <c r="T419" s="11"/>
      <c r="U419" s="11"/>
      <c r="V419" s="11"/>
      <c r="W419" s="11"/>
      <c r="X419" s="11"/>
      <c r="Y419" s="11"/>
      <c r="Z419" s="11"/>
      <c r="AA419" s="11"/>
      <c r="AB419" s="11"/>
      <c r="AC419" s="11"/>
      <c r="AD419" s="4"/>
      <c r="AE419" s="11"/>
      <c r="AF419" s="11"/>
      <c r="AG419" s="11"/>
      <c r="AH419" s="11"/>
      <c r="AI419" s="11"/>
      <c r="AJ419" s="11"/>
      <c r="AK419" s="11"/>
      <c r="AL419" s="11"/>
      <c r="AM419" s="11"/>
      <c r="AN419" s="4"/>
      <c r="AO419" s="11"/>
      <c r="AP419" s="11"/>
      <c r="AQ419" s="11"/>
      <c r="AR419" s="11"/>
    </row>
    <row r="420" spans="1:44">
      <c r="A420" s="3"/>
      <c r="B420" s="3">
        <v>2012</v>
      </c>
      <c r="C420" s="9">
        <v>910166492.08</v>
      </c>
      <c r="D420" s="19"/>
      <c r="E420" s="19"/>
      <c r="F420" s="19"/>
      <c r="G420" s="19"/>
      <c r="H420" s="19"/>
      <c r="I420" s="19"/>
      <c r="J420" s="19"/>
      <c r="K420" s="11"/>
      <c r="L420" s="11"/>
      <c r="M420" s="11"/>
      <c r="N420" s="11"/>
      <c r="O420" s="11"/>
      <c r="P420" s="11"/>
      <c r="Q420" s="11"/>
      <c r="R420" s="11"/>
      <c r="S420" s="11"/>
      <c r="T420" s="11"/>
      <c r="U420" s="11"/>
      <c r="V420" s="11"/>
      <c r="W420" s="11"/>
      <c r="X420" s="11"/>
      <c r="Y420" s="11"/>
      <c r="Z420" s="11"/>
      <c r="AA420" s="11"/>
      <c r="AB420" s="11"/>
      <c r="AC420" s="11"/>
      <c r="AD420" s="4"/>
      <c r="AE420" s="11"/>
      <c r="AF420" s="11"/>
      <c r="AG420" s="11"/>
      <c r="AH420" s="11"/>
      <c r="AI420" s="11"/>
      <c r="AJ420" s="11"/>
      <c r="AK420" s="11"/>
      <c r="AL420" s="11"/>
      <c r="AM420" s="11"/>
      <c r="AN420" s="4"/>
      <c r="AO420" s="11"/>
      <c r="AP420" s="11"/>
      <c r="AQ420" s="11"/>
      <c r="AR420" s="11"/>
    </row>
    <row r="421" spans="1:44">
      <c r="A421" s="3"/>
      <c r="B421" s="3">
        <v>2011</v>
      </c>
      <c r="D421" s="19"/>
      <c r="E421" s="19"/>
      <c r="F421" s="19"/>
      <c r="G421" s="19"/>
      <c r="H421" s="19"/>
      <c r="I421" s="19"/>
      <c r="J421" s="19"/>
      <c r="K421" s="11"/>
      <c r="L421" s="11"/>
      <c r="M421" s="11"/>
      <c r="N421" s="11"/>
      <c r="O421" s="11"/>
      <c r="P421" s="11"/>
      <c r="Q421" s="11"/>
      <c r="R421" s="11"/>
      <c r="S421" s="11"/>
      <c r="T421" s="11"/>
      <c r="U421" s="11"/>
      <c r="V421" s="11"/>
      <c r="W421" s="11"/>
      <c r="X421" s="11"/>
      <c r="Y421" s="11"/>
      <c r="Z421" s="11"/>
      <c r="AA421" s="11"/>
      <c r="AB421" s="11"/>
      <c r="AC421" s="11"/>
      <c r="AD421" s="4"/>
      <c r="AE421" s="11"/>
      <c r="AF421" s="11"/>
      <c r="AG421" s="11"/>
      <c r="AH421" s="11"/>
      <c r="AI421" s="11"/>
      <c r="AJ421" s="11"/>
      <c r="AK421" s="11"/>
      <c r="AL421" s="11"/>
      <c r="AM421" s="11"/>
      <c r="AN421" s="4"/>
      <c r="AO421" s="11"/>
      <c r="AP421" s="11"/>
      <c r="AQ421" s="11"/>
      <c r="AR421" s="11"/>
    </row>
    <row r="422" spans="1:44">
      <c r="A422" s="3"/>
      <c r="B422" s="3">
        <v>2010</v>
      </c>
      <c r="D422" s="19"/>
      <c r="E422" s="19"/>
      <c r="F422" s="19"/>
      <c r="G422" s="19"/>
      <c r="H422" s="19"/>
      <c r="I422" s="19"/>
      <c r="J422" s="19"/>
      <c r="K422" s="11"/>
      <c r="L422" s="11"/>
      <c r="M422" s="11"/>
      <c r="N422" s="11"/>
      <c r="O422" s="11"/>
      <c r="P422" s="11"/>
      <c r="Q422" s="11"/>
      <c r="R422" s="11"/>
      <c r="S422" s="11"/>
      <c r="T422" s="11"/>
      <c r="U422" s="11"/>
      <c r="V422" s="11"/>
      <c r="W422" s="11"/>
      <c r="X422" s="11"/>
      <c r="Y422" s="11"/>
      <c r="Z422" s="11"/>
      <c r="AA422" s="11"/>
      <c r="AB422" s="11"/>
      <c r="AC422" s="11"/>
      <c r="AD422" s="4"/>
      <c r="AE422" s="11"/>
      <c r="AF422" s="11"/>
      <c r="AG422" s="11"/>
      <c r="AH422" s="11"/>
      <c r="AI422" s="11"/>
      <c r="AJ422" s="11"/>
      <c r="AK422" s="11"/>
      <c r="AL422" s="11"/>
      <c r="AM422" s="11"/>
      <c r="AN422" s="4"/>
      <c r="AO422" s="11"/>
      <c r="AP422" s="11"/>
      <c r="AQ422" s="11"/>
      <c r="AR422" s="11"/>
    </row>
    <row r="423" spans="1:44">
      <c r="A423" s="3" t="s">
        <v>86</v>
      </c>
      <c r="B423" s="3">
        <v>2023</v>
      </c>
      <c r="C423" s="9">
        <v>3406119902.48</v>
      </c>
      <c r="D423" s="19"/>
      <c r="E423" s="19"/>
      <c r="F423" s="19"/>
      <c r="G423" s="19"/>
      <c r="H423" s="19"/>
      <c r="I423" s="19"/>
      <c r="J423" s="19"/>
      <c r="K423" s="11"/>
      <c r="L423" s="11"/>
      <c r="M423" s="11"/>
      <c r="N423" s="11"/>
      <c r="O423" s="11"/>
      <c r="P423" s="11"/>
      <c r="Q423" s="11"/>
      <c r="R423" s="11"/>
      <c r="S423" s="11"/>
      <c r="T423" s="11"/>
      <c r="U423" s="11"/>
      <c r="V423" s="11"/>
      <c r="W423" s="11"/>
      <c r="X423" s="11"/>
      <c r="Y423" s="11"/>
      <c r="Z423" s="11"/>
      <c r="AA423" s="11"/>
      <c r="AB423" s="11"/>
      <c r="AC423" s="11"/>
      <c r="AD423" s="4"/>
      <c r="AE423" s="11"/>
      <c r="AF423" s="11"/>
      <c r="AG423" s="11"/>
      <c r="AH423" s="11"/>
      <c r="AI423" s="11"/>
      <c r="AJ423" s="11"/>
      <c r="AK423" s="11"/>
      <c r="AL423" s="11"/>
      <c r="AM423" s="11"/>
      <c r="AN423" s="4"/>
      <c r="AO423" s="11"/>
      <c r="AP423" s="11"/>
      <c r="AQ423" s="11"/>
      <c r="AR423" s="11"/>
    </row>
    <row r="424" spans="1:44">
      <c r="A424" s="3"/>
      <c r="B424" s="3">
        <v>2022</v>
      </c>
      <c r="C424" s="9">
        <v>4670200881.01</v>
      </c>
      <c r="D424" s="19"/>
      <c r="E424" s="19"/>
      <c r="F424" s="19"/>
      <c r="G424" s="19"/>
      <c r="H424" s="19"/>
      <c r="I424" s="19"/>
      <c r="J424" s="19"/>
      <c r="K424" s="11"/>
      <c r="L424" s="11"/>
      <c r="M424" s="11"/>
      <c r="N424" s="11"/>
      <c r="O424" s="11"/>
      <c r="P424" s="11"/>
      <c r="Q424" s="11"/>
      <c r="R424" s="11"/>
      <c r="S424" s="11"/>
      <c r="T424" s="11"/>
      <c r="U424" s="11"/>
      <c r="V424" s="11"/>
      <c r="W424" s="11"/>
      <c r="X424" s="11"/>
      <c r="Y424" s="11"/>
      <c r="Z424" s="11"/>
      <c r="AA424" s="11"/>
      <c r="AB424" s="11"/>
      <c r="AC424" s="11"/>
      <c r="AD424" s="4"/>
      <c r="AE424" s="11"/>
      <c r="AF424" s="11"/>
      <c r="AG424" s="11"/>
      <c r="AH424" s="11"/>
      <c r="AI424" s="11"/>
      <c r="AJ424" s="11"/>
      <c r="AK424" s="11"/>
      <c r="AL424" s="11"/>
      <c r="AM424" s="11"/>
      <c r="AN424" s="4"/>
      <c r="AO424" s="11"/>
      <c r="AP424" s="11"/>
      <c r="AQ424" s="11"/>
      <c r="AR424" s="11"/>
    </row>
    <row r="425" spans="1:44">
      <c r="A425" s="3"/>
      <c r="B425" s="3">
        <v>2021</v>
      </c>
      <c r="C425" s="9">
        <v>3469924175.71</v>
      </c>
      <c r="D425" s="19"/>
      <c r="E425" s="19"/>
      <c r="F425" s="19"/>
      <c r="G425" s="19"/>
      <c r="H425" s="19"/>
      <c r="I425" s="19"/>
      <c r="J425" s="19"/>
      <c r="K425" s="11"/>
      <c r="L425" s="11"/>
      <c r="M425" s="11"/>
      <c r="N425" s="11"/>
      <c r="O425" s="11"/>
      <c r="P425" s="11"/>
      <c r="Q425" s="11"/>
      <c r="R425" s="11"/>
      <c r="S425" s="11"/>
      <c r="T425" s="11"/>
      <c r="U425" s="11"/>
      <c r="V425" s="11"/>
      <c r="W425" s="11"/>
      <c r="X425" s="11"/>
      <c r="Y425" s="11"/>
      <c r="Z425" s="11"/>
      <c r="AA425" s="11"/>
      <c r="AB425" s="11"/>
      <c r="AC425" s="11"/>
      <c r="AD425" s="4"/>
      <c r="AE425" s="11"/>
      <c r="AF425" s="11"/>
      <c r="AG425" s="11"/>
      <c r="AH425" s="11"/>
      <c r="AI425" s="11"/>
      <c r="AJ425" s="11"/>
      <c r="AK425" s="11"/>
      <c r="AL425" s="11"/>
      <c r="AM425" s="11"/>
      <c r="AN425" s="4"/>
      <c r="AO425" s="11"/>
      <c r="AP425" s="11"/>
      <c r="AQ425" s="11"/>
      <c r="AR425" s="11"/>
    </row>
    <row r="426" spans="1:44">
      <c r="A426" s="3"/>
      <c r="B426" s="3">
        <v>2020</v>
      </c>
      <c r="C426" s="9">
        <v>3124399079.17</v>
      </c>
      <c r="D426" s="19"/>
      <c r="E426" s="19"/>
      <c r="F426" s="19"/>
      <c r="G426" s="19"/>
      <c r="H426" s="19"/>
      <c r="I426" s="19"/>
      <c r="J426" s="19"/>
      <c r="K426" s="11"/>
      <c r="L426" s="11"/>
      <c r="M426" s="11"/>
      <c r="N426" s="11"/>
      <c r="O426" s="11"/>
      <c r="P426" s="11"/>
      <c r="Q426" s="11"/>
      <c r="R426" s="11"/>
      <c r="S426" s="11"/>
      <c r="T426" s="11"/>
      <c r="U426" s="11"/>
      <c r="V426" s="11"/>
      <c r="W426" s="11"/>
      <c r="X426" s="11"/>
      <c r="Y426" s="11"/>
      <c r="Z426" s="11"/>
      <c r="AA426" s="11"/>
      <c r="AB426" s="11"/>
      <c r="AC426" s="11"/>
      <c r="AD426" s="4"/>
      <c r="AE426" s="11"/>
      <c r="AF426" s="11"/>
      <c r="AG426" s="11"/>
      <c r="AH426" s="11"/>
      <c r="AI426" s="11"/>
      <c r="AJ426" s="11"/>
      <c r="AK426" s="11"/>
      <c r="AL426" s="11"/>
      <c r="AM426" s="11"/>
      <c r="AN426" s="4"/>
      <c r="AO426" s="11"/>
      <c r="AP426" s="11"/>
      <c r="AQ426" s="11"/>
      <c r="AR426" s="11"/>
    </row>
    <row r="427" spans="1:44">
      <c r="A427" s="3"/>
      <c r="B427" s="3">
        <v>2019</v>
      </c>
      <c r="C427" s="9">
        <v>2527098481.98</v>
      </c>
      <c r="D427" s="19"/>
      <c r="E427" s="19"/>
      <c r="F427" s="19"/>
      <c r="G427" s="19"/>
      <c r="H427" s="19"/>
      <c r="I427" s="19"/>
      <c r="J427" s="19"/>
      <c r="K427" s="11"/>
      <c r="L427" s="11"/>
      <c r="M427" s="11"/>
      <c r="N427" s="11"/>
      <c r="O427" s="11"/>
      <c r="P427" s="11"/>
      <c r="Q427" s="11"/>
      <c r="R427" s="11"/>
      <c r="S427" s="11"/>
      <c r="T427" s="11"/>
      <c r="U427" s="11"/>
      <c r="V427" s="11"/>
      <c r="W427" s="11"/>
      <c r="X427" s="11"/>
      <c r="Y427" s="11"/>
      <c r="Z427" s="11"/>
      <c r="AA427" s="11"/>
      <c r="AB427" s="11"/>
      <c r="AC427" s="11"/>
      <c r="AD427" s="4"/>
      <c r="AE427" s="11"/>
      <c r="AF427" s="11"/>
      <c r="AG427" s="11"/>
      <c r="AH427" s="11"/>
      <c r="AI427" s="11"/>
      <c r="AJ427" s="11"/>
      <c r="AK427" s="11"/>
      <c r="AL427" s="11"/>
      <c r="AM427" s="11"/>
      <c r="AN427" s="4"/>
      <c r="AO427" s="11"/>
      <c r="AP427" s="11"/>
      <c r="AQ427" s="11"/>
      <c r="AR427" s="11"/>
    </row>
    <row r="428" spans="1:44">
      <c r="A428" s="3"/>
      <c r="B428" s="3">
        <v>2018</v>
      </c>
      <c r="C428" s="9">
        <v>2194173350.14</v>
      </c>
      <c r="D428" s="19"/>
      <c r="E428" s="19"/>
      <c r="F428" s="19"/>
      <c r="G428" s="19"/>
      <c r="H428" s="19"/>
      <c r="I428" s="19"/>
      <c r="J428" s="19"/>
      <c r="K428" s="11"/>
      <c r="L428" s="11"/>
      <c r="M428" s="11"/>
      <c r="N428" s="11"/>
      <c r="O428" s="11"/>
      <c r="P428" s="11"/>
      <c r="Q428" s="11"/>
      <c r="R428" s="11"/>
      <c r="S428" s="11"/>
      <c r="T428" s="11"/>
      <c r="U428" s="11"/>
      <c r="V428" s="11"/>
      <c r="W428" s="11"/>
      <c r="X428" s="11"/>
      <c r="Y428" s="11"/>
      <c r="Z428" s="11"/>
      <c r="AA428" s="11"/>
      <c r="AB428" s="11"/>
      <c r="AC428" s="11"/>
      <c r="AD428" s="4"/>
      <c r="AE428" s="11"/>
      <c r="AF428" s="11"/>
      <c r="AG428" s="11"/>
      <c r="AH428" s="11"/>
      <c r="AI428" s="11"/>
      <c r="AJ428" s="11"/>
      <c r="AK428" s="11"/>
      <c r="AL428" s="11"/>
      <c r="AM428" s="11"/>
      <c r="AN428" s="4"/>
      <c r="AO428" s="11"/>
      <c r="AP428" s="11"/>
      <c r="AQ428" s="11"/>
      <c r="AR428" s="11"/>
    </row>
    <row r="429" spans="1:44">
      <c r="A429" s="3"/>
      <c r="B429" s="3">
        <v>2017</v>
      </c>
      <c r="C429" s="9">
        <v>1069665999.18</v>
      </c>
      <c r="D429" s="19"/>
      <c r="E429" s="19"/>
      <c r="F429" s="19"/>
      <c r="G429" s="19"/>
      <c r="H429" s="19"/>
      <c r="I429" s="19"/>
      <c r="J429" s="19"/>
      <c r="K429" s="11"/>
      <c r="L429" s="11"/>
      <c r="M429" s="11"/>
      <c r="N429" s="11"/>
      <c r="O429" s="11"/>
      <c r="P429" s="11"/>
      <c r="Q429" s="11"/>
      <c r="R429" s="11"/>
      <c r="S429" s="11"/>
      <c r="T429" s="11"/>
      <c r="U429" s="11"/>
      <c r="V429" s="11"/>
      <c r="W429" s="11"/>
      <c r="X429" s="11"/>
      <c r="Y429" s="11"/>
      <c r="Z429" s="11"/>
      <c r="AA429" s="11"/>
      <c r="AB429" s="11"/>
      <c r="AC429" s="11"/>
      <c r="AD429" s="4"/>
      <c r="AE429" s="11"/>
      <c r="AF429" s="11"/>
      <c r="AG429" s="11"/>
      <c r="AH429" s="11"/>
      <c r="AI429" s="11"/>
      <c r="AJ429" s="11"/>
      <c r="AK429" s="11"/>
      <c r="AL429" s="11"/>
      <c r="AM429" s="11"/>
      <c r="AN429" s="4"/>
      <c r="AO429" s="11"/>
      <c r="AP429" s="11"/>
      <c r="AQ429" s="11"/>
      <c r="AR429" s="11"/>
    </row>
    <row r="430" spans="1:44">
      <c r="A430" s="3"/>
      <c r="B430" s="3">
        <v>2016</v>
      </c>
      <c r="C430" s="9">
        <v>824307186.21</v>
      </c>
      <c r="D430" s="19"/>
      <c r="E430" s="19"/>
      <c r="F430" s="19"/>
      <c r="G430" s="19"/>
      <c r="H430" s="19"/>
      <c r="I430" s="19"/>
      <c r="J430" s="19"/>
      <c r="K430" s="11"/>
      <c r="L430" s="11"/>
      <c r="M430" s="11"/>
      <c r="N430" s="11"/>
      <c r="O430" s="11"/>
      <c r="P430" s="11"/>
      <c r="Q430" s="11"/>
      <c r="R430" s="11"/>
      <c r="S430" s="11"/>
      <c r="T430" s="11"/>
      <c r="U430" s="11"/>
      <c r="V430" s="11"/>
      <c r="W430" s="11"/>
      <c r="X430" s="11"/>
      <c r="Y430" s="11"/>
      <c r="Z430" s="11"/>
      <c r="AA430" s="11"/>
      <c r="AB430" s="11"/>
      <c r="AC430" s="11"/>
      <c r="AD430" s="4"/>
      <c r="AE430" s="11"/>
      <c r="AF430" s="11"/>
      <c r="AG430" s="11"/>
      <c r="AH430" s="11"/>
      <c r="AI430" s="11"/>
      <c r="AJ430" s="11"/>
      <c r="AK430" s="11"/>
      <c r="AL430" s="11"/>
      <c r="AM430" s="11"/>
      <c r="AN430" s="4"/>
      <c r="AO430" s="11"/>
      <c r="AP430" s="11"/>
      <c r="AQ430" s="11"/>
      <c r="AR430" s="11"/>
    </row>
    <row r="431" spans="1:44">
      <c r="A431" s="3"/>
      <c r="B431" s="3">
        <v>2015</v>
      </c>
      <c r="C431" s="9">
        <v>809987626.93</v>
      </c>
      <c r="D431" s="19"/>
      <c r="E431" s="19"/>
      <c r="F431" s="19"/>
      <c r="G431" s="19"/>
      <c r="H431" s="19"/>
      <c r="I431" s="19"/>
      <c r="J431" s="19"/>
      <c r="K431" s="11"/>
      <c r="L431" s="11"/>
      <c r="M431" s="11"/>
      <c r="N431" s="11"/>
      <c r="O431" s="11"/>
      <c r="P431" s="11"/>
      <c r="Q431" s="11"/>
      <c r="R431" s="11"/>
      <c r="S431" s="11"/>
      <c r="T431" s="11"/>
      <c r="U431" s="11"/>
      <c r="V431" s="11"/>
      <c r="W431" s="11"/>
      <c r="X431" s="11"/>
      <c r="Y431" s="11"/>
      <c r="Z431" s="11"/>
      <c r="AA431" s="11"/>
      <c r="AB431" s="11"/>
      <c r="AC431" s="11"/>
      <c r="AD431" s="4"/>
      <c r="AE431" s="11"/>
      <c r="AF431" s="11"/>
      <c r="AG431" s="11"/>
      <c r="AH431" s="11"/>
      <c r="AI431" s="11"/>
      <c r="AJ431" s="11"/>
      <c r="AK431" s="11"/>
      <c r="AL431" s="11"/>
      <c r="AM431" s="11"/>
      <c r="AN431" s="4"/>
      <c r="AO431" s="11"/>
      <c r="AP431" s="11"/>
      <c r="AQ431" s="11"/>
      <c r="AR431" s="11"/>
    </row>
    <row r="432" spans="1:44">
      <c r="A432" s="3"/>
      <c r="B432" s="3">
        <v>2014</v>
      </c>
      <c r="C432" s="9">
        <v>787490253.55</v>
      </c>
      <c r="D432" s="19"/>
      <c r="E432" s="19"/>
      <c r="F432" s="19"/>
      <c r="G432" s="19"/>
      <c r="H432" s="19"/>
      <c r="I432" s="19"/>
      <c r="J432" s="19"/>
      <c r="K432" s="11"/>
      <c r="L432" s="11"/>
      <c r="M432" s="11"/>
      <c r="N432" s="11"/>
      <c r="O432" s="11"/>
      <c r="P432" s="11"/>
      <c r="Q432" s="11"/>
      <c r="R432" s="11"/>
      <c r="S432" s="11"/>
      <c r="T432" s="11"/>
      <c r="U432" s="11"/>
      <c r="V432" s="11"/>
      <c r="W432" s="11"/>
      <c r="X432" s="11"/>
      <c r="Y432" s="11"/>
      <c r="Z432" s="11"/>
      <c r="AA432" s="11"/>
      <c r="AB432" s="11"/>
      <c r="AC432" s="11"/>
      <c r="AD432" s="4"/>
      <c r="AE432" s="11"/>
      <c r="AF432" s="11"/>
      <c r="AG432" s="11"/>
      <c r="AH432" s="11"/>
      <c r="AI432" s="11"/>
      <c r="AJ432" s="11"/>
      <c r="AK432" s="11"/>
      <c r="AL432" s="11"/>
      <c r="AM432" s="11"/>
      <c r="AN432" s="4"/>
      <c r="AO432" s="11"/>
      <c r="AP432" s="11"/>
      <c r="AQ432" s="11"/>
      <c r="AR432" s="11"/>
    </row>
    <row r="433" spans="1:44">
      <c r="A433" s="3"/>
      <c r="B433" s="3">
        <v>2013</v>
      </c>
      <c r="C433" s="9">
        <v>737579401.85</v>
      </c>
      <c r="D433" s="19"/>
      <c r="E433" s="19"/>
      <c r="F433" s="19"/>
      <c r="G433" s="19"/>
      <c r="H433" s="19"/>
      <c r="I433" s="19"/>
      <c r="J433" s="19"/>
      <c r="K433" s="11"/>
      <c r="L433" s="11"/>
      <c r="M433" s="11"/>
      <c r="N433" s="11"/>
      <c r="O433" s="11"/>
      <c r="P433" s="11"/>
      <c r="Q433" s="11"/>
      <c r="R433" s="11"/>
      <c r="S433" s="11"/>
      <c r="T433" s="11"/>
      <c r="U433" s="11"/>
      <c r="V433" s="11"/>
      <c r="W433" s="11"/>
      <c r="X433" s="11"/>
      <c r="Y433" s="11"/>
      <c r="Z433" s="11"/>
      <c r="AA433" s="11"/>
      <c r="AB433" s="11"/>
      <c r="AC433" s="11"/>
      <c r="AD433" s="4"/>
      <c r="AE433" s="11"/>
      <c r="AF433" s="11"/>
      <c r="AG433" s="11"/>
      <c r="AH433" s="11"/>
      <c r="AI433" s="11"/>
      <c r="AJ433" s="11"/>
      <c r="AK433" s="11"/>
      <c r="AL433" s="11"/>
      <c r="AM433" s="11"/>
      <c r="AN433" s="4"/>
      <c r="AO433" s="11"/>
      <c r="AP433" s="11"/>
      <c r="AQ433" s="11"/>
      <c r="AR433" s="11"/>
    </row>
    <row r="434" spans="1:44">
      <c r="A434" s="3"/>
      <c r="B434" s="3">
        <v>2012</v>
      </c>
      <c r="C434" s="9">
        <v>739773087.35</v>
      </c>
      <c r="D434" s="19"/>
      <c r="E434" s="19"/>
      <c r="F434" s="19"/>
      <c r="G434" s="19"/>
      <c r="H434" s="19"/>
      <c r="I434" s="19"/>
      <c r="J434" s="19"/>
      <c r="K434" s="11"/>
      <c r="L434" s="11"/>
      <c r="M434" s="11"/>
      <c r="N434" s="11"/>
      <c r="O434" s="11"/>
      <c r="P434" s="11"/>
      <c r="Q434" s="11"/>
      <c r="R434" s="11"/>
      <c r="S434" s="11"/>
      <c r="T434" s="11"/>
      <c r="U434" s="11"/>
      <c r="V434" s="11"/>
      <c r="W434" s="11"/>
      <c r="X434" s="11"/>
      <c r="Y434" s="11"/>
      <c r="Z434" s="11"/>
      <c r="AA434" s="11"/>
      <c r="AB434" s="11"/>
      <c r="AC434" s="11"/>
      <c r="AD434" s="4"/>
      <c r="AE434" s="11"/>
      <c r="AF434" s="11"/>
      <c r="AG434" s="11"/>
      <c r="AH434" s="11"/>
      <c r="AI434" s="11"/>
      <c r="AJ434" s="11"/>
      <c r="AK434" s="11"/>
      <c r="AL434" s="11"/>
      <c r="AM434" s="11"/>
      <c r="AN434" s="4"/>
      <c r="AO434" s="11"/>
      <c r="AP434" s="11"/>
      <c r="AQ434" s="11"/>
      <c r="AR434" s="11"/>
    </row>
    <row r="435" spans="1:44">
      <c r="A435" s="3"/>
      <c r="B435" s="3">
        <v>2011</v>
      </c>
      <c r="D435" s="19"/>
      <c r="E435" s="19"/>
      <c r="F435" s="19"/>
      <c r="G435" s="19"/>
      <c r="H435" s="19"/>
      <c r="I435" s="19"/>
      <c r="J435" s="19"/>
      <c r="K435" s="11"/>
      <c r="L435" s="11"/>
      <c r="M435" s="11"/>
      <c r="N435" s="11"/>
      <c r="O435" s="11"/>
      <c r="P435" s="11"/>
      <c r="Q435" s="11"/>
      <c r="R435" s="11"/>
      <c r="S435" s="11"/>
      <c r="T435" s="11"/>
      <c r="U435" s="11"/>
      <c r="V435" s="11"/>
      <c r="W435" s="11"/>
      <c r="X435" s="11"/>
      <c r="Y435" s="11"/>
      <c r="Z435" s="11"/>
      <c r="AA435" s="11"/>
      <c r="AB435" s="11"/>
      <c r="AC435" s="11"/>
      <c r="AD435" s="4"/>
      <c r="AE435" s="11"/>
      <c r="AF435" s="11"/>
      <c r="AG435" s="11"/>
      <c r="AH435" s="11"/>
      <c r="AI435" s="11"/>
      <c r="AJ435" s="11"/>
      <c r="AK435" s="11"/>
      <c r="AL435" s="11"/>
      <c r="AM435" s="11"/>
      <c r="AN435" s="4"/>
      <c r="AO435" s="11"/>
      <c r="AP435" s="11"/>
      <c r="AQ435" s="11"/>
      <c r="AR435" s="11"/>
    </row>
    <row r="436" spans="1:44">
      <c r="A436" s="3"/>
      <c r="B436" s="3">
        <v>2010</v>
      </c>
      <c r="D436" s="19"/>
      <c r="E436" s="19"/>
      <c r="F436" s="19"/>
      <c r="G436" s="19"/>
      <c r="H436" s="19"/>
      <c r="I436" s="19"/>
      <c r="J436" s="19"/>
      <c r="K436" s="11"/>
      <c r="L436" s="11"/>
      <c r="M436" s="11"/>
      <c r="N436" s="11"/>
      <c r="O436" s="11"/>
      <c r="P436" s="11"/>
      <c r="Q436" s="11"/>
      <c r="R436" s="11"/>
      <c r="S436" s="11"/>
      <c r="T436" s="11"/>
      <c r="U436" s="11"/>
      <c r="V436" s="11"/>
      <c r="W436" s="11"/>
      <c r="X436" s="11"/>
      <c r="Y436" s="11"/>
      <c r="Z436" s="11"/>
      <c r="AA436" s="11"/>
      <c r="AB436" s="11"/>
      <c r="AC436" s="11"/>
      <c r="AD436" s="4"/>
      <c r="AE436" s="11"/>
      <c r="AF436" s="11"/>
      <c r="AG436" s="11"/>
      <c r="AH436" s="11"/>
      <c r="AI436" s="11"/>
      <c r="AJ436" s="11"/>
      <c r="AK436" s="11"/>
      <c r="AL436" s="11"/>
      <c r="AM436" s="11"/>
      <c r="AN436" s="4"/>
      <c r="AO436" s="11"/>
      <c r="AP436" s="11"/>
      <c r="AQ436" s="11"/>
      <c r="AR436" s="11"/>
    </row>
    <row r="437" spans="3:3">
      <c r="C437" s="29"/>
    </row>
  </sheetData>
  <mergeCells count="47">
    <mergeCell ref="O1:AC1"/>
    <mergeCell ref="AD1:AR1"/>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A283:A296"/>
    <mergeCell ref="A297:A310"/>
    <mergeCell ref="A311:A324"/>
    <mergeCell ref="A325:A338"/>
    <mergeCell ref="A339:A352"/>
    <mergeCell ref="A353:A366"/>
    <mergeCell ref="A367:A380"/>
    <mergeCell ref="A381:A394"/>
    <mergeCell ref="A395:A408"/>
    <mergeCell ref="A409:A422"/>
    <mergeCell ref="A423:A436"/>
    <mergeCell ref="B1:B2"/>
    <mergeCell ref="C1:C2"/>
    <mergeCell ref="D1:D2"/>
    <mergeCell ref="E1:E2"/>
    <mergeCell ref="F1:F2"/>
    <mergeCell ref="G1:G2"/>
    <mergeCell ref="H1:H2"/>
    <mergeCell ref="I1:I2"/>
    <mergeCell ref="J1:J2"/>
    <mergeCell ref="K1:K2"/>
    <mergeCell ref="L1:L2"/>
    <mergeCell ref="M1:M2"/>
    <mergeCell ref="N1:N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436"/>
  <sheetViews>
    <sheetView workbookViewId="0">
      <pane xSplit="2" ySplit="2" topLeftCell="C3" activePane="bottomRight" state="frozen"/>
      <selection/>
      <selection pane="topRight"/>
      <selection pane="bottomLeft"/>
      <selection pane="bottomRight" activeCell="B12" sqref="B12:F14"/>
    </sheetView>
  </sheetViews>
  <sheetFormatPr defaultColWidth="9.23076923076923" defaultRowHeight="16.8"/>
  <cols>
    <col min="1" max="2" width="9.23076923076923" style="1"/>
    <col min="3" max="3" width="20.3846153846154" style="11" customWidth="1"/>
    <col min="4" max="4" width="24.8461538461538" customWidth="1"/>
    <col min="5" max="5" width="20.9230769230769" style="2" customWidth="1"/>
  </cols>
  <sheetData>
    <row r="1" spans="1:39">
      <c r="A1" s="3" t="s">
        <v>0</v>
      </c>
      <c r="B1" s="13" t="s">
        <v>1</v>
      </c>
      <c r="C1" s="14" t="s">
        <v>150</v>
      </c>
      <c r="D1" s="15" t="s">
        <v>151</v>
      </c>
      <c r="E1" s="18" t="s">
        <v>152</v>
      </c>
      <c r="F1" s="3" t="s">
        <v>153</v>
      </c>
      <c r="G1" s="18" t="s">
        <v>154</v>
      </c>
      <c r="H1" s="18" t="s">
        <v>155</v>
      </c>
      <c r="I1" s="3" t="s">
        <v>156</v>
      </c>
      <c r="J1" s="3" t="s">
        <v>157</v>
      </c>
      <c r="K1" s="3" t="s">
        <v>158</v>
      </c>
      <c r="L1" s="3" t="s">
        <v>159</v>
      </c>
      <c r="M1" s="3" t="s">
        <v>160</v>
      </c>
      <c r="N1" s="3" t="s">
        <v>161</v>
      </c>
      <c r="O1" s="3" t="s">
        <v>162</v>
      </c>
      <c r="P1" s="20" t="s">
        <v>163</v>
      </c>
      <c r="Q1" s="3" t="s">
        <v>164</v>
      </c>
      <c r="R1" s="3"/>
      <c r="S1" s="3"/>
      <c r="T1" s="3"/>
      <c r="U1" s="3"/>
      <c r="V1" s="3"/>
      <c r="W1" s="3"/>
      <c r="X1" s="3"/>
      <c r="Y1" s="3"/>
      <c r="Z1" s="3"/>
      <c r="AA1" s="3"/>
      <c r="AB1" s="3"/>
      <c r="AC1" s="3"/>
      <c r="AD1" s="3"/>
      <c r="AE1" s="3"/>
      <c r="AF1" s="3" t="s">
        <v>165</v>
      </c>
      <c r="AG1" s="3"/>
      <c r="AH1" s="3"/>
      <c r="AI1" s="3"/>
      <c r="AJ1" s="3"/>
      <c r="AK1" s="18"/>
      <c r="AL1" s="18"/>
      <c r="AM1" s="3"/>
    </row>
    <row r="2" spans="1:39">
      <c r="A2" s="3"/>
      <c r="B2" s="13"/>
      <c r="C2" s="14"/>
      <c r="D2" s="15"/>
      <c r="E2" s="18"/>
      <c r="F2" s="3"/>
      <c r="G2" s="18"/>
      <c r="H2" s="18"/>
      <c r="I2" s="3"/>
      <c r="J2" s="3"/>
      <c r="K2" s="3"/>
      <c r="L2" s="3"/>
      <c r="M2" s="3"/>
      <c r="N2" s="3"/>
      <c r="O2" s="3"/>
      <c r="P2" s="3"/>
      <c r="Q2" s="21" t="s">
        <v>166</v>
      </c>
      <c r="R2" s="18" t="s">
        <v>167</v>
      </c>
      <c r="S2" s="18" t="s">
        <v>168</v>
      </c>
      <c r="T2" s="18" t="s">
        <v>169</v>
      </c>
      <c r="U2" s="18" t="s">
        <v>170</v>
      </c>
      <c r="V2" s="18" t="s">
        <v>171</v>
      </c>
      <c r="W2" s="18" t="s">
        <v>172</v>
      </c>
      <c r="X2" s="18" t="s">
        <v>173</v>
      </c>
      <c r="Y2" s="18" t="s">
        <v>174</v>
      </c>
      <c r="Z2" s="18" t="s">
        <v>175</v>
      </c>
      <c r="AA2" s="18" t="s">
        <v>176</v>
      </c>
      <c r="AB2" s="18" t="s">
        <v>177</v>
      </c>
      <c r="AC2" s="18" t="s">
        <v>178</v>
      </c>
      <c r="AD2" s="18" t="s">
        <v>179</v>
      </c>
      <c r="AE2" s="18" t="s">
        <v>180</v>
      </c>
      <c r="AF2" s="18" t="s">
        <v>181</v>
      </c>
      <c r="AG2" s="21" t="s">
        <v>182</v>
      </c>
      <c r="AH2" s="18" t="s">
        <v>183</v>
      </c>
      <c r="AI2" s="18" t="s">
        <v>184</v>
      </c>
      <c r="AJ2" s="18" t="s">
        <v>185</v>
      </c>
      <c r="AK2" s="22" t="s">
        <v>186</v>
      </c>
      <c r="AL2" s="22" t="s">
        <v>187</v>
      </c>
      <c r="AM2" s="22" t="s">
        <v>188</v>
      </c>
    </row>
    <row r="3" spans="1:39">
      <c r="A3" s="3" t="s">
        <v>55</v>
      </c>
      <c r="B3" s="13">
        <v>2023</v>
      </c>
      <c r="C3" s="9">
        <v>18041071521.59</v>
      </c>
      <c r="D3" s="10">
        <v>17693454143.34</v>
      </c>
      <c r="E3" s="11">
        <f>资产表!C3-C3</f>
        <v>6319945427.1</v>
      </c>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row>
    <row r="4" spans="1:39">
      <c r="A4" s="3"/>
      <c r="B4" s="13">
        <v>2022</v>
      </c>
      <c r="C4" s="9">
        <v>17296017322.93</v>
      </c>
      <c r="D4" s="10">
        <v>16948889697.69</v>
      </c>
      <c r="E4" s="11">
        <f>资产表!C4-C4</f>
        <v>7942749193.15</v>
      </c>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row>
    <row r="5" spans="1:39">
      <c r="A5" s="3"/>
      <c r="B5" s="13">
        <v>2021</v>
      </c>
      <c r="C5" s="9">
        <v>18682739495.3</v>
      </c>
      <c r="D5" s="10">
        <v>18379430976.51</v>
      </c>
      <c r="E5" s="11">
        <f>资产表!C5-C5</f>
        <v>6872520191.95</v>
      </c>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row>
    <row r="6" spans="1:39">
      <c r="A6" s="3"/>
      <c r="B6" s="13">
        <v>2020</v>
      </c>
      <c r="C6" s="9">
        <v>17272419323.58</v>
      </c>
      <c r="D6" s="10">
        <v>17016986250.45</v>
      </c>
      <c r="E6" s="11">
        <f>资产表!C6-C6</f>
        <v>4373745746.45</v>
      </c>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row>
    <row r="7" spans="1:39">
      <c r="A7" s="3"/>
      <c r="B7" s="13">
        <v>2019</v>
      </c>
      <c r="C7" s="9">
        <v>14006351565.51</v>
      </c>
      <c r="D7" s="10">
        <v>13778408776.65</v>
      </c>
      <c r="E7" s="11">
        <f>资产表!C7-C7</f>
        <v>4680727668.11</v>
      </c>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row>
    <row r="8" spans="1:39">
      <c r="A8" s="3"/>
      <c r="B8" s="13">
        <v>2018</v>
      </c>
      <c r="C8" s="9">
        <v>14397984457.52</v>
      </c>
      <c r="D8" s="10">
        <v>14201141091.65</v>
      </c>
      <c r="E8" s="11">
        <f>资产表!C8-C8</f>
        <v>4623525918.66</v>
      </c>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row>
    <row r="9" spans="1:39">
      <c r="A9" s="3"/>
      <c r="B9" s="13">
        <v>2017</v>
      </c>
      <c r="C9" s="9">
        <v>10557882242.38</v>
      </c>
      <c r="D9" s="10">
        <v>10372574413.65</v>
      </c>
      <c r="E9" s="11">
        <f>资产表!C9-C9</f>
        <v>4996720604.47</v>
      </c>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row>
    <row r="10" spans="1:39">
      <c r="A10" s="3"/>
      <c r="B10" s="13">
        <v>2016</v>
      </c>
      <c r="C10" s="9">
        <v>8153586694.12</v>
      </c>
      <c r="D10" s="10">
        <v>7990926198.4</v>
      </c>
      <c r="E10" s="11">
        <f>资产表!C10-C10</f>
        <v>3975473135.4</v>
      </c>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row>
    <row r="11" spans="1:39">
      <c r="A11" s="3"/>
      <c r="B11" s="13">
        <v>2015</v>
      </c>
      <c r="C11" s="9">
        <v>4736060678.29</v>
      </c>
      <c r="D11" s="10">
        <v>4598731084.44</v>
      </c>
      <c r="E11" s="11">
        <f>资产表!C11-C11</f>
        <v>7765607367.74</v>
      </c>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row>
    <row r="12" spans="1:39">
      <c r="A12" s="3"/>
      <c r="B12" s="13"/>
      <c r="C12" s="9"/>
      <c r="D12" s="10"/>
      <c r="E12" s="11"/>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row>
    <row r="13" spans="1:39">
      <c r="A13" s="3"/>
      <c r="B13" s="13"/>
      <c r="C13" s="9"/>
      <c r="D13" s="10"/>
      <c r="E13" s="11"/>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row>
    <row r="14" spans="1:39">
      <c r="A14" s="3"/>
      <c r="B14" s="13"/>
      <c r="C14" s="9"/>
      <c r="D14" s="10"/>
      <c r="E14" s="11"/>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row>
    <row r="15" spans="1:39">
      <c r="A15" s="3"/>
      <c r="B15" s="13">
        <v>2011</v>
      </c>
      <c r="E15" s="11">
        <f>资产表!C15-C15</f>
        <v>0</v>
      </c>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row>
    <row r="16" spans="1:39">
      <c r="A16" s="3"/>
      <c r="B16" s="13">
        <v>2010</v>
      </c>
      <c r="D16" s="16"/>
      <c r="E16" s="11">
        <f>资产表!C16-C16</f>
        <v>0</v>
      </c>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row>
    <row r="17" spans="1:39">
      <c r="A17" s="3" t="s">
        <v>57</v>
      </c>
      <c r="B17" s="13">
        <v>2023</v>
      </c>
      <c r="C17" s="9">
        <v>2923202814.52</v>
      </c>
      <c r="D17" s="16"/>
      <c r="E17" s="11">
        <f>资产表!C17-C17</f>
        <v>1980825378.83</v>
      </c>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row>
    <row r="18" spans="1:39">
      <c r="A18" s="3"/>
      <c r="B18" s="13">
        <v>2022</v>
      </c>
      <c r="C18" s="9">
        <v>2597344300.25</v>
      </c>
      <c r="D18" s="16"/>
      <c r="E18" s="11">
        <f>资产表!C18-C18</f>
        <v>2710143163.61</v>
      </c>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row>
    <row r="19" spans="1:39">
      <c r="A19" s="3"/>
      <c r="B19" s="13">
        <v>2021</v>
      </c>
      <c r="C19" s="9">
        <v>2007180656.87</v>
      </c>
      <c r="D19" s="16"/>
      <c r="E19" s="11">
        <f>资产表!C19-C19</f>
        <v>1202433053.69</v>
      </c>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row>
    <row r="20" spans="1:39">
      <c r="A20" s="3"/>
      <c r="B20" s="13">
        <v>2020</v>
      </c>
      <c r="C20" s="9">
        <v>1689929864.37</v>
      </c>
      <c r="D20" s="16"/>
      <c r="E20" s="11">
        <f>资产表!C20-C20</f>
        <v>742778788.8</v>
      </c>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row>
    <row r="21" spans="1:39">
      <c r="A21" s="3"/>
      <c r="B21" s="13">
        <v>2019</v>
      </c>
      <c r="C21" s="9">
        <v>376395738.7</v>
      </c>
      <c r="D21" s="16"/>
      <c r="E21" s="11">
        <f>资产表!C21-C21</f>
        <v>473147073.33</v>
      </c>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row>
    <row r="22" spans="1:39">
      <c r="A22" s="3"/>
      <c r="B22" s="13">
        <v>2018</v>
      </c>
      <c r="C22" s="17" t="s">
        <v>110</v>
      </c>
      <c r="D22" s="16"/>
      <c r="E22" s="11" t="e">
        <f>资产表!C22-C22</f>
        <v>#VALUE!</v>
      </c>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row>
    <row r="23" spans="1:39">
      <c r="A23" s="3"/>
      <c r="B23" s="13">
        <v>2017</v>
      </c>
      <c r="C23" s="17" t="s">
        <v>110</v>
      </c>
      <c r="D23" s="16"/>
      <c r="E23" s="11" t="e">
        <f>资产表!C23-C23</f>
        <v>#VALUE!</v>
      </c>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row>
    <row r="24" spans="1:39">
      <c r="A24" s="3"/>
      <c r="B24" s="13">
        <v>2016</v>
      </c>
      <c r="C24" s="17" t="s">
        <v>110</v>
      </c>
      <c r="D24" s="16"/>
      <c r="E24" s="11" t="e">
        <f>资产表!C24-C24</f>
        <v>#VALUE!</v>
      </c>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row>
    <row r="25" spans="1:39">
      <c r="A25" s="3"/>
      <c r="B25" s="13">
        <v>2015</v>
      </c>
      <c r="C25" s="17" t="s">
        <v>110</v>
      </c>
      <c r="D25" s="16"/>
      <c r="E25" s="11" t="e">
        <f>资产表!C25-C25</f>
        <v>#VALUE!</v>
      </c>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row>
    <row r="26" spans="1:39">
      <c r="A26" s="3"/>
      <c r="B26" s="13">
        <v>2014</v>
      </c>
      <c r="C26" s="17" t="s">
        <v>110</v>
      </c>
      <c r="D26" s="16"/>
      <c r="E26" s="11" t="e">
        <f>资产表!C26-C26</f>
        <v>#VALUE!</v>
      </c>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row>
    <row r="27" spans="1:39">
      <c r="A27" s="3"/>
      <c r="B27" s="13">
        <v>2013</v>
      </c>
      <c r="C27" s="17" t="s">
        <v>110</v>
      </c>
      <c r="D27" s="16"/>
      <c r="E27" s="11" t="e">
        <f>资产表!C27-C27</f>
        <v>#VALUE!</v>
      </c>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row>
    <row r="28" spans="1:39">
      <c r="A28" s="3"/>
      <c r="B28" s="13">
        <v>2012</v>
      </c>
      <c r="C28" s="17" t="s">
        <v>110</v>
      </c>
      <c r="D28" s="16"/>
      <c r="E28" s="11" t="e">
        <f>资产表!C28-C28</f>
        <v>#VALUE!</v>
      </c>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row>
    <row r="29" spans="1:39">
      <c r="A29" s="3"/>
      <c r="B29" s="13">
        <v>2011</v>
      </c>
      <c r="D29" s="16"/>
      <c r="E29" s="11">
        <f>资产表!C29-C29</f>
        <v>0</v>
      </c>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row>
    <row r="30" spans="1:39">
      <c r="A30" s="3"/>
      <c r="B30" s="13">
        <v>2010</v>
      </c>
      <c r="D30" s="16"/>
      <c r="E30" s="11">
        <f>资产表!C30-C30</f>
        <v>0</v>
      </c>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row>
    <row r="31" spans="1:39">
      <c r="A31" s="3" t="s">
        <v>58</v>
      </c>
      <c r="B31" s="13">
        <v>2023</v>
      </c>
      <c r="C31" s="9">
        <v>3943368604.2</v>
      </c>
      <c r="D31" s="16"/>
      <c r="E31" s="11">
        <f>资产表!C31-C31</f>
        <v>670151811.38</v>
      </c>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row>
    <row r="32" spans="1:39">
      <c r="A32" s="3"/>
      <c r="B32" s="13">
        <v>2022</v>
      </c>
      <c r="C32" s="9">
        <v>3537280029.14</v>
      </c>
      <c r="D32" s="16"/>
      <c r="E32" s="11">
        <f>资产表!C32-C32</f>
        <v>759972824.1</v>
      </c>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row>
    <row r="33" spans="1:39">
      <c r="A33" s="3"/>
      <c r="B33" s="13">
        <v>2021</v>
      </c>
      <c r="C33" s="9">
        <v>3812648317.14</v>
      </c>
      <c r="D33" s="16"/>
      <c r="E33" s="11">
        <f>资产表!C33-C33</f>
        <v>1271015531.43</v>
      </c>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row>
    <row r="34" spans="1:39">
      <c r="A34" s="3"/>
      <c r="B34" s="13">
        <v>2020</v>
      </c>
      <c r="C34" s="9">
        <v>3658001063.29</v>
      </c>
      <c r="D34" s="16"/>
      <c r="E34" s="11">
        <f>资产表!C34-C34</f>
        <v>2361387769.27</v>
      </c>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row>
    <row r="35" spans="1:39">
      <c r="A35" s="3"/>
      <c r="B35" s="13">
        <v>2019</v>
      </c>
      <c r="C35" s="9">
        <v>6655389968.73</v>
      </c>
      <c r="D35" s="16"/>
      <c r="E35" s="11">
        <f>资产表!C35-C35</f>
        <v>2603379805.78</v>
      </c>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row>
    <row r="36" spans="1:39">
      <c r="A36" s="3"/>
      <c r="B36" s="13">
        <v>2018</v>
      </c>
      <c r="C36" s="9">
        <v>5865037093.91</v>
      </c>
      <c r="D36" s="16"/>
      <c r="E36" s="11">
        <f>资产表!C36-C36</f>
        <v>2024620988.36</v>
      </c>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row>
    <row r="37" spans="1:39">
      <c r="A37" s="3"/>
      <c r="B37" s="13">
        <v>2017</v>
      </c>
      <c r="C37" s="9">
        <v>5055161359.3</v>
      </c>
      <c r="D37" s="16"/>
      <c r="E37" s="11">
        <f>资产表!C37-C37</f>
        <v>1972148328.68</v>
      </c>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row>
    <row r="38" spans="1:39">
      <c r="A38" s="3"/>
      <c r="B38" s="13">
        <v>2016</v>
      </c>
      <c r="C38" s="9">
        <v>4609765875.17</v>
      </c>
      <c r="D38" s="16"/>
      <c r="E38" s="11">
        <f>资产表!C38-C38</f>
        <v>1881508615.28</v>
      </c>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row>
    <row r="39" spans="1:39">
      <c r="A39" s="3"/>
      <c r="B39" s="13">
        <v>2015</v>
      </c>
      <c r="C39" s="9">
        <v>145591507.1</v>
      </c>
      <c r="D39" s="16"/>
      <c r="E39" s="11">
        <f>资产表!C39-C39</f>
        <v>166974958.69</v>
      </c>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row>
    <row r="40" spans="1:39">
      <c r="A40" s="3"/>
      <c r="B40" s="13">
        <v>2014</v>
      </c>
      <c r="C40" s="9">
        <v>150011154</v>
      </c>
      <c r="D40" s="16"/>
      <c r="E40" s="11">
        <f>资产表!C40-C40</f>
        <v>478916026.13</v>
      </c>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row>
    <row r="41" spans="1:39">
      <c r="A41" s="3"/>
      <c r="B41" s="13">
        <v>2013</v>
      </c>
      <c r="C41" s="9">
        <v>232170460</v>
      </c>
      <c r="D41" s="16"/>
      <c r="E41" s="11">
        <f>资产表!C41-C41</f>
        <v>490183869.16</v>
      </c>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row>
    <row r="42" spans="1:39">
      <c r="A42" s="3"/>
      <c r="B42" s="13">
        <v>2012</v>
      </c>
      <c r="C42" s="9">
        <v>200745308</v>
      </c>
      <c r="D42" s="16"/>
      <c r="E42" s="11">
        <f>资产表!C42-C42</f>
        <v>614413216.38</v>
      </c>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row>
    <row r="43" spans="1:39">
      <c r="A43" s="3"/>
      <c r="B43" s="13">
        <v>2011</v>
      </c>
      <c r="D43" s="16"/>
      <c r="E43" s="11">
        <f>资产表!C43-C43</f>
        <v>0</v>
      </c>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row>
    <row r="44" spans="1:39">
      <c r="A44" s="3"/>
      <c r="B44" s="13">
        <v>2010</v>
      </c>
      <c r="D44" s="16"/>
      <c r="E44" s="11">
        <f>资产表!C44-C44</f>
        <v>0</v>
      </c>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row>
    <row r="45" spans="1:39">
      <c r="A45" s="3" t="s">
        <v>59</v>
      </c>
      <c r="B45" s="13">
        <v>2023</v>
      </c>
      <c r="C45" s="9">
        <v>3403395097.67</v>
      </c>
      <c r="D45" s="16"/>
      <c r="E45" s="11">
        <f>资产表!C45-C45</f>
        <v>1267824812.78</v>
      </c>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row>
    <row r="46" spans="1:39">
      <c r="A46" s="3"/>
      <c r="B46" s="13">
        <v>2022</v>
      </c>
      <c r="C46" s="9">
        <v>3185076322.67</v>
      </c>
      <c r="D46" s="16"/>
      <c r="E46" s="11">
        <f>资产表!C46-C46</f>
        <v>1778942268.71</v>
      </c>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row>
    <row r="47" spans="1:39">
      <c r="A47" s="3"/>
      <c r="B47" s="13">
        <v>2021</v>
      </c>
      <c r="C47" s="17" t="s">
        <v>110</v>
      </c>
      <c r="D47" s="16"/>
      <c r="E47" s="11" t="e">
        <f>资产表!C47-C47</f>
        <v>#VALUE!</v>
      </c>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row>
    <row r="48" spans="1:39">
      <c r="A48" s="3"/>
      <c r="B48" s="13">
        <v>2020</v>
      </c>
      <c r="C48" s="17" t="s">
        <v>110</v>
      </c>
      <c r="D48" s="16"/>
      <c r="E48" s="11" t="e">
        <f>资产表!C48-C48</f>
        <v>#VALUE!</v>
      </c>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row>
    <row r="49" spans="1:39">
      <c r="A49" s="3"/>
      <c r="B49" s="13">
        <v>2019</v>
      </c>
      <c r="C49" s="17" t="s">
        <v>110</v>
      </c>
      <c r="D49" s="16"/>
      <c r="E49" s="11" t="e">
        <f>资产表!C49-C49</f>
        <v>#VALUE!</v>
      </c>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row>
    <row r="50" spans="1:39">
      <c r="A50" s="3"/>
      <c r="B50" s="13">
        <v>2018</v>
      </c>
      <c r="C50" s="17" t="s">
        <v>110</v>
      </c>
      <c r="D50" s="16"/>
      <c r="E50" s="11" t="e">
        <f>资产表!C50-C50</f>
        <v>#VALUE!</v>
      </c>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row>
    <row r="51" spans="1:39">
      <c r="A51" s="3"/>
      <c r="B51" s="13">
        <v>2017</v>
      </c>
      <c r="C51" s="17" t="s">
        <v>110</v>
      </c>
      <c r="D51" s="16"/>
      <c r="E51" s="11" t="e">
        <f>资产表!C51-C51</f>
        <v>#VALUE!</v>
      </c>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row>
    <row r="52" spans="1:39">
      <c r="A52" s="3"/>
      <c r="B52" s="13">
        <v>2016</v>
      </c>
      <c r="C52" s="17" t="s">
        <v>110</v>
      </c>
      <c r="D52" s="16"/>
      <c r="E52" s="11" t="e">
        <f>资产表!C52-C52</f>
        <v>#VALUE!</v>
      </c>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row>
    <row r="53" spans="1:39">
      <c r="A53" s="3"/>
      <c r="B53" s="13">
        <v>2015</v>
      </c>
      <c r="C53" s="17" t="s">
        <v>110</v>
      </c>
      <c r="D53" s="16"/>
      <c r="E53" s="11" t="e">
        <f>资产表!C53-C53</f>
        <v>#VALUE!</v>
      </c>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row>
    <row r="54" spans="1:39">
      <c r="A54" s="3"/>
      <c r="B54" s="13">
        <v>2014</v>
      </c>
      <c r="C54" s="17" t="s">
        <v>110</v>
      </c>
      <c r="D54" s="16"/>
      <c r="E54" s="11" t="e">
        <f>资产表!C54-C54</f>
        <v>#VALUE!</v>
      </c>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row>
    <row r="55" spans="1:39">
      <c r="A55" s="3"/>
      <c r="B55" s="13">
        <v>2013</v>
      </c>
      <c r="C55" s="17" t="s">
        <v>110</v>
      </c>
      <c r="D55" s="16"/>
      <c r="E55" s="11" t="e">
        <f>资产表!C55-C55</f>
        <v>#VALUE!</v>
      </c>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row>
    <row r="56" spans="1:39">
      <c r="A56" s="3"/>
      <c r="B56" s="13">
        <v>2012</v>
      </c>
      <c r="C56" s="17" t="s">
        <v>110</v>
      </c>
      <c r="D56" s="16"/>
      <c r="E56" s="11" t="e">
        <f>资产表!C56-C56</f>
        <v>#VALUE!</v>
      </c>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row>
    <row r="57" spans="1:39">
      <c r="A57" s="3"/>
      <c r="B57" s="13">
        <v>2011</v>
      </c>
      <c r="D57" s="16"/>
      <c r="E57" s="11">
        <f>资产表!C57-C57</f>
        <v>0</v>
      </c>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row>
    <row r="58" spans="1:39">
      <c r="A58" s="3"/>
      <c r="B58" s="13">
        <v>2010</v>
      </c>
      <c r="D58" s="16"/>
      <c r="E58" s="11">
        <f>资产表!C58-C58</f>
        <v>0</v>
      </c>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c r="AL58" s="19"/>
      <c r="AM58" s="19"/>
    </row>
    <row r="59" spans="1:39">
      <c r="A59" s="3" t="s">
        <v>60</v>
      </c>
      <c r="B59" s="13">
        <v>2023</v>
      </c>
      <c r="C59" s="9">
        <v>1636823044.28</v>
      </c>
      <c r="D59" s="16"/>
      <c r="E59" s="11">
        <f>资产表!C59-C59</f>
        <v>1320085499.16</v>
      </c>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row>
    <row r="60" spans="1:39">
      <c r="A60" s="3"/>
      <c r="B60" s="13">
        <v>2022</v>
      </c>
      <c r="C60" s="9">
        <v>1468033624.93</v>
      </c>
      <c r="D60" s="16"/>
      <c r="E60" s="11">
        <f>资产表!C60-C60</f>
        <v>1205941430.25</v>
      </c>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row>
    <row r="61" spans="1:39">
      <c r="A61" s="3"/>
      <c r="B61" s="13">
        <v>2021</v>
      </c>
      <c r="C61" s="9">
        <v>1058370332.01</v>
      </c>
      <c r="D61" s="16"/>
      <c r="E61" s="11">
        <f>资产表!C61-C61</f>
        <v>3502166283.31</v>
      </c>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19"/>
    </row>
    <row r="62" spans="1:39">
      <c r="A62" s="3"/>
      <c r="B62" s="13">
        <v>2020</v>
      </c>
      <c r="C62" s="9">
        <v>1001106870.45</v>
      </c>
      <c r="D62" s="16"/>
      <c r="E62" s="11">
        <f>资产表!C62-C62</f>
        <v>2557271986.53</v>
      </c>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c r="AM62" s="19"/>
    </row>
    <row r="63" spans="1:39">
      <c r="A63" s="3"/>
      <c r="B63" s="13">
        <v>2019</v>
      </c>
      <c r="C63" s="9">
        <v>845038388.09</v>
      </c>
      <c r="D63" s="16"/>
      <c r="E63" s="11">
        <f>资产表!C63-C63</f>
        <v>2173572660.33</v>
      </c>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c r="AM63" s="19"/>
    </row>
    <row r="64" spans="1:39">
      <c r="A64" s="3"/>
      <c r="B64" s="13">
        <v>2018</v>
      </c>
      <c r="C64" s="9">
        <v>1624831522</v>
      </c>
      <c r="D64" s="16"/>
      <c r="E64" s="11">
        <f>资产表!C64-C64</f>
        <v>1999620380.54</v>
      </c>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c r="AL64" s="19"/>
      <c r="AM64" s="19"/>
    </row>
    <row r="65" spans="1:39">
      <c r="A65" s="3"/>
      <c r="B65" s="13">
        <v>2017</v>
      </c>
      <c r="C65" s="9">
        <v>1612229686.75</v>
      </c>
      <c r="D65" s="16"/>
      <c r="E65" s="11">
        <f>资产表!C65-C65</f>
        <v>1906367938.29</v>
      </c>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c r="AL65" s="19"/>
      <c r="AM65" s="19"/>
    </row>
    <row r="66" spans="1:39">
      <c r="A66" s="3"/>
      <c r="B66" s="13">
        <v>2016</v>
      </c>
      <c r="C66" s="9">
        <v>1675297143.78</v>
      </c>
      <c r="D66" s="16"/>
      <c r="E66" s="11">
        <f>资产表!C66-C66</f>
        <v>2067062727.91</v>
      </c>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c r="AL66" s="19"/>
      <c r="AM66" s="19"/>
    </row>
    <row r="67" spans="1:39">
      <c r="A67" s="3"/>
      <c r="B67" s="13">
        <v>2015</v>
      </c>
      <c r="C67" s="9">
        <v>622050001.62</v>
      </c>
      <c r="D67" s="16"/>
      <c r="E67" s="11">
        <f>资产表!C67-C67</f>
        <v>2894502053.85</v>
      </c>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c r="AL67" s="19"/>
      <c r="AM67" s="19"/>
    </row>
    <row r="68" spans="1:39">
      <c r="A68" s="3"/>
      <c r="B68" s="13">
        <v>2014</v>
      </c>
      <c r="C68" s="9">
        <v>1015402020</v>
      </c>
      <c r="D68" s="16"/>
      <c r="E68" s="11">
        <f>资产表!C68-C68</f>
        <v>2670508827.63</v>
      </c>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c r="AL68" s="19"/>
      <c r="AM68" s="19"/>
    </row>
    <row r="69" spans="1:39">
      <c r="A69" s="3"/>
      <c r="B69" s="13">
        <v>2013</v>
      </c>
      <c r="C69" s="9">
        <v>1005523970</v>
      </c>
      <c r="D69" s="16"/>
      <c r="E69" s="11">
        <f>资产表!C69-C69</f>
        <v>2787141976.21</v>
      </c>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c r="AH69" s="19"/>
      <c r="AI69" s="19"/>
      <c r="AJ69" s="19"/>
      <c r="AK69" s="19"/>
      <c r="AL69" s="19"/>
      <c r="AM69" s="19"/>
    </row>
    <row r="70" spans="1:39">
      <c r="A70" s="3"/>
      <c r="B70" s="13">
        <v>2012</v>
      </c>
      <c r="C70" s="9">
        <v>1311573990</v>
      </c>
      <c r="D70" s="16"/>
      <c r="E70" s="11">
        <f>资产表!C70-C70</f>
        <v>2085548781.16</v>
      </c>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c r="AL70" s="19"/>
      <c r="AM70" s="19"/>
    </row>
    <row r="71" spans="1:39">
      <c r="A71" s="3"/>
      <c r="B71" s="13">
        <v>2011</v>
      </c>
      <c r="D71" s="16"/>
      <c r="E71" s="11">
        <f>资产表!C71-C71</f>
        <v>0</v>
      </c>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c r="AK71" s="19"/>
      <c r="AL71" s="19"/>
      <c r="AM71" s="19"/>
    </row>
    <row r="72" spans="1:39">
      <c r="A72" s="3"/>
      <c r="B72" s="13">
        <v>2010</v>
      </c>
      <c r="D72" s="16"/>
      <c r="E72" s="11">
        <f>资产表!C72-C72</f>
        <v>0</v>
      </c>
      <c r="F72" s="19"/>
      <c r="G72" s="19"/>
      <c r="H72" s="19"/>
      <c r="I72" s="19"/>
      <c r="J72" s="19"/>
      <c r="K72" s="19"/>
      <c r="L72" s="19"/>
      <c r="M72" s="19"/>
      <c r="N72" s="19"/>
      <c r="O72" s="19"/>
      <c r="P72" s="19"/>
      <c r="Q72" s="19"/>
      <c r="R72" s="19"/>
      <c r="S72" s="19"/>
      <c r="T72" s="19"/>
      <c r="U72" s="19"/>
      <c r="V72" s="19"/>
      <c r="W72" s="19"/>
      <c r="X72" s="19"/>
      <c r="Y72" s="19"/>
      <c r="Z72" s="19"/>
      <c r="AA72" s="19"/>
      <c r="AB72" s="19"/>
      <c r="AC72" s="19"/>
      <c r="AD72" s="19"/>
      <c r="AE72" s="19"/>
      <c r="AF72" s="19"/>
      <c r="AG72" s="19"/>
      <c r="AH72" s="19"/>
      <c r="AI72" s="19"/>
      <c r="AJ72" s="19"/>
      <c r="AK72" s="19"/>
      <c r="AL72" s="19"/>
      <c r="AM72" s="19"/>
    </row>
    <row r="73" spans="1:39">
      <c r="A73" s="3" t="s">
        <v>61</v>
      </c>
      <c r="B73" s="13">
        <v>2023</v>
      </c>
      <c r="C73" s="9">
        <v>5069263823.2</v>
      </c>
      <c r="D73" s="16"/>
      <c r="E73" s="11">
        <f>资产表!C73-C73</f>
        <v>3328112626.48</v>
      </c>
      <c r="F73" s="19"/>
      <c r="G73" s="19"/>
      <c r="H73" s="19"/>
      <c r="I73" s="19"/>
      <c r="J73" s="19"/>
      <c r="K73" s="19"/>
      <c r="L73" s="19"/>
      <c r="M73" s="19"/>
      <c r="N73" s="19"/>
      <c r="O73" s="19"/>
      <c r="P73" s="19"/>
      <c r="Q73" s="19"/>
      <c r="R73" s="19"/>
      <c r="S73" s="19"/>
      <c r="T73" s="19"/>
      <c r="U73" s="19"/>
      <c r="V73" s="19"/>
      <c r="W73" s="19"/>
      <c r="X73" s="19"/>
      <c r="Y73" s="19"/>
      <c r="Z73" s="19"/>
      <c r="AA73" s="19"/>
      <c r="AB73" s="19"/>
      <c r="AC73" s="19"/>
      <c r="AD73" s="19"/>
      <c r="AE73" s="19"/>
      <c r="AF73" s="19"/>
      <c r="AG73" s="19"/>
      <c r="AH73" s="19"/>
      <c r="AI73" s="19"/>
      <c r="AJ73" s="19"/>
      <c r="AK73" s="19"/>
      <c r="AL73" s="19"/>
      <c r="AM73" s="19"/>
    </row>
    <row r="74" spans="1:39">
      <c r="A74" s="3"/>
      <c r="B74" s="13">
        <v>2022</v>
      </c>
      <c r="C74" s="9">
        <v>4131244280.7</v>
      </c>
      <c r="D74" s="16"/>
      <c r="E74" s="11">
        <f>资产表!C74-C74</f>
        <v>3123261589.12</v>
      </c>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c r="AH74" s="19"/>
      <c r="AI74" s="19"/>
      <c r="AJ74" s="19"/>
      <c r="AK74" s="19"/>
      <c r="AL74" s="19"/>
      <c r="AM74" s="19"/>
    </row>
    <row r="75" spans="1:39">
      <c r="A75" s="3"/>
      <c r="B75" s="13">
        <v>2021</v>
      </c>
      <c r="C75" s="9">
        <v>4041763373.3</v>
      </c>
      <c r="D75" s="16"/>
      <c r="E75" s="11">
        <f>资产表!C75-C75</f>
        <v>3608811214.06</v>
      </c>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c r="AE75" s="19"/>
      <c r="AF75" s="19"/>
      <c r="AG75" s="19"/>
      <c r="AH75" s="19"/>
      <c r="AI75" s="19"/>
      <c r="AJ75" s="19"/>
      <c r="AK75" s="19"/>
      <c r="AL75" s="19"/>
      <c r="AM75" s="19"/>
    </row>
    <row r="76" spans="1:39">
      <c r="A76" s="3"/>
      <c r="B76" s="13">
        <v>2020</v>
      </c>
      <c r="C76" s="9">
        <v>3745297220.15</v>
      </c>
      <c r="D76" s="16"/>
      <c r="E76" s="11">
        <f>资产表!C76-C76</f>
        <v>3266224702.46</v>
      </c>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c r="AE76" s="19"/>
      <c r="AF76" s="19"/>
      <c r="AG76" s="19"/>
      <c r="AH76" s="19"/>
      <c r="AI76" s="19"/>
      <c r="AJ76" s="19"/>
      <c r="AK76" s="19"/>
      <c r="AL76" s="19"/>
      <c r="AM76" s="19"/>
    </row>
    <row r="77" spans="1:39">
      <c r="A77" s="3"/>
      <c r="B77" s="13">
        <v>2019</v>
      </c>
      <c r="C77" s="9">
        <v>3642309826.01</v>
      </c>
      <c r="D77" s="16"/>
      <c r="E77" s="11">
        <f>资产表!C77-C77</f>
        <v>4633165316.42</v>
      </c>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c r="AE77" s="19"/>
      <c r="AF77" s="19"/>
      <c r="AG77" s="19"/>
      <c r="AH77" s="19"/>
      <c r="AI77" s="19"/>
      <c r="AJ77" s="19"/>
      <c r="AK77" s="19"/>
      <c r="AL77" s="19"/>
      <c r="AM77" s="19"/>
    </row>
    <row r="78" spans="1:39">
      <c r="A78" s="3"/>
      <c r="B78" s="13">
        <v>2018</v>
      </c>
      <c r="C78" s="9">
        <v>6253694359.01</v>
      </c>
      <c r="D78" s="16"/>
      <c r="E78" s="11">
        <f>资产表!C78-C78</f>
        <v>4057827551</v>
      </c>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c r="AE78" s="19"/>
      <c r="AF78" s="19"/>
      <c r="AG78" s="19"/>
      <c r="AH78" s="19"/>
      <c r="AI78" s="19"/>
      <c r="AJ78" s="19"/>
      <c r="AK78" s="19"/>
      <c r="AL78" s="19"/>
      <c r="AM78" s="19"/>
    </row>
    <row r="79" spans="1:39">
      <c r="A79" s="3"/>
      <c r="B79" s="13">
        <v>2017</v>
      </c>
      <c r="C79" s="9">
        <v>6160580436.34</v>
      </c>
      <c r="D79" s="16"/>
      <c r="E79" s="11">
        <f>资产表!C79-C79</f>
        <v>4489087596.72</v>
      </c>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c r="AE79" s="19"/>
      <c r="AF79" s="19"/>
      <c r="AG79" s="19"/>
      <c r="AH79" s="19"/>
      <c r="AI79" s="19"/>
      <c r="AJ79" s="19"/>
      <c r="AK79" s="19"/>
      <c r="AL79" s="19"/>
      <c r="AM79" s="19"/>
    </row>
    <row r="80" spans="1:39">
      <c r="A80" s="3"/>
      <c r="B80" s="13">
        <v>2016</v>
      </c>
      <c r="C80" s="9">
        <v>4247408826.4</v>
      </c>
      <c r="D80" s="16"/>
      <c r="E80" s="11">
        <f>资产表!C80-C80</f>
        <v>3916207297.47</v>
      </c>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c r="AE80" s="19"/>
      <c r="AF80" s="19"/>
      <c r="AG80" s="19"/>
      <c r="AH80" s="19"/>
      <c r="AI80" s="19"/>
      <c r="AJ80" s="19"/>
      <c r="AK80" s="19"/>
      <c r="AL80" s="19"/>
      <c r="AM80" s="19"/>
    </row>
    <row r="81" spans="1:39">
      <c r="A81" s="3"/>
      <c r="B81" s="13">
        <v>2015</v>
      </c>
      <c r="C81" s="9">
        <v>3864713835.71</v>
      </c>
      <c r="D81" s="16"/>
      <c r="E81" s="11">
        <f>资产表!C81-C81</f>
        <v>5019806161.9</v>
      </c>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c r="AG81" s="19"/>
      <c r="AH81" s="19"/>
      <c r="AI81" s="19"/>
      <c r="AJ81" s="19"/>
      <c r="AK81" s="19"/>
      <c r="AL81" s="19"/>
      <c r="AM81" s="19"/>
    </row>
    <row r="82" spans="1:39">
      <c r="A82" s="3"/>
      <c r="B82" s="13">
        <v>2014</v>
      </c>
      <c r="C82" s="9">
        <v>790258371</v>
      </c>
      <c r="D82" s="16"/>
      <c r="E82" s="11">
        <f>资产表!C82-C82</f>
        <v>3851089235.66</v>
      </c>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c r="AE82" s="19"/>
      <c r="AF82" s="19"/>
      <c r="AG82" s="19"/>
      <c r="AH82" s="19"/>
      <c r="AI82" s="19"/>
      <c r="AJ82" s="19"/>
      <c r="AK82" s="19"/>
      <c r="AL82" s="19"/>
      <c r="AM82" s="19"/>
    </row>
    <row r="83" spans="1:39">
      <c r="A83" s="3"/>
      <c r="B83" s="13">
        <v>2013</v>
      </c>
      <c r="C83" s="9">
        <v>740188082</v>
      </c>
      <c r="D83" s="16"/>
      <c r="E83" s="11">
        <f>资产表!C83-C83</f>
        <v>3387880929.64</v>
      </c>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c r="AE83" s="19"/>
      <c r="AF83" s="19"/>
      <c r="AG83" s="19"/>
      <c r="AH83" s="19"/>
      <c r="AI83" s="19"/>
      <c r="AJ83" s="19"/>
      <c r="AK83" s="19"/>
      <c r="AL83" s="19"/>
      <c r="AM83" s="19"/>
    </row>
    <row r="84" spans="1:39">
      <c r="A84" s="3"/>
      <c r="B84" s="13">
        <v>2012</v>
      </c>
      <c r="C84" s="9">
        <v>672288153</v>
      </c>
      <c r="D84" s="16"/>
      <c r="E84" s="11">
        <f>资产表!C84-C84</f>
        <v>2134752727.24</v>
      </c>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c r="AE84" s="19"/>
      <c r="AF84" s="19"/>
      <c r="AG84" s="19"/>
      <c r="AH84" s="19"/>
      <c r="AI84" s="19"/>
      <c r="AJ84" s="19"/>
      <c r="AK84" s="19"/>
      <c r="AL84" s="19"/>
      <c r="AM84" s="19"/>
    </row>
    <row r="85" spans="1:39">
      <c r="A85" s="3"/>
      <c r="B85" s="13">
        <v>2011</v>
      </c>
      <c r="D85" s="16"/>
      <c r="E85" s="11">
        <f>资产表!C85-C85</f>
        <v>0</v>
      </c>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c r="AE85" s="19"/>
      <c r="AF85" s="19"/>
      <c r="AG85" s="19"/>
      <c r="AH85" s="19"/>
      <c r="AI85" s="19"/>
      <c r="AJ85" s="19"/>
      <c r="AK85" s="19"/>
      <c r="AL85" s="19"/>
      <c r="AM85" s="19"/>
    </row>
    <row r="86" spans="1:39">
      <c r="A86" s="3"/>
      <c r="B86" s="13">
        <v>2010</v>
      </c>
      <c r="D86" s="16"/>
      <c r="E86" s="11">
        <f>资产表!C86-C86</f>
        <v>0</v>
      </c>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c r="AE86" s="19"/>
      <c r="AF86" s="19"/>
      <c r="AG86" s="19"/>
      <c r="AH86" s="19"/>
      <c r="AI86" s="19"/>
      <c r="AJ86" s="19"/>
      <c r="AK86" s="19"/>
      <c r="AL86" s="19"/>
      <c r="AM86" s="19"/>
    </row>
    <row r="87" spans="1:39">
      <c r="A87" s="3" t="s">
        <v>62</v>
      </c>
      <c r="B87" s="13">
        <v>2023</v>
      </c>
      <c r="C87" s="9">
        <v>11400562678.03</v>
      </c>
      <c r="D87" s="16"/>
      <c r="E87" s="11">
        <f>资产表!C87-C87</f>
        <v>5794864996.55</v>
      </c>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c r="AE87" s="19"/>
      <c r="AF87" s="19"/>
      <c r="AG87" s="19"/>
      <c r="AH87" s="19"/>
      <c r="AI87" s="19"/>
      <c r="AJ87" s="19"/>
      <c r="AK87" s="19"/>
      <c r="AL87" s="19"/>
      <c r="AM87" s="19"/>
    </row>
    <row r="88" spans="1:39">
      <c r="A88" s="3"/>
      <c r="B88" s="13">
        <v>2022</v>
      </c>
      <c r="C88" s="9">
        <v>11340049075.08</v>
      </c>
      <c r="D88" s="16"/>
      <c r="E88" s="11">
        <f>资产表!C88-C88</f>
        <v>6344873515.31</v>
      </c>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c r="AG88" s="19"/>
      <c r="AH88" s="19"/>
      <c r="AI88" s="19"/>
      <c r="AJ88" s="19"/>
      <c r="AK88" s="19"/>
      <c r="AL88" s="19"/>
      <c r="AM88" s="19"/>
    </row>
    <row r="89" spans="1:39">
      <c r="A89" s="3"/>
      <c r="B89" s="13">
        <v>2021</v>
      </c>
      <c r="C89" s="9">
        <v>11611888542.19</v>
      </c>
      <c r="D89" s="16"/>
      <c r="E89" s="11">
        <f>资产表!C89-C89</f>
        <v>7380659481.39</v>
      </c>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c r="AE89" s="19"/>
      <c r="AF89" s="19"/>
      <c r="AG89" s="19"/>
      <c r="AH89" s="19"/>
      <c r="AI89" s="19"/>
      <c r="AJ89" s="19"/>
      <c r="AK89" s="19"/>
      <c r="AL89" s="19"/>
      <c r="AM89" s="19"/>
    </row>
    <row r="90" spans="1:39">
      <c r="A90" s="3"/>
      <c r="B90" s="13">
        <v>2020</v>
      </c>
      <c r="C90" s="9">
        <v>11636734011.41</v>
      </c>
      <c r="D90" s="16"/>
      <c r="E90" s="11">
        <f>资产表!C90-C90</f>
        <v>9146858594.12</v>
      </c>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c r="AH90" s="19"/>
      <c r="AI90" s="19"/>
      <c r="AJ90" s="19"/>
      <c r="AK90" s="19"/>
      <c r="AL90" s="19"/>
      <c r="AM90" s="19"/>
    </row>
    <row r="91" spans="1:39">
      <c r="A91" s="3"/>
      <c r="B91" s="13">
        <v>2019</v>
      </c>
      <c r="C91" s="9">
        <v>12277235361.97</v>
      </c>
      <c r="D91" s="16"/>
      <c r="E91" s="11">
        <f>资产表!C91-C91</f>
        <v>10121405158.43</v>
      </c>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c r="AE91" s="19"/>
      <c r="AF91" s="19"/>
      <c r="AG91" s="19"/>
      <c r="AH91" s="19"/>
      <c r="AI91" s="19"/>
      <c r="AJ91" s="19"/>
      <c r="AK91" s="19"/>
      <c r="AL91" s="19"/>
      <c r="AM91" s="19"/>
    </row>
    <row r="92" spans="1:39">
      <c r="A92" s="3"/>
      <c r="B92" s="13">
        <v>2018</v>
      </c>
      <c r="C92" s="9">
        <v>11093206861.61</v>
      </c>
      <c r="D92" s="16"/>
      <c r="E92" s="11">
        <f>资产表!C92-C92</f>
        <v>12175567036.95</v>
      </c>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c r="AE92" s="19"/>
      <c r="AF92" s="19"/>
      <c r="AG92" s="19"/>
      <c r="AH92" s="19"/>
      <c r="AI92" s="19"/>
      <c r="AJ92" s="19"/>
      <c r="AK92" s="19"/>
      <c r="AL92" s="19"/>
      <c r="AM92" s="19"/>
    </row>
    <row r="93" spans="1:39">
      <c r="A93" s="3"/>
      <c r="B93" s="13">
        <v>2017</v>
      </c>
      <c r="C93" s="9">
        <v>11222591949</v>
      </c>
      <c r="D93" s="16"/>
      <c r="E93" s="11">
        <f>资产表!C93-C93</f>
        <v>12525203941.82</v>
      </c>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c r="AE93" s="19"/>
      <c r="AF93" s="19"/>
      <c r="AG93" s="19"/>
      <c r="AH93" s="19"/>
      <c r="AI93" s="19"/>
      <c r="AJ93" s="19"/>
      <c r="AK93" s="19"/>
      <c r="AL93" s="19"/>
      <c r="AM93" s="19"/>
    </row>
    <row r="94" spans="1:39">
      <c r="A94" s="3"/>
      <c r="B94" s="13">
        <v>2016</v>
      </c>
      <c r="C94" s="9">
        <v>11848763580.2</v>
      </c>
      <c r="D94" s="16"/>
      <c r="E94" s="11">
        <f>资产表!C94-C94</f>
        <v>10668048829.56</v>
      </c>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c r="AE94" s="19"/>
      <c r="AF94" s="19"/>
      <c r="AG94" s="19"/>
      <c r="AH94" s="19"/>
      <c r="AI94" s="19"/>
      <c r="AJ94" s="19"/>
      <c r="AK94" s="19"/>
      <c r="AL94" s="19"/>
      <c r="AM94" s="19"/>
    </row>
    <row r="95" spans="1:39">
      <c r="A95" s="3"/>
      <c r="B95" s="13">
        <v>2015</v>
      </c>
      <c r="C95" s="9">
        <v>11431824554.16</v>
      </c>
      <c r="D95" s="16"/>
      <c r="E95" s="11">
        <f>资产表!C95-C95</f>
        <v>8720747861.33</v>
      </c>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c r="AE95" s="19"/>
      <c r="AF95" s="19"/>
      <c r="AG95" s="19"/>
      <c r="AH95" s="19"/>
      <c r="AI95" s="19"/>
      <c r="AJ95" s="19"/>
      <c r="AK95" s="19"/>
      <c r="AL95" s="19"/>
      <c r="AM95" s="19"/>
    </row>
    <row r="96" spans="1:39">
      <c r="A96" s="3"/>
      <c r="B96" s="13">
        <v>2014</v>
      </c>
      <c r="C96" s="9">
        <v>10105737200</v>
      </c>
      <c r="D96" s="16"/>
      <c r="E96" s="11">
        <f>资产表!C96-C96</f>
        <v>5667811011.87</v>
      </c>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c r="AE96" s="19"/>
      <c r="AF96" s="19"/>
      <c r="AG96" s="19"/>
      <c r="AH96" s="19"/>
      <c r="AI96" s="19"/>
      <c r="AJ96" s="19"/>
      <c r="AK96" s="19"/>
      <c r="AL96" s="19"/>
      <c r="AM96" s="19"/>
    </row>
    <row r="97" spans="1:39">
      <c r="A97" s="3"/>
      <c r="B97" s="13">
        <v>2013</v>
      </c>
      <c r="C97" s="9">
        <v>9832811490</v>
      </c>
      <c r="D97" s="16"/>
      <c r="E97" s="11">
        <f>资产表!C97-C97</f>
        <v>7108606161.46</v>
      </c>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c r="AE97" s="19"/>
      <c r="AF97" s="19"/>
      <c r="AG97" s="19"/>
      <c r="AH97" s="19"/>
      <c r="AI97" s="19"/>
      <c r="AJ97" s="19"/>
      <c r="AK97" s="19"/>
      <c r="AL97" s="19"/>
      <c r="AM97" s="19"/>
    </row>
    <row r="98" spans="1:39">
      <c r="A98" s="3"/>
      <c r="B98" s="13">
        <v>2012</v>
      </c>
      <c r="C98" s="9">
        <v>4281808370</v>
      </c>
      <c r="D98" s="16"/>
      <c r="E98" s="11">
        <f>资产表!C98-C98</f>
        <v>9075785800.96</v>
      </c>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c r="AE98" s="19"/>
      <c r="AF98" s="19"/>
      <c r="AG98" s="19"/>
      <c r="AH98" s="19"/>
      <c r="AI98" s="19"/>
      <c r="AJ98" s="19"/>
      <c r="AK98" s="19"/>
      <c r="AL98" s="19"/>
      <c r="AM98" s="19"/>
    </row>
    <row r="99" spans="1:39">
      <c r="A99" s="3"/>
      <c r="B99" s="13">
        <v>2011</v>
      </c>
      <c r="C99" s="9">
        <v>3797257850</v>
      </c>
      <c r="D99" s="16"/>
      <c r="E99" s="11">
        <f>资产表!C99-C99</f>
        <v>-3797257850</v>
      </c>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c r="AE99" s="19"/>
      <c r="AF99" s="19"/>
      <c r="AG99" s="19"/>
      <c r="AH99" s="19"/>
      <c r="AI99" s="19"/>
      <c r="AJ99" s="19"/>
      <c r="AK99" s="19"/>
      <c r="AL99" s="19"/>
      <c r="AM99" s="19"/>
    </row>
    <row r="100" spans="1:39">
      <c r="A100" s="3"/>
      <c r="B100" s="13">
        <v>2010</v>
      </c>
      <c r="C100" s="9">
        <v>3891346890</v>
      </c>
      <c r="D100" s="16"/>
      <c r="E100" s="11">
        <f>资产表!C100-C100</f>
        <v>-3891346890</v>
      </c>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c r="AE100" s="19"/>
      <c r="AF100" s="19"/>
      <c r="AG100" s="19"/>
      <c r="AH100" s="19"/>
      <c r="AI100" s="19"/>
      <c r="AJ100" s="19"/>
      <c r="AK100" s="19"/>
      <c r="AL100" s="19"/>
      <c r="AM100" s="19"/>
    </row>
    <row r="101" spans="1:39">
      <c r="A101" s="3" t="s">
        <v>63</v>
      </c>
      <c r="B101" s="13">
        <v>2023</v>
      </c>
      <c r="C101" s="9">
        <v>4977833202.77</v>
      </c>
      <c r="D101" s="16"/>
      <c r="E101" s="11">
        <f>资产表!C101-C101</f>
        <v>5651140526.03</v>
      </c>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c r="AE101" s="19"/>
      <c r="AF101" s="19"/>
      <c r="AG101" s="19"/>
      <c r="AH101" s="19"/>
      <c r="AI101" s="19"/>
      <c r="AJ101" s="19"/>
      <c r="AK101" s="19"/>
      <c r="AL101" s="19"/>
      <c r="AM101" s="19"/>
    </row>
    <row r="102" spans="1:39">
      <c r="A102" s="3"/>
      <c r="B102" s="13">
        <v>2022</v>
      </c>
      <c r="C102" s="9">
        <v>4910469446.73</v>
      </c>
      <c r="D102" s="16"/>
      <c r="E102" s="11">
        <f>资产表!C102-C102</f>
        <v>4391158410.79</v>
      </c>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c r="AE102" s="19"/>
      <c r="AF102" s="19"/>
      <c r="AG102" s="19"/>
      <c r="AH102" s="19"/>
      <c r="AI102" s="19"/>
      <c r="AJ102" s="19"/>
      <c r="AK102" s="19"/>
      <c r="AL102" s="19"/>
      <c r="AM102" s="19"/>
    </row>
    <row r="103" spans="1:39">
      <c r="A103" s="3"/>
      <c r="B103" s="13">
        <v>2021</v>
      </c>
      <c r="C103" s="9">
        <v>4772656714.02</v>
      </c>
      <c r="D103" s="16"/>
      <c r="E103" s="11">
        <f>资产表!C103-C103</f>
        <v>3152276729.36</v>
      </c>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c r="AE103" s="19"/>
      <c r="AF103" s="19"/>
      <c r="AG103" s="19"/>
      <c r="AH103" s="19"/>
      <c r="AI103" s="19"/>
      <c r="AJ103" s="19"/>
      <c r="AK103" s="19"/>
      <c r="AL103" s="19"/>
      <c r="AM103" s="19"/>
    </row>
    <row r="104" spans="1:39">
      <c r="A104" s="3"/>
      <c r="B104" s="13">
        <v>2020</v>
      </c>
      <c r="C104" s="9">
        <v>4598346956.61</v>
      </c>
      <c r="D104" s="16"/>
      <c r="E104" s="11">
        <f>资产表!C104-C104</f>
        <v>3559109829.49</v>
      </c>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c r="AE104" s="19"/>
      <c r="AF104" s="19"/>
      <c r="AG104" s="19"/>
      <c r="AH104" s="19"/>
      <c r="AI104" s="19"/>
      <c r="AJ104" s="19"/>
      <c r="AK104" s="19"/>
      <c r="AL104" s="19"/>
      <c r="AM104" s="19"/>
    </row>
    <row r="105" spans="1:39">
      <c r="A105" s="3"/>
      <c r="B105" s="13">
        <v>2019</v>
      </c>
      <c r="C105" s="9">
        <v>5614066418.97</v>
      </c>
      <c r="D105" s="16"/>
      <c r="E105" s="11">
        <f>资产表!C105-C105</f>
        <v>3146360690.3</v>
      </c>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c r="AE105" s="19"/>
      <c r="AF105" s="19"/>
      <c r="AG105" s="19"/>
      <c r="AH105" s="19"/>
      <c r="AI105" s="19"/>
      <c r="AJ105" s="19"/>
      <c r="AK105" s="19"/>
      <c r="AL105" s="19"/>
      <c r="AM105" s="19"/>
    </row>
    <row r="106" spans="1:39">
      <c r="A106" s="3"/>
      <c r="B106" s="13">
        <v>2018</v>
      </c>
      <c r="C106" s="9">
        <v>5518870450.11</v>
      </c>
      <c r="D106" s="16"/>
      <c r="E106" s="11">
        <f>资产表!C106-C106</f>
        <v>3709705110.03</v>
      </c>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c r="AE106" s="19"/>
      <c r="AF106" s="19"/>
      <c r="AG106" s="19"/>
      <c r="AH106" s="19"/>
      <c r="AI106" s="19"/>
      <c r="AJ106" s="19"/>
      <c r="AK106" s="19"/>
      <c r="AL106" s="19"/>
      <c r="AM106" s="19"/>
    </row>
    <row r="107" spans="1:39">
      <c r="A107" s="3"/>
      <c r="B107" s="13">
        <v>2017</v>
      </c>
      <c r="C107" s="9">
        <v>5321312710.88</v>
      </c>
      <c r="D107" s="16"/>
      <c r="E107" s="11">
        <f>资产表!C107-C107</f>
        <v>4709893905.61</v>
      </c>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c r="AE107" s="19"/>
      <c r="AF107" s="19"/>
      <c r="AG107" s="19"/>
      <c r="AH107" s="19"/>
      <c r="AI107" s="19"/>
      <c r="AJ107" s="19"/>
      <c r="AK107" s="19"/>
      <c r="AL107" s="19"/>
      <c r="AM107" s="19"/>
    </row>
    <row r="108" spans="1:39">
      <c r="A108" s="3"/>
      <c r="B108" s="13">
        <v>2016</v>
      </c>
      <c r="C108" s="9">
        <v>5472742953.76</v>
      </c>
      <c r="D108" s="16"/>
      <c r="E108" s="11">
        <f>资产表!C108-C108</f>
        <v>4990178126.37</v>
      </c>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c r="AE108" s="19"/>
      <c r="AF108" s="19"/>
      <c r="AG108" s="19"/>
      <c r="AH108" s="19"/>
      <c r="AI108" s="19"/>
      <c r="AJ108" s="19"/>
      <c r="AK108" s="19"/>
      <c r="AL108" s="19"/>
      <c r="AM108" s="19"/>
    </row>
    <row r="109" spans="1:39">
      <c r="A109" s="3"/>
      <c r="B109" s="13">
        <v>2015</v>
      </c>
      <c r="C109" s="9">
        <v>2672474533.98</v>
      </c>
      <c r="D109" s="16"/>
      <c r="E109" s="11">
        <f>资产表!C109-C109</f>
        <v>5107302994.55</v>
      </c>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c r="AE109" s="19"/>
      <c r="AF109" s="19"/>
      <c r="AG109" s="19"/>
      <c r="AH109" s="19"/>
      <c r="AI109" s="19"/>
      <c r="AJ109" s="19"/>
      <c r="AK109" s="19"/>
      <c r="AL109" s="19"/>
      <c r="AM109" s="19"/>
    </row>
    <row r="110" spans="1:39">
      <c r="A110" s="3"/>
      <c r="B110" s="13">
        <v>2014</v>
      </c>
      <c r="C110" s="9">
        <v>2118793670</v>
      </c>
      <c r="D110" s="16"/>
      <c r="E110" s="11">
        <f>资产表!C110-C110</f>
        <v>2739086152.84</v>
      </c>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c r="AE110" s="19"/>
      <c r="AF110" s="19"/>
      <c r="AG110" s="19"/>
      <c r="AH110" s="19"/>
      <c r="AI110" s="19"/>
      <c r="AJ110" s="19"/>
      <c r="AK110" s="19"/>
      <c r="AL110" s="19"/>
      <c r="AM110" s="19"/>
    </row>
    <row r="111" spans="1:39">
      <c r="A111" s="3"/>
      <c r="B111" s="13">
        <v>2013</v>
      </c>
      <c r="C111" s="9">
        <v>1691179040</v>
      </c>
      <c r="D111" s="16"/>
      <c r="E111" s="11">
        <f>资产表!C111-C111</f>
        <v>1399327762.19</v>
      </c>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c r="AE111" s="19"/>
      <c r="AF111" s="19"/>
      <c r="AG111" s="19"/>
      <c r="AH111" s="19"/>
      <c r="AI111" s="19"/>
      <c r="AJ111" s="19"/>
      <c r="AK111" s="19"/>
      <c r="AL111" s="19"/>
      <c r="AM111" s="19"/>
    </row>
    <row r="112" spans="1:39">
      <c r="A112" s="3"/>
      <c r="B112" s="13">
        <v>2012</v>
      </c>
      <c r="C112" s="9">
        <v>1399256410</v>
      </c>
      <c r="D112" s="16"/>
      <c r="E112" s="11">
        <f>资产表!C112-C112</f>
        <v>1241950926.8</v>
      </c>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c r="AE112" s="19"/>
      <c r="AF112" s="19"/>
      <c r="AG112" s="19"/>
      <c r="AH112" s="19"/>
      <c r="AI112" s="19"/>
      <c r="AJ112" s="19"/>
      <c r="AK112" s="19"/>
      <c r="AL112" s="19"/>
      <c r="AM112" s="19"/>
    </row>
    <row r="113" spans="1:39">
      <c r="A113" s="3"/>
      <c r="B113" s="13">
        <v>2011</v>
      </c>
      <c r="D113" s="16"/>
      <c r="E113" s="11">
        <f>资产表!C113-C113</f>
        <v>0</v>
      </c>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c r="AG113" s="19"/>
      <c r="AH113" s="19"/>
      <c r="AI113" s="19"/>
      <c r="AJ113" s="19"/>
      <c r="AK113" s="19"/>
      <c r="AL113" s="19"/>
      <c r="AM113" s="19"/>
    </row>
    <row r="114" spans="1:39">
      <c r="A114" s="3"/>
      <c r="B114" s="13">
        <v>2010</v>
      </c>
      <c r="D114" s="16"/>
      <c r="E114" s="11">
        <f>资产表!C114-C114</f>
        <v>0</v>
      </c>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c r="AE114" s="19"/>
      <c r="AF114" s="19"/>
      <c r="AG114" s="19"/>
      <c r="AH114" s="19"/>
      <c r="AI114" s="19"/>
      <c r="AJ114" s="19"/>
      <c r="AK114" s="19"/>
      <c r="AL114" s="19"/>
      <c r="AM114" s="19"/>
    </row>
    <row r="115" spans="1:39">
      <c r="A115" s="3" t="s">
        <v>64</v>
      </c>
      <c r="B115" s="13">
        <v>2023</v>
      </c>
      <c r="C115" s="9">
        <v>3006682604.62</v>
      </c>
      <c r="D115" s="16"/>
      <c r="E115" s="11">
        <f>资产表!C115-C115</f>
        <v>1432438204.15</v>
      </c>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c r="AE115" s="19"/>
      <c r="AF115" s="19"/>
      <c r="AG115" s="19"/>
      <c r="AH115" s="19"/>
      <c r="AI115" s="19"/>
      <c r="AJ115" s="19"/>
      <c r="AK115" s="19"/>
      <c r="AL115" s="19"/>
      <c r="AM115" s="19"/>
    </row>
    <row r="116" spans="1:39">
      <c r="A116" s="3"/>
      <c r="B116" s="13">
        <v>2022</v>
      </c>
      <c r="C116" s="9">
        <v>2909906381.24</v>
      </c>
      <c r="D116" s="16"/>
      <c r="E116" s="11">
        <f>资产表!C116-C116</f>
        <v>702243744.24</v>
      </c>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c r="AE116" s="19"/>
      <c r="AF116" s="19"/>
      <c r="AG116" s="19"/>
      <c r="AH116" s="19"/>
      <c r="AI116" s="19"/>
      <c r="AJ116" s="19"/>
      <c r="AK116" s="19"/>
      <c r="AL116" s="19"/>
      <c r="AM116" s="19"/>
    </row>
    <row r="117" spans="1:39">
      <c r="A117" s="3"/>
      <c r="B117" s="13">
        <v>2021</v>
      </c>
      <c r="C117" s="9">
        <v>864000299.94</v>
      </c>
      <c r="D117" s="16"/>
      <c r="E117" s="11">
        <f>资产表!C117-C117</f>
        <v>387546650.98</v>
      </c>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c r="AE117" s="19"/>
      <c r="AF117" s="19"/>
      <c r="AG117" s="19"/>
      <c r="AH117" s="19"/>
      <c r="AI117" s="19"/>
      <c r="AJ117" s="19"/>
      <c r="AK117" s="19"/>
      <c r="AL117" s="19"/>
      <c r="AM117" s="19"/>
    </row>
    <row r="118" spans="1:39">
      <c r="A118" s="3"/>
      <c r="B118" s="13">
        <v>2020</v>
      </c>
      <c r="C118" s="17" t="s">
        <v>110</v>
      </c>
      <c r="D118" s="16"/>
      <c r="E118" s="11" t="e">
        <f>资产表!C118-C118</f>
        <v>#VALUE!</v>
      </c>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c r="AE118" s="19"/>
      <c r="AF118" s="19"/>
      <c r="AG118" s="19"/>
      <c r="AH118" s="19"/>
      <c r="AI118" s="19"/>
      <c r="AJ118" s="19"/>
      <c r="AK118" s="19"/>
      <c r="AL118" s="19"/>
      <c r="AM118" s="19"/>
    </row>
    <row r="119" spans="1:39">
      <c r="A119" s="3"/>
      <c r="B119" s="13">
        <v>2019</v>
      </c>
      <c r="C119" s="17" t="s">
        <v>110</v>
      </c>
      <c r="D119" s="16"/>
      <c r="E119" s="11" t="e">
        <f>资产表!C119-C119</f>
        <v>#VALUE!</v>
      </c>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c r="AE119" s="19"/>
      <c r="AF119" s="19"/>
      <c r="AG119" s="19"/>
      <c r="AH119" s="19"/>
      <c r="AI119" s="19"/>
      <c r="AJ119" s="19"/>
      <c r="AK119" s="19"/>
      <c r="AL119" s="19"/>
      <c r="AM119" s="19"/>
    </row>
    <row r="120" spans="1:39">
      <c r="A120" s="3"/>
      <c r="B120" s="13">
        <v>2018</v>
      </c>
      <c r="C120" s="17" t="s">
        <v>110</v>
      </c>
      <c r="D120" s="16"/>
      <c r="E120" s="11" t="e">
        <f>资产表!C120-C120</f>
        <v>#VALUE!</v>
      </c>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c r="AE120" s="19"/>
      <c r="AF120" s="19"/>
      <c r="AG120" s="19"/>
      <c r="AH120" s="19"/>
      <c r="AI120" s="19"/>
      <c r="AJ120" s="19"/>
      <c r="AK120" s="19"/>
      <c r="AL120" s="19"/>
      <c r="AM120" s="19"/>
    </row>
    <row r="121" spans="1:39">
      <c r="A121" s="3"/>
      <c r="B121" s="13">
        <v>2017</v>
      </c>
      <c r="C121" s="17" t="s">
        <v>110</v>
      </c>
      <c r="D121" s="16"/>
      <c r="E121" s="11" t="e">
        <f>资产表!C121-C121</f>
        <v>#VALUE!</v>
      </c>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c r="AE121" s="19"/>
      <c r="AF121" s="19"/>
      <c r="AG121" s="19"/>
      <c r="AH121" s="19"/>
      <c r="AI121" s="19"/>
      <c r="AJ121" s="19"/>
      <c r="AK121" s="19"/>
      <c r="AL121" s="19"/>
      <c r="AM121" s="19"/>
    </row>
    <row r="122" spans="1:39">
      <c r="A122" s="3"/>
      <c r="B122" s="13">
        <v>2016</v>
      </c>
      <c r="C122" s="17" t="s">
        <v>110</v>
      </c>
      <c r="D122" s="16"/>
      <c r="E122" s="11" t="e">
        <f>资产表!C122-C122</f>
        <v>#VALUE!</v>
      </c>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c r="AE122" s="19"/>
      <c r="AF122" s="19"/>
      <c r="AG122" s="19"/>
      <c r="AH122" s="19"/>
      <c r="AI122" s="19"/>
      <c r="AJ122" s="19"/>
      <c r="AK122" s="19"/>
      <c r="AL122" s="19"/>
      <c r="AM122" s="19"/>
    </row>
    <row r="123" spans="1:39">
      <c r="A123" s="3"/>
      <c r="B123" s="13">
        <v>2015</v>
      </c>
      <c r="C123" s="17" t="s">
        <v>110</v>
      </c>
      <c r="D123" s="16"/>
      <c r="E123" s="11" t="e">
        <f>资产表!C123-C123</f>
        <v>#VALUE!</v>
      </c>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c r="AE123" s="19"/>
      <c r="AF123" s="19"/>
      <c r="AG123" s="19"/>
      <c r="AH123" s="19"/>
      <c r="AI123" s="19"/>
      <c r="AJ123" s="19"/>
      <c r="AK123" s="19"/>
      <c r="AL123" s="19"/>
      <c r="AM123" s="19"/>
    </row>
    <row r="124" spans="1:39">
      <c r="A124" s="3"/>
      <c r="B124" s="13">
        <v>2014</v>
      </c>
      <c r="C124" s="17" t="s">
        <v>110</v>
      </c>
      <c r="D124" s="16"/>
      <c r="E124" s="11" t="e">
        <f>资产表!C124-C124</f>
        <v>#VALUE!</v>
      </c>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c r="AE124" s="19"/>
      <c r="AF124" s="19"/>
      <c r="AG124" s="19"/>
      <c r="AH124" s="19"/>
      <c r="AI124" s="19"/>
      <c r="AJ124" s="19"/>
      <c r="AK124" s="19"/>
      <c r="AL124" s="19"/>
      <c r="AM124" s="19"/>
    </row>
    <row r="125" spans="1:39">
      <c r="A125" s="3"/>
      <c r="B125" s="13">
        <v>2013</v>
      </c>
      <c r="C125" s="17" t="s">
        <v>110</v>
      </c>
      <c r="D125" s="16"/>
      <c r="E125" s="11" t="e">
        <f>资产表!C125-C125</f>
        <v>#VALUE!</v>
      </c>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c r="AE125" s="19"/>
      <c r="AF125" s="19"/>
      <c r="AG125" s="19"/>
      <c r="AH125" s="19"/>
      <c r="AI125" s="19"/>
      <c r="AJ125" s="19"/>
      <c r="AK125" s="19"/>
      <c r="AL125" s="19"/>
      <c r="AM125" s="19"/>
    </row>
    <row r="126" spans="1:39">
      <c r="A126" s="3"/>
      <c r="B126" s="13">
        <v>2012</v>
      </c>
      <c r="C126" s="17" t="s">
        <v>110</v>
      </c>
      <c r="D126" s="16"/>
      <c r="E126" s="11" t="e">
        <f>资产表!C126-C126</f>
        <v>#VALUE!</v>
      </c>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c r="AE126" s="19"/>
      <c r="AF126" s="19"/>
      <c r="AG126" s="19"/>
      <c r="AH126" s="19"/>
      <c r="AI126" s="19"/>
      <c r="AJ126" s="19"/>
      <c r="AK126" s="19"/>
      <c r="AL126" s="19"/>
      <c r="AM126" s="19"/>
    </row>
    <row r="127" spans="1:39">
      <c r="A127" s="3"/>
      <c r="B127" s="13">
        <v>2011</v>
      </c>
      <c r="D127" s="16"/>
      <c r="E127" s="11">
        <f>资产表!C127-C127</f>
        <v>0</v>
      </c>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c r="AE127" s="19"/>
      <c r="AF127" s="19"/>
      <c r="AG127" s="19"/>
      <c r="AH127" s="19"/>
      <c r="AI127" s="19"/>
      <c r="AJ127" s="19"/>
      <c r="AK127" s="19"/>
      <c r="AL127" s="19"/>
      <c r="AM127" s="19"/>
    </row>
    <row r="128" spans="1:39">
      <c r="A128" s="3"/>
      <c r="B128" s="13">
        <v>2010</v>
      </c>
      <c r="D128" s="16"/>
      <c r="E128" s="11">
        <f>资产表!C128-C128</f>
        <v>0</v>
      </c>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c r="AE128" s="19"/>
      <c r="AF128" s="19"/>
      <c r="AG128" s="19"/>
      <c r="AH128" s="19"/>
      <c r="AI128" s="19"/>
      <c r="AJ128" s="19"/>
      <c r="AK128" s="19"/>
      <c r="AL128" s="19"/>
      <c r="AM128" s="19"/>
    </row>
    <row r="129" spans="1:39">
      <c r="A129" s="3" t="s">
        <v>65</v>
      </c>
      <c r="B129" s="13">
        <v>2023</v>
      </c>
      <c r="C129" s="9">
        <v>7578928230.71</v>
      </c>
      <c r="D129" s="16"/>
      <c r="E129" s="11">
        <f>资产表!C129-C129</f>
        <v>14142065510.76</v>
      </c>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c r="AE129" s="19"/>
      <c r="AF129" s="19"/>
      <c r="AG129" s="19"/>
      <c r="AH129" s="19"/>
      <c r="AI129" s="19"/>
      <c r="AJ129" s="19"/>
      <c r="AK129" s="19"/>
      <c r="AL129" s="19"/>
      <c r="AM129" s="19"/>
    </row>
    <row r="130" spans="1:39">
      <c r="A130" s="3"/>
      <c r="B130" s="13">
        <v>2022</v>
      </c>
      <c r="C130" s="9">
        <v>7416875183.83</v>
      </c>
      <c r="D130" s="16"/>
      <c r="E130" s="11">
        <f>资产表!C130-C130</f>
        <v>10752538549.75</v>
      </c>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c r="AE130" s="19"/>
      <c r="AF130" s="19"/>
      <c r="AG130" s="19"/>
      <c r="AH130" s="19"/>
      <c r="AI130" s="19"/>
      <c r="AJ130" s="19"/>
      <c r="AK130" s="19"/>
      <c r="AL130" s="19"/>
      <c r="AM130" s="19"/>
    </row>
    <row r="131" spans="1:39">
      <c r="A131" s="3"/>
      <c r="B131" s="13">
        <v>2021</v>
      </c>
      <c r="C131" s="9">
        <v>9403144405.43</v>
      </c>
      <c r="D131" s="16"/>
      <c r="E131" s="11">
        <f>资产表!C131-C131</f>
        <v>8530761604.04</v>
      </c>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c r="AE131" s="19"/>
      <c r="AF131" s="19"/>
      <c r="AG131" s="19"/>
      <c r="AH131" s="19"/>
      <c r="AI131" s="19"/>
      <c r="AJ131" s="19"/>
      <c r="AK131" s="19"/>
      <c r="AL131" s="19"/>
      <c r="AM131" s="19"/>
    </row>
    <row r="132" spans="1:39">
      <c r="A132" s="3"/>
      <c r="B132" s="13">
        <v>2020</v>
      </c>
      <c r="C132" s="9">
        <v>8984386583.19</v>
      </c>
      <c r="D132" s="16"/>
      <c r="E132" s="11">
        <f>资产表!C132-C132</f>
        <v>12534582886.42</v>
      </c>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c r="AE132" s="19"/>
      <c r="AF132" s="19"/>
      <c r="AG132" s="19"/>
      <c r="AH132" s="19"/>
      <c r="AI132" s="19"/>
      <c r="AJ132" s="19"/>
      <c r="AK132" s="19"/>
      <c r="AL132" s="19"/>
      <c r="AM132" s="19"/>
    </row>
    <row r="133" spans="1:39">
      <c r="A133" s="3"/>
      <c r="B133" s="13">
        <v>2019</v>
      </c>
      <c r="C133" s="9">
        <v>8826970262.15</v>
      </c>
      <c r="D133" s="16"/>
      <c r="E133" s="11">
        <f>资产表!C133-C133</f>
        <v>10224366037.27</v>
      </c>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c r="AE133" s="19"/>
      <c r="AF133" s="19"/>
      <c r="AG133" s="19"/>
      <c r="AH133" s="19"/>
      <c r="AI133" s="19"/>
      <c r="AJ133" s="19"/>
      <c r="AK133" s="19"/>
      <c r="AL133" s="19"/>
      <c r="AM133" s="19"/>
    </row>
    <row r="134" spans="1:39">
      <c r="A134" s="3"/>
      <c r="B134" s="13">
        <v>2018</v>
      </c>
      <c r="C134" s="9">
        <v>6455064224.01</v>
      </c>
      <c r="D134" s="16"/>
      <c r="E134" s="11">
        <f>资产表!C134-C134</f>
        <v>10507437748.99</v>
      </c>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c r="AE134" s="19"/>
      <c r="AF134" s="19"/>
      <c r="AG134" s="19"/>
      <c r="AH134" s="19"/>
      <c r="AI134" s="19"/>
      <c r="AJ134" s="19"/>
      <c r="AK134" s="19"/>
      <c r="AL134" s="19"/>
      <c r="AM134" s="19"/>
    </row>
    <row r="135" spans="1:39">
      <c r="A135" s="3"/>
      <c r="B135" s="13">
        <v>2017</v>
      </c>
      <c r="C135" s="9">
        <v>6344919684.34</v>
      </c>
      <c r="D135" s="16"/>
      <c r="E135" s="11">
        <f>资产表!C135-C135</f>
        <v>10386898501.24</v>
      </c>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c r="AE135" s="19"/>
      <c r="AF135" s="19"/>
      <c r="AG135" s="19"/>
      <c r="AH135" s="19"/>
      <c r="AI135" s="19"/>
      <c r="AJ135" s="19"/>
      <c r="AK135" s="19"/>
      <c r="AL135" s="19"/>
      <c r="AM135" s="19"/>
    </row>
    <row r="136" spans="1:39">
      <c r="A136" s="3"/>
      <c r="B136" s="13">
        <v>2016</v>
      </c>
      <c r="C136" s="9">
        <v>5875315928.14</v>
      </c>
      <c r="D136" s="16"/>
      <c r="E136" s="11">
        <f>资产表!C136-C136</f>
        <v>10653855572.4</v>
      </c>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c r="AE136" s="19"/>
      <c r="AF136" s="19"/>
      <c r="AG136" s="19"/>
      <c r="AH136" s="19"/>
      <c r="AI136" s="19"/>
      <c r="AJ136" s="19"/>
      <c r="AK136" s="19"/>
      <c r="AL136" s="19"/>
      <c r="AM136" s="19"/>
    </row>
    <row r="137" spans="1:39">
      <c r="A137" s="3"/>
      <c r="B137" s="13">
        <v>2015</v>
      </c>
      <c r="C137" s="9">
        <v>5442823942.79</v>
      </c>
      <c r="D137" s="16"/>
      <c r="E137" s="11">
        <f>资产表!C137-C137</f>
        <v>10926388011.58</v>
      </c>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c r="AE137" s="19"/>
      <c r="AF137" s="19"/>
      <c r="AG137" s="19"/>
      <c r="AH137" s="19"/>
      <c r="AI137" s="19"/>
      <c r="AJ137" s="19"/>
      <c r="AK137" s="19"/>
      <c r="AL137" s="19"/>
      <c r="AM137" s="19"/>
    </row>
    <row r="138" spans="1:39">
      <c r="A138" s="3"/>
      <c r="B138" s="13">
        <v>2014</v>
      </c>
      <c r="C138" s="9">
        <v>4350437560</v>
      </c>
      <c r="D138" s="16"/>
      <c r="E138" s="11">
        <f>资产表!C138-C138</f>
        <v>7019735532.27</v>
      </c>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c r="AE138" s="19"/>
      <c r="AF138" s="19"/>
      <c r="AG138" s="19"/>
      <c r="AH138" s="19"/>
      <c r="AI138" s="19"/>
      <c r="AJ138" s="19"/>
      <c r="AK138" s="19"/>
      <c r="AL138" s="19"/>
      <c r="AM138" s="19"/>
    </row>
    <row r="139" spans="1:39">
      <c r="A139" s="3"/>
      <c r="B139" s="13">
        <v>2013</v>
      </c>
      <c r="C139" s="9">
        <v>3861900230</v>
      </c>
      <c r="D139" s="16"/>
      <c r="E139" s="11">
        <f>资产表!C139-C139</f>
        <v>3052974719.13</v>
      </c>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c r="AE139" s="19"/>
      <c r="AF139" s="19"/>
      <c r="AG139" s="19"/>
      <c r="AH139" s="19"/>
      <c r="AI139" s="19"/>
      <c r="AJ139" s="19"/>
      <c r="AK139" s="19"/>
      <c r="AL139" s="19"/>
      <c r="AM139" s="19"/>
    </row>
    <row r="140" spans="1:39">
      <c r="A140" s="3"/>
      <c r="B140" s="13">
        <v>2012</v>
      </c>
      <c r="C140" s="9">
        <v>1451822650</v>
      </c>
      <c r="D140" s="16"/>
      <c r="E140" s="11">
        <f>资产表!C140-C140</f>
        <v>1113622481</v>
      </c>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c r="AE140" s="19"/>
      <c r="AF140" s="19"/>
      <c r="AG140" s="19"/>
      <c r="AH140" s="19"/>
      <c r="AI140" s="19"/>
      <c r="AJ140" s="19"/>
      <c r="AK140" s="19"/>
      <c r="AL140" s="19"/>
      <c r="AM140" s="19"/>
    </row>
    <row r="141" spans="1:39">
      <c r="A141" s="3"/>
      <c r="B141" s="13">
        <v>2011</v>
      </c>
      <c r="D141" s="16"/>
      <c r="E141" s="11">
        <f>资产表!C141-C141</f>
        <v>0</v>
      </c>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c r="AE141" s="19"/>
      <c r="AF141" s="19"/>
      <c r="AG141" s="19"/>
      <c r="AH141" s="19"/>
      <c r="AI141" s="19"/>
      <c r="AJ141" s="19"/>
      <c r="AK141" s="19"/>
      <c r="AL141" s="19"/>
      <c r="AM141" s="19"/>
    </row>
    <row r="142" spans="1:39">
      <c r="A142" s="3"/>
      <c r="B142" s="13">
        <v>2010</v>
      </c>
      <c r="D142" s="16"/>
      <c r="E142" s="11">
        <f>资产表!C142-C142</f>
        <v>0</v>
      </c>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c r="AE142" s="19"/>
      <c r="AF142" s="19"/>
      <c r="AG142" s="19"/>
      <c r="AH142" s="19"/>
      <c r="AI142" s="19"/>
      <c r="AJ142" s="19"/>
      <c r="AK142" s="19"/>
      <c r="AL142" s="19"/>
      <c r="AM142" s="19"/>
    </row>
    <row r="143" spans="1:39">
      <c r="A143" s="3" t="s">
        <v>66</v>
      </c>
      <c r="B143" s="13">
        <v>2023</v>
      </c>
      <c r="C143" s="9">
        <v>3799318619</v>
      </c>
      <c r="D143" s="16"/>
      <c r="E143" s="11">
        <f>资产表!C143-C143</f>
        <v>2096069995.26</v>
      </c>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c r="AE143" s="19"/>
      <c r="AF143" s="19"/>
      <c r="AG143" s="19"/>
      <c r="AH143" s="19"/>
      <c r="AI143" s="19"/>
      <c r="AJ143" s="19"/>
      <c r="AK143" s="19"/>
      <c r="AL143" s="19"/>
      <c r="AM143" s="19"/>
    </row>
    <row r="144" spans="1:39">
      <c r="A144" s="3"/>
      <c r="B144" s="13">
        <v>2022</v>
      </c>
      <c r="C144" s="9">
        <v>3740164618.79</v>
      </c>
      <c r="D144" s="16"/>
      <c r="E144" s="11">
        <f>资产表!C144-C144</f>
        <v>1963661960.2</v>
      </c>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c r="AE144" s="19"/>
      <c r="AF144" s="19"/>
      <c r="AG144" s="19"/>
      <c r="AH144" s="19"/>
      <c r="AI144" s="19"/>
      <c r="AJ144" s="19"/>
      <c r="AK144" s="19"/>
      <c r="AL144" s="19"/>
      <c r="AM144" s="19"/>
    </row>
    <row r="145" spans="1:39">
      <c r="A145" s="3"/>
      <c r="B145" s="13">
        <v>2021</v>
      </c>
      <c r="C145" s="9">
        <v>3617883796.8</v>
      </c>
      <c r="D145" s="16"/>
      <c r="E145" s="11">
        <f>资产表!C145-C145</f>
        <v>1385038438.26</v>
      </c>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c r="AE145" s="19"/>
      <c r="AF145" s="19"/>
      <c r="AG145" s="19"/>
      <c r="AH145" s="19"/>
      <c r="AI145" s="19"/>
      <c r="AJ145" s="19"/>
      <c r="AK145" s="19"/>
      <c r="AL145" s="19"/>
      <c r="AM145" s="19"/>
    </row>
    <row r="146" spans="1:39">
      <c r="A146" s="3"/>
      <c r="B146" s="13">
        <v>2020</v>
      </c>
      <c r="C146" s="9">
        <v>3301986503.47</v>
      </c>
      <c r="D146" s="16"/>
      <c r="E146" s="11">
        <f>资产表!C146-C146</f>
        <v>930280497.41</v>
      </c>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19"/>
      <c r="AI146" s="19"/>
      <c r="AJ146" s="19"/>
      <c r="AK146" s="19"/>
      <c r="AL146" s="19"/>
      <c r="AM146" s="19"/>
    </row>
    <row r="147" spans="1:39">
      <c r="A147" s="3"/>
      <c r="B147" s="13">
        <v>2019</v>
      </c>
      <c r="C147" s="9">
        <v>964829040.52</v>
      </c>
      <c r="D147" s="16"/>
      <c r="E147" s="11">
        <f>资产表!C147-C147</f>
        <v>1022913584.22</v>
      </c>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c r="AG147" s="19"/>
      <c r="AH147" s="19"/>
      <c r="AI147" s="19"/>
      <c r="AJ147" s="19"/>
      <c r="AK147" s="19"/>
      <c r="AL147" s="19"/>
      <c r="AM147" s="19"/>
    </row>
    <row r="148" spans="1:39">
      <c r="A148" s="3"/>
      <c r="B148" s="13">
        <v>2018</v>
      </c>
      <c r="C148" s="9">
        <v>39156532.95</v>
      </c>
      <c r="D148" s="16"/>
      <c r="E148" s="11">
        <f>资产表!C148-C148</f>
        <v>1003627870.06</v>
      </c>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19"/>
      <c r="AK148" s="19"/>
      <c r="AL148" s="19"/>
      <c r="AM148" s="19"/>
    </row>
    <row r="149" spans="1:39">
      <c r="A149" s="3"/>
      <c r="B149" s="13">
        <v>2017</v>
      </c>
      <c r="C149" s="9">
        <v>78079866.59</v>
      </c>
      <c r="D149" s="16"/>
      <c r="E149" s="11">
        <f>资产表!C149-C149</f>
        <v>47688810.89</v>
      </c>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19"/>
      <c r="AJ149" s="19"/>
      <c r="AK149" s="19"/>
      <c r="AL149" s="19"/>
      <c r="AM149" s="19"/>
    </row>
    <row r="150" spans="1:39">
      <c r="A150" s="3"/>
      <c r="B150" s="13">
        <v>2016</v>
      </c>
      <c r="C150" s="9">
        <v>74806773.71</v>
      </c>
      <c r="D150" s="16"/>
      <c r="E150" s="11">
        <f>资产表!C150-C150</f>
        <v>213382867.13</v>
      </c>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c r="AI150" s="19"/>
      <c r="AJ150" s="19"/>
      <c r="AK150" s="19"/>
      <c r="AL150" s="19"/>
      <c r="AM150" s="19"/>
    </row>
    <row r="151" spans="1:39">
      <c r="A151" s="3"/>
      <c r="B151" s="13">
        <v>2015</v>
      </c>
      <c r="C151" s="9">
        <v>33447814.97</v>
      </c>
      <c r="D151" s="16"/>
      <c r="E151" s="11">
        <f>资产表!C151-C151</f>
        <v>91158357.86</v>
      </c>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c r="AI151" s="19"/>
      <c r="AJ151" s="19"/>
      <c r="AK151" s="19"/>
      <c r="AL151" s="19"/>
      <c r="AM151" s="19"/>
    </row>
    <row r="152" spans="1:39">
      <c r="A152" s="3"/>
      <c r="B152" s="13">
        <v>2014</v>
      </c>
      <c r="C152" s="9">
        <v>1981964.37</v>
      </c>
      <c r="D152" s="16"/>
      <c r="E152" s="11">
        <f>资产表!C152-C152</f>
        <v>52490619.78</v>
      </c>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c r="AI152" s="19"/>
      <c r="AJ152" s="19"/>
      <c r="AK152" s="19"/>
      <c r="AL152" s="19"/>
      <c r="AM152" s="19"/>
    </row>
    <row r="153" spans="1:39">
      <c r="A153" s="3"/>
      <c r="B153" s="13">
        <v>2013</v>
      </c>
      <c r="C153" s="9">
        <v>1375192.35</v>
      </c>
      <c r="D153" s="16"/>
      <c r="E153" s="11">
        <f>资产表!C153-C153</f>
        <v>53614435.04</v>
      </c>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c r="AJ153" s="19"/>
      <c r="AK153" s="19"/>
      <c r="AL153" s="19"/>
      <c r="AM153" s="19"/>
    </row>
    <row r="154" spans="1:39">
      <c r="A154" s="3"/>
      <c r="B154" s="13">
        <v>2012</v>
      </c>
      <c r="C154" s="9">
        <v>-30071777.7</v>
      </c>
      <c r="D154" s="16"/>
      <c r="E154" s="11">
        <f>资产表!C154-C154</f>
        <v>81534615.32</v>
      </c>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row>
    <row r="155" spans="1:39">
      <c r="A155" s="3"/>
      <c r="B155" s="13">
        <v>2011</v>
      </c>
      <c r="D155" s="16"/>
      <c r="E155" s="11">
        <f>资产表!C155-C155</f>
        <v>0</v>
      </c>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row>
    <row r="156" spans="1:39">
      <c r="A156" s="3"/>
      <c r="B156" s="13">
        <v>2010</v>
      </c>
      <c r="D156" s="16"/>
      <c r="E156" s="11">
        <f>资产表!C156-C156</f>
        <v>0</v>
      </c>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row>
    <row r="157" spans="1:39">
      <c r="A157" s="3" t="s">
        <v>67</v>
      </c>
      <c r="B157" s="13">
        <v>2023</v>
      </c>
      <c r="C157" s="9">
        <v>1913279550.05</v>
      </c>
      <c r="D157" s="16"/>
      <c r="E157" s="11">
        <f>资产表!C157-C157</f>
        <v>2032230971.34</v>
      </c>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row>
    <row r="158" spans="1:39">
      <c r="A158" s="3"/>
      <c r="B158" s="13">
        <v>2022</v>
      </c>
      <c r="C158" s="9">
        <v>1828912104.77</v>
      </c>
      <c r="D158" s="16"/>
      <c r="E158" s="11">
        <f>资产表!C158-C158</f>
        <v>2143739366.96</v>
      </c>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row>
    <row r="159" spans="1:39">
      <c r="A159" s="3"/>
      <c r="B159" s="13">
        <v>2021</v>
      </c>
      <c r="C159" s="9">
        <v>1734120872.29</v>
      </c>
      <c r="D159" s="16"/>
      <c r="E159" s="11">
        <f>资产表!C159-C159</f>
        <v>2085953120.81</v>
      </c>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row>
    <row r="160" spans="1:39">
      <c r="A160" s="3"/>
      <c r="B160" s="13">
        <v>2020</v>
      </c>
      <c r="C160" s="9">
        <v>1569890240.89</v>
      </c>
      <c r="D160" s="16"/>
      <c r="E160" s="11">
        <f>资产表!C160-C160</f>
        <v>1653770804.75</v>
      </c>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row>
    <row r="161" spans="1:39">
      <c r="A161" s="3"/>
      <c r="B161" s="13">
        <v>2019</v>
      </c>
      <c r="C161" s="9">
        <v>1982726689.58</v>
      </c>
      <c r="D161" s="16"/>
      <c r="E161" s="11">
        <f>资产表!C161-C161</f>
        <v>1579969246.88</v>
      </c>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row>
    <row r="162" spans="1:39">
      <c r="A162" s="3"/>
      <c r="B162" s="13">
        <v>2018</v>
      </c>
      <c r="C162" s="9">
        <v>1966771798.28</v>
      </c>
      <c r="D162" s="16"/>
      <c r="E162" s="11">
        <f>资产表!C162-C162</f>
        <v>1526142391.1</v>
      </c>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row>
    <row r="163" spans="1:39">
      <c r="A163" s="3"/>
      <c r="B163" s="13">
        <v>2017</v>
      </c>
      <c r="C163" s="9">
        <v>2004557454.76</v>
      </c>
      <c r="D163" s="16"/>
      <c r="E163" s="11">
        <f>资产表!C163-C163</f>
        <v>1196046887.52</v>
      </c>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row>
    <row r="164" spans="1:39">
      <c r="A164" s="3"/>
      <c r="B164" s="13">
        <v>2016</v>
      </c>
      <c r="C164" s="9">
        <v>1999890163.56</v>
      </c>
      <c r="D164" s="16"/>
      <c r="E164" s="11">
        <f>资产表!C164-C164</f>
        <v>969965957.23</v>
      </c>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row>
    <row r="165" spans="1:39">
      <c r="A165" s="3"/>
      <c r="B165" s="13">
        <v>2015</v>
      </c>
      <c r="C165" s="9">
        <v>1709592498.91</v>
      </c>
      <c r="D165" s="16"/>
      <c r="E165" s="11">
        <f>资产表!C165-C165</f>
        <v>685207568.93</v>
      </c>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c r="AJ165" s="19"/>
      <c r="AK165" s="19"/>
      <c r="AL165" s="19"/>
      <c r="AM165" s="19"/>
    </row>
    <row r="166" spans="1:39">
      <c r="A166" s="3"/>
      <c r="B166" s="13">
        <v>2014</v>
      </c>
      <c r="C166" s="9">
        <v>1324898600</v>
      </c>
      <c r="D166" s="16"/>
      <c r="E166" s="11">
        <f>资产表!C166-C166</f>
        <v>628054147.28</v>
      </c>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row>
    <row r="167" spans="1:39">
      <c r="A167" s="3"/>
      <c r="B167" s="13">
        <v>2013</v>
      </c>
      <c r="C167" s="9">
        <v>799404159</v>
      </c>
      <c r="D167" s="16"/>
      <c r="E167" s="11">
        <f>资产表!C167-C167</f>
        <v>624489207.48</v>
      </c>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row>
    <row r="168" spans="1:39">
      <c r="A168" s="3"/>
      <c r="B168" s="13">
        <v>2012</v>
      </c>
      <c r="C168" s="9">
        <v>544300330</v>
      </c>
      <c r="D168" s="16"/>
      <c r="E168" s="11">
        <f>资产表!C168-C168</f>
        <v>1470360507.92</v>
      </c>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row>
    <row r="169" spans="1:39">
      <c r="A169" s="3"/>
      <c r="B169" s="13">
        <v>2011</v>
      </c>
      <c r="D169" s="16"/>
      <c r="E169" s="11">
        <f>资产表!C169-C169</f>
        <v>0</v>
      </c>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row>
    <row r="170" spans="1:39">
      <c r="A170" s="3"/>
      <c r="B170" s="13">
        <v>2010</v>
      </c>
      <c r="D170" s="16"/>
      <c r="E170" s="11">
        <f>资产表!C170-C170</f>
        <v>0</v>
      </c>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c r="AI170" s="19"/>
      <c r="AJ170" s="19"/>
      <c r="AK170" s="19"/>
      <c r="AL170" s="19"/>
      <c r="AM170" s="19"/>
    </row>
    <row r="171" spans="1:39">
      <c r="A171" s="3" t="s">
        <v>68</v>
      </c>
      <c r="B171" s="13">
        <v>2023</v>
      </c>
      <c r="C171" s="9">
        <v>196947117.82</v>
      </c>
      <c r="D171" s="16"/>
      <c r="E171" s="11">
        <f>资产表!C171-C171</f>
        <v>1025114501.25</v>
      </c>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row>
    <row r="172" spans="1:39">
      <c r="A172" s="3"/>
      <c r="B172" s="13">
        <v>2022</v>
      </c>
      <c r="C172" s="9">
        <v>145455878.09</v>
      </c>
      <c r="D172" s="16"/>
      <c r="E172" s="11">
        <f>资产表!C172-C172</f>
        <v>1242447019.29</v>
      </c>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19"/>
      <c r="AJ172" s="19"/>
      <c r="AK172" s="19"/>
      <c r="AL172" s="19"/>
      <c r="AM172" s="19"/>
    </row>
    <row r="173" spans="1:39">
      <c r="A173" s="3"/>
      <c r="B173" s="13">
        <v>2021</v>
      </c>
      <c r="C173" s="9">
        <v>246938573.76</v>
      </c>
      <c r="D173" s="16"/>
      <c r="E173" s="11">
        <f>资产表!C173-C173</f>
        <v>1458459647.34</v>
      </c>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c r="AI173" s="19"/>
      <c r="AJ173" s="19"/>
      <c r="AK173" s="19"/>
      <c r="AL173" s="19"/>
      <c r="AM173" s="19"/>
    </row>
    <row r="174" spans="1:39">
      <c r="A174" s="3"/>
      <c r="B174" s="13">
        <v>2020</v>
      </c>
      <c r="C174" s="9">
        <v>450678541.34</v>
      </c>
      <c r="D174" s="16"/>
      <c r="E174" s="11">
        <f>资产表!C174-C174</f>
        <v>1646166381.49</v>
      </c>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c r="AI174" s="19"/>
      <c r="AJ174" s="19"/>
      <c r="AK174" s="19"/>
      <c r="AL174" s="19"/>
      <c r="AM174" s="19"/>
    </row>
    <row r="175" spans="1:39">
      <c r="A175" s="3"/>
      <c r="B175" s="13">
        <v>2019</v>
      </c>
      <c r="C175" s="9">
        <v>348584208.22</v>
      </c>
      <c r="D175" s="16"/>
      <c r="E175" s="11">
        <f>资产表!C175-C175</f>
        <v>1268597168.4</v>
      </c>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c r="AI175" s="19"/>
      <c r="AJ175" s="19"/>
      <c r="AK175" s="19"/>
      <c r="AL175" s="19"/>
      <c r="AM175" s="19"/>
    </row>
    <row r="176" spans="1:39">
      <c r="A176" s="3"/>
      <c r="B176" s="13">
        <v>2018</v>
      </c>
      <c r="C176" s="9">
        <v>564382972.98</v>
      </c>
      <c r="D176" s="16"/>
      <c r="E176" s="11">
        <f>资产表!C176-C176</f>
        <v>1197356092.74</v>
      </c>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19"/>
      <c r="AJ176" s="19"/>
      <c r="AK176" s="19"/>
      <c r="AL176" s="19"/>
      <c r="AM176" s="19"/>
    </row>
    <row r="177" spans="1:39">
      <c r="A177" s="3"/>
      <c r="B177" s="13">
        <v>2017</v>
      </c>
      <c r="C177" s="9">
        <v>704494743.87</v>
      </c>
      <c r="D177" s="16"/>
      <c r="E177" s="11">
        <f>资产表!C177-C177</f>
        <v>1334692715.45</v>
      </c>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c r="AI177" s="19"/>
      <c r="AJ177" s="19"/>
      <c r="AK177" s="19"/>
      <c r="AL177" s="19"/>
      <c r="AM177" s="19"/>
    </row>
    <row r="178" spans="1:39">
      <c r="A178" s="3"/>
      <c r="B178" s="13">
        <v>2016</v>
      </c>
      <c r="C178" s="9">
        <v>598745473.83</v>
      </c>
      <c r="D178" s="16"/>
      <c r="E178" s="11">
        <f>资产表!C178-C178</f>
        <v>293810499.73</v>
      </c>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row>
    <row r="179" spans="1:39">
      <c r="A179" s="3"/>
      <c r="B179" s="13">
        <v>2015</v>
      </c>
      <c r="C179" s="9">
        <v>567342088.89</v>
      </c>
      <c r="D179" s="16"/>
      <c r="E179" s="11">
        <f>资产表!C179-C179</f>
        <v>334916411.99</v>
      </c>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row>
    <row r="180" spans="1:39">
      <c r="A180" s="3"/>
      <c r="B180" s="13">
        <v>2014</v>
      </c>
      <c r="C180" s="9">
        <v>322801521</v>
      </c>
      <c r="D180" s="16"/>
      <c r="E180" s="11">
        <f>资产表!C180-C180</f>
        <v>269094316.71</v>
      </c>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row>
    <row r="181" spans="1:39">
      <c r="A181" s="3"/>
      <c r="B181" s="13">
        <v>2013</v>
      </c>
      <c r="C181" s="9">
        <v>271830736</v>
      </c>
      <c r="D181" s="16"/>
      <c r="E181" s="11">
        <f>资产表!C181-C181</f>
        <v>187961604.72</v>
      </c>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row>
    <row r="182" spans="1:39">
      <c r="A182" s="3"/>
      <c r="B182" s="13">
        <v>2012</v>
      </c>
      <c r="C182" s="9">
        <v>204003604</v>
      </c>
      <c r="D182" s="16"/>
      <c r="E182" s="11">
        <f>资产表!C182-C182</f>
        <v>179862805.1</v>
      </c>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c r="AI182" s="19"/>
      <c r="AJ182" s="19"/>
      <c r="AK182" s="19"/>
      <c r="AL182" s="19"/>
      <c r="AM182" s="19"/>
    </row>
    <row r="183" spans="1:39">
      <c r="A183" s="3"/>
      <c r="B183" s="13">
        <v>2011</v>
      </c>
      <c r="D183" s="16"/>
      <c r="E183" s="11">
        <f>资产表!C183-C183</f>
        <v>0</v>
      </c>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row>
    <row r="184" spans="1:39">
      <c r="A184" s="3"/>
      <c r="B184" s="13">
        <v>2010</v>
      </c>
      <c r="D184" s="16"/>
      <c r="E184" s="11">
        <f>资产表!C184-C184</f>
        <v>0</v>
      </c>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row>
    <row r="185" spans="1:39">
      <c r="A185" s="3" t="s">
        <v>69</v>
      </c>
      <c r="B185" s="13">
        <v>2023</v>
      </c>
      <c r="C185" s="9">
        <v>787587759.17</v>
      </c>
      <c r="D185" s="16"/>
      <c r="E185" s="11">
        <f>资产表!C185-C185</f>
        <v>318068452.89</v>
      </c>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row>
    <row r="186" spans="1:39">
      <c r="A186" s="3"/>
      <c r="B186" s="13">
        <v>2022</v>
      </c>
      <c r="C186" s="9">
        <v>752123978.23</v>
      </c>
      <c r="D186" s="16"/>
      <c r="E186" s="11">
        <f>资产表!C186-C186</f>
        <v>244677435.59</v>
      </c>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row>
    <row r="187" spans="1:39">
      <c r="A187" s="3"/>
      <c r="B187" s="13">
        <v>2021</v>
      </c>
      <c r="C187" s="9">
        <v>747032368.84</v>
      </c>
      <c r="D187" s="16"/>
      <c r="E187" s="11">
        <f>资产表!C187-C187</f>
        <v>246670947.66</v>
      </c>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row>
    <row r="188" spans="1:39">
      <c r="A188" s="3"/>
      <c r="B188" s="13">
        <v>2020</v>
      </c>
      <c r="C188" s="9">
        <v>667919153.92</v>
      </c>
      <c r="D188" s="16"/>
      <c r="E188" s="11">
        <f>资产表!C188-C188</f>
        <v>164222308.06</v>
      </c>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row>
    <row r="189" spans="1:39">
      <c r="A189" s="3"/>
      <c r="B189" s="13">
        <v>2019</v>
      </c>
      <c r="C189" s="9">
        <v>622712785.75</v>
      </c>
      <c r="D189" s="16"/>
      <c r="E189" s="11">
        <f>资产表!C189-C189</f>
        <v>85913606.84</v>
      </c>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row>
    <row r="190" spans="1:39">
      <c r="A190" s="3"/>
      <c r="B190" s="13">
        <v>2018</v>
      </c>
      <c r="C190" s="9">
        <v>307539721.88</v>
      </c>
      <c r="D190" s="16"/>
      <c r="E190" s="11">
        <f>资产表!C190-C190</f>
        <v>103749552.62</v>
      </c>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row>
    <row r="191" spans="1:39">
      <c r="A191" s="3"/>
      <c r="B191" s="13">
        <v>2017</v>
      </c>
      <c r="C191" s="9">
        <v>241927225.65</v>
      </c>
      <c r="D191" s="16"/>
      <c r="E191" s="11">
        <f>资产表!C191-C191</f>
        <v>116652398.67</v>
      </c>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row>
    <row r="192" spans="1:39">
      <c r="A192" s="3"/>
      <c r="B192" s="13">
        <v>2016</v>
      </c>
      <c r="C192" s="9">
        <v>208434338.86</v>
      </c>
      <c r="D192" s="16"/>
      <c r="E192" s="11">
        <f>资产表!C192-C192</f>
        <v>84897647.82</v>
      </c>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row>
    <row r="193" spans="1:39">
      <c r="A193" s="3"/>
      <c r="B193" s="13">
        <v>2015</v>
      </c>
      <c r="C193" s="9">
        <v>105835111.44</v>
      </c>
      <c r="D193" s="16"/>
      <c r="E193" s="11">
        <f>资产表!C193-C193</f>
        <v>34039480.04</v>
      </c>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row>
    <row r="194" spans="1:39">
      <c r="A194" s="3"/>
      <c r="B194" s="13">
        <v>2014</v>
      </c>
      <c r="C194" s="17" t="s">
        <v>110</v>
      </c>
      <c r="D194" s="16"/>
      <c r="E194" s="11" t="e">
        <f>资产表!C194-C194</f>
        <v>#VALUE!</v>
      </c>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19"/>
      <c r="AJ194" s="19"/>
      <c r="AK194" s="19"/>
      <c r="AL194" s="19"/>
      <c r="AM194" s="19"/>
    </row>
    <row r="195" spans="1:39">
      <c r="A195" s="3"/>
      <c r="B195" s="13">
        <v>2013</v>
      </c>
      <c r="C195" s="17" t="s">
        <v>110</v>
      </c>
      <c r="D195" s="16"/>
      <c r="E195" s="11" t="e">
        <f>资产表!C195-C195</f>
        <v>#VALUE!</v>
      </c>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row>
    <row r="196" spans="1:39">
      <c r="A196" s="3"/>
      <c r="B196" s="13">
        <v>2012</v>
      </c>
      <c r="C196" s="17" t="s">
        <v>110</v>
      </c>
      <c r="D196" s="16"/>
      <c r="E196" s="11" t="e">
        <f>资产表!C196-C196</f>
        <v>#VALUE!</v>
      </c>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c r="AI196" s="19"/>
      <c r="AJ196" s="19"/>
      <c r="AK196" s="19"/>
      <c r="AL196" s="19"/>
      <c r="AM196" s="19"/>
    </row>
    <row r="197" spans="1:39">
      <c r="A197" s="3"/>
      <c r="B197" s="13">
        <v>2011</v>
      </c>
      <c r="D197" s="16"/>
      <c r="E197" s="11">
        <f>资产表!C197-C197</f>
        <v>0</v>
      </c>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c r="AI197" s="19"/>
      <c r="AJ197" s="19"/>
      <c r="AK197" s="19"/>
      <c r="AL197" s="19"/>
      <c r="AM197" s="19"/>
    </row>
    <row r="198" spans="1:39">
      <c r="A198" s="3"/>
      <c r="B198" s="13">
        <v>2010</v>
      </c>
      <c r="D198" s="16"/>
      <c r="E198" s="11">
        <f>资产表!C198-C198</f>
        <v>0</v>
      </c>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c r="AI198" s="19"/>
      <c r="AJ198" s="19"/>
      <c r="AK198" s="19"/>
      <c r="AL198" s="19"/>
      <c r="AM198" s="19"/>
    </row>
    <row r="199" spans="1:39">
      <c r="A199" s="3" t="s">
        <v>70</v>
      </c>
      <c r="B199" s="13">
        <v>2023</v>
      </c>
      <c r="C199" s="9">
        <v>1531025231.76</v>
      </c>
      <c r="D199" s="16"/>
      <c r="E199" s="11">
        <f>资产表!C199-C199</f>
        <v>504314392.23</v>
      </c>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c r="AH199" s="19"/>
      <c r="AI199" s="19"/>
      <c r="AJ199" s="19"/>
      <c r="AK199" s="19"/>
      <c r="AL199" s="19"/>
      <c r="AM199" s="19"/>
    </row>
    <row r="200" spans="1:39">
      <c r="A200" s="3"/>
      <c r="B200" s="13">
        <v>2022</v>
      </c>
      <c r="C200" s="9">
        <v>1490775511.35</v>
      </c>
      <c r="D200" s="16"/>
      <c r="E200" s="11">
        <f>资产表!C200-C200</f>
        <v>730044879.37</v>
      </c>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19"/>
      <c r="AJ200" s="19"/>
      <c r="AK200" s="19"/>
      <c r="AL200" s="19"/>
      <c r="AM200" s="19"/>
    </row>
    <row r="201" spans="1:39">
      <c r="A201" s="3"/>
      <c r="B201" s="13">
        <v>2021</v>
      </c>
      <c r="C201" s="9">
        <v>1631615814.83</v>
      </c>
      <c r="D201" s="16"/>
      <c r="E201" s="11">
        <f>资产表!C201-C201</f>
        <v>953026022.47</v>
      </c>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c r="AI201" s="19"/>
      <c r="AJ201" s="19"/>
      <c r="AK201" s="19"/>
      <c r="AL201" s="19"/>
      <c r="AM201" s="19"/>
    </row>
    <row r="202" spans="1:39">
      <c r="A202" s="3"/>
      <c r="B202" s="13">
        <v>2020</v>
      </c>
      <c r="C202" s="9">
        <v>1686528514.02</v>
      </c>
      <c r="D202" s="16"/>
      <c r="E202" s="11">
        <f>资产表!C202-C202</f>
        <v>884954865.49</v>
      </c>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c r="AG202" s="19"/>
      <c r="AH202" s="19"/>
      <c r="AI202" s="19"/>
      <c r="AJ202" s="19"/>
      <c r="AK202" s="19"/>
      <c r="AL202" s="19"/>
      <c r="AM202" s="19"/>
    </row>
    <row r="203" spans="1:39">
      <c r="A203" s="3"/>
      <c r="B203" s="13">
        <v>2019</v>
      </c>
      <c r="C203" s="9">
        <v>1588703905.32</v>
      </c>
      <c r="D203" s="16"/>
      <c r="E203" s="11">
        <f>资产表!C203-C203</f>
        <v>857739447.54</v>
      </c>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c r="AG203" s="19"/>
      <c r="AH203" s="19"/>
      <c r="AI203" s="19"/>
      <c r="AJ203" s="19"/>
      <c r="AK203" s="19"/>
      <c r="AL203" s="19"/>
      <c r="AM203" s="19"/>
    </row>
    <row r="204" spans="1:39">
      <c r="A204" s="3"/>
      <c r="B204" s="13">
        <v>2018</v>
      </c>
      <c r="C204" s="9">
        <v>966778292.87</v>
      </c>
      <c r="D204" s="16"/>
      <c r="E204" s="11">
        <f>资产表!C204-C204</f>
        <v>631336194.19</v>
      </c>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c r="AG204" s="19"/>
      <c r="AH204" s="19"/>
      <c r="AI204" s="19"/>
      <c r="AJ204" s="19"/>
      <c r="AK204" s="19"/>
      <c r="AL204" s="19"/>
      <c r="AM204" s="19"/>
    </row>
    <row r="205" spans="1:39">
      <c r="A205" s="3"/>
      <c r="B205" s="13">
        <v>2017</v>
      </c>
      <c r="C205" s="9">
        <v>834448877.79</v>
      </c>
      <c r="D205" s="16"/>
      <c r="E205" s="11">
        <f>资产表!C205-C205</f>
        <v>465225565.51</v>
      </c>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c r="AG205" s="19"/>
      <c r="AH205" s="19"/>
      <c r="AI205" s="19"/>
      <c r="AJ205" s="19"/>
      <c r="AK205" s="19"/>
      <c r="AL205" s="19"/>
      <c r="AM205" s="19"/>
    </row>
    <row r="206" spans="1:39">
      <c r="A206" s="3"/>
      <c r="B206" s="13">
        <v>2016</v>
      </c>
      <c r="C206" s="9">
        <v>667986691.6</v>
      </c>
      <c r="D206" s="16"/>
      <c r="E206" s="11">
        <f>资产表!C206-C206</f>
        <v>293072109.24</v>
      </c>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c r="AG206" s="19"/>
      <c r="AH206" s="19"/>
      <c r="AI206" s="19"/>
      <c r="AJ206" s="19"/>
      <c r="AK206" s="19"/>
      <c r="AL206" s="19"/>
      <c r="AM206" s="19"/>
    </row>
    <row r="207" spans="1:39">
      <c r="A207" s="3"/>
      <c r="B207" s="13">
        <v>2015</v>
      </c>
      <c r="C207" s="9">
        <v>479225773.65</v>
      </c>
      <c r="D207" s="16"/>
      <c r="E207" s="11">
        <f>资产表!C207-C207</f>
        <v>350153521.74</v>
      </c>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c r="AG207" s="19"/>
      <c r="AH207" s="19"/>
      <c r="AI207" s="19"/>
      <c r="AJ207" s="19"/>
      <c r="AK207" s="19"/>
      <c r="AL207" s="19"/>
      <c r="AM207" s="19"/>
    </row>
    <row r="208" spans="1:39">
      <c r="A208" s="3"/>
      <c r="B208" s="13">
        <v>2014</v>
      </c>
      <c r="C208" s="17" t="s">
        <v>110</v>
      </c>
      <c r="D208" s="16"/>
      <c r="E208" s="11" t="e">
        <f>资产表!C208-C208</f>
        <v>#VALUE!</v>
      </c>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c r="AG208" s="19"/>
      <c r="AH208" s="19"/>
      <c r="AI208" s="19"/>
      <c r="AJ208" s="19"/>
      <c r="AK208" s="19"/>
      <c r="AL208" s="19"/>
      <c r="AM208" s="19"/>
    </row>
    <row r="209" spans="1:39">
      <c r="A209" s="3"/>
      <c r="B209" s="13">
        <v>2013</v>
      </c>
      <c r="C209" s="17" t="s">
        <v>110</v>
      </c>
      <c r="D209" s="16"/>
      <c r="E209" s="11" t="e">
        <f>资产表!C209-C209</f>
        <v>#VALUE!</v>
      </c>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c r="AG209" s="19"/>
      <c r="AH209" s="19"/>
      <c r="AI209" s="19"/>
      <c r="AJ209" s="19"/>
      <c r="AK209" s="19"/>
      <c r="AL209" s="19"/>
      <c r="AM209" s="19"/>
    </row>
    <row r="210" spans="1:39">
      <c r="A210" s="3"/>
      <c r="B210" s="13">
        <v>2012</v>
      </c>
      <c r="C210" s="17" t="s">
        <v>110</v>
      </c>
      <c r="D210" s="16"/>
      <c r="E210" s="11" t="e">
        <f>资产表!C210-C210</f>
        <v>#VALUE!</v>
      </c>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c r="AG210" s="19"/>
      <c r="AH210" s="19"/>
      <c r="AI210" s="19"/>
      <c r="AJ210" s="19"/>
      <c r="AK210" s="19"/>
      <c r="AL210" s="19"/>
      <c r="AM210" s="19"/>
    </row>
    <row r="211" spans="1:39">
      <c r="A211" s="3"/>
      <c r="B211" s="13">
        <v>2011</v>
      </c>
      <c r="D211" s="16"/>
      <c r="E211" s="11">
        <f>资产表!C211-C211</f>
        <v>0</v>
      </c>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c r="AG211" s="19"/>
      <c r="AH211" s="19"/>
      <c r="AI211" s="19"/>
      <c r="AJ211" s="19"/>
      <c r="AK211" s="19"/>
      <c r="AL211" s="19"/>
      <c r="AM211" s="19"/>
    </row>
    <row r="212" spans="1:39">
      <c r="A212" s="3"/>
      <c r="B212" s="13">
        <v>2010</v>
      </c>
      <c r="D212" s="16"/>
      <c r="E212" s="11">
        <f>资产表!C212-C212</f>
        <v>0</v>
      </c>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c r="AG212" s="19"/>
      <c r="AH212" s="19"/>
      <c r="AI212" s="19"/>
      <c r="AJ212" s="19"/>
      <c r="AK212" s="19"/>
      <c r="AL212" s="19"/>
      <c r="AM212" s="19"/>
    </row>
    <row r="213" spans="1:39">
      <c r="A213" s="3" t="s">
        <v>71</v>
      </c>
      <c r="B213" s="13">
        <v>2023</v>
      </c>
      <c r="C213" s="9">
        <v>1574830338.73</v>
      </c>
      <c r="D213" s="16"/>
      <c r="E213" s="11">
        <f>资产表!C213-C213</f>
        <v>1075719929.02</v>
      </c>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c r="AG213" s="19"/>
      <c r="AH213" s="19"/>
      <c r="AI213" s="19"/>
      <c r="AJ213" s="19"/>
      <c r="AK213" s="19"/>
      <c r="AL213" s="19"/>
      <c r="AM213" s="19"/>
    </row>
    <row r="214" spans="1:39">
      <c r="A214" s="3"/>
      <c r="B214" s="13">
        <v>2022</v>
      </c>
      <c r="C214" s="9">
        <v>1036549572.82</v>
      </c>
      <c r="D214" s="16"/>
      <c r="E214" s="11">
        <f>资产表!C214-C214</f>
        <v>759069428.06</v>
      </c>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c r="AE214" s="19"/>
      <c r="AF214" s="19"/>
      <c r="AG214" s="19"/>
      <c r="AH214" s="19"/>
      <c r="AI214" s="19"/>
      <c r="AJ214" s="19"/>
      <c r="AK214" s="19"/>
      <c r="AL214" s="19"/>
      <c r="AM214" s="19"/>
    </row>
    <row r="215" spans="1:39">
      <c r="A215" s="3"/>
      <c r="B215" s="13">
        <v>2021</v>
      </c>
      <c r="C215" s="9">
        <v>932771326.16</v>
      </c>
      <c r="D215" s="16"/>
      <c r="E215" s="11">
        <f>资产表!C215-C215</f>
        <v>830638534.12</v>
      </c>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c r="AE215" s="19"/>
      <c r="AF215" s="19"/>
      <c r="AG215" s="19"/>
      <c r="AH215" s="19"/>
      <c r="AI215" s="19"/>
      <c r="AJ215" s="19"/>
      <c r="AK215" s="19"/>
      <c r="AL215" s="19"/>
      <c r="AM215" s="19"/>
    </row>
    <row r="216" spans="1:39">
      <c r="A216" s="3"/>
      <c r="B216" s="13">
        <v>2020</v>
      </c>
      <c r="C216" s="9">
        <v>862409611.58</v>
      </c>
      <c r="D216" s="16"/>
      <c r="E216" s="11">
        <f>资产表!C216-C216</f>
        <v>592603610.35</v>
      </c>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c r="AE216" s="19"/>
      <c r="AF216" s="19"/>
      <c r="AG216" s="19"/>
      <c r="AH216" s="19"/>
      <c r="AI216" s="19"/>
      <c r="AJ216" s="19"/>
      <c r="AK216" s="19"/>
      <c r="AL216" s="19"/>
      <c r="AM216" s="19"/>
    </row>
    <row r="217" spans="1:39">
      <c r="A217" s="3"/>
      <c r="B217" s="13">
        <v>2019</v>
      </c>
      <c r="C217" s="9">
        <v>739183704.23</v>
      </c>
      <c r="D217" s="16"/>
      <c r="E217" s="11">
        <f>资产表!C217-C217</f>
        <v>585224025.6</v>
      </c>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c r="AE217" s="19"/>
      <c r="AF217" s="19"/>
      <c r="AG217" s="19"/>
      <c r="AH217" s="19"/>
      <c r="AI217" s="19"/>
      <c r="AJ217" s="19"/>
      <c r="AK217" s="19"/>
      <c r="AL217" s="19"/>
      <c r="AM217" s="19"/>
    </row>
    <row r="218" spans="1:39">
      <c r="A218" s="3"/>
      <c r="B218" s="13">
        <v>2018</v>
      </c>
      <c r="C218" s="9">
        <v>638796162.44</v>
      </c>
      <c r="D218" s="16"/>
      <c r="E218" s="11">
        <f>资产表!C218-C218</f>
        <v>366928079.04</v>
      </c>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c r="AE218" s="19"/>
      <c r="AF218" s="19"/>
      <c r="AG218" s="19"/>
      <c r="AH218" s="19"/>
      <c r="AI218" s="19"/>
      <c r="AJ218" s="19"/>
      <c r="AK218" s="19"/>
      <c r="AL218" s="19"/>
      <c r="AM218" s="19"/>
    </row>
    <row r="219" spans="1:39">
      <c r="A219" s="3"/>
      <c r="B219" s="13">
        <v>2017</v>
      </c>
      <c r="C219" s="9">
        <v>523681895.34</v>
      </c>
      <c r="D219" s="16"/>
      <c r="E219" s="11">
        <f>资产表!C219-C219</f>
        <v>190724099.58</v>
      </c>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c r="AG219" s="19"/>
      <c r="AH219" s="19"/>
      <c r="AI219" s="19"/>
      <c r="AJ219" s="19"/>
      <c r="AK219" s="19"/>
      <c r="AL219" s="19"/>
      <c r="AM219" s="19"/>
    </row>
    <row r="220" spans="1:39">
      <c r="A220" s="3"/>
      <c r="B220" s="13">
        <v>2016</v>
      </c>
      <c r="C220" s="9">
        <v>240846366.4</v>
      </c>
      <c r="D220" s="16"/>
      <c r="E220" s="11">
        <f>资产表!C220-C220</f>
        <v>244121140.51</v>
      </c>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c r="AE220" s="19"/>
      <c r="AF220" s="19"/>
      <c r="AG220" s="19"/>
      <c r="AH220" s="19"/>
      <c r="AI220" s="19"/>
      <c r="AJ220" s="19"/>
      <c r="AK220" s="19"/>
      <c r="AL220" s="19"/>
      <c r="AM220" s="19"/>
    </row>
    <row r="221" spans="1:39">
      <c r="A221" s="3"/>
      <c r="B221" s="13">
        <v>2015</v>
      </c>
      <c r="C221" s="9">
        <v>209229642.17</v>
      </c>
      <c r="D221" s="16"/>
      <c r="E221" s="11">
        <f>资产表!C221-C221</f>
        <v>162833805.99</v>
      </c>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c r="AG221" s="19"/>
      <c r="AH221" s="19"/>
      <c r="AI221" s="19"/>
      <c r="AJ221" s="19"/>
      <c r="AK221" s="19"/>
      <c r="AL221" s="19"/>
      <c r="AM221" s="19"/>
    </row>
    <row r="222" spans="1:39">
      <c r="A222" s="3"/>
      <c r="B222" s="13">
        <v>2014</v>
      </c>
      <c r="C222" s="17" t="s">
        <v>110</v>
      </c>
      <c r="D222" s="16"/>
      <c r="E222" s="11" t="e">
        <f>资产表!C222-C222</f>
        <v>#VALUE!</v>
      </c>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c r="AE222" s="19"/>
      <c r="AF222" s="19"/>
      <c r="AG222" s="19"/>
      <c r="AH222" s="19"/>
      <c r="AI222" s="19"/>
      <c r="AJ222" s="19"/>
      <c r="AK222" s="19"/>
      <c r="AL222" s="19"/>
      <c r="AM222" s="19"/>
    </row>
    <row r="223" spans="1:39">
      <c r="A223" s="3"/>
      <c r="B223" s="13">
        <v>2013</v>
      </c>
      <c r="C223" s="17" t="s">
        <v>110</v>
      </c>
      <c r="D223" s="16"/>
      <c r="E223" s="11" t="e">
        <f>资产表!C223-C223</f>
        <v>#VALUE!</v>
      </c>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c r="AE223" s="19"/>
      <c r="AF223" s="19"/>
      <c r="AG223" s="19"/>
      <c r="AH223" s="19"/>
      <c r="AI223" s="19"/>
      <c r="AJ223" s="19"/>
      <c r="AK223" s="19"/>
      <c r="AL223" s="19"/>
      <c r="AM223" s="19"/>
    </row>
    <row r="224" spans="1:39">
      <c r="A224" s="3"/>
      <c r="B224" s="13">
        <v>2012</v>
      </c>
      <c r="C224" s="17" t="s">
        <v>110</v>
      </c>
      <c r="D224" s="16"/>
      <c r="E224" s="11" t="e">
        <f>资产表!C224-C224</f>
        <v>#VALUE!</v>
      </c>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c r="AG224" s="19"/>
      <c r="AH224" s="19"/>
      <c r="AI224" s="19"/>
      <c r="AJ224" s="19"/>
      <c r="AK224" s="19"/>
      <c r="AL224" s="19"/>
      <c r="AM224" s="19"/>
    </row>
    <row r="225" spans="1:39">
      <c r="A225" s="3"/>
      <c r="B225" s="13">
        <v>2011</v>
      </c>
      <c r="D225" s="16"/>
      <c r="E225" s="11">
        <f>资产表!C225-C225</f>
        <v>0</v>
      </c>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c r="AE225" s="19"/>
      <c r="AF225" s="19"/>
      <c r="AG225" s="19"/>
      <c r="AH225" s="19"/>
      <c r="AI225" s="19"/>
      <c r="AJ225" s="19"/>
      <c r="AK225" s="19"/>
      <c r="AL225" s="19"/>
      <c r="AM225" s="19"/>
    </row>
    <row r="226" spans="1:39">
      <c r="A226" s="3"/>
      <c r="B226" s="13">
        <v>2010</v>
      </c>
      <c r="D226" s="16"/>
      <c r="E226" s="11">
        <f>资产表!C226-C226</f>
        <v>0</v>
      </c>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c r="AE226" s="19"/>
      <c r="AF226" s="19"/>
      <c r="AG226" s="19"/>
      <c r="AH226" s="19"/>
      <c r="AI226" s="19"/>
      <c r="AJ226" s="19"/>
      <c r="AK226" s="19"/>
      <c r="AL226" s="19"/>
      <c r="AM226" s="19"/>
    </row>
    <row r="227" spans="1:39">
      <c r="A227" s="3" t="s">
        <v>72</v>
      </c>
      <c r="B227" s="13">
        <v>2023</v>
      </c>
      <c r="C227" s="9">
        <v>1649803968.53</v>
      </c>
      <c r="D227" s="16"/>
      <c r="E227" s="11">
        <f>资产表!C227-C227</f>
        <v>1260626391.52</v>
      </c>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c r="AE227" s="19"/>
      <c r="AF227" s="19"/>
      <c r="AG227" s="19"/>
      <c r="AH227" s="19"/>
      <c r="AI227" s="19"/>
      <c r="AJ227" s="19"/>
      <c r="AK227" s="19"/>
      <c r="AL227" s="19"/>
      <c r="AM227" s="19"/>
    </row>
    <row r="228" spans="1:39">
      <c r="A228" s="3"/>
      <c r="B228" s="13">
        <v>2022</v>
      </c>
      <c r="C228" s="9">
        <v>1627279938.13</v>
      </c>
      <c r="D228" s="16"/>
      <c r="E228" s="11">
        <f>资产表!C228-C228</f>
        <v>1719078859.89</v>
      </c>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c r="AE228" s="19"/>
      <c r="AF228" s="19"/>
      <c r="AG228" s="19"/>
      <c r="AH228" s="19"/>
      <c r="AI228" s="19"/>
      <c r="AJ228" s="19"/>
      <c r="AK228" s="19"/>
      <c r="AL228" s="19"/>
      <c r="AM228" s="19"/>
    </row>
    <row r="229" spans="1:39">
      <c r="A229" s="3"/>
      <c r="B229" s="13">
        <v>2021</v>
      </c>
      <c r="C229" s="9">
        <v>1476899979.22</v>
      </c>
      <c r="D229" s="16"/>
      <c r="E229" s="11">
        <f>资产表!C229-C229</f>
        <v>1947924077.38</v>
      </c>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c r="AE229" s="19"/>
      <c r="AF229" s="19"/>
      <c r="AG229" s="19"/>
      <c r="AH229" s="19"/>
      <c r="AI229" s="19"/>
      <c r="AJ229" s="19"/>
      <c r="AK229" s="19"/>
      <c r="AL229" s="19"/>
      <c r="AM229" s="19"/>
    </row>
    <row r="230" spans="1:39">
      <c r="A230" s="3"/>
      <c r="B230" s="13">
        <v>2020</v>
      </c>
      <c r="C230" s="9">
        <v>1306342060.06</v>
      </c>
      <c r="D230" s="16"/>
      <c r="E230" s="11">
        <f>资产表!C230-C230</f>
        <v>1873538520.82</v>
      </c>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c r="AG230" s="19"/>
      <c r="AH230" s="19"/>
      <c r="AI230" s="19"/>
      <c r="AJ230" s="19"/>
      <c r="AK230" s="19"/>
      <c r="AL230" s="19"/>
      <c r="AM230" s="19"/>
    </row>
    <row r="231" spans="1:39">
      <c r="A231" s="3"/>
      <c r="B231" s="13">
        <v>2019</v>
      </c>
      <c r="C231" s="9">
        <v>1140436872.95</v>
      </c>
      <c r="D231" s="16"/>
      <c r="E231" s="11">
        <f>资产表!C231-C231</f>
        <v>1612852483.23</v>
      </c>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9"/>
      <c r="AG231" s="19"/>
      <c r="AH231" s="19"/>
      <c r="AI231" s="19"/>
      <c r="AJ231" s="19"/>
      <c r="AK231" s="19"/>
      <c r="AL231" s="19"/>
      <c r="AM231" s="19"/>
    </row>
    <row r="232" spans="1:39">
      <c r="A232" s="3"/>
      <c r="B232" s="13">
        <v>2018</v>
      </c>
      <c r="C232" s="9">
        <v>1052787321.91</v>
      </c>
      <c r="D232" s="16"/>
      <c r="E232" s="11">
        <f>资产表!C232-C232</f>
        <v>1461711704.8</v>
      </c>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c r="AG232" s="19"/>
      <c r="AH232" s="19"/>
      <c r="AI232" s="19"/>
      <c r="AJ232" s="19"/>
      <c r="AK232" s="19"/>
      <c r="AL232" s="19"/>
      <c r="AM232" s="19"/>
    </row>
    <row r="233" spans="1:39">
      <c r="A233" s="3"/>
      <c r="B233" s="13">
        <v>2017</v>
      </c>
      <c r="C233" s="9">
        <v>1961903954.52</v>
      </c>
      <c r="D233" s="16"/>
      <c r="E233" s="11">
        <f>资产表!C233-C233</f>
        <v>1586758452.3</v>
      </c>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c r="AG233" s="19"/>
      <c r="AH233" s="19"/>
      <c r="AI233" s="19"/>
      <c r="AJ233" s="19"/>
      <c r="AK233" s="19"/>
      <c r="AL233" s="19"/>
      <c r="AM233" s="19"/>
    </row>
    <row r="234" spans="1:39">
      <c r="A234" s="3"/>
      <c r="B234" s="13">
        <v>2016</v>
      </c>
      <c r="C234" s="9">
        <v>2303833018.51</v>
      </c>
      <c r="D234" s="16"/>
      <c r="E234" s="11">
        <f>资产表!C234-C234</f>
        <v>1383075839.55</v>
      </c>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c r="AG234" s="19"/>
      <c r="AH234" s="19"/>
      <c r="AI234" s="19"/>
      <c r="AJ234" s="19"/>
      <c r="AK234" s="19"/>
      <c r="AL234" s="19"/>
      <c r="AM234" s="19"/>
    </row>
    <row r="235" spans="1:39">
      <c r="A235" s="3"/>
      <c r="B235" s="13">
        <v>2015</v>
      </c>
      <c r="C235" s="9">
        <v>2135285118.71</v>
      </c>
      <c r="D235" s="16"/>
      <c r="E235" s="11">
        <f>资产表!C235-C235</f>
        <v>1216144485.07</v>
      </c>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c r="AG235" s="19"/>
      <c r="AH235" s="19"/>
      <c r="AI235" s="19"/>
      <c r="AJ235" s="19"/>
      <c r="AK235" s="19"/>
      <c r="AL235" s="19"/>
      <c r="AM235" s="19"/>
    </row>
    <row r="236" spans="1:39">
      <c r="A236" s="3"/>
      <c r="B236" s="13">
        <v>2014</v>
      </c>
      <c r="C236" s="9">
        <v>727885202</v>
      </c>
      <c r="D236" s="16"/>
      <c r="E236" s="11">
        <f>资产表!C236-C236</f>
        <v>472129731.49</v>
      </c>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c r="AG236" s="19"/>
      <c r="AH236" s="19"/>
      <c r="AI236" s="19"/>
      <c r="AJ236" s="19"/>
      <c r="AK236" s="19"/>
      <c r="AL236" s="19"/>
      <c r="AM236" s="19"/>
    </row>
    <row r="237" spans="1:39">
      <c r="A237" s="3"/>
      <c r="B237" s="13">
        <v>2013</v>
      </c>
      <c r="C237" s="9">
        <v>706935322</v>
      </c>
      <c r="D237" s="16"/>
      <c r="E237" s="11">
        <f>资产表!C237-C237</f>
        <v>258542599.1</v>
      </c>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c r="AG237" s="19"/>
      <c r="AH237" s="19"/>
      <c r="AI237" s="19"/>
      <c r="AJ237" s="19"/>
      <c r="AK237" s="19"/>
      <c r="AL237" s="19"/>
      <c r="AM237" s="19"/>
    </row>
    <row r="238" spans="1:39">
      <c r="A238" s="3"/>
      <c r="B238" s="13">
        <v>2012</v>
      </c>
      <c r="C238" s="9">
        <v>646712851</v>
      </c>
      <c r="D238" s="16"/>
      <c r="E238" s="11">
        <f>资产表!C238-C238</f>
        <v>106494056.18</v>
      </c>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c r="AG238" s="19"/>
      <c r="AH238" s="19"/>
      <c r="AI238" s="19"/>
      <c r="AJ238" s="19"/>
      <c r="AK238" s="19"/>
      <c r="AL238" s="19"/>
      <c r="AM238" s="19"/>
    </row>
    <row r="239" spans="1:39">
      <c r="A239" s="3"/>
      <c r="B239" s="13">
        <v>2011</v>
      </c>
      <c r="D239" s="16"/>
      <c r="E239" s="11">
        <f>资产表!C239-C239</f>
        <v>0</v>
      </c>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c r="AG239" s="19"/>
      <c r="AH239" s="19"/>
      <c r="AI239" s="19"/>
      <c r="AJ239" s="19"/>
      <c r="AK239" s="19"/>
      <c r="AL239" s="19"/>
      <c r="AM239" s="19"/>
    </row>
    <row r="240" spans="1:39">
      <c r="A240" s="3"/>
      <c r="B240" s="13">
        <v>2010</v>
      </c>
      <c r="D240" s="16"/>
      <c r="E240" s="11">
        <f>资产表!C240-C240</f>
        <v>0</v>
      </c>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9"/>
      <c r="AG240" s="19"/>
      <c r="AH240" s="19"/>
      <c r="AI240" s="19"/>
      <c r="AJ240" s="19"/>
      <c r="AK240" s="19"/>
      <c r="AL240" s="19"/>
      <c r="AM240" s="19"/>
    </row>
    <row r="241" spans="1:39">
      <c r="A241" s="3" t="s">
        <v>73</v>
      </c>
      <c r="B241" s="13">
        <v>2023</v>
      </c>
      <c r="C241" s="9">
        <v>4445049685.02</v>
      </c>
      <c r="D241" s="16"/>
      <c r="E241" s="11">
        <f>资产表!C241-C241</f>
        <v>985289792.139999</v>
      </c>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19"/>
      <c r="AG241" s="19"/>
      <c r="AH241" s="19"/>
      <c r="AI241" s="19"/>
      <c r="AJ241" s="19"/>
      <c r="AK241" s="19"/>
      <c r="AL241" s="19"/>
      <c r="AM241" s="19"/>
    </row>
    <row r="242" spans="1:39">
      <c r="A242" s="3"/>
      <c r="B242" s="13">
        <v>2022</v>
      </c>
      <c r="C242" s="9">
        <v>4434577619.96</v>
      </c>
      <c r="D242" s="16"/>
      <c r="E242" s="11">
        <f>资产表!C242-C242</f>
        <v>1047162105.82</v>
      </c>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c r="AF242" s="19"/>
      <c r="AG242" s="19"/>
      <c r="AH242" s="19"/>
      <c r="AI242" s="19"/>
      <c r="AJ242" s="19"/>
      <c r="AK242" s="19"/>
      <c r="AL242" s="19"/>
      <c r="AM242" s="19"/>
    </row>
    <row r="243" spans="1:39">
      <c r="A243" s="3"/>
      <c r="B243" s="13">
        <v>2021</v>
      </c>
      <c r="C243" s="9">
        <v>4637209765.18</v>
      </c>
      <c r="D243" s="16"/>
      <c r="E243" s="11">
        <f>资产表!C243-C243</f>
        <v>1351967879.74</v>
      </c>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c r="AF243" s="19"/>
      <c r="AG243" s="19"/>
      <c r="AH243" s="19"/>
      <c r="AI243" s="19"/>
      <c r="AJ243" s="19"/>
      <c r="AK243" s="19"/>
      <c r="AL243" s="19"/>
      <c r="AM243" s="19"/>
    </row>
    <row r="244" spans="1:39">
      <c r="A244" s="3"/>
      <c r="B244" s="13">
        <v>2020</v>
      </c>
      <c r="C244" s="9">
        <v>4991868411.51</v>
      </c>
      <c r="D244" s="16"/>
      <c r="E244" s="11">
        <f>资产表!C244-C244</f>
        <v>1622998054.76</v>
      </c>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c r="AF244" s="19"/>
      <c r="AG244" s="19"/>
      <c r="AH244" s="19"/>
      <c r="AI244" s="19"/>
      <c r="AJ244" s="19"/>
      <c r="AK244" s="19"/>
      <c r="AL244" s="19"/>
      <c r="AM244" s="19"/>
    </row>
    <row r="245" spans="1:39">
      <c r="A245" s="3"/>
      <c r="B245" s="13">
        <v>2019</v>
      </c>
      <c r="C245" s="9">
        <v>5045287069.92</v>
      </c>
      <c r="D245" s="16"/>
      <c r="E245" s="11">
        <f>资产表!C245-C245</f>
        <v>1777467820.84</v>
      </c>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c r="AG245" s="19"/>
      <c r="AH245" s="19"/>
      <c r="AI245" s="19"/>
      <c r="AJ245" s="19"/>
      <c r="AK245" s="19"/>
      <c r="AL245" s="19"/>
      <c r="AM245" s="19"/>
    </row>
    <row r="246" spans="1:39">
      <c r="A246" s="3"/>
      <c r="B246" s="13">
        <v>2018</v>
      </c>
      <c r="C246" s="9">
        <v>4971423932.37</v>
      </c>
      <c r="D246" s="16"/>
      <c r="E246" s="11">
        <f>资产表!C246-C246</f>
        <v>1721437226.18</v>
      </c>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9"/>
      <c r="AF246" s="19"/>
      <c r="AG246" s="19"/>
      <c r="AH246" s="19"/>
      <c r="AI246" s="19"/>
      <c r="AJ246" s="19"/>
      <c r="AK246" s="19"/>
      <c r="AL246" s="19"/>
      <c r="AM246" s="19"/>
    </row>
    <row r="247" spans="1:39">
      <c r="A247" s="3"/>
      <c r="B247" s="13">
        <v>2017</v>
      </c>
      <c r="C247" s="9">
        <v>4834392309.99</v>
      </c>
      <c r="D247" s="16"/>
      <c r="E247" s="11">
        <f>资产表!C247-C247</f>
        <v>1673549621.66</v>
      </c>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c r="AE247" s="19"/>
      <c r="AF247" s="19"/>
      <c r="AG247" s="19"/>
      <c r="AH247" s="19"/>
      <c r="AI247" s="19"/>
      <c r="AJ247" s="19"/>
      <c r="AK247" s="19"/>
      <c r="AL247" s="19"/>
      <c r="AM247" s="19"/>
    </row>
    <row r="248" spans="1:39">
      <c r="A248" s="3"/>
      <c r="B248" s="13">
        <v>2016</v>
      </c>
      <c r="C248" s="9">
        <v>5002426698.04</v>
      </c>
      <c r="D248" s="16"/>
      <c r="E248" s="11">
        <f>资产表!C248-C248</f>
        <v>1375122409.83</v>
      </c>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c r="AG248" s="19"/>
      <c r="AH248" s="19"/>
      <c r="AI248" s="19"/>
      <c r="AJ248" s="19"/>
      <c r="AK248" s="19"/>
      <c r="AL248" s="19"/>
      <c r="AM248" s="19"/>
    </row>
    <row r="249" spans="1:39">
      <c r="A249" s="3"/>
      <c r="B249" s="13">
        <v>2015</v>
      </c>
      <c r="C249" s="9">
        <v>3070661081.91</v>
      </c>
      <c r="D249" s="16"/>
      <c r="E249" s="11">
        <f>资产表!C249-C249</f>
        <v>617950485.41</v>
      </c>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row>
    <row r="250" spans="1:39">
      <c r="A250" s="3"/>
      <c r="B250" s="13">
        <v>2014</v>
      </c>
      <c r="C250" s="9">
        <v>3037049020</v>
      </c>
      <c r="D250" s="16"/>
      <c r="E250" s="11">
        <f>资产表!C250-C250</f>
        <v>695828673.05</v>
      </c>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row>
    <row r="251" spans="1:39">
      <c r="A251" s="3"/>
      <c r="B251" s="13">
        <v>2013</v>
      </c>
      <c r="C251" s="9">
        <v>2954949390</v>
      </c>
      <c r="D251" s="16"/>
      <c r="E251" s="11">
        <f>资产表!C251-C251</f>
        <v>645655844.64</v>
      </c>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row>
    <row r="252" spans="1:39">
      <c r="A252" s="3"/>
      <c r="B252" s="13">
        <v>2012</v>
      </c>
      <c r="C252" s="9">
        <v>2879625170</v>
      </c>
      <c r="D252" s="16"/>
      <c r="E252" s="11">
        <f>资产表!C252-C252</f>
        <v>653137030.77</v>
      </c>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row>
    <row r="253" spans="1:39">
      <c r="A253" s="3"/>
      <c r="B253" s="13">
        <v>2011</v>
      </c>
      <c r="D253" s="16"/>
      <c r="E253" s="11">
        <f>资产表!C253-C253</f>
        <v>0</v>
      </c>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row>
    <row r="254" spans="1:39">
      <c r="A254" s="3"/>
      <c r="B254" s="13">
        <v>2010</v>
      </c>
      <c r="D254" s="16"/>
      <c r="E254" s="11">
        <f>资产表!C254-C254</f>
        <v>0</v>
      </c>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row>
    <row r="255" spans="1:39">
      <c r="A255" s="3" t="s">
        <v>74</v>
      </c>
      <c r="B255" s="13">
        <v>2023</v>
      </c>
      <c r="C255" s="9">
        <v>224728830.55</v>
      </c>
      <c r="D255" s="16"/>
      <c r="E255" s="11">
        <f>资产表!C255-C255</f>
        <v>373656721.02</v>
      </c>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row>
    <row r="256" spans="1:39">
      <c r="A256" s="3"/>
      <c r="B256" s="13">
        <v>2022</v>
      </c>
      <c r="C256" s="9">
        <v>183129014.17</v>
      </c>
      <c r="D256" s="16"/>
      <c r="E256" s="11">
        <f>资产表!C256-C256</f>
        <v>293461826.2</v>
      </c>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c r="AG256" s="19"/>
      <c r="AH256" s="19"/>
      <c r="AI256" s="19"/>
      <c r="AJ256" s="19"/>
      <c r="AK256" s="19"/>
      <c r="AL256" s="19"/>
      <c r="AM256" s="19"/>
    </row>
    <row r="257" spans="1:39">
      <c r="A257" s="3"/>
      <c r="B257" s="13">
        <v>2021</v>
      </c>
      <c r="C257" s="9">
        <v>196377654.81</v>
      </c>
      <c r="D257" s="16"/>
      <c r="E257" s="11">
        <f>资产表!C257-C257</f>
        <v>368371125.96</v>
      </c>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c r="AG257" s="19"/>
      <c r="AH257" s="19"/>
      <c r="AI257" s="19"/>
      <c r="AJ257" s="19"/>
      <c r="AK257" s="19"/>
      <c r="AL257" s="19"/>
      <c r="AM257" s="19"/>
    </row>
    <row r="258" spans="1:39">
      <c r="A258" s="3"/>
      <c r="B258" s="13">
        <v>2020</v>
      </c>
      <c r="C258" s="9">
        <v>159640807.69</v>
      </c>
      <c r="D258" s="16"/>
      <c r="E258" s="11">
        <f>资产表!C258-C258</f>
        <v>353283593.22</v>
      </c>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c r="AG258" s="19"/>
      <c r="AH258" s="19"/>
      <c r="AI258" s="19"/>
      <c r="AJ258" s="19"/>
      <c r="AK258" s="19"/>
      <c r="AL258" s="19"/>
      <c r="AM258" s="19"/>
    </row>
    <row r="259" spans="1:39">
      <c r="A259" s="3"/>
      <c r="B259" s="13">
        <v>2019</v>
      </c>
      <c r="C259" s="9">
        <v>312526591.69</v>
      </c>
      <c r="D259" s="16"/>
      <c r="E259" s="11">
        <f>资产表!C259-C259</f>
        <v>246189188.08</v>
      </c>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c r="AG259" s="19"/>
      <c r="AH259" s="19"/>
      <c r="AI259" s="19"/>
      <c r="AJ259" s="19"/>
      <c r="AK259" s="19"/>
      <c r="AL259" s="19"/>
      <c r="AM259" s="19"/>
    </row>
    <row r="260" spans="1:39">
      <c r="A260" s="3"/>
      <c r="B260" s="13">
        <v>2018</v>
      </c>
      <c r="C260" s="9">
        <v>543774196.72</v>
      </c>
      <c r="D260" s="16"/>
      <c r="E260" s="11">
        <f>资产表!C260-C260</f>
        <v>210790233.61</v>
      </c>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c r="AG260" s="19"/>
      <c r="AH260" s="19"/>
      <c r="AI260" s="19"/>
      <c r="AJ260" s="19"/>
      <c r="AK260" s="19"/>
      <c r="AL260" s="19"/>
      <c r="AM260" s="19"/>
    </row>
    <row r="261" spans="1:39">
      <c r="A261" s="3"/>
      <c r="B261" s="13">
        <v>2017</v>
      </c>
      <c r="C261" s="9">
        <v>622749803.39</v>
      </c>
      <c r="D261" s="16"/>
      <c r="E261" s="11">
        <f>资产表!C261-C261</f>
        <v>252813792.5</v>
      </c>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c r="AG261" s="19"/>
      <c r="AH261" s="19"/>
      <c r="AI261" s="19"/>
      <c r="AJ261" s="19"/>
      <c r="AK261" s="19"/>
      <c r="AL261" s="19"/>
      <c r="AM261" s="19"/>
    </row>
    <row r="262" spans="1:39">
      <c r="A262" s="3"/>
      <c r="B262" s="13">
        <v>2016</v>
      </c>
      <c r="C262" s="9">
        <v>518234026.83</v>
      </c>
      <c r="D262" s="16"/>
      <c r="E262" s="11">
        <f>资产表!C262-C262</f>
        <v>395752873.23</v>
      </c>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c r="AG262" s="19"/>
      <c r="AH262" s="19"/>
      <c r="AI262" s="19"/>
      <c r="AJ262" s="19"/>
      <c r="AK262" s="19"/>
      <c r="AL262" s="19"/>
      <c r="AM262" s="19"/>
    </row>
    <row r="263" spans="1:39">
      <c r="A263" s="3"/>
      <c r="B263" s="13">
        <v>2015</v>
      </c>
      <c r="C263" s="9">
        <v>315294327.47</v>
      </c>
      <c r="D263" s="16"/>
      <c r="E263" s="11">
        <f>资产表!C263-C263</f>
        <v>417080915.95</v>
      </c>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c r="AG263" s="19"/>
      <c r="AH263" s="19"/>
      <c r="AI263" s="19"/>
      <c r="AJ263" s="19"/>
      <c r="AK263" s="19"/>
      <c r="AL263" s="19"/>
      <c r="AM263" s="19"/>
    </row>
    <row r="264" spans="1:39">
      <c r="A264" s="3"/>
      <c r="B264" s="13">
        <v>2014</v>
      </c>
      <c r="C264" s="9">
        <v>295981462</v>
      </c>
      <c r="D264" s="16"/>
      <c r="E264" s="11">
        <f>资产表!C264-C264</f>
        <v>435359509.71</v>
      </c>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c r="AG264" s="19"/>
      <c r="AH264" s="19"/>
      <c r="AI264" s="19"/>
      <c r="AJ264" s="19"/>
      <c r="AK264" s="19"/>
      <c r="AL264" s="19"/>
      <c r="AM264" s="19"/>
    </row>
    <row r="265" spans="1:39">
      <c r="A265" s="3"/>
      <c r="B265" s="13">
        <v>2013</v>
      </c>
      <c r="C265" s="9">
        <v>461726454</v>
      </c>
      <c r="D265" s="16"/>
      <c r="E265" s="11">
        <f>资产表!C265-C265</f>
        <v>592414999.62</v>
      </c>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c r="AG265" s="19"/>
      <c r="AH265" s="19"/>
      <c r="AI265" s="19"/>
      <c r="AJ265" s="19"/>
      <c r="AK265" s="19"/>
      <c r="AL265" s="19"/>
      <c r="AM265" s="19"/>
    </row>
    <row r="266" spans="1:39">
      <c r="A266" s="3"/>
      <c r="B266" s="13">
        <v>2012</v>
      </c>
      <c r="C266" s="9">
        <v>451076573</v>
      </c>
      <c r="D266" s="16"/>
      <c r="E266" s="11">
        <f>资产表!C266-C266</f>
        <v>709132478.82</v>
      </c>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c r="AG266" s="19"/>
      <c r="AH266" s="19"/>
      <c r="AI266" s="19"/>
      <c r="AJ266" s="19"/>
      <c r="AK266" s="19"/>
      <c r="AL266" s="19"/>
      <c r="AM266" s="19"/>
    </row>
    <row r="267" spans="1:39">
      <c r="A267" s="3"/>
      <c r="B267" s="13">
        <v>2011</v>
      </c>
      <c r="D267" s="16"/>
      <c r="E267" s="11">
        <f>资产表!C267-C267</f>
        <v>0</v>
      </c>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c r="AG267" s="19"/>
      <c r="AH267" s="19"/>
      <c r="AI267" s="19"/>
      <c r="AJ267" s="19"/>
      <c r="AK267" s="19"/>
      <c r="AL267" s="19"/>
      <c r="AM267" s="19"/>
    </row>
    <row r="268" spans="1:39">
      <c r="A268" s="3"/>
      <c r="B268" s="13">
        <v>2010</v>
      </c>
      <c r="D268" s="16"/>
      <c r="E268" s="11">
        <f>资产表!C268-C268</f>
        <v>0</v>
      </c>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c r="AG268" s="19"/>
      <c r="AH268" s="19"/>
      <c r="AI268" s="19"/>
      <c r="AJ268" s="19"/>
      <c r="AK268" s="19"/>
      <c r="AL268" s="19"/>
      <c r="AM268" s="19"/>
    </row>
    <row r="269" spans="1:39">
      <c r="A269" s="3" t="s">
        <v>75</v>
      </c>
      <c r="B269" s="13">
        <v>2023</v>
      </c>
      <c r="C269" s="9">
        <v>245597125.33</v>
      </c>
      <c r="D269" s="16"/>
      <c r="E269" s="11">
        <f>资产表!C269-C269</f>
        <v>1027790113.32</v>
      </c>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c r="AG269" s="19"/>
      <c r="AH269" s="19"/>
      <c r="AI269" s="19"/>
      <c r="AJ269" s="19"/>
      <c r="AK269" s="19"/>
      <c r="AL269" s="19"/>
      <c r="AM269" s="19"/>
    </row>
    <row r="270" spans="1:39">
      <c r="A270" s="3"/>
      <c r="B270" s="13">
        <v>2022</v>
      </c>
      <c r="C270" s="9">
        <v>191284332.89</v>
      </c>
      <c r="D270" s="16"/>
      <c r="E270" s="11">
        <f>资产表!C270-C270</f>
        <v>983271176.94</v>
      </c>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c r="AG270" s="19"/>
      <c r="AH270" s="19"/>
      <c r="AI270" s="19"/>
      <c r="AJ270" s="19"/>
      <c r="AK270" s="19"/>
      <c r="AL270" s="19"/>
      <c r="AM270" s="19"/>
    </row>
    <row r="271" spans="1:39">
      <c r="A271" s="3"/>
      <c r="B271" s="13">
        <v>2021</v>
      </c>
      <c r="C271" s="9">
        <v>43052806.74</v>
      </c>
      <c r="D271" s="16"/>
      <c r="E271" s="11">
        <f>资产表!C271-C271</f>
        <v>1022087804.56</v>
      </c>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c r="AG271" s="19"/>
      <c r="AH271" s="19"/>
      <c r="AI271" s="19"/>
      <c r="AJ271" s="19"/>
      <c r="AK271" s="19"/>
      <c r="AL271" s="19"/>
      <c r="AM271" s="19"/>
    </row>
    <row r="272" spans="1:39">
      <c r="A272" s="3"/>
      <c r="B272" s="13">
        <v>2020</v>
      </c>
      <c r="C272" s="9">
        <v>-492392671.09</v>
      </c>
      <c r="D272" s="16"/>
      <c r="E272" s="11">
        <f>资产表!C272-C272</f>
        <v>1714765453.71</v>
      </c>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c r="AG272" s="19"/>
      <c r="AH272" s="19"/>
      <c r="AI272" s="19"/>
      <c r="AJ272" s="19"/>
      <c r="AK272" s="19"/>
      <c r="AL272" s="19"/>
      <c r="AM272" s="19"/>
    </row>
    <row r="273" spans="1:39">
      <c r="A273" s="3"/>
      <c r="B273" s="13">
        <v>2019</v>
      </c>
      <c r="C273" s="9">
        <v>123210362.03</v>
      </c>
      <c r="D273" s="16"/>
      <c r="E273" s="11">
        <f>资产表!C273-C273</f>
        <v>1752290867.47</v>
      </c>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c r="AG273" s="19"/>
      <c r="AH273" s="19"/>
      <c r="AI273" s="19"/>
      <c r="AJ273" s="19"/>
      <c r="AK273" s="19"/>
      <c r="AL273" s="19"/>
      <c r="AM273" s="19"/>
    </row>
    <row r="274" spans="1:39">
      <c r="A274" s="3"/>
      <c r="B274" s="13">
        <v>2018</v>
      </c>
      <c r="C274" s="9">
        <v>125849935.42</v>
      </c>
      <c r="D274" s="16"/>
      <c r="E274" s="11">
        <f>资产表!C274-C274</f>
        <v>2670710016.97</v>
      </c>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c r="AG274" s="19"/>
      <c r="AH274" s="19"/>
      <c r="AI274" s="19"/>
      <c r="AJ274" s="19"/>
      <c r="AK274" s="19"/>
      <c r="AL274" s="19"/>
      <c r="AM274" s="19"/>
    </row>
    <row r="275" spans="1:39">
      <c r="A275" s="3"/>
      <c r="B275" s="13">
        <v>2017</v>
      </c>
      <c r="C275" s="9">
        <v>896117743.89</v>
      </c>
      <c r="D275" s="16"/>
      <c r="E275" s="11">
        <f>资产表!C275-C275</f>
        <v>2788189911.88</v>
      </c>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c r="AG275" s="19"/>
      <c r="AH275" s="19"/>
      <c r="AI275" s="19"/>
      <c r="AJ275" s="19"/>
      <c r="AK275" s="19"/>
      <c r="AL275" s="19"/>
      <c r="AM275" s="19"/>
    </row>
    <row r="276" spans="1:39">
      <c r="A276" s="3"/>
      <c r="B276" s="13">
        <v>2016</v>
      </c>
      <c r="C276" s="9">
        <v>1208181947.28</v>
      </c>
      <c r="D276" s="16"/>
      <c r="E276" s="11">
        <f>资产表!C276-C276</f>
        <v>2140781108.83</v>
      </c>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c r="AG276" s="19"/>
      <c r="AH276" s="19"/>
      <c r="AI276" s="19"/>
      <c r="AJ276" s="19"/>
      <c r="AK276" s="19"/>
      <c r="AL276" s="19"/>
      <c r="AM276" s="19"/>
    </row>
    <row r="277" spans="1:39">
      <c r="A277" s="3"/>
      <c r="B277" s="13">
        <v>2015</v>
      </c>
      <c r="C277" s="9">
        <v>1102712312.37</v>
      </c>
      <c r="D277" s="16"/>
      <c r="E277" s="11">
        <f>资产表!C277-C277</f>
        <v>1481866859.82</v>
      </c>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c r="AG277" s="19"/>
      <c r="AH277" s="19"/>
      <c r="AI277" s="19"/>
      <c r="AJ277" s="19"/>
      <c r="AK277" s="19"/>
      <c r="AL277" s="19"/>
      <c r="AM277" s="19"/>
    </row>
    <row r="278" spans="1:39">
      <c r="A278" s="3"/>
      <c r="B278" s="13">
        <v>2014</v>
      </c>
      <c r="C278" s="9">
        <v>1229416420</v>
      </c>
      <c r="D278" s="16"/>
      <c r="E278" s="11">
        <f>资产表!C278-C278</f>
        <v>1373772743.76</v>
      </c>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c r="AG278" s="19"/>
      <c r="AH278" s="19"/>
      <c r="AI278" s="19"/>
      <c r="AJ278" s="19"/>
      <c r="AK278" s="19"/>
      <c r="AL278" s="19"/>
      <c r="AM278" s="19"/>
    </row>
    <row r="279" spans="1:39">
      <c r="A279" s="3"/>
      <c r="B279" s="13">
        <v>2013</v>
      </c>
      <c r="C279" s="9">
        <v>586435428</v>
      </c>
      <c r="D279" s="16"/>
      <c r="E279" s="11">
        <f>资产表!C279-C279</f>
        <v>414787355.57</v>
      </c>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c r="AG279" s="19"/>
      <c r="AH279" s="19"/>
      <c r="AI279" s="19"/>
      <c r="AJ279" s="19"/>
      <c r="AK279" s="19"/>
      <c r="AL279" s="19"/>
      <c r="AM279" s="19"/>
    </row>
    <row r="280" spans="1:39">
      <c r="A280" s="3"/>
      <c r="B280" s="13">
        <v>2012</v>
      </c>
      <c r="C280" s="9">
        <v>500779963</v>
      </c>
      <c r="D280" s="16"/>
      <c r="E280" s="11">
        <f>资产表!C280-C280</f>
        <v>158965213.62</v>
      </c>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c r="AG280" s="19"/>
      <c r="AH280" s="19"/>
      <c r="AI280" s="19"/>
      <c r="AJ280" s="19"/>
      <c r="AK280" s="19"/>
      <c r="AL280" s="19"/>
      <c r="AM280" s="19"/>
    </row>
    <row r="281" spans="1:39">
      <c r="A281" s="3"/>
      <c r="B281" s="13">
        <v>2011</v>
      </c>
      <c r="D281" s="16"/>
      <c r="E281" s="11">
        <f>资产表!C281-C281</f>
        <v>0</v>
      </c>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c r="AG281" s="19"/>
      <c r="AH281" s="19"/>
      <c r="AI281" s="19"/>
      <c r="AJ281" s="19"/>
      <c r="AK281" s="19"/>
      <c r="AL281" s="19"/>
      <c r="AM281" s="19"/>
    </row>
    <row r="282" spans="1:39">
      <c r="A282" s="3"/>
      <c r="B282" s="13">
        <v>2010</v>
      </c>
      <c r="D282" s="16"/>
      <c r="E282" s="11">
        <f>资产表!C282-C282</f>
        <v>0</v>
      </c>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c r="AG282" s="19"/>
      <c r="AH282" s="19"/>
      <c r="AI282" s="19"/>
      <c r="AJ282" s="19"/>
      <c r="AK282" s="19"/>
      <c r="AL282" s="19"/>
      <c r="AM282" s="19"/>
    </row>
    <row r="283" spans="1:39">
      <c r="A283" s="3" t="s">
        <v>76</v>
      </c>
      <c r="B283" s="13">
        <v>2023</v>
      </c>
      <c r="C283" s="9">
        <v>1001529433.58</v>
      </c>
      <c r="D283" s="16"/>
      <c r="E283" s="11">
        <f>资产表!C283-C283</f>
        <v>293951266.3</v>
      </c>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c r="AG283" s="19"/>
      <c r="AH283" s="19"/>
      <c r="AI283" s="19"/>
      <c r="AJ283" s="19"/>
      <c r="AK283" s="19"/>
      <c r="AL283" s="19"/>
      <c r="AM283" s="19"/>
    </row>
    <row r="284" spans="1:39">
      <c r="A284" s="3"/>
      <c r="B284" s="13">
        <v>2022</v>
      </c>
      <c r="C284" s="9">
        <v>1045270589.1</v>
      </c>
      <c r="D284" s="16"/>
      <c r="E284" s="11">
        <f>资产表!C284-C284</f>
        <v>384678274.32</v>
      </c>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c r="AG284" s="19"/>
      <c r="AH284" s="19"/>
      <c r="AI284" s="19"/>
      <c r="AJ284" s="19"/>
      <c r="AK284" s="19"/>
      <c r="AL284" s="19"/>
      <c r="AM284" s="19"/>
    </row>
    <row r="285" spans="1:39">
      <c r="A285" s="3"/>
      <c r="B285" s="13">
        <v>2021</v>
      </c>
      <c r="C285" s="9">
        <v>1062708393.48</v>
      </c>
      <c r="D285" s="16"/>
      <c r="E285" s="11">
        <f>资产表!C285-C285</f>
        <v>600120426.35</v>
      </c>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c r="AG285" s="19"/>
      <c r="AH285" s="19"/>
      <c r="AI285" s="19"/>
      <c r="AJ285" s="19"/>
      <c r="AK285" s="19"/>
      <c r="AL285" s="19"/>
      <c r="AM285" s="19"/>
    </row>
    <row r="286" spans="1:39">
      <c r="A286" s="3"/>
      <c r="B286" s="13">
        <v>2020</v>
      </c>
      <c r="C286" s="9">
        <v>1035955712.35</v>
      </c>
      <c r="D286" s="16"/>
      <c r="E286" s="11">
        <f>资产表!C286-C286</f>
        <v>597372392.68</v>
      </c>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c r="AG286" s="19"/>
      <c r="AH286" s="19"/>
      <c r="AI286" s="19"/>
      <c r="AJ286" s="19"/>
      <c r="AK286" s="19"/>
      <c r="AL286" s="19"/>
      <c r="AM286" s="19"/>
    </row>
    <row r="287" spans="1:39">
      <c r="A287" s="3"/>
      <c r="B287" s="13">
        <v>2019</v>
      </c>
      <c r="C287" s="17" t="s">
        <v>110</v>
      </c>
      <c r="D287" s="16"/>
      <c r="E287" s="11" t="e">
        <f>资产表!C287-C287</f>
        <v>#VALUE!</v>
      </c>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c r="AG287" s="19"/>
      <c r="AH287" s="19"/>
      <c r="AI287" s="19"/>
      <c r="AJ287" s="19"/>
      <c r="AK287" s="19"/>
      <c r="AL287" s="19"/>
      <c r="AM287" s="19"/>
    </row>
    <row r="288" spans="1:39">
      <c r="A288" s="3"/>
      <c r="B288" s="13">
        <v>2018</v>
      </c>
      <c r="C288" s="17" t="s">
        <v>110</v>
      </c>
      <c r="D288" s="16"/>
      <c r="E288" s="11" t="e">
        <f>资产表!C288-C288</f>
        <v>#VALUE!</v>
      </c>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c r="AG288" s="19"/>
      <c r="AH288" s="19"/>
      <c r="AI288" s="19"/>
      <c r="AJ288" s="19"/>
      <c r="AK288" s="19"/>
      <c r="AL288" s="19"/>
      <c r="AM288" s="19"/>
    </row>
    <row r="289" spans="1:39">
      <c r="A289" s="3"/>
      <c r="B289" s="13">
        <v>2017</v>
      </c>
      <c r="C289" s="17" t="s">
        <v>110</v>
      </c>
      <c r="D289" s="16"/>
      <c r="E289" s="11" t="e">
        <f>资产表!C289-C289</f>
        <v>#VALUE!</v>
      </c>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c r="AE289" s="19"/>
      <c r="AF289" s="19"/>
      <c r="AG289" s="19"/>
      <c r="AH289" s="19"/>
      <c r="AI289" s="19"/>
      <c r="AJ289" s="19"/>
      <c r="AK289" s="19"/>
      <c r="AL289" s="19"/>
      <c r="AM289" s="19"/>
    </row>
    <row r="290" spans="1:39">
      <c r="A290" s="3"/>
      <c r="B290" s="13">
        <v>2016</v>
      </c>
      <c r="C290" s="17" t="s">
        <v>110</v>
      </c>
      <c r="D290" s="16"/>
      <c r="E290" s="11" t="e">
        <f>资产表!C290-C290</f>
        <v>#VALUE!</v>
      </c>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c r="AE290" s="19"/>
      <c r="AF290" s="19"/>
      <c r="AG290" s="19"/>
      <c r="AH290" s="19"/>
      <c r="AI290" s="19"/>
      <c r="AJ290" s="19"/>
      <c r="AK290" s="19"/>
      <c r="AL290" s="19"/>
      <c r="AM290" s="19"/>
    </row>
    <row r="291" spans="1:39">
      <c r="A291" s="3"/>
      <c r="B291" s="13">
        <v>2015</v>
      </c>
      <c r="C291" s="17" t="s">
        <v>110</v>
      </c>
      <c r="D291" s="16"/>
      <c r="E291" s="11" t="e">
        <f>资产表!C291-C291</f>
        <v>#VALUE!</v>
      </c>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c r="AG291" s="19"/>
      <c r="AH291" s="19"/>
      <c r="AI291" s="19"/>
      <c r="AJ291" s="19"/>
      <c r="AK291" s="19"/>
      <c r="AL291" s="19"/>
      <c r="AM291" s="19"/>
    </row>
    <row r="292" spans="1:39">
      <c r="A292" s="3"/>
      <c r="B292" s="13">
        <v>2014</v>
      </c>
      <c r="C292" s="17" t="s">
        <v>110</v>
      </c>
      <c r="D292" s="16"/>
      <c r="E292" s="11" t="e">
        <f>资产表!C292-C292</f>
        <v>#VALUE!</v>
      </c>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row>
    <row r="293" spans="1:39">
      <c r="A293" s="3"/>
      <c r="B293" s="13">
        <v>2013</v>
      </c>
      <c r="C293" s="17" t="s">
        <v>110</v>
      </c>
      <c r="D293" s="16"/>
      <c r="E293" s="11" t="e">
        <f>资产表!C293-C293</f>
        <v>#VALUE!</v>
      </c>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c r="AG293" s="19"/>
      <c r="AH293" s="19"/>
      <c r="AI293" s="19"/>
      <c r="AJ293" s="19"/>
      <c r="AK293" s="19"/>
      <c r="AL293" s="19"/>
      <c r="AM293" s="19"/>
    </row>
    <row r="294" spans="1:39">
      <c r="A294" s="3"/>
      <c r="B294" s="13">
        <v>2012</v>
      </c>
      <c r="C294" s="17" t="s">
        <v>110</v>
      </c>
      <c r="D294" s="16"/>
      <c r="E294" s="11" t="e">
        <f>资产表!C294-C294</f>
        <v>#VALUE!</v>
      </c>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c r="AE294" s="19"/>
      <c r="AF294" s="19"/>
      <c r="AG294" s="19"/>
      <c r="AH294" s="19"/>
      <c r="AI294" s="19"/>
      <c r="AJ294" s="19"/>
      <c r="AK294" s="19"/>
      <c r="AL294" s="19"/>
      <c r="AM294" s="19"/>
    </row>
    <row r="295" spans="1:39">
      <c r="A295" s="3"/>
      <c r="B295" s="13">
        <v>2011</v>
      </c>
      <c r="D295" s="16"/>
      <c r="E295" s="11">
        <f>资产表!C295-C295</f>
        <v>0</v>
      </c>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c r="AE295" s="19"/>
      <c r="AF295" s="19"/>
      <c r="AG295" s="19"/>
      <c r="AH295" s="19"/>
      <c r="AI295" s="19"/>
      <c r="AJ295" s="19"/>
      <c r="AK295" s="19"/>
      <c r="AL295" s="19"/>
      <c r="AM295" s="19"/>
    </row>
    <row r="296" spans="1:39">
      <c r="A296" s="3"/>
      <c r="B296" s="13">
        <v>2010</v>
      </c>
      <c r="D296" s="16"/>
      <c r="E296" s="11">
        <f>资产表!C296-C296</f>
        <v>0</v>
      </c>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c r="AE296" s="19"/>
      <c r="AF296" s="19"/>
      <c r="AG296" s="19"/>
      <c r="AH296" s="19"/>
      <c r="AI296" s="19"/>
      <c r="AJ296" s="19"/>
      <c r="AK296" s="19"/>
      <c r="AL296" s="19"/>
      <c r="AM296" s="19"/>
    </row>
    <row r="297" spans="1:39">
      <c r="A297" s="3" t="s">
        <v>77</v>
      </c>
      <c r="B297" s="13">
        <v>2023</v>
      </c>
      <c r="C297" s="9">
        <v>361281065.74</v>
      </c>
      <c r="D297" s="16"/>
      <c r="E297" s="11">
        <f>资产表!C297-C297</f>
        <v>275969695.22</v>
      </c>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c r="AE297" s="19"/>
      <c r="AF297" s="19"/>
      <c r="AG297" s="19"/>
      <c r="AH297" s="19"/>
      <c r="AI297" s="19"/>
      <c r="AJ297" s="19"/>
      <c r="AK297" s="19"/>
      <c r="AL297" s="19"/>
      <c r="AM297" s="19"/>
    </row>
    <row r="298" spans="1:39">
      <c r="A298" s="3"/>
      <c r="B298" s="13">
        <v>2022</v>
      </c>
      <c r="C298" s="9">
        <v>523962978.94</v>
      </c>
      <c r="D298" s="16"/>
      <c r="E298" s="11">
        <f>资产表!C298-C298</f>
        <v>178353512.7</v>
      </c>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c r="AE298" s="19"/>
      <c r="AF298" s="19"/>
      <c r="AG298" s="19"/>
      <c r="AH298" s="19"/>
      <c r="AI298" s="19"/>
      <c r="AJ298" s="19"/>
      <c r="AK298" s="19"/>
      <c r="AL298" s="19"/>
      <c r="AM298" s="19"/>
    </row>
    <row r="299" spans="1:39">
      <c r="A299" s="3"/>
      <c r="B299" s="13">
        <v>2021</v>
      </c>
      <c r="C299" s="9">
        <v>724012221.83</v>
      </c>
      <c r="D299" s="16"/>
      <c r="E299" s="11">
        <f>资产表!C299-C299</f>
        <v>252181201.46</v>
      </c>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c r="AE299" s="19"/>
      <c r="AF299" s="19"/>
      <c r="AG299" s="19"/>
      <c r="AH299" s="19"/>
      <c r="AI299" s="19"/>
      <c r="AJ299" s="19"/>
      <c r="AK299" s="19"/>
      <c r="AL299" s="19"/>
      <c r="AM299" s="19"/>
    </row>
    <row r="300" spans="1:39">
      <c r="A300" s="3"/>
      <c r="B300" s="13">
        <v>2020</v>
      </c>
      <c r="C300" s="9">
        <v>787808073.29</v>
      </c>
      <c r="D300" s="16"/>
      <c r="E300" s="11">
        <f>资产表!C300-C300</f>
        <v>260714181.54</v>
      </c>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c r="AE300" s="19"/>
      <c r="AF300" s="19"/>
      <c r="AG300" s="19"/>
      <c r="AH300" s="19"/>
      <c r="AI300" s="19"/>
      <c r="AJ300" s="19"/>
      <c r="AK300" s="19"/>
      <c r="AL300" s="19"/>
      <c r="AM300" s="19"/>
    </row>
    <row r="301" spans="1:39">
      <c r="A301" s="3"/>
      <c r="B301" s="13">
        <v>2019</v>
      </c>
      <c r="C301" s="9">
        <v>808648937.15</v>
      </c>
      <c r="D301" s="16"/>
      <c r="E301" s="11">
        <f>资产表!C301-C301</f>
        <v>326069853.08</v>
      </c>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c r="AE301" s="19"/>
      <c r="AF301" s="19"/>
      <c r="AG301" s="19"/>
      <c r="AH301" s="19"/>
      <c r="AI301" s="19"/>
      <c r="AJ301" s="19"/>
      <c r="AK301" s="19"/>
      <c r="AL301" s="19"/>
      <c r="AM301" s="19"/>
    </row>
    <row r="302" spans="1:39">
      <c r="A302" s="3"/>
      <c r="B302" s="13">
        <v>2018</v>
      </c>
      <c r="C302" s="9">
        <v>871715543.27</v>
      </c>
      <c r="D302" s="16"/>
      <c r="E302" s="11">
        <f>资产表!C302-C302</f>
        <v>405774854.19</v>
      </c>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c r="AE302" s="19"/>
      <c r="AF302" s="19"/>
      <c r="AG302" s="19"/>
      <c r="AH302" s="19"/>
      <c r="AI302" s="19"/>
      <c r="AJ302" s="19"/>
      <c r="AK302" s="19"/>
      <c r="AL302" s="19"/>
      <c r="AM302" s="19"/>
    </row>
    <row r="303" spans="1:39">
      <c r="A303" s="3"/>
      <c r="B303" s="13">
        <v>2017</v>
      </c>
      <c r="C303" s="9">
        <v>856335169</v>
      </c>
      <c r="D303" s="16"/>
      <c r="E303" s="11">
        <f>资产表!C303-C303</f>
        <v>295530440.89</v>
      </c>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c r="AG303" s="19"/>
      <c r="AH303" s="19"/>
      <c r="AI303" s="19"/>
      <c r="AJ303" s="19"/>
      <c r="AK303" s="19"/>
      <c r="AL303" s="19"/>
      <c r="AM303" s="19"/>
    </row>
    <row r="304" spans="1:39">
      <c r="A304" s="3"/>
      <c r="B304" s="13">
        <v>2016</v>
      </c>
      <c r="C304" s="9">
        <v>817279840.19</v>
      </c>
      <c r="D304" s="16"/>
      <c r="E304" s="11">
        <f>资产表!C304-C304</f>
        <v>61828841.2399999</v>
      </c>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c r="AG304" s="19"/>
      <c r="AH304" s="19"/>
      <c r="AI304" s="19"/>
      <c r="AJ304" s="19"/>
      <c r="AK304" s="19"/>
      <c r="AL304" s="19"/>
      <c r="AM304" s="19"/>
    </row>
    <row r="305" spans="1:39">
      <c r="A305" s="3"/>
      <c r="B305" s="13">
        <v>2015</v>
      </c>
      <c r="C305" s="9">
        <v>985869251.02</v>
      </c>
      <c r="D305" s="16"/>
      <c r="E305" s="11">
        <f>资产表!C305-C305</f>
        <v>120942624.78</v>
      </c>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c r="AG305" s="19"/>
      <c r="AH305" s="19"/>
      <c r="AI305" s="19"/>
      <c r="AJ305" s="19"/>
      <c r="AK305" s="19"/>
      <c r="AL305" s="19"/>
      <c r="AM305" s="19"/>
    </row>
    <row r="306" spans="1:39">
      <c r="A306" s="3"/>
      <c r="B306" s="13">
        <v>2014</v>
      </c>
      <c r="C306" s="9">
        <v>544451350</v>
      </c>
      <c r="D306" s="16"/>
      <c r="E306" s="11">
        <f>资产表!C306-C306</f>
        <v>215167217.09</v>
      </c>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c r="AE306" s="19"/>
      <c r="AF306" s="19"/>
      <c r="AG306" s="19"/>
      <c r="AH306" s="19"/>
      <c r="AI306" s="19"/>
      <c r="AJ306" s="19"/>
      <c r="AK306" s="19"/>
      <c r="AL306" s="19"/>
      <c r="AM306" s="19"/>
    </row>
    <row r="307" spans="1:39">
      <c r="A307" s="3"/>
      <c r="B307" s="13">
        <v>2013</v>
      </c>
      <c r="C307" s="9">
        <v>466740367</v>
      </c>
      <c r="D307" s="16"/>
      <c r="E307" s="11">
        <f>资产表!C307-C307</f>
        <v>159380184.73</v>
      </c>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c r="AE307" s="19"/>
      <c r="AF307" s="19"/>
      <c r="AG307" s="19"/>
      <c r="AH307" s="19"/>
      <c r="AI307" s="19"/>
      <c r="AJ307" s="19"/>
      <c r="AK307" s="19"/>
      <c r="AL307" s="19"/>
      <c r="AM307" s="19"/>
    </row>
    <row r="308" spans="1:39">
      <c r="A308" s="3"/>
      <c r="B308" s="13">
        <v>2012</v>
      </c>
      <c r="C308" s="9">
        <v>381076905</v>
      </c>
      <c r="D308" s="16"/>
      <c r="E308" s="11">
        <f>资产表!C308-C308</f>
        <v>150611195.06</v>
      </c>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c r="AE308" s="19"/>
      <c r="AF308" s="19"/>
      <c r="AG308" s="19"/>
      <c r="AH308" s="19"/>
      <c r="AI308" s="19"/>
      <c r="AJ308" s="19"/>
      <c r="AK308" s="19"/>
      <c r="AL308" s="19"/>
      <c r="AM308" s="19"/>
    </row>
    <row r="309" spans="1:39">
      <c r="A309" s="3"/>
      <c r="B309" s="13">
        <v>2011</v>
      </c>
      <c r="D309" s="16"/>
      <c r="E309" s="11">
        <f>资产表!C309-C309</f>
        <v>0</v>
      </c>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c r="AE309" s="19"/>
      <c r="AF309" s="19"/>
      <c r="AG309" s="19"/>
      <c r="AH309" s="19"/>
      <c r="AI309" s="19"/>
      <c r="AJ309" s="19"/>
      <c r="AK309" s="19"/>
      <c r="AL309" s="19"/>
      <c r="AM309" s="19"/>
    </row>
    <row r="310" spans="1:39">
      <c r="A310" s="3"/>
      <c r="B310" s="13">
        <v>2010</v>
      </c>
      <c r="D310" s="16"/>
      <c r="E310" s="11">
        <f>资产表!C310-C310</f>
        <v>0</v>
      </c>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c r="AE310" s="19"/>
      <c r="AF310" s="19"/>
      <c r="AG310" s="19"/>
      <c r="AH310" s="19"/>
      <c r="AI310" s="19"/>
      <c r="AJ310" s="19"/>
      <c r="AK310" s="19"/>
      <c r="AL310" s="19"/>
      <c r="AM310" s="19"/>
    </row>
    <row r="311" spans="1:39">
      <c r="A311" s="3" t="s">
        <v>78</v>
      </c>
      <c r="B311" s="13">
        <v>2023</v>
      </c>
      <c r="C311" s="9">
        <v>-13801095.1</v>
      </c>
      <c r="D311" s="16"/>
      <c r="E311" s="11">
        <f>资产表!C311-C311</f>
        <v>410191367.9</v>
      </c>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c r="AE311" s="19"/>
      <c r="AF311" s="19"/>
      <c r="AG311" s="19"/>
      <c r="AH311" s="19"/>
      <c r="AI311" s="19"/>
      <c r="AJ311" s="19"/>
      <c r="AK311" s="19"/>
      <c r="AL311" s="19"/>
      <c r="AM311" s="19"/>
    </row>
    <row r="312" spans="1:39">
      <c r="A312" s="3"/>
      <c r="B312" s="13">
        <v>2022</v>
      </c>
      <c r="C312" s="9">
        <v>21145881.12</v>
      </c>
      <c r="D312" s="16"/>
      <c r="E312" s="11">
        <f>资产表!C312-C312</f>
        <v>411934661.03</v>
      </c>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c r="AE312" s="19"/>
      <c r="AF312" s="19"/>
      <c r="AG312" s="19"/>
      <c r="AH312" s="19"/>
      <c r="AI312" s="19"/>
      <c r="AJ312" s="19"/>
      <c r="AK312" s="19"/>
      <c r="AL312" s="19"/>
      <c r="AM312" s="19"/>
    </row>
    <row r="313" spans="1:39">
      <c r="A313" s="3"/>
      <c r="B313" s="13">
        <v>2021</v>
      </c>
      <c r="C313" s="9">
        <v>55847592.5</v>
      </c>
      <c r="D313" s="16"/>
      <c r="E313" s="11">
        <f>资产表!C313-C313</f>
        <v>310799949.08</v>
      </c>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c r="AE313" s="19"/>
      <c r="AF313" s="19"/>
      <c r="AG313" s="19"/>
      <c r="AH313" s="19"/>
      <c r="AI313" s="19"/>
      <c r="AJ313" s="19"/>
      <c r="AK313" s="19"/>
      <c r="AL313" s="19"/>
      <c r="AM313" s="19"/>
    </row>
    <row r="314" spans="1:39">
      <c r="A314" s="3"/>
      <c r="B314" s="13">
        <v>2020</v>
      </c>
      <c r="C314" s="9">
        <v>44955830.77</v>
      </c>
      <c r="D314" s="16"/>
      <c r="E314" s="11">
        <f>资产表!C314-C314</f>
        <v>300374968.37</v>
      </c>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c r="AE314" s="19"/>
      <c r="AF314" s="19"/>
      <c r="AG314" s="19"/>
      <c r="AH314" s="19"/>
      <c r="AI314" s="19"/>
      <c r="AJ314" s="19"/>
      <c r="AK314" s="19"/>
      <c r="AL314" s="19"/>
      <c r="AM314" s="19"/>
    </row>
    <row r="315" spans="1:39">
      <c r="A315" s="3"/>
      <c r="B315" s="13">
        <v>2019</v>
      </c>
      <c r="C315" s="9">
        <v>-25754183.81</v>
      </c>
      <c r="D315" s="16"/>
      <c r="E315" s="11">
        <f>资产表!C315-C315</f>
        <v>176344521.98</v>
      </c>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c r="AE315" s="19"/>
      <c r="AF315" s="19"/>
      <c r="AG315" s="19"/>
      <c r="AH315" s="19"/>
      <c r="AI315" s="19"/>
      <c r="AJ315" s="19"/>
      <c r="AK315" s="19"/>
      <c r="AL315" s="19"/>
      <c r="AM315" s="19"/>
    </row>
    <row r="316" spans="1:39">
      <c r="A316" s="3"/>
      <c r="B316" s="13">
        <v>2018</v>
      </c>
      <c r="C316" s="9">
        <v>17170487.74</v>
      </c>
      <c r="D316" s="16"/>
      <c r="E316" s="11">
        <f>资产表!C316-C316</f>
        <v>271813280.71</v>
      </c>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c r="AE316" s="19"/>
      <c r="AF316" s="19"/>
      <c r="AG316" s="19"/>
      <c r="AH316" s="19"/>
      <c r="AI316" s="19"/>
      <c r="AJ316" s="19"/>
      <c r="AK316" s="19"/>
      <c r="AL316" s="19"/>
      <c r="AM316" s="19"/>
    </row>
    <row r="317" spans="1:39">
      <c r="A317" s="3"/>
      <c r="B317" s="13">
        <v>2017</v>
      </c>
      <c r="C317" s="9">
        <v>403980930.34</v>
      </c>
      <c r="D317" s="16"/>
      <c r="E317" s="11">
        <f>资产表!C317-C317</f>
        <v>4143607241.41</v>
      </c>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c r="AE317" s="19"/>
      <c r="AF317" s="19"/>
      <c r="AG317" s="19"/>
      <c r="AH317" s="19"/>
      <c r="AI317" s="19"/>
      <c r="AJ317" s="19"/>
      <c r="AK317" s="19"/>
      <c r="AL317" s="19"/>
      <c r="AM317" s="19"/>
    </row>
    <row r="318" spans="1:39">
      <c r="A318" s="3"/>
      <c r="B318" s="13">
        <v>2016</v>
      </c>
      <c r="C318" s="9">
        <v>304671969.97</v>
      </c>
      <c r="D318" s="16"/>
      <c r="E318" s="11">
        <f>资产表!C318-C318</f>
        <v>166955737.53</v>
      </c>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c r="AE318" s="19"/>
      <c r="AF318" s="19"/>
      <c r="AG318" s="19"/>
      <c r="AH318" s="19"/>
      <c r="AI318" s="19"/>
      <c r="AJ318" s="19"/>
      <c r="AK318" s="19"/>
      <c r="AL318" s="19"/>
      <c r="AM318" s="19"/>
    </row>
    <row r="319" spans="1:39">
      <c r="A319" s="3"/>
      <c r="B319" s="13">
        <v>2015</v>
      </c>
      <c r="C319" s="9">
        <v>293138423.28</v>
      </c>
      <c r="D319" s="16"/>
      <c r="E319" s="11">
        <f>资产表!C319-C319</f>
        <v>110057007.35</v>
      </c>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c r="AE319" s="19"/>
      <c r="AF319" s="19"/>
      <c r="AG319" s="19"/>
      <c r="AH319" s="19"/>
      <c r="AI319" s="19"/>
      <c r="AJ319" s="19"/>
      <c r="AK319" s="19"/>
      <c r="AL319" s="19"/>
      <c r="AM319" s="19"/>
    </row>
    <row r="320" spans="1:39">
      <c r="A320" s="3"/>
      <c r="B320" s="13">
        <v>2014</v>
      </c>
      <c r="C320" s="9">
        <v>320495646</v>
      </c>
      <c r="D320" s="16"/>
      <c r="E320" s="11">
        <f>资产表!C320-C320</f>
        <v>109370623.81</v>
      </c>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c r="AE320" s="19"/>
      <c r="AF320" s="19"/>
      <c r="AG320" s="19"/>
      <c r="AH320" s="19"/>
      <c r="AI320" s="19"/>
      <c r="AJ320" s="19"/>
      <c r="AK320" s="19"/>
      <c r="AL320" s="19"/>
      <c r="AM320" s="19"/>
    </row>
    <row r="321" spans="1:39">
      <c r="A321" s="3"/>
      <c r="B321" s="13">
        <v>2013</v>
      </c>
      <c r="C321" s="9">
        <v>318294670</v>
      </c>
      <c r="D321" s="16"/>
      <c r="E321" s="11">
        <f>资产表!C321-C321</f>
        <v>160189772.87</v>
      </c>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c r="AE321" s="19"/>
      <c r="AF321" s="19"/>
      <c r="AG321" s="19"/>
      <c r="AH321" s="19"/>
      <c r="AI321" s="19"/>
      <c r="AJ321" s="19"/>
      <c r="AK321" s="19"/>
      <c r="AL321" s="19"/>
      <c r="AM321" s="19"/>
    </row>
    <row r="322" spans="1:39">
      <c r="A322" s="3"/>
      <c r="B322" s="13">
        <v>2012</v>
      </c>
      <c r="C322" s="9">
        <v>311097648</v>
      </c>
      <c r="D322" s="16"/>
      <c r="E322" s="11">
        <f>资产表!C322-C322</f>
        <v>188974566.53</v>
      </c>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c r="AE322" s="19"/>
      <c r="AF322" s="19"/>
      <c r="AG322" s="19"/>
      <c r="AH322" s="19"/>
      <c r="AI322" s="19"/>
      <c r="AJ322" s="19"/>
      <c r="AK322" s="19"/>
      <c r="AL322" s="19"/>
      <c r="AM322" s="19"/>
    </row>
    <row r="323" spans="1:39">
      <c r="A323" s="3"/>
      <c r="B323" s="13">
        <v>2011</v>
      </c>
      <c r="D323" s="16"/>
      <c r="E323" s="11">
        <f>资产表!C323-C323</f>
        <v>0</v>
      </c>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c r="AE323" s="19"/>
      <c r="AF323" s="19"/>
      <c r="AG323" s="19"/>
      <c r="AH323" s="19"/>
      <c r="AI323" s="19"/>
      <c r="AJ323" s="19"/>
      <c r="AK323" s="19"/>
      <c r="AL323" s="19"/>
      <c r="AM323" s="19"/>
    </row>
    <row r="324" spans="1:39">
      <c r="A324" s="3"/>
      <c r="B324" s="13">
        <v>2010</v>
      </c>
      <c r="D324" s="16"/>
      <c r="E324" s="11">
        <f>资产表!C324-C324</f>
        <v>0</v>
      </c>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c r="AE324" s="19"/>
      <c r="AF324" s="19"/>
      <c r="AG324" s="19"/>
      <c r="AH324" s="19"/>
      <c r="AI324" s="19"/>
      <c r="AJ324" s="19"/>
      <c r="AK324" s="19"/>
      <c r="AL324" s="19"/>
      <c r="AM324" s="19"/>
    </row>
    <row r="325" spans="1:39">
      <c r="A325" s="3" t="s">
        <v>79</v>
      </c>
      <c r="B325" s="13">
        <v>2023</v>
      </c>
      <c r="C325" s="9">
        <v>233208904.8</v>
      </c>
      <c r="D325" s="16"/>
      <c r="E325" s="11">
        <f>资产表!C325-C325</f>
        <v>493802766.9</v>
      </c>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c r="AE325" s="19"/>
      <c r="AF325" s="19"/>
      <c r="AG325" s="19"/>
      <c r="AH325" s="19"/>
      <c r="AI325" s="19"/>
      <c r="AJ325" s="19"/>
      <c r="AK325" s="19"/>
      <c r="AL325" s="19"/>
      <c r="AM325" s="19"/>
    </row>
    <row r="326" spans="1:39">
      <c r="A326" s="3"/>
      <c r="B326" s="13">
        <v>2022</v>
      </c>
      <c r="C326" s="9">
        <v>330079450.87</v>
      </c>
      <c r="D326" s="16"/>
      <c r="E326" s="11">
        <f>资产表!C326-C326</f>
        <v>558353433.01</v>
      </c>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c r="AE326" s="19"/>
      <c r="AF326" s="19"/>
      <c r="AG326" s="19"/>
      <c r="AH326" s="19"/>
      <c r="AI326" s="19"/>
      <c r="AJ326" s="19"/>
      <c r="AK326" s="19"/>
      <c r="AL326" s="19"/>
      <c r="AM326" s="19"/>
    </row>
    <row r="327" spans="1:39">
      <c r="A327" s="3"/>
      <c r="B327" s="13">
        <v>2021</v>
      </c>
      <c r="C327" s="9">
        <v>292681724.56</v>
      </c>
      <c r="D327" s="16"/>
      <c r="E327" s="11">
        <f>资产表!C327-C327</f>
        <v>508628063.19</v>
      </c>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c r="AE327" s="19"/>
      <c r="AF327" s="19"/>
      <c r="AG327" s="19"/>
      <c r="AH327" s="19"/>
      <c r="AI327" s="19"/>
      <c r="AJ327" s="19"/>
      <c r="AK327" s="19"/>
      <c r="AL327" s="19"/>
      <c r="AM327" s="19"/>
    </row>
    <row r="328" spans="1:39">
      <c r="A328" s="3"/>
      <c r="B328" s="13">
        <v>2020</v>
      </c>
      <c r="C328" s="9">
        <v>285190755.72</v>
      </c>
      <c r="D328" s="16"/>
      <c r="E328" s="11">
        <f>资产表!C328-C328</f>
        <v>568830589.97</v>
      </c>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c r="AE328" s="19"/>
      <c r="AF328" s="19"/>
      <c r="AG328" s="19"/>
      <c r="AH328" s="19"/>
      <c r="AI328" s="19"/>
      <c r="AJ328" s="19"/>
      <c r="AK328" s="19"/>
      <c r="AL328" s="19"/>
      <c r="AM328" s="19"/>
    </row>
    <row r="329" spans="1:39">
      <c r="A329" s="3"/>
      <c r="B329" s="13">
        <v>2019</v>
      </c>
      <c r="C329" s="9">
        <v>455572731.3</v>
      </c>
      <c r="D329" s="16"/>
      <c r="E329" s="11">
        <f>资产表!C329-C329</f>
        <v>154762668.58</v>
      </c>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c r="AE329" s="19"/>
      <c r="AF329" s="19"/>
      <c r="AG329" s="19"/>
      <c r="AH329" s="19"/>
      <c r="AI329" s="19"/>
      <c r="AJ329" s="19"/>
      <c r="AK329" s="19"/>
      <c r="AL329" s="19"/>
      <c r="AM329" s="19"/>
    </row>
    <row r="330" spans="1:39">
      <c r="A330" s="3"/>
      <c r="B330" s="13">
        <v>2018</v>
      </c>
      <c r="C330" s="9">
        <v>419122019.63</v>
      </c>
      <c r="D330" s="16"/>
      <c r="E330" s="11">
        <f>资产表!C330-C330</f>
        <v>81383771.65</v>
      </c>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c r="AE330" s="19"/>
      <c r="AF330" s="19"/>
      <c r="AG330" s="19"/>
      <c r="AH330" s="19"/>
      <c r="AI330" s="19"/>
      <c r="AJ330" s="19"/>
      <c r="AK330" s="19"/>
      <c r="AL330" s="19"/>
      <c r="AM330" s="19"/>
    </row>
    <row r="331" spans="1:39">
      <c r="A331" s="3"/>
      <c r="B331" s="13">
        <v>2017</v>
      </c>
      <c r="C331" s="9">
        <v>492765045.2</v>
      </c>
      <c r="D331" s="16"/>
      <c r="E331" s="11">
        <f>资产表!C331-C331</f>
        <v>125857568.02</v>
      </c>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c r="AE331" s="19"/>
      <c r="AF331" s="19"/>
      <c r="AG331" s="19"/>
      <c r="AH331" s="19"/>
      <c r="AI331" s="19"/>
      <c r="AJ331" s="19"/>
      <c r="AK331" s="19"/>
      <c r="AL331" s="19"/>
      <c r="AM331" s="19"/>
    </row>
    <row r="332" spans="1:39">
      <c r="A332" s="3"/>
      <c r="B332" s="13">
        <v>2016</v>
      </c>
      <c r="C332" s="9">
        <v>191807557.91</v>
      </c>
      <c r="D332" s="16"/>
      <c r="E332" s="11">
        <f>资产表!C332-C332</f>
        <v>125702858.76</v>
      </c>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c r="AE332" s="19"/>
      <c r="AF332" s="19"/>
      <c r="AG332" s="19"/>
      <c r="AH332" s="19"/>
      <c r="AI332" s="19"/>
      <c r="AJ332" s="19"/>
      <c r="AK332" s="19"/>
      <c r="AL332" s="19"/>
      <c r="AM332" s="19"/>
    </row>
    <row r="333" spans="1:39">
      <c r="A333" s="3"/>
      <c r="B333" s="13">
        <v>2015</v>
      </c>
      <c r="C333" s="9">
        <v>143234028.82</v>
      </c>
      <c r="D333" s="16"/>
      <c r="E333" s="11">
        <f>资产表!C333-C333</f>
        <v>98391931.84</v>
      </c>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c r="AE333" s="19"/>
      <c r="AF333" s="19"/>
      <c r="AG333" s="19"/>
      <c r="AH333" s="19"/>
      <c r="AI333" s="19"/>
      <c r="AJ333" s="19"/>
      <c r="AK333" s="19"/>
      <c r="AL333" s="19"/>
      <c r="AM333" s="19"/>
    </row>
    <row r="334" spans="1:39">
      <c r="A334" s="3"/>
      <c r="B334" s="13">
        <v>2014</v>
      </c>
      <c r="C334" s="9">
        <v>93853730.3</v>
      </c>
      <c r="D334" s="16"/>
      <c r="E334" s="11">
        <f>资产表!C334-C334</f>
        <v>87858436.12</v>
      </c>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c r="AE334" s="19"/>
      <c r="AF334" s="19"/>
      <c r="AG334" s="19"/>
      <c r="AH334" s="19"/>
      <c r="AI334" s="19"/>
      <c r="AJ334" s="19"/>
      <c r="AK334" s="19"/>
      <c r="AL334" s="19"/>
      <c r="AM334" s="19"/>
    </row>
    <row r="335" spans="1:39">
      <c r="A335" s="3"/>
      <c r="B335" s="13">
        <v>2013</v>
      </c>
      <c r="C335" s="9">
        <v>92781401.6</v>
      </c>
      <c r="D335" s="16"/>
      <c r="E335" s="11">
        <f>资产表!C335-C335</f>
        <v>85546770.04</v>
      </c>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c r="AE335" s="19"/>
      <c r="AF335" s="19"/>
      <c r="AG335" s="19"/>
      <c r="AH335" s="19"/>
      <c r="AI335" s="19"/>
      <c r="AJ335" s="19"/>
      <c r="AK335" s="19"/>
      <c r="AL335" s="19"/>
      <c r="AM335" s="19"/>
    </row>
    <row r="336" spans="1:39">
      <c r="A336" s="3"/>
      <c r="B336" s="13">
        <v>2012</v>
      </c>
      <c r="C336" s="9">
        <v>77377600</v>
      </c>
      <c r="D336" s="16"/>
      <c r="E336" s="11">
        <f>资产表!C336-C336</f>
        <v>90627900</v>
      </c>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c r="AE336" s="19"/>
      <c r="AF336" s="19"/>
      <c r="AG336" s="19"/>
      <c r="AH336" s="19"/>
      <c r="AI336" s="19"/>
      <c r="AJ336" s="19"/>
      <c r="AK336" s="19"/>
      <c r="AL336" s="19"/>
      <c r="AM336" s="19"/>
    </row>
    <row r="337" spans="1:39">
      <c r="A337" s="3"/>
      <c r="B337" s="13">
        <v>2011</v>
      </c>
      <c r="D337" s="16"/>
      <c r="E337" s="11">
        <f>资产表!C337-C337</f>
        <v>0</v>
      </c>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c r="AE337" s="19"/>
      <c r="AF337" s="19"/>
      <c r="AG337" s="19"/>
      <c r="AH337" s="19"/>
      <c r="AI337" s="19"/>
      <c r="AJ337" s="19"/>
      <c r="AK337" s="19"/>
      <c r="AL337" s="19"/>
      <c r="AM337" s="19"/>
    </row>
    <row r="338" spans="1:39">
      <c r="A338" s="3"/>
      <c r="B338" s="13">
        <v>2010</v>
      </c>
      <c r="D338" s="16"/>
      <c r="E338" s="11">
        <f>资产表!C338-C338</f>
        <v>0</v>
      </c>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c r="AE338" s="19"/>
      <c r="AF338" s="19"/>
      <c r="AG338" s="19"/>
      <c r="AH338" s="19"/>
      <c r="AI338" s="19"/>
      <c r="AJ338" s="19"/>
      <c r="AK338" s="19"/>
      <c r="AL338" s="19"/>
      <c r="AM338" s="19"/>
    </row>
    <row r="339" spans="1:39">
      <c r="A339" s="3" t="s">
        <v>80</v>
      </c>
      <c r="B339" s="13">
        <v>2023</v>
      </c>
      <c r="C339" s="9">
        <v>343283882.94</v>
      </c>
      <c r="D339" s="16"/>
      <c r="E339" s="11">
        <f>资产表!C339-C339</f>
        <v>216563433.99</v>
      </c>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c r="AE339" s="19"/>
      <c r="AF339" s="19"/>
      <c r="AG339" s="19"/>
      <c r="AH339" s="19"/>
      <c r="AI339" s="19"/>
      <c r="AJ339" s="19"/>
      <c r="AK339" s="19"/>
      <c r="AL339" s="19"/>
      <c r="AM339" s="19"/>
    </row>
    <row r="340" spans="1:39">
      <c r="A340" s="3"/>
      <c r="B340" s="13">
        <v>2022</v>
      </c>
      <c r="C340" s="9">
        <v>477545469.58</v>
      </c>
      <c r="D340" s="16"/>
      <c r="E340" s="11">
        <f>资产表!C340-C340</f>
        <v>259869542.76</v>
      </c>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c r="AE340" s="19"/>
      <c r="AF340" s="19"/>
      <c r="AG340" s="19"/>
      <c r="AH340" s="19"/>
      <c r="AI340" s="19"/>
      <c r="AJ340" s="19"/>
      <c r="AK340" s="19"/>
      <c r="AL340" s="19"/>
      <c r="AM340" s="19"/>
    </row>
    <row r="341" spans="1:39">
      <c r="A341" s="3"/>
      <c r="B341" s="13">
        <v>2021</v>
      </c>
      <c r="C341" s="9">
        <v>496736836.12</v>
      </c>
      <c r="D341" s="16"/>
      <c r="E341" s="11">
        <f>资产表!C341-C341</f>
        <v>1041382248.16</v>
      </c>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c r="AE341" s="19"/>
      <c r="AF341" s="19"/>
      <c r="AG341" s="19"/>
      <c r="AH341" s="19"/>
      <c r="AI341" s="19"/>
      <c r="AJ341" s="19"/>
      <c r="AK341" s="19"/>
      <c r="AL341" s="19"/>
      <c r="AM341" s="19"/>
    </row>
    <row r="342" spans="1:39">
      <c r="A342" s="3"/>
      <c r="B342" s="13">
        <v>2020</v>
      </c>
      <c r="C342" s="9">
        <v>704122403.31</v>
      </c>
      <c r="D342" s="16"/>
      <c r="E342" s="11">
        <f>资产表!C342-C342</f>
        <v>1521729949.94</v>
      </c>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c r="AE342" s="19"/>
      <c r="AF342" s="19"/>
      <c r="AG342" s="19"/>
      <c r="AH342" s="19"/>
      <c r="AI342" s="19"/>
      <c r="AJ342" s="19"/>
      <c r="AK342" s="19"/>
      <c r="AL342" s="19"/>
      <c r="AM342" s="19"/>
    </row>
    <row r="343" spans="1:39">
      <c r="A343" s="3"/>
      <c r="B343" s="13">
        <v>2019</v>
      </c>
      <c r="C343" s="9">
        <v>1044217782.77</v>
      </c>
      <c r="D343" s="16"/>
      <c r="E343" s="11">
        <f>资产表!C343-C343</f>
        <v>1388862191.07</v>
      </c>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c r="AE343" s="19"/>
      <c r="AF343" s="19"/>
      <c r="AG343" s="19"/>
      <c r="AH343" s="19"/>
      <c r="AI343" s="19"/>
      <c r="AJ343" s="19"/>
      <c r="AK343" s="19"/>
      <c r="AL343" s="19"/>
      <c r="AM343" s="19"/>
    </row>
    <row r="344" spans="1:39">
      <c r="A344" s="3"/>
      <c r="B344" s="13">
        <v>2018</v>
      </c>
      <c r="C344" s="9">
        <v>1035169950.64</v>
      </c>
      <c r="D344" s="16"/>
      <c r="E344" s="11">
        <f>资产表!C344-C344</f>
        <v>1118946280.72</v>
      </c>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c r="AE344" s="19"/>
      <c r="AF344" s="19"/>
      <c r="AG344" s="19"/>
      <c r="AH344" s="19"/>
      <c r="AI344" s="19"/>
      <c r="AJ344" s="19"/>
      <c r="AK344" s="19"/>
      <c r="AL344" s="19"/>
      <c r="AM344" s="19"/>
    </row>
    <row r="345" spans="1:39">
      <c r="A345" s="3"/>
      <c r="B345" s="13">
        <v>2017</v>
      </c>
      <c r="C345" s="9">
        <v>2303828015.09</v>
      </c>
      <c r="D345" s="16"/>
      <c r="E345" s="11">
        <f>资产表!C345-C345</f>
        <v>455055745.57</v>
      </c>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c r="AE345" s="19"/>
      <c r="AF345" s="19"/>
      <c r="AG345" s="19"/>
      <c r="AH345" s="19"/>
      <c r="AI345" s="19"/>
      <c r="AJ345" s="19"/>
      <c r="AK345" s="19"/>
      <c r="AL345" s="19"/>
      <c r="AM345" s="19"/>
    </row>
    <row r="346" spans="1:39">
      <c r="A346" s="3"/>
      <c r="B346" s="13">
        <v>2016</v>
      </c>
      <c r="C346" s="9">
        <v>2133332707.64</v>
      </c>
      <c r="D346" s="16"/>
      <c r="E346" s="11">
        <f>资产表!C346-C346</f>
        <v>662007833.55</v>
      </c>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c r="AE346" s="19"/>
      <c r="AF346" s="19"/>
      <c r="AG346" s="19"/>
      <c r="AH346" s="19"/>
      <c r="AI346" s="19"/>
      <c r="AJ346" s="19"/>
      <c r="AK346" s="19"/>
      <c r="AL346" s="19"/>
      <c r="AM346" s="19"/>
    </row>
    <row r="347" spans="1:39">
      <c r="A347" s="3"/>
      <c r="B347" s="13">
        <v>2015</v>
      </c>
      <c r="C347" s="9">
        <v>1955635761.93</v>
      </c>
      <c r="D347" s="16"/>
      <c r="E347" s="11">
        <f>资产表!C347-C347</f>
        <v>614732705.65</v>
      </c>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c r="AE347" s="19"/>
      <c r="AF347" s="19"/>
      <c r="AG347" s="19"/>
      <c r="AH347" s="19"/>
      <c r="AI347" s="19"/>
      <c r="AJ347" s="19"/>
      <c r="AK347" s="19"/>
      <c r="AL347" s="19"/>
      <c r="AM347" s="19"/>
    </row>
    <row r="348" spans="1:39">
      <c r="A348" s="3"/>
      <c r="B348" s="13">
        <v>2014</v>
      </c>
      <c r="C348" s="9">
        <v>257018723</v>
      </c>
      <c r="D348" s="16"/>
      <c r="E348" s="11">
        <f>资产表!C348-C348</f>
        <v>57860398.17</v>
      </c>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c r="AE348" s="19"/>
      <c r="AF348" s="19"/>
      <c r="AG348" s="19"/>
      <c r="AH348" s="19"/>
      <c r="AI348" s="19"/>
      <c r="AJ348" s="19"/>
      <c r="AK348" s="19"/>
      <c r="AL348" s="19"/>
      <c r="AM348" s="19"/>
    </row>
    <row r="349" spans="1:39">
      <c r="A349" s="3"/>
      <c r="B349" s="13">
        <v>2013</v>
      </c>
      <c r="C349" s="9">
        <v>252922786</v>
      </c>
      <c r="D349" s="16"/>
      <c r="E349" s="11">
        <f>资产表!C349-C349</f>
        <v>60408294.52</v>
      </c>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c r="AE349" s="19"/>
      <c r="AF349" s="19"/>
      <c r="AG349" s="19"/>
      <c r="AH349" s="19"/>
      <c r="AI349" s="19"/>
      <c r="AJ349" s="19"/>
      <c r="AK349" s="19"/>
      <c r="AL349" s="19"/>
      <c r="AM349" s="19"/>
    </row>
    <row r="350" spans="1:39">
      <c r="A350" s="3"/>
      <c r="B350" s="13">
        <v>2012</v>
      </c>
      <c r="C350" s="9">
        <v>284365062</v>
      </c>
      <c r="D350" s="16"/>
      <c r="E350" s="11">
        <f>资产表!C350-C350</f>
        <v>48356402.72</v>
      </c>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c r="AE350" s="19"/>
      <c r="AF350" s="19"/>
      <c r="AG350" s="19"/>
      <c r="AH350" s="19"/>
      <c r="AI350" s="19"/>
      <c r="AJ350" s="19"/>
      <c r="AK350" s="19"/>
      <c r="AL350" s="19"/>
      <c r="AM350" s="19"/>
    </row>
    <row r="351" spans="1:39">
      <c r="A351" s="3"/>
      <c r="B351" s="13">
        <v>2011</v>
      </c>
      <c r="D351" s="16"/>
      <c r="E351" s="11">
        <f>资产表!C351-C351</f>
        <v>0</v>
      </c>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c r="AE351" s="19"/>
      <c r="AF351" s="19"/>
      <c r="AG351" s="19"/>
      <c r="AH351" s="19"/>
      <c r="AI351" s="19"/>
      <c r="AJ351" s="19"/>
      <c r="AK351" s="19"/>
      <c r="AL351" s="19"/>
      <c r="AM351" s="19"/>
    </row>
    <row r="352" spans="1:39">
      <c r="A352" s="3"/>
      <c r="B352" s="13">
        <v>2010</v>
      </c>
      <c r="D352" s="16"/>
      <c r="E352" s="11">
        <f>资产表!C352-C352</f>
        <v>0</v>
      </c>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c r="AE352" s="19"/>
      <c r="AF352" s="19"/>
      <c r="AG352" s="19"/>
      <c r="AH352" s="19"/>
      <c r="AI352" s="19"/>
      <c r="AJ352" s="19"/>
      <c r="AK352" s="19"/>
      <c r="AL352" s="19"/>
      <c r="AM352" s="19"/>
    </row>
    <row r="353" spans="1:39">
      <c r="A353" s="3" t="s">
        <v>81</v>
      </c>
      <c r="B353" s="13">
        <v>2023</v>
      </c>
      <c r="C353" s="9">
        <v>1466562138.57</v>
      </c>
      <c r="D353" s="16"/>
      <c r="E353" s="11">
        <f>资产表!C353-C353</f>
        <v>1032936033.62</v>
      </c>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c r="AE353" s="19"/>
      <c r="AF353" s="19"/>
      <c r="AG353" s="19"/>
      <c r="AH353" s="19"/>
      <c r="AI353" s="19"/>
      <c r="AJ353" s="19"/>
      <c r="AK353" s="19"/>
      <c r="AL353" s="19"/>
      <c r="AM353" s="19"/>
    </row>
    <row r="354" spans="1:39">
      <c r="A354" s="3"/>
      <c r="B354" s="13">
        <v>2022</v>
      </c>
      <c r="C354" s="9">
        <v>1602839435.09</v>
      </c>
      <c r="D354" s="16"/>
      <c r="E354" s="11">
        <f>资产表!C354-C354</f>
        <v>818455549.46</v>
      </c>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c r="AE354" s="19"/>
      <c r="AF354" s="19"/>
      <c r="AG354" s="19"/>
      <c r="AH354" s="19"/>
      <c r="AI354" s="19"/>
      <c r="AJ354" s="19"/>
      <c r="AK354" s="19"/>
      <c r="AL354" s="19"/>
      <c r="AM354" s="19"/>
    </row>
    <row r="355" spans="1:39">
      <c r="A355" s="3"/>
      <c r="B355" s="13">
        <v>2021</v>
      </c>
      <c r="C355" s="9">
        <v>2007798536.45</v>
      </c>
      <c r="D355" s="16"/>
      <c r="E355" s="11">
        <f>资产表!C355-C355</f>
        <v>944005567.49</v>
      </c>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c r="AE355" s="19"/>
      <c r="AF355" s="19"/>
      <c r="AG355" s="19"/>
      <c r="AH355" s="19"/>
      <c r="AI355" s="19"/>
      <c r="AJ355" s="19"/>
      <c r="AK355" s="19"/>
      <c r="AL355" s="19"/>
      <c r="AM355" s="19"/>
    </row>
    <row r="356" spans="1:39">
      <c r="A356" s="3"/>
      <c r="B356" s="13">
        <v>2020</v>
      </c>
      <c r="C356" s="9">
        <v>2000561167.01</v>
      </c>
      <c r="D356" s="16"/>
      <c r="E356" s="11">
        <f>资产表!C356-C356</f>
        <v>746347187.56</v>
      </c>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c r="AE356" s="19"/>
      <c r="AF356" s="19"/>
      <c r="AG356" s="19"/>
      <c r="AH356" s="19"/>
      <c r="AI356" s="19"/>
      <c r="AJ356" s="19"/>
      <c r="AK356" s="19"/>
      <c r="AL356" s="19"/>
      <c r="AM356" s="19"/>
    </row>
    <row r="357" spans="1:39">
      <c r="A357" s="3"/>
      <c r="B357" s="13">
        <v>2019</v>
      </c>
      <c r="C357" s="9">
        <v>3155112290.8</v>
      </c>
      <c r="D357" s="16"/>
      <c r="E357" s="11">
        <f>资产表!C357-C357</f>
        <v>1412436457.32</v>
      </c>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c r="AG357" s="19"/>
      <c r="AH357" s="19"/>
      <c r="AI357" s="19"/>
      <c r="AJ357" s="19"/>
      <c r="AK357" s="19"/>
      <c r="AL357" s="19"/>
      <c r="AM357" s="19"/>
    </row>
    <row r="358" spans="1:39">
      <c r="A358" s="3"/>
      <c r="B358" s="13">
        <v>2018</v>
      </c>
      <c r="C358" s="9">
        <v>3332531158.64</v>
      </c>
      <c r="D358" s="16"/>
      <c r="E358" s="11">
        <f>资产表!C358-C358</f>
        <v>1067636488.88</v>
      </c>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c r="AH358" s="19"/>
      <c r="AI358" s="19"/>
      <c r="AJ358" s="19"/>
      <c r="AK358" s="19"/>
      <c r="AL358" s="19"/>
      <c r="AM358" s="19"/>
    </row>
    <row r="359" spans="1:39">
      <c r="A359" s="3"/>
      <c r="B359" s="13">
        <v>2017</v>
      </c>
      <c r="C359" s="9">
        <v>3295041072.74</v>
      </c>
      <c r="D359" s="16"/>
      <c r="E359" s="11">
        <f>资产表!C359-C359</f>
        <v>1840135659.38</v>
      </c>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19"/>
    </row>
    <row r="360" spans="1:39">
      <c r="A360" s="3"/>
      <c r="B360" s="13">
        <v>2016</v>
      </c>
      <c r="C360" s="9">
        <v>1519424413.81</v>
      </c>
      <c r="D360" s="16"/>
      <c r="E360" s="11">
        <f>资产表!C360-C360</f>
        <v>1079833748.19</v>
      </c>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c r="AH360" s="19"/>
      <c r="AI360" s="19"/>
      <c r="AJ360" s="19"/>
      <c r="AK360" s="19"/>
      <c r="AL360" s="19"/>
      <c r="AM360" s="19"/>
    </row>
    <row r="361" spans="1:39">
      <c r="A361" s="3"/>
      <c r="B361" s="13">
        <v>2015</v>
      </c>
      <c r="C361" s="9">
        <v>931067620.49</v>
      </c>
      <c r="D361" s="16"/>
      <c r="E361" s="11">
        <f>资产表!C361-C361</f>
        <v>762307846.79</v>
      </c>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c r="AG361" s="19"/>
      <c r="AH361" s="19"/>
      <c r="AI361" s="19"/>
      <c r="AJ361" s="19"/>
      <c r="AK361" s="19"/>
      <c r="AL361" s="19"/>
      <c r="AM361" s="19"/>
    </row>
    <row r="362" spans="1:39">
      <c r="A362" s="3"/>
      <c r="B362" s="13">
        <v>2014</v>
      </c>
      <c r="C362" s="9">
        <v>831906340</v>
      </c>
      <c r="D362" s="16"/>
      <c r="E362" s="11">
        <f>资产表!C362-C362</f>
        <v>361353578.38</v>
      </c>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c r="AH362" s="19"/>
      <c r="AI362" s="19"/>
      <c r="AJ362" s="19"/>
      <c r="AK362" s="19"/>
      <c r="AL362" s="19"/>
      <c r="AM362" s="19"/>
    </row>
    <row r="363" spans="1:39">
      <c r="A363" s="3"/>
      <c r="B363" s="13">
        <v>2013</v>
      </c>
      <c r="C363" s="9">
        <v>510432516</v>
      </c>
      <c r="D363" s="16"/>
      <c r="E363" s="11">
        <f>资产表!C363-C363</f>
        <v>286858775.65</v>
      </c>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c r="AG363" s="19"/>
      <c r="AH363" s="19"/>
      <c r="AI363" s="19"/>
      <c r="AJ363" s="19"/>
      <c r="AK363" s="19"/>
      <c r="AL363" s="19"/>
      <c r="AM363" s="19"/>
    </row>
    <row r="364" spans="1:39">
      <c r="A364" s="3"/>
      <c r="B364" s="13">
        <v>2012</v>
      </c>
      <c r="C364" s="9">
        <v>426467454</v>
      </c>
      <c r="D364" s="16"/>
      <c r="E364" s="11">
        <f>资产表!C364-C364</f>
        <v>147985942.13</v>
      </c>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c r="AG364" s="19"/>
      <c r="AH364" s="19"/>
      <c r="AI364" s="19"/>
      <c r="AJ364" s="19"/>
      <c r="AK364" s="19"/>
      <c r="AL364" s="19"/>
      <c r="AM364" s="19"/>
    </row>
    <row r="365" spans="1:39">
      <c r="A365" s="3"/>
      <c r="B365" s="13">
        <v>2011</v>
      </c>
      <c r="D365" s="16"/>
      <c r="E365" s="11">
        <f>资产表!C365-C365</f>
        <v>0</v>
      </c>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c r="AE365" s="19"/>
      <c r="AF365" s="19"/>
      <c r="AG365" s="19"/>
      <c r="AH365" s="19"/>
      <c r="AI365" s="19"/>
      <c r="AJ365" s="19"/>
      <c r="AK365" s="19"/>
      <c r="AL365" s="19"/>
      <c r="AM365" s="19"/>
    </row>
    <row r="366" spans="1:39">
      <c r="A366" s="3"/>
      <c r="B366" s="13">
        <v>2010</v>
      </c>
      <c r="D366" s="16"/>
      <c r="E366" s="11">
        <f>资产表!C366-C366</f>
        <v>0</v>
      </c>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row>
    <row r="367" spans="1:39">
      <c r="A367" s="3" t="s">
        <v>82</v>
      </c>
      <c r="B367" s="13">
        <v>2023</v>
      </c>
      <c r="C367" s="9">
        <v>783384671</v>
      </c>
      <c r="D367" s="16"/>
      <c r="E367" s="11">
        <f>资产表!C367-C367</f>
        <v>849889810.62</v>
      </c>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c r="AG367" s="19"/>
      <c r="AH367" s="19"/>
      <c r="AI367" s="19"/>
      <c r="AJ367" s="19"/>
      <c r="AK367" s="19"/>
      <c r="AL367" s="19"/>
      <c r="AM367" s="19"/>
    </row>
    <row r="368" spans="1:39">
      <c r="A368" s="3"/>
      <c r="B368" s="13">
        <v>2022</v>
      </c>
      <c r="C368" s="9">
        <v>1205566551.09</v>
      </c>
      <c r="D368" s="16"/>
      <c r="E368" s="11">
        <f>资产表!C368-C368</f>
        <v>771117259.03</v>
      </c>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c r="AE368" s="19"/>
      <c r="AF368" s="19"/>
      <c r="AG368" s="19"/>
      <c r="AH368" s="19"/>
      <c r="AI368" s="19"/>
      <c r="AJ368" s="19"/>
      <c r="AK368" s="19"/>
      <c r="AL368" s="19"/>
      <c r="AM368" s="19"/>
    </row>
    <row r="369" spans="1:39">
      <c r="A369" s="3"/>
      <c r="B369" s="13">
        <v>2021</v>
      </c>
      <c r="C369" s="9">
        <v>1159874153.75</v>
      </c>
      <c r="D369" s="16"/>
      <c r="E369" s="11">
        <f>资产表!C369-C369</f>
        <v>571752616.04</v>
      </c>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c r="AE369" s="19"/>
      <c r="AF369" s="19"/>
      <c r="AG369" s="19"/>
      <c r="AH369" s="19"/>
      <c r="AI369" s="19"/>
      <c r="AJ369" s="19"/>
      <c r="AK369" s="19"/>
      <c r="AL369" s="19"/>
      <c r="AM369" s="19"/>
    </row>
    <row r="370" spans="1:39">
      <c r="A370" s="3"/>
      <c r="B370" s="13">
        <v>2020</v>
      </c>
      <c r="C370" s="9">
        <v>1311917800.76</v>
      </c>
      <c r="D370" s="16"/>
      <c r="E370" s="11">
        <f>资产表!C370-C370</f>
        <v>1093938536.73</v>
      </c>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c r="AE370" s="19"/>
      <c r="AF370" s="19"/>
      <c r="AG370" s="19"/>
      <c r="AH370" s="19"/>
      <c r="AI370" s="19"/>
      <c r="AJ370" s="19"/>
      <c r="AK370" s="19"/>
      <c r="AL370" s="19"/>
      <c r="AM370" s="19"/>
    </row>
    <row r="371" spans="1:39">
      <c r="A371" s="3"/>
      <c r="B371" s="13">
        <v>2019</v>
      </c>
      <c r="C371" s="9">
        <v>2546273776.4</v>
      </c>
      <c r="D371" s="16"/>
      <c r="E371" s="11">
        <f>资产表!C371-C371</f>
        <v>1033651290.74</v>
      </c>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c r="AE371" s="19"/>
      <c r="AF371" s="19"/>
      <c r="AG371" s="19"/>
      <c r="AH371" s="19"/>
      <c r="AI371" s="19"/>
      <c r="AJ371" s="19"/>
      <c r="AK371" s="19"/>
      <c r="AL371" s="19"/>
      <c r="AM371" s="19"/>
    </row>
    <row r="372" spans="1:39">
      <c r="A372" s="3"/>
      <c r="B372" s="13">
        <v>2018</v>
      </c>
      <c r="C372" s="9">
        <v>2466176848.22</v>
      </c>
      <c r="D372" s="16"/>
      <c r="E372" s="11">
        <f>资产表!C372-C372</f>
        <v>533997706.46</v>
      </c>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c r="AE372" s="19"/>
      <c r="AF372" s="19"/>
      <c r="AG372" s="19"/>
      <c r="AH372" s="19"/>
      <c r="AI372" s="19"/>
      <c r="AJ372" s="19"/>
      <c r="AK372" s="19"/>
      <c r="AL372" s="19"/>
      <c r="AM372" s="19"/>
    </row>
    <row r="373" spans="1:39">
      <c r="A373" s="3"/>
      <c r="B373" s="13">
        <v>2017</v>
      </c>
      <c r="C373" s="9">
        <v>3584835636.01</v>
      </c>
      <c r="D373" s="16"/>
      <c r="E373" s="11">
        <f>资产表!C373-C373</f>
        <v>805024300.849999</v>
      </c>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c r="AE373" s="19"/>
      <c r="AF373" s="19"/>
      <c r="AG373" s="19"/>
      <c r="AH373" s="19"/>
      <c r="AI373" s="19"/>
      <c r="AJ373" s="19"/>
      <c r="AK373" s="19"/>
      <c r="AL373" s="19"/>
      <c r="AM373" s="19"/>
    </row>
    <row r="374" spans="1:39">
      <c r="A374" s="3"/>
      <c r="B374" s="13">
        <v>2016</v>
      </c>
      <c r="C374" s="9">
        <v>3290918854.76</v>
      </c>
      <c r="D374" s="16"/>
      <c r="E374" s="11">
        <f>资产表!C374-C374</f>
        <v>494465028.15</v>
      </c>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c r="AE374" s="19"/>
      <c r="AF374" s="19"/>
      <c r="AG374" s="19"/>
      <c r="AH374" s="19"/>
      <c r="AI374" s="19"/>
      <c r="AJ374" s="19"/>
      <c r="AK374" s="19"/>
      <c r="AL374" s="19"/>
      <c r="AM374" s="19"/>
    </row>
    <row r="375" spans="1:39">
      <c r="A375" s="3"/>
      <c r="B375" s="13">
        <v>2015</v>
      </c>
      <c r="C375" s="9">
        <v>484415371.05</v>
      </c>
      <c r="D375" s="16"/>
      <c r="E375" s="11">
        <f>资产表!C375-C375</f>
        <v>346464823.67</v>
      </c>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c r="AE375" s="19"/>
      <c r="AF375" s="19"/>
      <c r="AG375" s="19"/>
      <c r="AH375" s="19"/>
      <c r="AI375" s="19"/>
      <c r="AJ375" s="19"/>
      <c r="AK375" s="19"/>
      <c r="AL375" s="19"/>
      <c r="AM375" s="19"/>
    </row>
    <row r="376" spans="1:39">
      <c r="A376" s="3"/>
      <c r="B376" s="13">
        <v>2014</v>
      </c>
      <c r="C376" s="9">
        <v>451922340</v>
      </c>
      <c r="D376" s="16"/>
      <c r="E376" s="11">
        <f>资产表!C376-C376</f>
        <v>317508500.64</v>
      </c>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c r="AE376" s="19"/>
      <c r="AF376" s="19"/>
      <c r="AG376" s="19"/>
      <c r="AH376" s="19"/>
      <c r="AI376" s="19"/>
      <c r="AJ376" s="19"/>
      <c r="AK376" s="19"/>
      <c r="AL376" s="19"/>
      <c r="AM376" s="19"/>
    </row>
    <row r="377" spans="1:39">
      <c r="A377" s="3"/>
      <c r="B377" s="13">
        <v>2013</v>
      </c>
      <c r="C377" s="9">
        <v>454077508</v>
      </c>
      <c r="D377" s="16"/>
      <c r="E377" s="11">
        <f>资产表!C377-C377</f>
        <v>253701482.83</v>
      </c>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c r="AE377" s="19"/>
      <c r="AF377" s="19"/>
      <c r="AG377" s="19"/>
      <c r="AH377" s="19"/>
      <c r="AI377" s="19"/>
      <c r="AJ377" s="19"/>
      <c r="AK377" s="19"/>
      <c r="AL377" s="19"/>
      <c r="AM377" s="19"/>
    </row>
    <row r="378" spans="1:39">
      <c r="A378" s="3"/>
      <c r="B378" s="13">
        <v>2012</v>
      </c>
      <c r="C378" s="9">
        <v>408781968</v>
      </c>
      <c r="D378" s="16"/>
      <c r="E378" s="11">
        <f>资产表!C378-C378</f>
        <v>240413675.73</v>
      </c>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c r="AE378" s="19"/>
      <c r="AF378" s="19"/>
      <c r="AG378" s="19"/>
      <c r="AH378" s="19"/>
      <c r="AI378" s="19"/>
      <c r="AJ378" s="19"/>
      <c r="AK378" s="19"/>
      <c r="AL378" s="19"/>
      <c r="AM378" s="19"/>
    </row>
    <row r="379" spans="1:39">
      <c r="A379" s="3"/>
      <c r="B379" s="13">
        <v>2011</v>
      </c>
      <c r="D379" s="16"/>
      <c r="E379" s="11">
        <f>资产表!C379-C379</f>
        <v>0</v>
      </c>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c r="AE379" s="19"/>
      <c r="AF379" s="19"/>
      <c r="AG379" s="19"/>
      <c r="AH379" s="19"/>
      <c r="AI379" s="19"/>
      <c r="AJ379" s="19"/>
      <c r="AK379" s="19"/>
      <c r="AL379" s="19"/>
      <c r="AM379" s="19"/>
    </row>
    <row r="380" spans="1:39">
      <c r="A380" s="3"/>
      <c r="B380" s="13">
        <v>2010</v>
      </c>
      <c r="D380" s="16"/>
      <c r="E380" s="11">
        <f>资产表!C380-C380</f>
        <v>0</v>
      </c>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c r="AE380" s="19"/>
      <c r="AF380" s="19"/>
      <c r="AG380" s="19"/>
      <c r="AH380" s="19"/>
      <c r="AI380" s="19"/>
      <c r="AJ380" s="19"/>
      <c r="AK380" s="19"/>
      <c r="AL380" s="19"/>
      <c r="AM380" s="19"/>
    </row>
    <row r="381" spans="1:39">
      <c r="A381" s="3" t="s">
        <v>83</v>
      </c>
      <c r="B381" s="13">
        <v>2023</v>
      </c>
      <c r="C381" s="9">
        <v>770003617.11</v>
      </c>
      <c r="D381" s="16"/>
      <c r="E381" s="11">
        <f>资产表!C381-C381</f>
        <v>2325781423.04</v>
      </c>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c r="AE381" s="19"/>
      <c r="AF381" s="19"/>
      <c r="AG381" s="19"/>
      <c r="AH381" s="19"/>
      <c r="AI381" s="19"/>
      <c r="AJ381" s="19"/>
      <c r="AK381" s="19"/>
      <c r="AL381" s="19"/>
      <c r="AM381" s="19"/>
    </row>
    <row r="382" spans="1:39">
      <c r="A382" s="3"/>
      <c r="B382" s="13">
        <v>2022</v>
      </c>
      <c r="C382" s="9">
        <v>1547715140.21</v>
      </c>
      <c r="D382" s="16"/>
      <c r="E382" s="11">
        <f>资产表!C382-C382</f>
        <v>4759556743.62</v>
      </c>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c r="AE382" s="19"/>
      <c r="AF382" s="19"/>
      <c r="AG382" s="19"/>
      <c r="AH382" s="19"/>
      <c r="AI382" s="19"/>
      <c r="AJ382" s="19"/>
      <c r="AK382" s="19"/>
      <c r="AL382" s="19"/>
      <c r="AM382" s="19"/>
    </row>
    <row r="383" spans="1:39">
      <c r="A383" s="3"/>
      <c r="B383" s="13">
        <v>2021</v>
      </c>
      <c r="C383" s="9">
        <v>2315792328.7</v>
      </c>
      <c r="D383" s="16"/>
      <c r="E383" s="11">
        <f>资产表!C383-C383</f>
        <v>6801090352.14</v>
      </c>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c r="AE383" s="19"/>
      <c r="AF383" s="19"/>
      <c r="AG383" s="19"/>
      <c r="AH383" s="19"/>
      <c r="AI383" s="19"/>
      <c r="AJ383" s="19"/>
      <c r="AK383" s="19"/>
      <c r="AL383" s="19"/>
      <c r="AM383" s="19"/>
    </row>
    <row r="384" spans="1:39">
      <c r="A384" s="3"/>
      <c r="B384" s="13">
        <v>2020</v>
      </c>
      <c r="C384" s="9">
        <v>1777307220.92</v>
      </c>
      <c r="D384" s="16"/>
      <c r="E384" s="11">
        <f>资产表!C384-C384</f>
        <v>5126442342.74</v>
      </c>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c r="AE384" s="19"/>
      <c r="AF384" s="19"/>
      <c r="AG384" s="19"/>
      <c r="AH384" s="19"/>
      <c r="AI384" s="19"/>
      <c r="AJ384" s="19"/>
      <c r="AK384" s="19"/>
      <c r="AL384" s="19"/>
      <c r="AM384" s="19"/>
    </row>
    <row r="385" spans="1:39">
      <c r="A385" s="3"/>
      <c r="B385" s="13">
        <v>2019</v>
      </c>
      <c r="C385" s="9">
        <v>1691994313.14</v>
      </c>
      <c r="D385" s="16"/>
      <c r="E385" s="11">
        <f>资产表!C385-C385</f>
        <v>4383353600.8</v>
      </c>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c r="AE385" s="19"/>
      <c r="AF385" s="19"/>
      <c r="AG385" s="19"/>
      <c r="AH385" s="19"/>
      <c r="AI385" s="19"/>
      <c r="AJ385" s="19"/>
      <c r="AK385" s="19"/>
      <c r="AL385" s="19"/>
      <c r="AM385" s="19"/>
    </row>
    <row r="386" spans="1:39">
      <c r="A386" s="3"/>
      <c r="B386" s="13">
        <v>2018</v>
      </c>
      <c r="C386" s="9">
        <v>1342826183.7</v>
      </c>
      <c r="D386" s="16"/>
      <c r="E386" s="11">
        <f>资产表!C386-C386</f>
        <v>4869225384.59</v>
      </c>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c r="AE386" s="19"/>
      <c r="AF386" s="19"/>
      <c r="AG386" s="19"/>
      <c r="AH386" s="19"/>
      <c r="AI386" s="19"/>
      <c r="AJ386" s="19"/>
      <c r="AK386" s="19"/>
      <c r="AL386" s="19"/>
      <c r="AM386" s="19"/>
    </row>
    <row r="387" spans="1:39">
      <c r="A387" s="3"/>
      <c r="B387" s="13">
        <v>2017</v>
      </c>
      <c r="C387" s="9">
        <v>1219801232.21</v>
      </c>
      <c r="D387" s="16"/>
      <c r="E387" s="11">
        <f>资产表!C387-C387</f>
        <v>3543214850.77</v>
      </c>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c r="AE387" s="19"/>
      <c r="AF387" s="19"/>
      <c r="AG387" s="19"/>
      <c r="AH387" s="19"/>
      <c r="AI387" s="19"/>
      <c r="AJ387" s="19"/>
      <c r="AK387" s="19"/>
      <c r="AL387" s="19"/>
      <c r="AM387" s="19"/>
    </row>
    <row r="388" spans="1:39">
      <c r="A388" s="3"/>
      <c r="B388" s="13">
        <v>2016</v>
      </c>
      <c r="C388" s="9">
        <v>653743136.38</v>
      </c>
      <c r="D388" s="16"/>
      <c r="E388" s="11">
        <f>资产表!C388-C388</f>
        <v>3270189911.82</v>
      </c>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c r="AE388" s="19"/>
      <c r="AF388" s="19"/>
      <c r="AG388" s="19"/>
      <c r="AH388" s="19"/>
      <c r="AI388" s="19"/>
      <c r="AJ388" s="19"/>
      <c r="AK388" s="19"/>
      <c r="AL388" s="19"/>
      <c r="AM388" s="19"/>
    </row>
    <row r="389" spans="1:39">
      <c r="A389" s="3"/>
      <c r="B389" s="13">
        <v>2015</v>
      </c>
      <c r="C389" s="9">
        <v>629270139.38</v>
      </c>
      <c r="D389" s="16"/>
      <c r="E389" s="11">
        <f>资产表!C389-C389</f>
        <v>2176971501.61</v>
      </c>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c r="AE389" s="19"/>
      <c r="AF389" s="19"/>
      <c r="AG389" s="19"/>
      <c r="AH389" s="19"/>
      <c r="AI389" s="19"/>
      <c r="AJ389" s="19"/>
      <c r="AK389" s="19"/>
      <c r="AL389" s="19"/>
      <c r="AM389" s="19"/>
    </row>
    <row r="390" spans="1:39">
      <c r="A390" s="3"/>
      <c r="B390" s="13">
        <v>2014</v>
      </c>
      <c r="C390" s="17" t="s">
        <v>110</v>
      </c>
      <c r="D390" s="16"/>
      <c r="E390" s="11" t="e">
        <f>资产表!C390-C390</f>
        <v>#VALUE!</v>
      </c>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c r="AE390" s="19"/>
      <c r="AF390" s="19"/>
      <c r="AG390" s="19"/>
      <c r="AH390" s="19"/>
      <c r="AI390" s="19"/>
      <c r="AJ390" s="19"/>
      <c r="AK390" s="19"/>
      <c r="AL390" s="19"/>
      <c r="AM390" s="19"/>
    </row>
    <row r="391" spans="1:39">
      <c r="A391" s="3"/>
      <c r="B391" s="13">
        <v>2013</v>
      </c>
      <c r="C391" s="17" t="s">
        <v>110</v>
      </c>
      <c r="D391" s="16"/>
      <c r="E391" s="11" t="e">
        <f>资产表!C391-C391</f>
        <v>#VALUE!</v>
      </c>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c r="AE391" s="19"/>
      <c r="AF391" s="19"/>
      <c r="AG391" s="19"/>
      <c r="AH391" s="19"/>
      <c r="AI391" s="19"/>
      <c r="AJ391" s="19"/>
      <c r="AK391" s="19"/>
      <c r="AL391" s="19"/>
      <c r="AM391" s="19"/>
    </row>
    <row r="392" spans="1:39">
      <c r="A392" s="3"/>
      <c r="B392" s="13">
        <v>2012</v>
      </c>
      <c r="C392" s="17" t="s">
        <v>110</v>
      </c>
      <c r="D392" s="16"/>
      <c r="E392" s="11" t="e">
        <f>资产表!C392-C392</f>
        <v>#VALUE!</v>
      </c>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c r="AE392" s="19"/>
      <c r="AF392" s="19"/>
      <c r="AG392" s="19"/>
      <c r="AH392" s="19"/>
      <c r="AI392" s="19"/>
      <c r="AJ392" s="19"/>
      <c r="AK392" s="19"/>
      <c r="AL392" s="19"/>
      <c r="AM392" s="19"/>
    </row>
    <row r="393" spans="1:39">
      <c r="A393" s="3"/>
      <c r="B393" s="13">
        <v>2011</v>
      </c>
      <c r="D393" s="16"/>
      <c r="E393" s="11">
        <f>资产表!C393-C393</f>
        <v>0</v>
      </c>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c r="AE393" s="19"/>
      <c r="AF393" s="19"/>
      <c r="AG393" s="19"/>
      <c r="AH393" s="19"/>
      <c r="AI393" s="19"/>
      <c r="AJ393" s="19"/>
      <c r="AK393" s="19"/>
      <c r="AL393" s="19"/>
      <c r="AM393" s="19"/>
    </row>
    <row r="394" spans="1:39">
      <c r="A394" s="3"/>
      <c r="B394" s="13">
        <v>2010</v>
      </c>
      <c r="D394" s="16"/>
      <c r="E394" s="11">
        <f>资产表!C394-C394</f>
        <v>0</v>
      </c>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c r="AE394" s="19"/>
      <c r="AF394" s="19"/>
      <c r="AG394" s="19"/>
      <c r="AH394" s="19"/>
      <c r="AI394" s="19"/>
      <c r="AJ394" s="19"/>
      <c r="AK394" s="19"/>
      <c r="AL394" s="19"/>
      <c r="AM394" s="19"/>
    </row>
    <row r="395" spans="1:39">
      <c r="A395" s="3" t="s">
        <v>84</v>
      </c>
      <c r="B395" s="13">
        <v>2023</v>
      </c>
      <c r="C395" s="9">
        <v>4444515553.21</v>
      </c>
      <c r="D395" s="16"/>
      <c r="E395" s="11">
        <f>资产表!C395-C395</f>
        <v>2357340587.72</v>
      </c>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c r="AE395" s="19"/>
      <c r="AF395" s="19"/>
      <c r="AG395" s="19"/>
      <c r="AH395" s="19"/>
      <c r="AI395" s="19"/>
      <c r="AJ395" s="19"/>
      <c r="AK395" s="19"/>
      <c r="AL395" s="19"/>
      <c r="AM395" s="19"/>
    </row>
    <row r="396" spans="1:39">
      <c r="A396" s="3"/>
      <c r="B396" s="13">
        <v>2022</v>
      </c>
      <c r="C396" s="9">
        <v>5230178682.14</v>
      </c>
      <c r="D396" s="16"/>
      <c r="E396" s="11">
        <f>资产表!C396-C396</f>
        <v>1552050492.64</v>
      </c>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c r="AE396" s="19"/>
      <c r="AF396" s="19"/>
      <c r="AG396" s="19"/>
      <c r="AH396" s="19"/>
      <c r="AI396" s="19"/>
      <c r="AJ396" s="19"/>
      <c r="AK396" s="19"/>
      <c r="AL396" s="19"/>
      <c r="AM396" s="19"/>
    </row>
    <row r="397" spans="1:39">
      <c r="A397" s="3"/>
      <c r="B397" s="13">
        <v>2021</v>
      </c>
      <c r="C397" s="9">
        <v>5596432140.88</v>
      </c>
      <c r="D397" s="16"/>
      <c r="E397" s="11">
        <f>资产表!C397-C397</f>
        <v>1465496749.13</v>
      </c>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c r="AE397" s="19"/>
      <c r="AF397" s="19"/>
      <c r="AG397" s="19"/>
      <c r="AH397" s="19"/>
      <c r="AI397" s="19"/>
      <c r="AJ397" s="19"/>
      <c r="AK397" s="19"/>
      <c r="AL397" s="19"/>
      <c r="AM397" s="19"/>
    </row>
    <row r="398" spans="1:39">
      <c r="A398" s="3"/>
      <c r="B398" s="13">
        <v>2020</v>
      </c>
      <c r="C398" s="9">
        <v>3365746750.15</v>
      </c>
      <c r="D398" s="16"/>
      <c r="E398" s="11">
        <f>资产表!C398-C398</f>
        <v>2036794868.49</v>
      </c>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c r="AE398" s="19"/>
      <c r="AF398" s="19"/>
      <c r="AG398" s="19"/>
      <c r="AH398" s="19"/>
      <c r="AI398" s="19"/>
      <c r="AJ398" s="19"/>
      <c r="AK398" s="19"/>
      <c r="AL398" s="19"/>
      <c r="AM398" s="19"/>
    </row>
    <row r="399" spans="1:39">
      <c r="A399" s="3"/>
      <c r="B399" s="13">
        <v>2019</v>
      </c>
      <c r="C399" s="9">
        <v>3434302259.66</v>
      </c>
      <c r="D399" s="16"/>
      <c r="E399" s="11">
        <f>资产表!C399-C399</f>
        <v>1857109906.64</v>
      </c>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c r="AE399" s="19"/>
      <c r="AF399" s="19"/>
      <c r="AG399" s="19"/>
      <c r="AH399" s="19"/>
      <c r="AI399" s="19"/>
      <c r="AJ399" s="19"/>
      <c r="AK399" s="19"/>
      <c r="AL399" s="19"/>
      <c r="AM399" s="19"/>
    </row>
    <row r="400" spans="1:39">
      <c r="A400" s="3"/>
      <c r="B400" s="13">
        <v>2018</v>
      </c>
      <c r="C400" s="9">
        <v>1516267656.69</v>
      </c>
      <c r="D400" s="16"/>
      <c r="E400" s="11">
        <f>资产表!C400-C400</f>
        <v>1556390350.82</v>
      </c>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c r="AE400" s="19"/>
      <c r="AF400" s="19"/>
      <c r="AG400" s="19"/>
      <c r="AH400" s="19"/>
      <c r="AI400" s="19"/>
      <c r="AJ400" s="19"/>
      <c r="AK400" s="19"/>
      <c r="AL400" s="19"/>
      <c r="AM400" s="19"/>
    </row>
    <row r="401" spans="1:39">
      <c r="A401" s="3"/>
      <c r="B401" s="13">
        <v>2017</v>
      </c>
      <c r="C401" s="9">
        <v>1510830960.19</v>
      </c>
      <c r="D401" s="16"/>
      <c r="E401" s="11">
        <f>资产表!C401-C401</f>
        <v>1672778434.96</v>
      </c>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c r="AE401" s="19"/>
      <c r="AF401" s="19"/>
      <c r="AG401" s="19"/>
      <c r="AH401" s="19"/>
      <c r="AI401" s="19"/>
      <c r="AJ401" s="19"/>
      <c r="AK401" s="19"/>
      <c r="AL401" s="19"/>
      <c r="AM401" s="19"/>
    </row>
    <row r="402" spans="1:39">
      <c r="A402" s="3"/>
      <c r="B402" s="13">
        <v>2016</v>
      </c>
      <c r="C402" s="9">
        <v>1846027569.31</v>
      </c>
      <c r="D402" s="16"/>
      <c r="E402" s="11">
        <f>资产表!C402-C402</f>
        <v>1140802975.84</v>
      </c>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c r="AE402" s="19"/>
      <c r="AF402" s="19"/>
      <c r="AG402" s="19"/>
      <c r="AH402" s="19"/>
      <c r="AI402" s="19"/>
      <c r="AJ402" s="19"/>
      <c r="AK402" s="19"/>
      <c r="AL402" s="19"/>
      <c r="AM402" s="19"/>
    </row>
    <row r="403" spans="1:39">
      <c r="A403" s="3"/>
      <c r="B403" s="13">
        <v>2015</v>
      </c>
      <c r="C403" s="9">
        <v>1822562099.9</v>
      </c>
      <c r="D403" s="16"/>
      <c r="E403" s="11">
        <f>资产表!C403-C403</f>
        <v>1205022568.12</v>
      </c>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c r="AE403" s="19"/>
      <c r="AF403" s="19"/>
      <c r="AG403" s="19"/>
      <c r="AH403" s="19"/>
      <c r="AI403" s="19"/>
      <c r="AJ403" s="19"/>
      <c r="AK403" s="19"/>
      <c r="AL403" s="19"/>
      <c r="AM403" s="19"/>
    </row>
    <row r="404" spans="1:39">
      <c r="A404" s="3"/>
      <c r="B404" s="13">
        <v>2014</v>
      </c>
      <c r="C404" s="9">
        <v>1679728440</v>
      </c>
      <c r="D404" s="16"/>
      <c r="E404" s="11">
        <f>资产表!C404-C404</f>
        <v>1143742834.28</v>
      </c>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c r="AE404" s="19"/>
      <c r="AF404" s="19"/>
      <c r="AG404" s="19"/>
      <c r="AH404" s="19"/>
      <c r="AI404" s="19"/>
      <c r="AJ404" s="19"/>
      <c r="AK404" s="19"/>
      <c r="AL404" s="19"/>
      <c r="AM404" s="19"/>
    </row>
    <row r="405" spans="1:39">
      <c r="A405" s="3"/>
      <c r="B405" s="13">
        <v>2013</v>
      </c>
      <c r="C405" s="9">
        <v>1650040160</v>
      </c>
      <c r="D405" s="16"/>
      <c r="E405" s="11">
        <f>资产表!C405-C405</f>
        <v>1215313151.76</v>
      </c>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c r="AE405" s="19"/>
      <c r="AF405" s="19"/>
      <c r="AG405" s="19"/>
      <c r="AH405" s="19"/>
      <c r="AI405" s="19"/>
      <c r="AJ405" s="19"/>
      <c r="AK405" s="19"/>
      <c r="AL405" s="19"/>
      <c r="AM405" s="19"/>
    </row>
    <row r="406" spans="1:39">
      <c r="A406" s="3"/>
      <c r="B406" s="13">
        <v>2012</v>
      </c>
      <c r="C406" s="9">
        <v>1613933520</v>
      </c>
      <c r="D406" s="16"/>
      <c r="E406" s="11">
        <f>资产表!C406-C406</f>
        <v>1038730685.25</v>
      </c>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c r="AE406" s="19"/>
      <c r="AF406" s="19"/>
      <c r="AG406" s="19"/>
      <c r="AH406" s="19"/>
      <c r="AI406" s="19"/>
      <c r="AJ406" s="19"/>
      <c r="AK406" s="19"/>
      <c r="AL406" s="19"/>
      <c r="AM406" s="19"/>
    </row>
    <row r="407" spans="1:39">
      <c r="A407" s="3"/>
      <c r="B407" s="13">
        <v>2011</v>
      </c>
      <c r="D407" s="16"/>
      <c r="E407" s="11">
        <f>资产表!C407-C407</f>
        <v>0</v>
      </c>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c r="AE407" s="19"/>
      <c r="AF407" s="19"/>
      <c r="AG407" s="19"/>
      <c r="AH407" s="19"/>
      <c r="AI407" s="19"/>
      <c r="AJ407" s="19"/>
      <c r="AK407" s="19"/>
      <c r="AL407" s="19"/>
      <c r="AM407" s="19"/>
    </row>
    <row r="408" spans="1:39">
      <c r="A408" s="3"/>
      <c r="B408" s="13">
        <v>2010</v>
      </c>
      <c r="D408" s="16"/>
      <c r="E408" s="11">
        <f>资产表!C408-C408</f>
        <v>0</v>
      </c>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c r="AE408" s="19"/>
      <c r="AF408" s="19"/>
      <c r="AG408" s="19"/>
      <c r="AH408" s="19"/>
      <c r="AI408" s="19"/>
      <c r="AJ408" s="19"/>
      <c r="AK408" s="19"/>
      <c r="AL408" s="19"/>
      <c r="AM408" s="19"/>
    </row>
    <row r="409" spans="1:39">
      <c r="A409" s="3" t="s">
        <v>85</v>
      </c>
      <c r="B409" s="13">
        <v>2023</v>
      </c>
      <c r="C409" s="9">
        <v>1525999560.78</v>
      </c>
      <c r="D409" s="16"/>
      <c r="E409" s="11">
        <f>资产表!C409-C409</f>
        <v>497376906.7</v>
      </c>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c r="AE409" s="19"/>
      <c r="AF409" s="19"/>
      <c r="AG409" s="19"/>
      <c r="AH409" s="19"/>
      <c r="AI409" s="19"/>
      <c r="AJ409" s="19"/>
      <c r="AK409" s="19"/>
      <c r="AL409" s="19"/>
      <c r="AM409" s="19"/>
    </row>
    <row r="410" spans="1:39">
      <c r="A410" s="3"/>
      <c r="B410" s="13">
        <v>2022</v>
      </c>
      <c r="C410" s="9">
        <v>2400595690.25</v>
      </c>
      <c r="D410" s="16"/>
      <c r="E410" s="11">
        <f>资产表!C410-C410</f>
        <v>367378639.54</v>
      </c>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c r="AE410" s="19"/>
      <c r="AF410" s="19"/>
      <c r="AG410" s="19"/>
      <c r="AH410" s="19"/>
      <c r="AI410" s="19"/>
      <c r="AJ410" s="19"/>
      <c r="AK410" s="19"/>
      <c r="AL410" s="19"/>
      <c r="AM410" s="19"/>
    </row>
    <row r="411" spans="1:39">
      <c r="A411" s="3"/>
      <c r="B411" s="13">
        <v>2021</v>
      </c>
      <c r="C411" s="9">
        <v>2761320716.19</v>
      </c>
      <c r="D411" s="16"/>
      <c r="E411" s="11">
        <f>资产表!C411-C411</f>
        <v>824910761.06</v>
      </c>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c r="AE411" s="19"/>
      <c r="AF411" s="19"/>
      <c r="AG411" s="19"/>
      <c r="AH411" s="19"/>
      <c r="AI411" s="19"/>
      <c r="AJ411" s="19"/>
      <c r="AK411" s="19"/>
      <c r="AL411" s="19"/>
      <c r="AM411" s="19"/>
    </row>
    <row r="412" spans="1:39">
      <c r="A412" s="3"/>
      <c r="B412" s="13">
        <v>2020</v>
      </c>
      <c r="C412" s="9">
        <v>2888884190.85</v>
      </c>
      <c r="D412" s="16"/>
      <c r="E412" s="11">
        <f>资产表!C412-C412</f>
        <v>915773225.04</v>
      </c>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c r="AE412" s="19"/>
      <c r="AF412" s="19"/>
      <c r="AG412" s="19"/>
      <c r="AH412" s="19"/>
      <c r="AI412" s="19"/>
      <c r="AJ412" s="19"/>
      <c r="AK412" s="19"/>
      <c r="AL412" s="19"/>
      <c r="AM412" s="19"/>
    </row>
    <row r="413" spans="1:39">
      <c r="A413" s="3"/>
      <c r="B413" s="13">
        <v>2019</v>
      </c>
      <c r="C413" s="9">
        <v>845329056.85</v>
      </c>
      <c r="D413" s="16"/>
      <c r="E413" s="11">
        <f>资产表!C413-C413</f>
        <v>5512235292.04</v>
      </c>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c r="AE413" s="19"/>
      <c r="AF413" s="19"/>
      <c r="AG413" s="19"/>
      <c r="AH413" s="19"/>
      <c r="AI413" s="19"/>
      <c r="AJ413" s="19"/>
      <c r="AK413" s="19"/>
      <c r="AL413" s="19"/>
      <c r="AM413" s="19"/>
    </row>
    <row r="414" spans="1:39">
      <c r="A414" s="3"/>
      <c r="B414" s="13">
        <v>2018</v>
      </c>
      <c r="C414" s="9">
        <v>2343741742.51</v>
      </c>
      <c r="D414" s="16"/>
      <c r="E414" s="11">
        <f>资产表!C414-C414</f>
        <v>6226176555.87</v>
      </c>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c r="AE414" s="19"/>
      <c r="AF414" s="19"/>
      <c r="AG414" s="19"/>
      <c r="AH414" s="19"/>
      <c r="AI414" s="19"/>
      <c r="AJ414" s="19"/>
      <c r="AK414" s="19"/>
      <c r="AL414" s="19"/>
      <c r="AM414" s="19"/>
    </row>
    <row r="415" spans="1:39">
      <c r="A415" s="3"/>
      <c r="B415" s="13">
        <v>2017</v>
      </c>
      <c r="C415" s="9">
        <v>9543318556.55</v>
      </c>
      <c r="D415" s="16"/>
      <c r="E415" s="11">
        <f>资产表!C415-C415</f>
        <v>5065119978.25</v>
      </c>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c r="AE415" s="19"/>
      <c r="AF415" s="19"/>
      <c r="AG415" s="19"/>
      <c r="AH415" s="19"/>
      <c r="AI415" s="19"/>
      <c r="AJ415" s="19"/>
      <c r="AK415" s="19"/>
      <c r="AL415" s="19"/>
      <c r="AM415" s="19"/>
    </row>
    <row r="416" spans="1:39">
      <c r="A416" s="3"/>
      <c r="B416" s="13">
        <v>2016</v>
      </c>
      <c r="C416" s="9">
        <v>5683149282.67</v>
      </c>
      <c r="D416" s="16"/>
      <c r="E416" s="11">
        <f>资产表!C416-C416</f>
        <v>1707110939.65</v>
      </c>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c r="AE416" s="19"/>
      <c r="AF416" s="19"/>
      <c r="AG416" s="19"/>
      <c r="AH416" s="19"/>
      <c r="AI416" s="19"/>
      <c r="AJ416" s="19"/>
      <c r="AK416" s="19"/>
      <c r="AL416" s="19"/>
      <c r="AM416" s="19"/>
    </row>
    <row r="417" spans="1:39">
      <c r="A417" s="3"/>
      <c r="B417" s="13">
        <v>2015</v>
      </c>
      <c r="C417" s="9">
        <v>4969042405.97</v>
      </c>
      <c r="D417" s="16"/>
      <c r="E417" s="11">
        <f>资产表!C417-C417</f>
        <v>2336802531.11</v>
      </c>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c r="AE417" s="19"/>
      <c r="AF417" s="19"/>
      <c r="AG417" s="19"/>
      <c r="AH417" s="19"/>
      <c r="AI417" s="19"/>
      <c r="AJ417" s="19"/>
      <c r="AK417" s="19"/>
      <c r="AL417" s="19"/>
      <c r="AM417" s="19"/>
    </row>
    <row r="418" spans="1:39">
      <c r="A418" s="3"/>
      <c r="B418" s="13">
        <v>2014</v>
      </c>
      <c r="C418" s="9">
        <v>663016825</v>
      </c>
      <c r="D418" s="16"/>
      <c r="E418" s="11">
        <f>资产表!C418-C418</f>
        <v>81144918.97</v>
      </c>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c r="AE418" s="19"/>
      <c r="AF418" s="19"/>
      <c r="AG418" s="19"/>
      <c r="AH418" s="19"/>
      <c r="AI418" s="19"/>
      <c r="AJ418" s="19"/>
      <c r="AK418" s="19"/>
      <c r="AL418" s="19"/>
      <c r="AM418" s="19"/>
    </row>
    <row r="419" spans="1:39">
      <c r="A419" s="3"/>
      <c r="B419" s="13">
        <v>2013</v>
      </c>
      <c r="C419" s="9">
        <v>295441243</v>
      </c>
      <c r="D419" s="16"/>
      <c r="E419" s="11">
        <f>资产表!C419-C419</f>
        <v>75258737.59</v>
      </c>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c r="AE419" s="19"/>
      <c r="AF419" s="19"/>
      <c r="AG419" s="19"/>
      <c r="AH419" s="19"/>
      <c r="AI419" s="19"/>
      <c r="AJ419" s="19"/>
      <c r="AK419" s="19"/>
      <c r="AL419" s="19"/>
      <c r="AM419" s="19"/>
    </row>
    <row r="420" spans="1:39">
      <c r="A420" s="3"/>
      <c r="B420" s="13">
        <v>2012</v>
      </c>
      <c r="C420" s="9">
        <v>459751046</v>
      </c>
      <c r="D420" s="16"/>
      <c r="E420" s="11">
        <f>资产表!C420-C420</f>
        <v>450415446.08</v>
      </c>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c r="AE420" s="19"/>
      <c r="AF420" s="19"/>
      <c r="AG420" s="19"/>
      <c r="AH420" s="19"/>
      <c r="AI420" s="19"/>
      <c r="AJ420" s="19"/>
      <c r="AK420" s="19"/>
      <c r="AL420" s="19"/>
      <c r="AM420" s="19"/>
    </row>
    <row r="421" spans="1:39">
      <c r="A421" s="3"/>
      <c r="B421" s="13">
        <v>2011</v>
      </c>
      <c r="D421" s="16"/>
      <c r="E421" s="11">
        <f>资产表!C421-C421</f>
        <v>0</v>
      </c>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c r="AE421" s="19"/>
      <c r="AF421" s="19"/>
      <c r="AG421" s="19"/>
      <c r="AH421" s="19"/>
      <c r="AI421" s="19"/>
      <c r="AJ421" s="19"/>
      <c r="AK421" s="19"/>
      <c r="AL421" s="19"/>
      <c r="AM421" s="19"/>
    </row>
    <row r="422" spans="1:39">
      <c r="A422" s="3"/>
      <c r="B422" s="13">
        <v>2010</v>
      </c>
      <c r="D422" s="16"/>
      <c r="E422" s="11">
        <f>资产表!C422-C422</f>
        <v>0</v>
      </c>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c r="AE422" s="19"/>
      <c r="AF422" s="19"/>
      <c r="AG422" s="19"/>
      <c r="AH422" s="19"/>
      <c r="AI422" s="19"/>
      <c r="AJ422" s="19"/>
      <c r="AK422" s="19"/>
      <c r="AL422" s="19"/>
      <c r="AM422" s="19"/>
    </row>
    <row r="423" spans="1:39">
      <c r="A423" s="3" t="s">
        <v>86</v>
      </c>
      <c r="B423" s="13">
        <v>2023</v>
      </c>
      <c r="C423" s="9">
        <v>1217000822.17</v>
      </c>
      <c r="D423" s="16"/>
      <c r="E423" s="11">
        <f>资产表!C423-C423</f>
        <v>2189119080.31</v>
      </c>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c r="AE423" s="19"/>
      <c r="AF423" s="19"/>
      <c r="AG423" s="19"/>
      <c r="AH423" s="19"/>
      <c r="AI423" s="19"/>
      <c r="AJ423" s="19"/>
      <c r="AK423" s="19"/>
      <c r="AL423" s="19"/>
      <c r="AM423" s="19"/>
    </row>
    <row r="424" spans="1:39">
      <c r="A424" s="3"/>
      <c r="B424" s="13">
        <v>2022</v>
      </c>
      <c r="C424" s="9">
        <v>2416561174.19</v>
      </c>
      <c r="D424" s="16"/>
      <c r="E424" s="11">
        <f>资产表!C424-C424</f>
        <v>2253639706.82</v>
      </c>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c r="AE424" s="19"/>
      <c r="AF424" s="19"/>
      <c r="AG424" s="19"/>
      <c r="AH424" s="19"/>
      <c r="AI424" s="19"/>
      <c r="AJ424" s="19"/>
      <c r="AK424" s="19"/>
      <c r="AL424" s="19"/>
      <c r="AM424" s="19"/>
    </row>
    <row r="425" spans="1:39">
      <c r="A425" s="3"/>
      <c r="B425" s="13">
        <v>2021</v>
      </c>
      <c r="C425" s="9">
        <v>2203545132.48</v>
      </c>
      <c r="D425" s="16"/>
      <c r="E425" s="11">
        <f>资产表!C425-C425</f>
        <v>1266379043.23</v>
      </c>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c r="AE425" s="19"/>
      <c r="AF425" s="19"/>
      <c r="AG425" s="19"/>
      <c r="AH425" s="19"/>
      <c r="AI425" s="19"/>
      <c r="AJ425" s="19"/>
      <c r="AK425" s="19"/>
      <c r="AL425" s="19"/>
      <c r="AM425" s="19"/>
    </row>
    <row r="426" spans="1:39">
      <c r="A426" s="3"/>
      <c r="B426" s="13">
        <v>2020</v>
      </c>
      <c r="C426" s="9">
        <v>1906152374.14</v>
      </c>
      <c r="D426" s="16"/>
      <c r="E426" s="11">
        <f>资产表!C426-C426</f>
        <v>1218246705.03</v>
      </c>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c r="AE426" s="19"/>
      <c r="AF426" s="19"/>
      <c r="AG426" s="19"/>
      <c r="AH426" s="19"/>
      <c r="AI426" s="19"/>
      <c r="AJ426" s="19"/>
      <c r="AK426" s="19"/>
      <c r="AL426" s="19"/>
      <c r="AM426" s="19"/>
    </row>
    <row r="427" spans="1:39">
      <c r="A427" s="3"/>
      <c r="B427" s="13">
        <v>2019</v>
      </c>
      <c r="C427" s="9">
        <v>2015808099.78</v>
      </c>
      <c r="D427" s="16"/>
      <c r="E427" s="11">
        <f>资产表!C427-C427</f>
        <v>511290382.2</v>
      </c>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c r="AE427" s="19"/>
      <c r="AF427" s="19"/>
      <c r="AG427" s="19"/>
      <c r="AH427" s="19"/>
      <c r="AI427" s="19"/>
      <c r="AJ427" s="19"/>
      <c r="AK427" s="19"/>
      <c r="AL427" s="19"/>
      <c r="AM427" s="19"/>
    </row>
    <row r="428" spans="1:39">
      <c r="A428" s="3"/>
      <c r="B428" s="13">
        <v>2018</v>
      </c>
      <c r="C428" s="9">
        <v>1335634775.24</v>
      </c>
      <c r="D428" s="16"/>
      <c r="E428" s="11">
        <f>资产表!C428-C428</f>
        <v>858538574.9</v>
      </c>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c r="AE428" s="19"/>
      <c r="AF428" s="19"/>
      <c r="AG428" s="19"/>
      <c r="AH428" s="19"/>
      <c r="AI428" s="19"/>
      <c r="AJ428" s="19"/>
      <c r="AK428" s="19"/>
      <c r="AL428" s="19"/>
      <c r="AM428" s="19"/>
    </row>
    <row r="429" spans="1:39">
      <c r="A429" s="3"/>
      <c r="B429" s="13">
        <v>2017</v>
      </c>
      <c r="C429" s="9">
        <v>636710804.43</v>
      </c>
      <c r="D429" s="16"/>
      <c r="E429" s="11">
        <f>资产表!C429-C429</f>
        <v>432955194.75</v>
      </c>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c r="AE429" s="19"/>
      <c r="AF429" s="19"/>
      <c r="AG429" s="19"/>
      <c r="AH429" s="19"/>
      <c r="AI429" s="19"/>
      <c r="AJ429" s="19"/>
      <c r="AK429" s="19"/>
      <c r="AL429" s="19"/>
      <c r="AM429" s="19"/>
    </row>
    <row r="430" spans="1:39">
      <c r="A430" s="3"/>
      <c r="B430" s="13">
        <v>2016</v>
      </c>
      <c r="C430" s="9">
        <v>632978915.52</v>
      </c>
      <c r="D430" s="16"/>
      <c r="E430" s="11">
        <f>资产表!C430-C430</f>
        <v>191328270.69</v>
      </c>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c r="AE430" s="19"/>
      <c r="AF430" s="19"/>
      <c r="AG430" s="19"/>
      <c r="AH430" s="19"/>
      <c r="AI430" s="19"/>
      <c r="AJ430" s="19"/>
      <c r="AK430" s="19"/>
      <c r="AL430" s="19"/>
      <c r="AM430" s="19"/>
    </row>
    <row r="431" spans="1:39">
      <c r="A431" s="3"/>
      <c r="B431" s="13">
        <v>2015</v>
      </c>
      <c r="C431" s="9">
        <v>634694503.6</v>
      </c>
      <c r="D431" s="16"/>
      <c r="E431" s="11">
        <f>资产表!C431-C431</f>
        <v>175293123.33</v>
      </c>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c r="AE431" s="19"/>
      <c r="AF431" s="19"/>
      <c r="AG431" s="19"/>
      <c r="AH431" s="19"/>
      <c r="AI431" s="19"/>
      <c r="AJ431" s="19"/>
      <c r="AK431" s="19"/>
      <c r="AL431" s="19"/>
      <c r="AM431" s="19"/>
    </row>
    <row r="432" spans="1:39">
      <c r="A432" s="3"/>
      <c r="B432" s="13">
        <v>2014</v>
      </c>
      <c r="C432" s="9">
        <v>630884405</v>
      </c>
      <c r="D432" s="16"/>
      <c r="E432" s="11">
        <f>资产表!C432-C432</f>
        <v>156605848.55</v>
      </c>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c r="AE432" s="19"/>
      <c r="AF432" s="19"/>
      <c r="AG432" s="19"/>
      <c r="AH432" s="19"/>
      <c r="AI432" s="19"/>
      <c r="AJ432" s="19"/>
      <c r="AK432" s="19"/>
      <c r="AL432" s="19"/>
      <c r="AM432" s="19"/>
    </row>
    <row r="433" spans="1:39">
      <c r="A433" s="3"/>
      <c r="B433" s="13">
        <v>2013</v>
      </c>
      <c r="C433" s="9">
        <v>625877614</v>
      </c>
      <c r="D433" s="16"/>
      <c r="E433" s="11">
        <f>资产表!C433-C433</f>
        <v>111701787.85</v>
      </c>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c r="AE433" s="19"/>
      <c r="AF433" s="19"/>
      <c r="AG433" s="19"/>
      <c r="AH433" s="19"/>
      <c r="AI433" s="19"/>
      <c r="AJ433" s="19"/>
      <c r="AK433" s="19"/>
      <c r="AL433" s="19"/>
      <c r="AM433" s="19"/>
    </row>
    <row r="434" spans="1:39">
      <c r="A434" s="3"/>
      <c r="B434" s="13">
        <v>2012</v>
      </c>
      <c r="C434" s="9">
        <v>629910565</v>
      </c>
      <c r="D434" s="16"/>
      <c r="E434" s="11">
        <f>资产表!C434-C434</f>
        <v>109862522.35</v>
      </c>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c r="AE434" s="19"/>
      <c r="AF434" s="19"/>
      <c r="AG434" s="19"/>
      <c r="AH434" s="19"/>
      <c r="AI434" s="19"/>
      <c r="AJ434" s="19"/>
      <c r="AK434" s="19"/>
      <c r="AL434" s="19"/>
      <c r="AM434" s="19"/>
    </row>
    <row r="435" spans="1:39">
      <c r="A435" s="3"/>
      <c r="B435" s="13">
        <v>2011</v>
      </c>
      <c r="D435" s="16"/>
      <c r="E435" s="11">
        <f>资产表!C435-C435</f>
        <v>0</v>
      </c>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c r="AE435" s="19"/>
      <c r="AF435" s="19"/>
      <c r="AG435" s="19"/>
      <c r="AH435" s="19"/>
      <c r="AI435" s="19"/>
      <c r="AJ435" s="19"/>
      <c r="AK435" s="19"/>
      <c r="AL435" s="19"/>
      <c r="AM435" s="19"/>
    </row>
    <row r="436" spans="1:39">
      <c r="A436" s="3"/>
      <c r="B436" s="13">
        <v>2010</v>
      </c>
      <c r="D436" s="16"/>
      <c r="E436" s="11">
        <f>资产表!C436-C436</f>
        <v>0</v>
      </c>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c r="AE436" s="19"/>
      <c r="AF436" s="19"/>
      <c r="AG436" s="19"/>
      <c r="AH436" s="19"/>
      <c r="AI436" s="19"/>
      <c r="AJ436" s="19"/>
      <c r="AK436" s="19"/>
      <c r="AL436" s="19"/>
      <c r="AM436" s="19"/>
    </row>
  </sheetData>
  <mergeCells count="49">
    <mergeCell ref="Q1:AE1"/>
    <mergeCell ref="AF1:AM1"/>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A283:A296"/>
    <mergeCell ref="A297:A310"/>
    <mergeCell ref="A311:A324"/>
    <mergeCell ref="A325:A338"/>
    <mergeCell ref="A339:A352"/>
    <mergeCell ref="A353:A366"/>
    <mergeCell ref="A367:A380"/>
    <mergeCell ref="A381:A394"/>
    <mergeCell ref="A395:A408"/>
    <mergeCell ref="A409:A422"/>
    <mergeCell ref="A423:A436"/>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36"/>
  <sheetViews>
    <sheetView workbookViewId="0">
      <pane xSplit="2" ySplit="2" topLeftCell="C3" activePane="bottomRight" state="frozen"/>
      <selection/>
      <selection pane="topRight"/>
      <selection pane="bottomLeft"/>
      <selection pane="bottomRight" activeCell="D6" sqref="D6"/>
    </sheetView>
  </sheetViews>
  <sheetFormatPr defaultColWidth="9.23076923076923" defaultRowHeight="16.8" outlineLevelCol="3"/>
  <cols>
    <col min="1" max="2" width="9.23076923076923" style="1"/>
    <col min="3" max="3" width="23.6153846153846" style="2" customWidth="1"/>
    <col min="4" max="4" width="50.9615384615385" style="2" customWidth="1"/>
  </cols>
  <sheetData>
    <row r="1" spans="1:4">
      <c r="A1" s="3" t="s">
        <v>0</v>
      </c>
      <c r="B1" s="3" t="s">
        <v>1</v>
      </c>
      <c r="C1" s="4" t="s">
        <v>189</v>
      </c>
      <c r="D1" s="5" t="s">
        <v>190</v>
      </c>
    </row>
    <row r="2" spans="1:4">
      <c r="A2" s="3"/>
      <c r="B2" s="6"/>
      <c r="C2" s="7"/>
      <c r="D2" s="8"/>
    </row>
    <row r="3" spans="1:4">
      <c r="A3" s="3" t="s">
        <v>55</v>
      </c>
      <c r="B3" s="3">
        <v>2023</v>
      </c>
      <c r="C3" s="9">
        <v>7677996753.6</v>
      </c>
      <c r="D3" s="10">
        <v>273311792.8</v>
      </c>
    </row>
    <row r="4" spans="1:4">
      <c r="A4" s="3"/>
      <c r="B4" s="3">
        <v>2022</v>
      </c>
      <c r="C4" s="9">
        <v>6698961025.48</v>
      </c>
      <c r="D4" s="10">
        <v>95172410.27</v>
      </c>
    </row>
    <row r="5" spans="1:4">
      <c r="A5" s="3"/>
      <c r="B5" s="3">
        <v>2021</v>
      </c>
      <c r="C5" s="9">
        <v>9590416889.6</v>
      </c>
      <c r="D5" s="10">
        <v>249947082.71</v>
      </c>
    </row>
    <row r="6" spans="1:4">
      <c r="A6" s="3"/>
      <c r="B6" s="3">
        <v>2020</v>
      </c>
      <c r="C6" s="9">
        <v>5223411676.72</v>
      </c>
      <c r="D6" s="10">
        <v>61129824.87</v>
      </c>
    </row>
    <row r="7" spans="1:4">
      <c r="A7" s="3"/>
      <c r="B7" s="3">
        <v>2019</v>
      </c>
      <c r="C7" s="9">
        <v>3429869870.39</v>
      </c>
      <c r="D7" s="10">
        <v>342638318.42</v>
      </c>
    </row>
    <row r="8" spans="1:4">
      <c r="A8" s="3"/>
      <c r="B8" s="3">
        <v>2018</v>
      </c>
      <c r="C8" s="9">
        <v>3782842145.12</v>
      </c>
      <c r="D8" s="10">
        <v>1708830799.68</v>
      </c>
    </row>
    <row r="9" spans="1:4">
      <c r="A9" s="3"/>
      <c r="B9" s="3">
        <v>2017</v>
      </c>
      <c r="C9" s="9">
        <v>4156254605.06</v>
      </c>
      <c r="D9" s="10">
        <v>263317968.65</v>
      </c>
    </row>
    <row r="10" spans="1:4">
      <c r="A10" s="3"/>
      <c r="B10" s="3">
        <v>2016</v>
      </c>
      <c r="C10" s="9">
        <v>4800012042.7</v>
      </c>
      <c r="D10" s="10">
        <v>94956319.61</v>
      </c>
    </row>
    <row r="11" spans="1:4">
      <c r="A11" s="3"/>
      <c r="B11" s="3">
        <v>2015</v>
      </c>
      <c r="C11" s="9">
        <v>2630453814.88</v>
      </c>
      <c r="D11" s="10">
        <v>92819426.83</v>
      </c>
    </row>
    <row r="12" spans="1:4">
      <c r="A12" s="3"/>
      <c r="B12" s="3">
        <v>2014</v>
      </c>
      <c r="C12" s="9">
        <v>2517164690.05</v>
      </c>
      <c r="D12" s="10">
        <v>103463698.44</v>
      </c>
    </row>
    <row r="13" spans="1:4">
      <c r="A13" s="3"/>
      <c r="B13" s="3">
        <v>2013</v>
      </c>
      <c r="C13" s="9">
        <v>40868660.5</v>
      </c>
      <c r="D13" s="10">
        <v>86003643.24</v>
      </c>
    </row>
    <row r="14" spans="1:4">
      <c r="A14" s="3"/>
      <c r="B14" s="3">
        <v>2012</v>
      </c>
      <c r="C14" s="9">
        <v>-4533412.34</v>
      </c>
      <c r="D14" s="10">
        <v>78738760.16</v>
      </c>
    </row>
    <row r="15" spans="1:4">
      <c r="A15" s="3"/>
      <c r="B15" s="3">
        <v>2011</v>
      </c>
      <c r="C15" s="11"/>
      <c r="D15" s="11"/>
    </row>
    <row r="16" spans="1:4">
      <c r="A16" s="3"/>
      <c r="B16" s="3">
        <v>2010</v>
      </c>
      <c r="C16" s="11"/>
      <c r="D16" s="11"/>
    </row>
    <row r="17" spans="1:2">
      <c r="A17" s="3" t="s">
        <v>57</v>
      </c>
      <c r="B17" s="12">
        <v>2023</v>
      </c>
    </row>
    <row r="18" spans="1:2">
      <c r="A18" s="3"/>
      <c r="B18" s="3">
        <v>2022</v>
      </c>
    </row>
    <row r="19" spans="1:2">
      <c r="A19" s="3"/>
      <c r="B19" s="3">
        <v>2021</v>
      </c>
    </row>
    <row r="20" spans="1:2">
      <c r="A20" s="3"/>
      <c r="B20" s="3">
        <v>2020</v>
      </c>
    </row>
    <row r="21" spans="1:2">
      <c r="A21" s="3"/>
      <c r="B21" s="3">
        <v>2019</v>
      </c>
    </row>
    <row r="22" spans="1:2">
      <c r="A22" s="3"/>
      <c r="B22" s="3">
        <v>2018</v>
      </c>
    </row>
    <row r="23" spans="1:2">
      <c r="A23" s="3"/>
      <c r="B23" s="3">
        <v>2017</v>
      </c>
    </row>
    <row r="24" spans="1:2">
      <c r="A24" s="3"/>
      <c r="B24" s="3">
        <v>2016</v>
      </c>
    </row>
    <row r="25" spans="1:2">
      <c r="A25" s="3"/>
      <c r="B25" s="3">
        <v>2015</v>
      </c>
    </row>
    <row r="26" spans="1:2">
      <c r="A26" s="3"/>
      <c r="B26" s="3">
        <v>2014</v>
      </c>
    </row>
    <row r="27" spans="1:2">
      <c r="A27" s="3"/>
      <c r="B27" s="3">
        <v>2013</v>
      </c>
    </row>
    <row r="28" spans="1:2">
      <c r="A28" s="3"/>
      <c r="B28" s="3">
        <v>2012</v>
      </c>
    </row>
    <row r="29" spans="1:2">
      <c r="A29" s="3"/>
      <c r="B29" s="3">
        <v>2011</v>
      </c>
    </row>
    <row r="30" spans="1:2">
      <c r="A30" s="3"/>
      <c r="B30" s="3">
        <v>2010</v>
      </c>
    </row>
    <row r="31" spans="1:2">
      <c r="A31" s="3" t="s">
        <v>58</v>
      </c>
      <c r="B31" s="3">
        <v>2023</v>
      </c>
    </row>
    <row r="32" spans="1:2">
      <c r="A32" s="3"/>
      <c r="B32" s="3">
        <v>2022</v>
      </c>
    </row>
    <row r="33" spans="1:2">
      <c r="A33" s="3"/>
      <c r="B33" s="3">
        <v>2021</v>
      </c>
    </row>
    <row r="34" spans="1:2">
      <c r="A34" s="3"/>
      <c r="B34" s="3">
        <v>2020</v>
      </c>
    </row>
    <row r="35" spans="1:2">
      <c r="A35" s="3"/>
      <c r="B35" s="3">
        <v>2019</v>
      </c>
    </row>
    <row r="36" spans="1:2">
      <c r="A36" s="3"/>
      <c r="B36" s="3">
        <v>2018</v>
      </c>
    </row>
    <row r="37" spans="1:2">
      <c r="A37" s="3"/>
      <c r="B37" s="3">
        <v>2017</v>
      </c>
    </row>
    <row r="38" spans="1:2">
      <c r="A38" s="3"/>
      <c r="B38" s="3">
        <v>2016</v>
      </c>
    </row>
    <row r="39" spans="1:2">
      <c r="A39" s="3"/>
      <c r="B39" s="3">
        <v>2015</v>
      </c>
    </row>
    <row r="40" spans="1:2">
      <c r="A40" s="3"/>
      <c r="B40" s="3">
        <v>2014</v>
      </c>
    </row>
    <row r="41" spans="1:2">
      <c r="A41" s="3"/>
      <c r="B41" s="3">
        <v>2013</v>
      </c>
    </row>
    <row r="42" spans="1:2">
      <c r="A42" s="3"/>
      <c r="B42" s="3">
        <v>2012</v>
      </c>
    </row>
    <row r="43" spans="1:2">
      <c r="A43" s="3"/>
      <c r="B43" s="3">
        <v>2011</v>
      </c>
    </row>
    <row r="44" spans="1:2">
      <c r="A44" s="3"/>
      <c r="B44" s="3">
        <v>2010</v>
      </c>
    </row>
    <row r="45" spans="1:2">
      <c r="A45" s="3" t="s">
        <v>59</v>
      </c>
      <c r="B45" s="3">
        <v>2023</v>
      </c>
    </row>
    <row r="46" spans="1:2">
      <c r="A46" s="3"/>
      <c r="B46" s="3">
        <v>2022</v>
      </c>
    </row>
    <row r="47" spans="1:2">
      <c r="A47" s="3"/>
      <c r="B47" s="3">
        <v>2021</v>
      </c>
    </row>
    <row r="48" spans="1:2">
      <c r="A48" s="3"/>
      <c r="B48" s="3">
        <v>2020</v>
      </c>
    </row>
    <row r="49" spans="1:2">
      <c r="A49" s="3"/>
      <c r="B49" s="3">
        <v>2019</v>
      </c>
    </row>
    <row r="50" spans="1:2">
      <c r="A50" s="3"/>
      <c r="B50" s="3">
        <v>2018</v>
      </c>
    </row>
    <row r="51" spans="1:2">
      <c r="A51" s="3"/>
      <c r="B51" s="3">
        <v>2017</v>
      </c>
    </row>
    <row r="52" spans="1:2">
      <c r="A52" s="3"/>
      <c r="B52" s="3">
        <v>2016</v>
      </c>
    </row>
    <row r="53" spans="1:2">
      <c r="A53" s="3"/>
      <c r="B53" s="3">
        <v>2015</v>
      </c>
    </row>
    <row r="54" spans="1:2">
      <c r="A54" s="3"/>
      <c r="B54" s="3">
        <v>2014</v>
      </c>
    </row>
    <row r="55" spans="1:2">
      <c r="A55" s="3"/>
      <c r="B55" s="3">
        <v>2013</v>
      </c>
    </row>
    <row r="56" spans="1:2">
      <c r="A56" s="3"/>
      <c r="B56" s="3">
        <v>2012</v>
      </c>
    </row>
    <row r="57" spans="1:2">
      <c r="A57" s="3"/>
      <c r="B57" s="3">
        <v>2011</v>
      </c>
    </row>
    <row r="58" spans="1:2">
      <c r="A58" s="3"/>
      <c r="B58" s="3">
        <v>2010</v>
      </c>
    </row>
    <row r="59" spans="1:2">
      <c r="A59" s="3" t="s">
        <v>60</v>
      </c>
      <c r="B59" s="3">
        <v>2023</v>
      </c>
    </row>
    <row r="60" spans="1:2">
      <c r="A60" s="3"/>
      <c r="B60" s="3">
        <v>2022</v>
      </c>
    </row>
    <row r="61" spans="1:2">
      <c r="A61" s="3"/>
      <c r="B61" s="3">
        <v>2021</v>
      </c>
    </row>
    <row r="62" spans="1:2">
      <c r="A62" s="3"/>
      <c r="B62" s="3">
        <v>2020</v>
      </c>
    </row>
    <row r="63" spans="1:2">
      <c r="A63" s="3"/>
      <c r="B63" s="3">
        <v>2019</v>
      </c>
    </row>
    <row r="64" spans="1:2">
      <c r="A64" s="3"/>
      <c r="B64" s="3">
        <v>2018</v>
      </c>
    </row>
    <row r="65" spans="1:2">
      <c r="A65" s="3"/>
      <c r="B65" s="3">
        <v>2017</v>
      </c>
    </row>
    <row r="66" spans="1:2">
      <c r="A66" s="3"/>
      <c r="B66" s="3">
        <v>2016</v>
      </c>
    </row>
    <row r="67" spans="1:2">
      <c r="A67" s="3"/>
      <c r="B67" s="3">
        <v>2015</v>
      </c>
    </row>
    <row r="68" spans="1:2">
      <c r="A68" s="3"/>
      <c r="B68" s="3">
        <v>2014</v>
      </c>
    </row>
    <row r="69" spans="1:2">
      <c r="A69" s="3"/>
      <c r="B69" s="3">
        <v>2013</v>
      </c>
    </row>
    <row r="70" spans="1:2">
      <c r="A70" s="3"/>
      <c r="B70" s="3">
        <v>2012</v>
      </c>
    </row>
    <row r="71" spans="1:2">
      <c r="A71" s="3"/>
      <c r="B71" s="3">
        <v>2011</v>
      </c>
    </row>
    <row r="72" spans="1:2">
      <c r="A72" s="3"/>
      <c r="B72" s="3">
        <v>2010</v>
      </c>
    </row>
    <row r="73" spans="1:2">
      <c r="A73" s="3" t="s">
        <v>61</v>
      </c>
      <c r="B73" s="3">
        <v>2023</v>
      </c>
    </row>
    <row r="74" spans="1:2">
      <c r="A74" s="3"/>
      <c r="B74" s="3">
        <v>2022</v>
      </c>
    </row>
    <row r="75" spans="1:2">
      <c r="A75" s="3"/>
      <c r="B75" s="3">
        <v>2021</v>
      </c>
    </row>
    <row r="76" spans="1:2">
      <c r="A76" s="3"/>
      <c r="B76" s="3">
        <v>2020</v>
      </c>
    </row>
    <row r="77" spans="1:2">
      <c r="A77" s="3"/>
      <c r="B77" s="3">
        <v>2019</v>
      </c>
    </row>
    <row r="78" spans="1:2">
      <c r="A78" s="3"/>
      <c r="B78" s="3">
        <v>2018</v>
      </c>
    </row>
    <row r="79" spans="1:2">
      <c r="A79" s="3"/>
      <c r="B79" s="3">
        <v>2017</v>
      </c>
    </row>
    <row r="80" spans="1:2">
      <c r="A80" s="3"/>
      <c r="B80" s="3">
        <v>2016</v>
      </c>
    </row>
    <row r="81" spans="1:2">
      <c r="A81" s="3"/>
      <c r="B81" s="3">
        <v>2015</v>
      </c>
    </row>
    <row r="82" spans="1:2">
      <c r="A82" s="3"/>
      <c r="B82" s="3">
        <v>2014</v>
      </c>
    </row>
    <row r="83" spans="1:2">
      <c r="A83" s="3"/>
      <c r="B83" s="3">
        <v>2013</v>
      </c>
    </row>
    <row r="84" spans="1:2">
      <c r="A84" s="3"/>
      <c r="B84" s="3">
        <v>2012</v>
      </c>
    </row>
    <row r="85" spans="1:2">
      <c r="A85" s="3"/>
      <c r="B85" s="3">
        <v>2011</v>
      </c>
    </row>
    <row r="86" spans="1:2">
      <c r="A86" s="3"/>
      <c r="B86" s="3">
        <v>2010</v>
      </c>
    </row>
    <row r="87" spans="1:2">
      <c r="A87" s="3" t="s">
        <v>62</v>
      </c>
      <c r="B87" s="3">
        <v>2023</v>
      </c>
    </row>
    <row r="88" spans="1:2">
      <c r="A88" s="3"/>
      <c r="B88" s="3">
        <v>2022</v>
      </c>
    </row>
    <row r="89" spans="1:2">
      <c r="A89" s="3"/>
      <c r="B89" s="3">
        <v>2021</v>
      </c>
    </row>
    <row r="90" spans="1:2">
      <c r="A90" s="3"/>
      <c r="B90" s="3">
        <v>2020</v>
      </c>
    </row>
    <row r="91" spans="1:2">
      <c r="A91" s="3"/>
      <c r="B91" s="3">
        <v>2019</v>
      </c>
    </row>
    <row r="92" spans="1:2">
      <c r="A92" s="3"/>
      <c r="B92" s="3">
        <v>2018</v>
      </c>
    </row>
    <row r="93" spans="1:2">
      <c r="A93" s="3"/>
      <c r="B93" s="3">
        <v>2017</v>
      </c>
    </row>
    <row r="94" spans="1:2">
      <c r="A94" s="3"/>
      <c r="B94" s="3">
        <v>2016</v>
      </c>
    </row>
    <row r="95" spans="1:2">
      <c r="A95" s="3"/>
      <c r="B95" s="3">
        <v>2015</v>
      </c>
    </row>
    <row r="96" spans="1:2">
      <c r="A96" s="3"/>
      <c r="B96" s="3">
        <v>2014</v>
      </c>
    </row>
    <row r="97" spans="1:2">
      <c r="A97" s="3"/>
      <c r="B97" s="3">
        <v>2013</v>
      </c>
    </row>
    <row r="98" spans="1:2">
      <c r="A98" s="3"/>
      <c r="B98" s="3">
        <v>2012</v>
      </c>
    </row>
    <row r="99" spans="1:2">
      <c r="A99" s="3"/>
      <c r="B99" s="3">
        <v>2011</v>
      </c>
    </row>
    <row r="100" spans="1:2">
      <c r="A100" s="3"/>
      <c r="B100" s="3">
        <v>2010</v>
      </c>
    </row>
    <row r="101" spans="1:2">
      <c r="A101" s="3" t="s">
        <v>63</v>
      </c>
      <c r="B101" s="3">
        <v>2023</v>
      </c>
    </row>
    <row r="102" spans="1:2">
      <c r="A102" s="3"/>
      <c r="B102" s="3">
        <v>2022</v>
      </c>
    </row>
    <row r="103" spans="1:2">
      <c r="A103" s="3"/>
      <c r="B103" s="3">
        <v>2021</v>
      </c>
    </row>
    <row r="104" spans="1:2">
      <c r="A104" s="3"/>
      <c r="B104" s="3">
        <v>2020</v>
      </c>
    </row>
    <row r="105" spans="1:2">
      <c r="A105" s="3"/>
      <c r="B105" s="3">
        <v>2019</v>
      </c>
    </row>
    <row r="106" spans="1:2">
      <c r="A106" s="3"/>
      <c r="B106" s="3">
        <v>2018</v>
      </c>
    </row>
    <row r="107" spans="1:2">
      <c r="A107" s="3"/>
      <c r="B107" s="3">
        <v>2017</v>
      </c>
    </row>
    <row r="108" spans="1:2">
      <c r="A108" s="3"/>
      <c r="B108" s="3">
        <v>2016</v>
      </c>
    </row>
    <row r="109" spans="1:2">
      <c r="A109" s="3"/>
      <c r="B109" s="3">
        <v>2015</v>
      </c>
    </row>
    <row r="110" spans="1:2">
      <c r="A110" s="3"/>
      <c r="B110" s="3">
        <v>2014</v>
      </c>
    </row>
    <row r="111" spans="1:2">
      <c r="A111" s="3"/>
      <c r="B111" s="3">
        <v>2013</v>
      </c>
    </row>
    <row r="112" spans="1:2">
      <c r="A112" s="3"/>
      <c r="B112" s="3">
        <v>2012</v>
      </c>
    </row>
    <row r="113" spans="1:2">
      <c r="A113" s="3"/>
      <c r="B113" s="3">
        <v>2011</v>
      </c>
    </row>
    <row r="114" spans="1:2">
      <c r="A114" s="3"/>
      <c r="B114" s="3">
        <v>2010</v>
      </c>
    </row>
    <row r="115" spans="1:2">
      <c r="A115" s="3" t="s">
        <v>64</v>
      </c>
      <c r="B115" s="3">
        <v>2023</v>
      </c>
    </row>
    <row r="116" spans="1:2">
      <c r="A116" s="3"/>
      <c r="B116" s="3">
        <v>2022</v>
      </c>
    </row>
    <row r="117" spans="1:2">
      <c r="A117" s="3"/>
      <c r="B117" s="3">
        <v>2021</v>
      </c>
    </row>
    <row r="118" spans="1:2">
      <c r="A118" s="3"/>
      <c r="B118" s="3">
        <v>2020</v>
      </c>
    </row>
    <row r="119" spans="1:2">
      <c r="A119" s="3"/>
      <c r="B119" s="3">
        <v>2019</v>
      </c>
    </row>
    <row r="120" spans="1:2">
      <c r="A120" s="3"/>
      <c r="B120" s="3">
        <v>2018</v>
      </c>
    </row>
    <row r="121" spans="1:2">
      <c r="A121" s="3"/>
      <c r="B121" s="3">
        <v>2017</v>
      </c>
    </row>
    <row r="122" spans="1:2">
      <c r="A122" s="3"/>
      <c r="B122" s="3">
        <v>2016</v>
      </c>
    </row>
    <row r="123" spans="1:2">
      <c r="A123" s="3"/>
      <c r="B123" s="3">
        <v>2015</v>
      </c>
    </row>
    <row r="124" spans="1:2">
      <c r="A124" s="3"/>
      <c r="B124" s="3">
        <v>2014</v>
      </c>
    </row>
    <row r="125" spans="1:2">
      <c r="A125" s="3"/>
      <c r="B125" s="3">
        <v>2013</v>
      </c>
    </row>
    <row r="126" spans="1:2">
      <c r="A126" s="3"/>
      <c r="B126" s="3">
        <v>2012</v>
      </c>
    </row>
    <row r="127" spans="1:2">
      <c r="A127" s="3"/>
      <c r="B127" s="3">
        <v>2011</v>
      </c>
    </row>
    <row r="128" spans="1:2">
      <c r="A128" s="3"/>
      <c r="B128" s="3">
        <v>2010</v>
      </c>
    </row>
    <row r="129" spans="1:2">
      <c r="A129" s="3" t="s">
        <v>65</v>
      </c>
      <c r="B129" s="3">
        <v>2023</v>
      </c>
    </row>
    <row r="130" spans="1:2">
      <c r="A130" s="3"/>
      <c r="B130" s="3">
        <v>2022</v>
      </c>
    </row>
    <row r="131" spans="1:2">
      <c r="A131" s="3"/>
      <c r="B131" s="3">
        <v>2021</v>
      </c>
    </row>
    <row r="132" spans="1:2">
      <c r="A132" s="3"/>
      <c r="B132" s="3">
        <v>2020</v>
      </c>
    </row>
    <row r="133" spans="1:2">
      <c r="A133" s="3"/>
      <c r="B133" s="3">
        <v>2019</v>
      </c>
    </row>
    <row r="134" spans="1:2">
      <c r="A134" s="3"/>
      <c r="B134" s="3">
        <v>2018</v>
      </c>
    </row>
    <row r="135" spans="1:2">
      <c r="A135" s="3"/>
      <c r="B135" s="3">
        <v>2017</v>
      </c>
    </row>
    <row r="136" spans="1:2">
      <c r="A136" s="3"/>
      <c r="B136" s="3">
        <v>2016</v>
      </c>
    </row>
    <row r="137" spans="1:2">
      <c r="A137" s="3"/>
      <c r="B137" s="3">
        <v>2015</v>
      </c>
    </row>
    <row r="138" spans="1:2">
      <c r="A138" s="3"/>
      <c r="B138" s="3">
        <v>2014</v>
      </c>
    </row>
    <row r="139" spans="1:2">
      <c r="A139" s="3"/>
      <c r="B139" s="3">
        <v>2013</v>
      </c>
    </row>
    <row r="140" spans="1:2">
      <c r="A140" s="3"/>
      <c r="B140" s="3">
        <v>2012</v>
      </c>
    </row>
    <row r="141" spans="1:2">
      <c r="A141" s="3"/>
      <c r="B141" s="3">
        <v>2011</v>
      </c>
    </row>
    <row r="142" spans="1:2">
      <c r="A142" s="3"/>
      <c r="B142" s="3">
        <v>2010</v>
      </c>
    </row>
    <row r="143" spans="1:2">
      <c r="A143" s="3" t="s">
        <v>66</v>
      </c>
      <c r="B143" s="3">
        <v>2023</v>
      </c>
    </row>
    <row r="144" spans="1:2">
      <c r="A144" s="3"/>
      <c r="B144" s="3">
        <v>2022</v>
      </c>
    </row>
    <row r="145" spans="1:2">
      <c r="A145" s="3"/>
      <c r="B145" s="3">
        <v>2021</v>
      </c>
    </row>
    <row r="146" spans="1:2">
      <c r="A146" s="3"/>
      <c r="B146" s="3">
        <v>2020</v>
      </c>
    </row>
    <row r="147" spans="1:2">
      <c r="A147" s="3"/>
      <c r="B147" s="3">
        <v>2019</v>
      </c>
    </row>
    <row r="148" spans="1:2">
      <c r="A148" s="3"/>
      <c r="B148" s="3">
        <v>2018</v>
      </c>
    </row>
    <row r="149" spans="1:2">
      <c r="A149" s="3"/>
      <c r="B149" s="3">
        <v>2017</v>
      </c>
    </row>
    <row r="150" spans="1:2">
      <c r="A150" s="3"/>
      <c r="B150" s="3">
        <v>2016</v>
      </c>
    </row>
    <row r="151" spans="1:2">
      <c r="A151" s="3"/>
      <c r="B151" s="3">
        <v>2015</v>
      </c>
    </row>
    <row r="152" spans="1:2">
      <c r="A152" s="3"/>
      <c r="B152" s="3">
        <v>2014</v>
      </c>
    </row>
    <row r="153" spans="1:2">
      <c r="A153" s="3"/>
      <c r="B153" s="3">
        <v>2013</v>
      </c>
    </row>
    <row r="154" spans="1:2">
      <c r="A154" s="3"/>
      <c r="B154" s="3">
        <v>2012</v>
      </c>
    </row>
    <row r="155" spans="1:2">
      <c r="A155" s="3"/>
      <c r="B155" s="3">
        <v>2011</v>
      </c>
    </row>
    <row r="156" spans="1:2">
      <c r="A156" s="3"/>
      <c r="B156" s="3">
        <v>2010</v>
      </c>
    </row>
    <row r="157" spans="1:2">
      <c r="A157" s="3" t="s">
        <v>67</v>
      </c>
      <c r="B157" s="3">
        <v>2023</v>
      </c>
    </row>
    <row r="158" spans="1:2">
      <c r="A158" s="3"/>
      <c r="B158" s="3">
        <v>2022</v>
      </c>
    </row>
    <row r="159" spans="1:2">
      <c r="A159" s="3"/>
      <c r="B159" s="3">
        <v>2021</v>
      </c>
    </row>
    <row r="160" spans="1:2">
      <c r="A160" s="3"/>
      <c r="B160" s="3">
        <v>2020</v>
      </c>
    </row>
    <row r="161" spans="1:2">
      <c r="A161" s="3"/>
      <c r="B161" s="3">
        <v>2019</v>
      </c>
    </row>
    <row r="162" spans="1:2">
      <c r="A162" s="3"/>
      <c r="B162" s="3">
        <v>2018</v>
      </c>
    </row>
    <row r="163" spans="1:2">
      <c r="A163" s="3"/>
      <c r="B163" s="3">
        <v>2017</v>
      </c>
    </row>
    <row r="164" spans="1:2">
      <c r="A164" s="3"/>
      <c r="B164" s="3">
        <v>2016</v>
      </c>
    </row>
    <row r="165" spans="1:2">
      <c r="A165" s="3"/>
      <c r="B165" s="3">
        <v>2015</v>
      </c>
    </row>
    <row r="166" spans="1:2">
      <c r="A166" s="3"/>
      <c r="B166" s="3">
        <v>2014</v>
      </c>
    </row>
    <row r="167" spans="1:2">
      <c r="A167" s="3"/>
      <c r="B167" s="3">
        <v>2013</v>
      </c>
    </row>
    <row r="168" spans="1:2">
      <c r="A168" s="3"/>
      <c r="B168" s="3">
        <v>2012</v>
      </c>
    </row>
    <row r="169" spans="1:2">
      <c r="A169" s="3"/>
      <c r="B169" s="3">
        <v>2011</v>
      </c>
    </row>
    <row r="170" spans="1:2">
      <c r="A170" s="3"/>
      <c r="B170" s="3">
        <v>2010</v>
      </c>
    </row>
    <row r="171" spans="1:2">
      <c r="A171" s="3" t="s">
        <v>68</v>
      </c>
      <c r="B171" s="3">
        <v>2023</v>
      </c>
    </row>
    <row r="172" spans="1:2">
      <c r="A172" s="3"/>
      <c r="B172" s="3">
        <v>2022</v>
      </c>
    </row>
    <row r="173" spans="1:2">
      <c r="A173" s="3"/>
      <c r="B173" s="3">
        <v>2021</v>
      </c>
    </row>
    <row r="174" spans="1:2">
      <c r="A174" s="3"/>
      <c r="B174" s="3">
        <v>2020</v>
      </c>
    </row>
    <row r="175" spans="1:2">
      <c r="A175" s="3"/>
      <c r="B175" s="3">
        <v>2019</v>
      </c>
    </row>
    <row r="176" spans="1:2">
      <c r="A176" s="3"/>
      <c r="B176" s="3">
        <v>2018</v>
      </c>
    </row>
    <row r="177" spans="1:2">
      <c r="A177" s="3"/>
      <c r="B177" s="3">
        <v>2017</v>
      </c>
    </row>
    <row r="178" spans="1:2">
      <c r="A178" s="3"/>
      <c r="B178" s="3">
        <v>2016</v>
      </c>
    </row>
    <row r="179" spans="1:2">
      <c r="A179" s="3"/>
      <c r="B179" s="3">
        <v>2015</v>
      </c>
    </row>
    <row r="180" spans="1:2">
      <c r="A180" s="3"/>
      <c r="B180" s="3">
        <v>2014</v>
      </c>
    </row>
    <row r="181" spans="1:2">
      <c r="A181" s="3"/>
      <c r="B181" s="3">
        <v>2013</v>
      </c>
    </row>
    <row r="182" spans="1:2">
      <c r="A182" s="3"/>
      <c r="B182" s="3">
        <v>2012</v>
      </c>
    </row>
    <row r="183" spans="1:2">
      <c r="A183" s="3"/>
      <c r="B183" s="3">
        <v>2011</v>
      </c>
    </row>
    <row r="184" spans="1:2">
      <c r="A184" s="3"/>
      <c r="B184" s="3">
        <v>2010</v>
      </c>
    </row>
    <row r="185" spans="1:2">
      <c r="A185" s="3" t="s">
        <v>69</v>
      </c>
      <c r="B185" s="3">
        <v>2023</v>
      </c>
    </row>
    <row r="186" spans="1:2">
      <c r="A186" s="3"/>
      <c r="B186" s="3">
        <v>2022</v>
      </c>
    </row>
    <row r="187" spans="1:2">
      <c r="A187" s="3"/>
      <c r="B187" s="3">
        <v>2021</v>
      </c>
    </row>
    <row r="188" spans="1:2">
      <c r="A188" s="3"/>
      <c r="B188" s="3">
        <v>2020</v>
      </c>
    </row>
    <row r="189" spans="1:2">
      <c r="A189" s="3"/>
      <c r="B189" s="3">
        <v>2019</v>
      </c>
    </row>
    <row r="190" spans="1:2">
      <c r="A190" s="3"/>
      <c r="B190" s="3">
        <v>2018</v>
      </c>
    </row>
    <row r="191" spans="1:2">
      <c r="A191" s="3"/>
      <c r="B191" s="3">
        <v>2017</v>
      </c>
    </row>
    <row r="192" spans="1:2">
      <c r="A192" s="3"/>
      <c r="B192" s="3">
        <v>2016</v>
      </c>
    </row>
    <row r="193" spans="1:2">
      <c r="A193" s="3"/>
      <c r="B193" s="3">
        <v>2015</v>
      </c>
    </row>
    <row r="194" spans="1:2">
      <c r="A194" s="3"/>
      <c r="B194" s="3">
        <v>2014</v>
      </c>
    </row>
    <row r="195" spans="1:2">
      <c r="A195" s="3"/>
      <c r="B195" s="3">
        <v>2013</v>
      </c>
    </row>
    <row r="196" spans="1:2">
      <c r="A196" s="3"/>
      <c r="B196" s="3">
        <v>2012</v>
      </c>
    </row>
    <row r="197" spans="1:2">
      <c r="A197" s="3"/>
      <c r="B197" s="3">
        <v>2011</v>
      </c>
    </row>
    <row r="198" spans="1:2">
      <c r="A198" s="3"/>
      <c r="B198" s="3">
        <v>2010</v>
      </c>
    </row>
    <row r="199" spans="1:2">
      <c r="A199" s="3" t="s">
        <v>70</v>
      </c>
      <c r="B199" s="3">
        <v>2023</v>
      </c>
    </row>
    <row r="200" spans="1:2">
      <c r="A200" s="3"/>
      <c r="B200" s="3">
        <v>2022</v>
      </c>
    </row>
    <row r="201" spans="1:2">
      <c r="A201" s="3"/>
      <c r="B201" s="3">
        <v>2021</v>
      </c>
    </row>
    <row r="202" spans="1:2">
      <c r="A202" s="3"/>
      <c r="B202" s="3">
        <v>2020</v>
      </c>
    </row>
    <row r="203" spans="1:2">
      <c r="A203" s="3"/>
      <c r="B203" s="3">
        <v>2019</v>
      </c>
    </row>
    <row r="204" spans="1:2">
      <c r="A204" s="3"/>
      <c r="B204" s="3">
        <v>2018</v>
      </c>
    </row>
    <row r="205" spans="1:2">
      <c r="A205" s="3"/>
      <c r="B205" s="3">
        <v>2017</v>
      </c>
    </row>
    <row r="206" spans="1:2">
      <c r="A206" s="3"/>
      <c r="B206" s="3">
        <v>2016</v>
      </c>
    </row>
    <row r="207" spans="1:2">
      <c r="A207" s="3"/>
      <c r="B207" s="3">
        <v>2015</v>
      </c>
    </row>
    <row r="208" spans="1:2">
      <c r="A208" s="3"/>
      <c r="B208" s="3">
        <v>2014</v>
      </c>
    </row>
    <row r="209" spans="1:2">
      <c r="A209" s="3"/>
      <c r="B209" s="3">
        <v>2013</v>
      </c>
    </row>
    <row r="210" spans="1:2">
      <c r="A210" s="3"/>
      <c r="B210" s="3">
        <v>2012</v>
      </c>
    </row>
    <row r="211" spans="1:2">
      <c r="A211" s="3"/>
      <c r="B211" s="3">
        <v>2011</v>
      </c>
    </row>
    <row r="212" spans="1:2">
      <c r="A212" s="3"/>
      <c r="B212" s="3">
        <v>2010</v>
      </c>
    </row>
    <row r="213" spans="1:2">
      <c r="A213" s="3" t="s">
        <v>71</v>
      </c>
      <c r="B213" s="3">
        <v>2023</v>
      </c>
    </row>
    <row r="214" spans="1:2">
      <c r="A214" s="3"/>
      <c r="B214" s="3">
        <v>2022</v>
      </c>
    </row>
    <row r="215" spans="1:2">
      <c r="A215" s="3"/>
      <c r="B215" s="3">
        <v>2021</v>
      </c>
    </row>
    <row r="216" spans="1:2">
      <c r="A216" s="3"/>
      <c r="B216" s="3">
        <v>2020</v>
      </c>
    </row>
    <row r="217" spans="1:2">
      <c r="A217" s="3"/>
      <c r="B217" s="3">
        <v>2019</v>
      </c>
    </row>
    <row r="218" spans="1:2">
      <c r="A218" s="3"/>
      <c r="B218" s="3">
        <v>2018</v>
      </c>
    </row>
    <row r="219" spans="1:2">
      <c r="A219" s="3"/>
      <c r="B219" s="3">
        <v>2017</v>
      </c>
    </row>
    <row r="220" spans="1:2">
      <c r="A220" s="3"/>
      <c r="B220" s="3">
        <v>2016</v>
      </c>
    </row>
    <row r="221" spans="1:2">
      <c r="A221" s="3"/>
      <c r="B221" s="3">
        <v>2015</v>
      </c>
    </row>
    <row r="222" spans="1:2">
      <c r="A222" s="3"/>
      <c r="B222" s="3">
        <v>2014</v>
      </c>
    </row>
    <row r="223" spans="1:2">
      <c r="A223" s="3"/>
      <c r="B223" s="3">
        <v>2013</v>
      </c>
    </row>
    <row r="224" spans="1:2">
      <c r="A224" s="3"/>
      <c r="B224" s="3">
        <v>2012</v>
      </c>
    </row>
    <row r="225" spans="1:2">
      <c r="A225" s="3"/>
      <c r="B225" s="3">
        <v>2011</v>
      </c>
    </row>
    <row r="226" spans="1:2">
      <c r="A226" s="3"/>
      <c r="B226" s="3">
        <v>2010</v>
      </c>
    </row>
    <row r="227" spans="1:2">
      <c r="A227" s="3" t="s">
        <v>72</v>
      </c>
      <c r="B227" s="3">
        <v>2023</v>
      </c>
    </row>
    <row r="228" spans="1:2">
      <c r="A228" s="3"/>
      <c r="B228" s="3">
        <v>2022</v>
      </c>
    </row>
    <row r="229" spans="1:2">
      <c r="A229" s="3"/>
      <c r="B229" s="3">
        <v>2021</v>
      </c>
    </row>
    <row r="230" spans="1:2">
      <c r="A230" s="3"/>
      <c r="B230" s="3">
        <v>2020</v>
      </c>
    </row>
    <row r="231" spans="1:2">
      <c r="A231" s="3"/>
      <c r="B231" s="3">
        <v>2019</v>
      </c>
    </row>
    <row r="232" spans="1:2">
      <c r="A232" s="3"/>
      <c r="B232" s="3">
        <v>2018</v>
      </c>
    </row>
    <row r="233" spans="1:2">
      <c r="A233" s="3"/>
      <c r="B233" s="3">
        <v>2017</v>
      </c>
    </row>
    <row r="234" spans="1:2">
      <c r="A234" s="3"/>
      <c r="B234" s="3">
        <v>2016</v>
      </c>
    </row>
    <row r="235" spans="1:2">
      <c r="A235" s="3"/>
      <c r="B235" s="3">
        <v>2015</v>
      </c>
    </row>
    <row r="236" spans="1:2">
      <c r="A236" s="3"/>
      <c r="B236" s="3">
        <v>2014</v>
      </c>
    </row>
    <row r="237" spans="1:2">
      <c r="A237" s="3"/>
      <c r="B237" s="3">
        <v>2013</v>
      </c>
    </row>
    <row r="238" spans="1:2">
      <c r="A238" s="3"/>
      <c r="B238" s="3">
        <v>2012</v>
      </c>
    </row>
    <row r="239" spans="1:2">
      <c r="A239" s="3"/>
      <c r="B239" s="3">
        <v>2011</v>
      </c>
    </row>
    <row r="240" spans="1:2">
      <c r="A240" s="3"/>
      <c r="B240" s="3">
        <v>2010</v>
      </c>
    </row>
    <row r="241" spans="1:2">
      <c r="A241" s="3" t="s">
        <v>73</v>
      </c>
      <c r="B241" s="3">
        <v>2023</v>
      </c>
    </row>
    <row r="242" spans="1:2">
      <c r="A242" s="3"/>
      <c r="B242" s="3">
        <v>2022</v>
      </c>
    </row>
    <row r="243" spans="1:2">
      <c r="A243" s="3"/>
      <c r="B243" s="3">
        <v>2021</v>
      </c>
    </row>
    <row r="244" spans="1:2">
      <c r="A244" s="3"/>
      <c r="B244" s="3">
        <v>2020</v>
      </c>
    </row>
    <row r="245" spans="1:2">
      <c r="A245" s="3"/>
      <c r="B245" s="3">
        <v>2019</v>
      </c>
    </row>
    <row r="246" spans="1:2">
      <c r="A246" s="3"/>
      <c r="B246" s="3">
        <v>2018</v>
      </c>
    </row>
    <row r="247" spans="1:2">
      <c r="A247" s="3"/>
      <c r="B247" s="3">
        <v>2017</v>
      </c>
    </row>
    <row r="248" spans="1:2">
      <c r="A248" s="3"/>
      <c r="B248" s="3">
        <v>2016</v>
      </c>
    </row>
    <row r="249" spans="1:2">
      <c r="A249" s="3"/>
      <c r="B249" s="3">
        <v>2015</v>
      </c>
    </row>
    <row r="250" spans="1:2">
      <c r="A250" s="3"/>
      <c r="B250" s="3">
        <v>2014</v>
      </c>
    </row>
    <row r="251" spans="1:2">
      <c r="A251" s="3"/>
      <c r="B251" s="3">
        <v>2013</v>
      </c>
    </row>
    <row r="252" spans="1:2">
      <c r="A252" s="3"/>
      <c r="B252" s="3">
        <v>2012</v>
      </c>
    </row>
    <row r="253" spans="1:2">
      <c r="A253" s="3"/>
      <c r="B253" s="3">
        <v>2011</v>
      </c>
    </row>
    <row r="254" spans="1:2">
      <c r="A254" s="3"/>
      <c r="B254" s="3">
        <v>2010</v>
      </c>
    </row>
    <row r="255" spans="1:2">
      <c r="A255" s="3" t="s">
        <v>74</v>
      </c>
      <c r="B255" s="3">
        <v>2023</v>
      </c>
    </row>
    <row r="256" spans="1:2">
      <c r="A256" s="3"/>
      <c r="B256" s="3">
        <v>2022</v>
      </c>
    </row>
    <row r="257" spans="1:2">
      <c r="A257" s="3"/>
      <c r="B257" s="3">
        <v>2021</v>
      </c>
    </row>
    <row r="258" spans="1:2">
      <c r="A258" s="3"/>
      <c r="B258" s="3">
        <v>2020</v>
      </c>
    </row>
    <row r="259" spans="1:2">
      <c r="A259" s="3"/>
      <c r="B259" s="3">
        <v>2019</v>
      </c>
    </row>
    <row r="260" spans="1:2">
      <c r="A260" s="3"/>
      <c r="B260" s="3">
        <v>2018</v>
      </c>
    </row>
    <row r="261" spans="1:2">
      <c r="A261" s="3"/>
      <c r="B261" s="3">
        <v>2017</v>
      </c>
    </row>
    <row r="262" spans="1:2">
      <c r="A262" s="3"/>
      <c r="B262" s="3">
        <v>2016</v>
      </c>
    </row>
    <row r="263" spans="1:2">
      <c r="A263" s="3"/>
      <c r="B263" s="3">
        <v>2015</v>
      </c>
    </row>
    <row r="264" spans="1:2">
      <c r="A264" s="3"/>
      <c r="B264" s="3">
        <v>2014</v>
      </c>
    </row>
    <row r="265" spans="1:2">
      <c r="A265" s="3"/>
      <c r="B265" s="3">
        <v>2013</v>
      </c>
    </row>
    <row r="266" spans="1:2">
      <c r="A266" s="3"/>
      <c r="B266" s="3">
        <v>2012</v>
      </c>
    </row>
    <row r="267" spans="1:2">
      <c r="A267" s="3"/>
      <c r="B267" s="3">
        <v>2011</v>
      </c>
    </row>
    <row r="268" spans="1:2">
      <c r="A268" s="3"/>
      <c r="B268" s="3">
        <v>2010</v>
      </c>
    </row>
    <row r="269" spans="1:2">
      <c r="A269" s="3" t="s">
        <v>75</v>
      </c>
      <c r="B269" s="3">
        <v>2023</v>
      </c>
    </row>
    <row r="270" spans="1:2">
      <c r="A270" s="3"/>
      <c r="B270" s="3">
        <v>2022</v>
      </c>
    </row>
    <row r="271" spans="1:2">
      <c r="A271" s="3"/>
      <c r="B271" s="3">
        <v>2021</v>
      </c>
    </row>
    <row r="272" spans="1:2">
      <c r="A272" s="3"/>
      <c r="B272" s="3">
        <v>2020</v>
      </c>
    </row>
    <row r="273" spans="1:2">
      <c r="A273" s="3"/>
      <c r="B273" s="3">
        <v>2019</v>
      </c>
    </row>
    <row r="274" spans="1:2">
      <c r="A274" s="3"/>
      <c r="B274" s="3">
        <v>2018</v>
      </c>
    </row>
    <row r="275" spans="1:2">
      <c r="A275" s="3"/>
      <c r="B275" s="3">
        <v>2017</v>
      </c>
    </row>
    <row r="276" spans="1:2">
      <c r="A276" s="3"/>
      <c r="B276" s="3">
        <v>2016</v>
      </c>
    </row>
    <row r="277" spans="1:2">
      <c r="A277" s="3"/>
      <c r="B277" s="3">
        <v>2015</v>
      </c>
    </row>
    <row r="278" spans="1:2">
      <c r="A278" s="3"/>
      <c r="B278" s="3">
        <v>2014</v>
      </c>
    </row>
    <row r="279" spans="1:2">
      <c r="A279" s="3"/>
      <c r="B279" s="3">
        <v>2013</v>
      </c>
    </row>
    <row r="280" spans="1:2">
      <c r="A280" s="3"/>
      <c r="B280" s="3">
        <v>2012</v>
      </c>
    </row>
    <row r="281" spans="1:2">
      <c r="A281" s="3"/>
      <c r="B281" s="3">
        <v>2011</v>
      </c>
    </row>
    <row r="282" spans="1:2">
      <c r="A282" s="3"/>
      <c r="B282" s="3">
        <v>2010</v>
      </c>
    </row>
    <row r="283" spans="1:2">
      <c r="A283" s="3" t="s">
        <v>76</v>
      </c>
      <c r="B283" s="3">
        <v>2023</v>
      </c>
    </row>
    <row r="284" spans="1:2">
      <c r="A284" s="3"/>
      <c r="B284" s="3">
        <v>2022</v>
      </c>
    </row>
    <row r="285" spans="1:2">
      <c r="A285" s="3"/>
      <c r="B285" s="3">
        <v>2021</v>
      </c>
    </row>
    <row r="286" spans="1:2">
      <c r="A286" s="3"/>
      <c r="B286" s="3">
        <v>2020</v>
      </c>
    </row>
    <row r="287" spans="1:2">
      <c r="A287" s="3"/>
      <c r="B287" s="3">
        <v>2019</v>
      </c>
    </row>
    <row r="288" spans="1:2">
      <c r="A288" s="3"/>
      <c r="B288" s="3">
        <v>2018</v>
      </c>
    </row>
    <row r="289" spans="1:2">
      <c r="A289" s="3"/>
      <c r="B289" s="3">
        <v>2017</v>
      </c>
    </row>
    <row r="290" spans="1:2">
      <c r="A290" s="3"/>
      <c r="B290" s="3">
        <v>2016</v>
      </c>
    </row>
    <row r="291" spans="1:2">
      <c r="A291" s="3"/>
      <c r="B291" s="3">
        <v>2015</v>
      </c>
    </row>
    <row r="292" spans="1:2">
      <c r="A292" s="3"/>
      <c r="B292" s="3">
        <v>2014</v>
      </c>
    </row>
    <row r="293" spans="1:2">
      <c r="A293" s="3"/>
      <c r="B293" s="3">
        <v>2013</v>
      </c>
    </row>
    <row r="294" spans="1:2">
      <c r="A294" s="3"/>
      <c r="B294" s="3">
        <v>2012</v>
      </c>
    </row>
    <row r="295" spans="1:2">
      <c r="A295" s="3"/>
      <c r="B295" s="3">
        <v>2011</v>
      </c>
    </row>
    <row r="296" spans="1:2">
      <c r="A296" s="3"/>
      <c r="B296" s="3">
        <v>2010</v>
      </c>
    </row>
    <row r="297" spans="1:2">
      <c r="A297" s="3" t="s">
        <v>77</v>
      </c>
      <c r="B297" s="3">
        <v>2023</v>
      </c>
    </row>
    <row r="298" spans="1:2">
      <c r="A298" s="3"/>
      <c r="B298" s="3">
        <v>2022</v>
      </c>
    </row>
    <row r="299" spans="1:2">
      <c r="A299" s="3"/>
      <c r="B299" s="3">
        <v>2021</v>
      </c>
    </row>
    <row r="300" spans="1:2">
      <c r="A300" s="3"/>
      <c r="B300" s="3">
        <v>2020</v>
      </c>
    </row>
    <row r="301" spans="1:2">
      <c r="A301" s="3"/>
      <c r="B301" s="3">
        <v>2019</v>
      </c>
    </row>
    <row r="302" spans="1:2">
      <c r="A302" s="3"/>
      <c r="B302" s="3">
        <v>2018</v>
      </c>
    </row>
    <row r="303" spans="1:2">
      <c r="A303" s="3"/>
      <c r="B303" s="3">
        <v>2017</v>
      </c>
    </row>
    <row r="304" spans="1:2">
      <c r="A304" s="3"/>
      <c r="B304" s="3">
        <v>2016</v>
      </c>
    </row>
    <row r="305" spans="1:2">
      <c r="A305" s="3"/>
      <c r="B305" s="3">
        <v>2015</v>
      </c>
    </row>
    <row r="306" spans="1:2">
      <c r="A306" s="3"/>
      <c r="B306" s="3">
        <v>2014</v>
      </c>
    </row>
    <row r="307" spans="1:2">
      <c r="A307" s="3"/>
      <c r="B307" s="3">
        <v>2013</v>
      </c>
    </row>
    <row r="308" spans="1:2">
      <c r="A308" s="3"/>
      <c r="B308" s="3">
        <v>2012</v>
      </c>
    </row>
    <row r="309" spans="1:2">
      <c r="A309" s="3"/>
      <c r="B309" s="3">
        <v>2011</v>
      </c>
    </row>
    <row r="310" spans="1:2">
      <c r="A310" s="3"/>
      <c r="B310" s="3">
        <v>2010</v>
      </c>
    </row>
    <row r="311" spans="1:2">
      <c r="A311" s="3" t="s">
        <v>78</v>
      </c>
      <c r="B311" s="3">
        <v>2023</v>
      </c>
    </row>
    <row r="312" spans="1:2">
      <c r="A312" s="3"/>
      <c r="B312" s="3">
        <v>2022</v>
      </c>
    </row>
    <row r="313" spans="1:2">
      <c r="A313" s="3"/>
      <c r="B313" s="3">
        <v>2021</v>
      </c>
    </row>
    <row r="314" spans="1:2">
      <c r="A314" s="3"/>
      <c r="B314" s="3">
        <v>2020</v>
      </c>
    </row>
    <row r="315" spans="1:2">
      <c r="A315" s="3"/>
      <c r="B315" s="3">
        <v>2019</v>
      </c>
    </row>
    <row r="316" spans="1:2">
      <c r="A316" s="3"/>
      <c r="B316" s="3">
        <v>2018</v>
      </c>
    </row>
    <row r="317" spans="1:2">
      <c r="A317" s="3"/>
      <c r="B317" s="3">
        <v>2017</v>
      </c>
    </row>
    <row r="318" spans="1:2">
      <c r="A318" s="3"/>
      <c r="B318" s="3">
        <v>2016</v>
      </c>
    </row>
    <row r="319" spans="1:2">
      <c r="A319" s="3"/>
      <c r="B319" s="3">
        <v>2015</v>
      </c>
    </row>
    <row r="320" spans="1:2">
      <c r="A320" s="3"/>
      <c r="B320" s="3">
        <v>2014</v>
      </c>
    </row>
    <row r="321" spans="1:2">
      <c r="A321" s="3"/>
      <c r="B321" s="3">
        <v>2013</v>
      </c>
    </row>
    <row r="322" spans="1:2">
      <c r="A322" s="3"/>
      <c r="B322" s="3">
        <v>2012</v>
      </c>
    </row>
    <row r="323" spans="1:2">
      <c r="A323" s="3"/>
      <c r="B323" s="3">
        <v>2011</v>
      </c>
    </row>
    <row r="324" spans="1:2">
      <c r="A324" s="3"/>
      <c r="B324" s="3">
        <v>2010</v>
      </c>
    </row>
    <row r="325" spans="1:2">
      <c r="A325" s="3" t="s">
        <v>79</v>
      </c>
      <c r="B325" s="3">
        <v>2023</v>
      </c>
    </row>
    <row r="326" spans="1:2">
      <c r="A326" s="3"/>
      <c r="B326" s="3">
        <v>2022</v>
      </c>
    </row>
    <row r="327" spans="1:2">
      <c r="A327" s="3"/>
      <c r="B327" s="3">
        <v>2021</v>
      </c>
    </row>
    <row r="328" spans="1:2">
      <c r="A328" s="3"/>
      <c r="B328" s="3">
        <v>2020</v>
      </c>
    </row>
    <row r="329" spans="1:2">
      <c r="A329" s="3"/>
      <c r="B329" s="3">
        <v>2019</v>
      </c>
    </row>
    <row r="330" spans="1:2">
      <c r="A330" s="3"/>
      <c r="B330" s="3">
        <v>2018</v>
      </c>
    </row>
    <row r="331" spans="1:2">
      <c r="A331" s="3"/>
      <c r="B331" s="3">
        <v>2017</v>
      </c>
    </row>
    <row r="332" spans="1:2">
      <c r="A332" s="3"/>
      <c r="B332" s="3">
        <v>2016</v>
      </c>
    </row>
    <row r="333" spans="1:2">
      <c r="A333" s="3"/>
      <c r="B333" s="3">
        <v>2015</v>
      </c>
    </row>
    <row r="334" spans="1:2">
      <c r="A334" s="3"/>
      <c r="B334" s="3">
        <v>2014</v>
      </c>
    </row>
    <row r="335" spans="1:2">
      <c r="A335" s="3"/>
      <c r="B335" s="3">
        <v>2013</v>
      </c>
    </row>
    <row r="336" spans="1:2">
      <c r="A336" s="3"/>
      <c r="B336" s="3">
        <v>2012</v>
      </c>
    </row>
    <row r="337" spans="1:2">
      <c r="A337" s="3"/>
      <c r="B337" s="3">
        <v>2011</v>
      </c>
    </row>
    <row r="338" spans="1:2">
      <c r="A338" s="3"/>
      <c r="B338" s="3">
        <v>2010</v>
      </c>
    </row>
    <row r="339" spans="1:2">
      <c r="A339" s="3" t="s">
        <v>80</v>
      </c>
      <c r="B339" s="3">
        <v>2023</v>
      </c>
    </row>
    <row r="340" spans="1:2">
      <c r="A340" s="3"/>
      <c r="B340" s="3">
        <v>2022</v>
      </c>
    </row>
    <row r="341" spans="1:2">
      <c r="A341" s="3"/>
      <c r="B341" s="3">
        <v>2021</v>
      </c>
    </row>
    <row r="342" spans="1:2">
      <c r="A342" s="3"/>
      <c r="B342" s="3">
        <v>2020</v>
      </c>
    </row>
    <row r="343" spans="1:2">
      <c r="A343" s="3"/>
      <c r="B343" s="3">
        <v>2019</v>
      </c>
    </row>
    <row r="344" spans="1:2">
      <c r="A344" s="3"/>
      <c r="B344" s="3">
        <v>2018</v>
      </c>
    </row>
    <row r="345" spans="1:2">
      <c r="A345" s="3"/>
      <c r="B345" s="3">
        <v>2017</v>
      </c>
    </row>
    <row r="346" spans="1:2">
      <c r="A346" s="3"/>
      <c r="B346" s="3">
        <v>2016</v>
      </c>
    </row>
    <row r="347" spans="1:2">
      <c r="A347" s="3"/>
      <c r="B347" s="3">
        <v>2015</v>
      </c>
    </row>
    <row r="348" spans="1:2">
      <c r="A348" s="3"/>
      <c r="B348" s="3">
        <v>2014</v>
      </c>
    </row>
    <row r="349" spans="1:2">
      <c r="A349" s="3"/>
      <c r="B349" s="3">
        <v>2013</v>
      </c>
    </row>
    <row r="350" spans="1:2">
      <c r="A350" s="3"/>
      <c r="B350" s="3">
        <v>2012</v>
      </c>
    </row>
    <row r="351" spans="1:2">
      <c r="A351" s="3"/>
      <c r="B351" s="3">
        <v>2011</v>
      </c>
    </row>
    <row r="352" spans="1:2">
      <c r="A352" s="3"/>
      <c r="B352" s="3">
        <v>2010</v>
      </c>
    </row>
    <row r="353" spans="1:2">
      <c r="A353" s="3" t="s">
        <v>81</v>
      </c>
      <c r="B353" s="3">
        <v>2023</v>
      </c>
    </row>
    <row r="354" spans="1:2">
      <c r="A354" s="3"/>
      <c r="B354" s="3">
        <v>2022</v>
      </c>
    </row>
    <row r="355" spans="1:2">
      <c r="A355" s="3"/>
      <c r="B355" s="3">
        <v>2021</v>
      </c>
    </row>
    <row r="356" spans="1:2">
      <c r="A356" s="3"/>
      <c r="B356" s="3">
        <v>2020</v>
      </c>
    </row>
    <row r="357" spans="1:2">
      <c r="A357" s="3"/>
      <c r="B357" s="3">
        <v>2019</v>
      </c>
    </row>
    <row r="358" spans="1:2">
      <c r="A358" s="3"/>
      <c r="B358" s="3">
        <v>2018</v>
      </c>
    </row>
    <row r="359" spans="1:2">
      <c r="A359" s="3"/>
      <c r="B359" s="3">
        <v>2017</v>
      </c>
    </row>
    <row r="360" spans="1:2">
      <c r="A360" s="3"/>
      <c r="B360" s="3">
        <v>2016</v>
      </c>
    </row>
    <row r="361" spans="1:2">
      <c r="A361" s="3"/>
      <c r="B361" s="3">
        <v>2015</v>
      </c>
    </row>
    <row r="362" spans="1:2">
      <c r="A362" s="3"/>
      <c r="B362" s="3">
        <v>2014</v>
      </c>
    </row>
    <row r="363" spans="1:2">
      <c r="A363" s="3"/>
      <c r="B363" s="3">
        <v>2013</v>
      </c>
    </row>
    <row r="364" spans="1:2">
      <c r="A364" s="3"/>
      <c r="B364" s="3">
        <v>2012</v>
      </c>
    </row>
    <row r="365" spans="1:2">
      <c r="A365" s="3"/>
      <c r="B365" s="3">
        <v>2011</v>
      </c>
    </row>
    <row r="366" spans="1:2">
      <c r="A366" s="3"/>
      <c r="B366" s="3">
        <v>2010</v>
      </c>
    </row>
    <row r="367" spans="1:2">
      <c r="A367" s="3" t="s">
        <v>82</v>
      </c>
      <c r="B367" s="3">
        <v>2023</v>
      </c>
    </row>
    <row r="368" spans="1:2">
      <c r="A368" s="3"/>
      <c r="B368" s="3">
        <v>2022</v>
      </c>
    </row>
    <row r="369" spans="1:2">
      <c r="A369" s="3"/>
      <c r="B369" s="3">
        <v>2021</v>
      </c>
    </row>
    <row r="370" spans="1:2">
      <c r="A370" s="3"/>
      <c r="B370" s="3">
        <v>2020</v>
      </c>
    </row>
    <row r="371" spans="1:2">
      <c r="A371" s="3"/>
      <c r="B371" s="3">
        <v>2019</v>
      </c>
    </row>
    <row r="372" spans="1:2">
      <c r="A372" s="3"/>
      <c r="B372" s="3">
        <v>2018</v>
      </c>
    </row>
    <row r="373" spans="1:2">
      <c r="A373" s="3"/>
      <c r="B373" s="3">
        <v>2017</v>
      </c>
    </row>
    <row r="374" spans="1:2">
      <c r="A374" s="3"/>
      <c r="B374" s="3">
        <v>2016</v>
      </c>
    </row>
    <row r="375" spans="1:2">
      <c r="A375" s="3"/>
      <c r="B375" s="3">
        <v>2015</v>
      </c>
    </row>
    <row r="376" spans="1:2">
      <c r="A376" s="3"/>
      <c r="B376" s="3">
        <v>2014</v>
      </c>
    </row>
    <row r="377" spans="1:2">
      <c r="A377" s="3"/>
      <c r="B377" s="3">
        <v>2013</v>
      </c>
    </row>
    <row r="378" spans="1:2">
      <c r="A378" s="3"/>
      <c r="B378" s="3">
        <v>2012</v>
      </c>
    </row>
    <row r="379" spans="1:2">
      <c r="A379" s="3"/>
      <c r="B379" s="3">
        <v>2011</v>
      </c>
    </row>
    <row r="380" spans="1:2">
      <c r="A380" s="3"/>
      <c r="B380" s="3">
        <v>2010</v>
      </c>
    </row>
    <row r="381" spans="1:2">
      <c r="A381" s="3" t="s">
        <v>83</v>
      </c>
      <c r="B381" s="3">
        <v>2023</v>
      </c>
    </row>
    <row r="382" spans="1:2">
      <c r="A382" s="3"/>
      <c r="B382" s="3">
        <v>2022</v>
      </c>
    </row>
    <row r="383" spans="1:2">
      <c r="A383" s="3"/>
      <c r="B383" s="3">
        <v>2021</v>
      </c>
    </row>
    <row r="384" spans="1:2">
      <c r="A384" s="3"/>
      <c r="B384" s="3">
        <v>2020</v>
      </c>
    </row>
    <row r="385" spans="1:2">
      <c r="A385" s="3"/>
      <c r="B385" s="3">
        <v>2019</v>
      </c>
    </row>
    <row r="386" spans="1:2">
      <c r="A386" s="3"/>
      <c r="B386" s="3">
        <v>2018</v>
      </c>
    </row>
    <row r="387" spans="1:2">
      <c r="A387" s="3"/>
      <c r="B387" s="3">
        <v>2017</v>
      </c>
    </row>
    <row r="388" spans="1:2">
      <c r="A388" s="3"/>
      <c r="B388" s="3">
        <v>2016</v>
      </c>
    </row>
    <row r="389" spans="1:2">
      <c r="A389" s="3"/>
      <c r="B389" s="3">
        <v>2015</v>
      </c>
    </row>
    <row r="390" spans="1:2">
      <c r="A390" s="3"/>
      <c r="B390" s="3">
        <v>2014</v>
      </c>
    </row>
    <row r="391" spans="1:2">
      <c r="A391" s="3"/>
      <c r="B391" s="3">
        <v>2013</v>
      </c>
    </row>
    <row r="392" spans="1:2">
      <c r="A392" s="3"/>
      <c r="B392" s="3">
        <v>2012</v>
      </c>
    </row>
    <row r="393" spans="1:2">
      <c r="A393" s="3"/>
      <c r="B393" s="3">
        <v>2011</v>
      </c>
    </row>
    <row r="394" spans="1:2">
      <c r="A394" s="3"/>
      <c r="B394" s="3">
        <v>2010</v>
      </c>
    </row>
    <row r="395" spans="1:2">
      <c r="A395" s="3" t="s">
        <v>84</v>
      </c>
      <c r="B395" s="3">
        <v>2023</v>
      </c>
    </row>
    <row r="396" spans="1:2">
      <c r="A396" s="3"/>
      <c r="B396" s="3">
        <v>2022</v>
      </c>
    </row>
    <row r="397" spans="1:2">
      <c r="A397" s="3"/>
      <c r="B397" s="3">
        <v>2021</v>
      </c>
    </row>
    <row r="398" spans="1:2">
      <c r="A398" s="3"/>
      <c r="B398" s="3">
        <v>2020</v>
      </c>
    </row>
    <row r="399" spans="1:2">
      <c r="A399" s="3"/>
      <c r="B399" s="3">
        <v>2019</v>
      </c>
    </row>
    <row r="400" spans="1:2">
      <c r="A400" s="3"/>
      <c r="B400" s="3">
        <v>2018</v>
      </c>
    </row>
    <row r="401" spans="1:2">
      <c r="A401" s="3"/>
      <c r="B401" s="3">
        <v>2017</v>
      </c>
    </row>
    <row r="402" spans="1:2">
      <c r="A402" s="3"/>
      <c r="B402" s="3">
        <v>2016</v>
      </c>
    </row>
    <row r="403" spans="1:2">
      <c r="A403" s="3"/>
      <c r="B403" s="3">
        <v>2015</v>
      </c>
    </row>
    <row r="404" spans="1:2">
      <c r="A404" s="3"/>
      <c r="B404" s="3">
        <v>2014</v>
      </c>
    </row>
    <row r="405" spans="1:2">
      <c r="A405" s="3"/>
      <c r="B405" s="3">
        <v>2013</v>
      </c>
    </row>
    <row r="406" spans="1:2">
      <c r="A406" s="3"/>
      <c r="B406" s="3">
        <v>2012</v>
      </c>
    </row>
    <row r="407" spans="1:2">
      <c r="A407" s="3"/>
      <c r="B407" s="3">
        <v>2011</v>
      </c>
    </row>
    <row r="408" spans="1:2">
      <c r="A408" s="3"/>
      <c r="B408" s="3">
        <v>2010</v>
      </c>
    </row>
    <row r="409" spans="1:2">
      <c r="A409" s="3" t="s">
        <v>85</v>
      </c>
      <c r="B409" s="3">
        <v>2023</v>
      </c>
    </row>
    <row r="410" spans="1:2">
      <c r="A410" s="3"/>
      <c r="B410" s="3">
        <v>2022</v>
      </c>
    </row>
    <row r="411" spans="1:2">
      <c r="A411" s="3"/>
      <c r="B411" s="3">
        <v>2021</v>
      </c>
    </row>
    <row r="412" spans="1:2">
      <c r="A412" s="3"/>
      <c r="B412" s="3">
        <v>2020</v>
      </c>
    </row>
    <row r="413" spans="1:2">
      <c r="A413" s="3"/>
      <c r="B413" s="3">
        <v>2019</v>
      </c>
    </row>
    <row r="414" spans="1:2">
      <c r="A414" s="3"/>
      <c r="B414" s="3">
        <v>2018</v>
      </c>
    </row>
    <row r="415" spans="1:2">
      <c r="A415" s="3"/>
      <c r="B415" s="3">
        <v>2017</v>
      </c>
    </row>
    <row r="416" spans="1:2">
      <c r="A416" s="3"/>
      <c r="B416" s="3">
        <v>2016</v>
      </c>
    </row>
    <row r="417" spans="1:2">
      <c r="A417" s="3"/>
      <c r="B417" s="3">
        <v>2015</v>
      </c>
    </row>
    <row r="418" spans="1:2">
      <c r="A418" s="3"/>
      <c r="B418" s="3">
        <v>2014</v>
      </c>
    </row>
    <row r="419" spans="1:2">
      <c r="A419" s="3"/>
      <c r="B419" s="3">
        <v>2013</v>
      </c>
    </row>
    <row r="420" spans="1:2">
      <c r="A420" s="3"/>
      <c r="B420" s="3">
        <v>2012</v>
      </c>
    </row>
    <row r="421" spans="1:2">
      <c r="A421" s="3"/>
      <c r="B421" s="3">
        <v>2011</v>
      </c>
    </row>
    <row r="422" spans="1:2">
      <c r="A422" s="3"/>
      <c r="B422" s="3">
        <v>2010</v>
      </c>
    </row>
    <row r="423" spans="1:2">
      <c r="A423" s="3" t="s">
        <v>86</v>
      </c>
      <c r="B423" s="3">
        <v>2023</v>
      </c>
    </row>
    <row r="424" spans="1:2">
      <c r="A424" s="3"/>
      <c r="B424" s="3">
        <v>2022</v>
      </c>
    </row>
    <row r="425" spans="1:2">
      <c r="A425" s="3"/>
      <c r="B425" s="3">
        <v>2021</v>
      </c>
    </row>
    <row r="426" spans="1:2">
      <c r="A426" s="3"/>
      <c r="B426" s="3">
        <v>2020</v>
      </c>
    </row>
    <row r="427" spans="1:2">
      <c r="A427" s="3"/>
      <c r="B427" s="3">
        <v>2019</v>
      </c>
    </row>
    <row r="428" spans="1:2">
      <c r="A428" s="3"/>
      <c r="B428" s="3">
        <v>2018</v>
      </c>
    </row>
    <row r="429" spans="1:2">
      <c r="A429" s="3"/>
      <c r="B429" s="3">
        <v>2017</v>
      </c>
    </row>
    <row r="430" spans="1:2">
      <c r="A430" s="3"/>
      <c r="B430" s="3">
        <v>2016</v>
      </c>
    </row>
    <row r="431" spans="1:2">
      <c r="A431" s="3"/>
      <c r="B431" s="3">
        <v>2015</v>
      </c>
    </row>
    <row r="432" spans="1:2">
      <c r="A432" s="3"/>
      <c r="B432" s="3">
        <v>2014</v>
      </c>
    </row>
    <row r="433" spans="1:2">
      <c r="A433" s="3"/>
      <c r="B433" s="3">
        <v>2013</v>
      </c>
    </row>
    <row r="434" spans="1:2">
      <c r="A434" s="3"/>
      <c r="B434" s="3">
        <v>2012</v>
      </c>
    </row>
    <row r="435" spans="1:2">
      <c r="A435" s="3"/>
      <c r="B435" s="3">
        <v>2011</v>
      </c>
    </row>
    <row r="436" spans="1:2">
      <c r="A436" s="3"/>
      <c r="B436" s="3">
        <v>2010</v>
      </c>
    </row>
  </sheetData>
  <mergeCells count="35">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A283:A296"/>
    <mergeCell ref="A297:A310"/>
    <mergeCell ref="A311:A324"/>
    <mergeCell ref="A325:A338"/>
    <mergeCell ref="A339:A352"/>
    <mergeCell ref="A353:A366"/>
    <mergeCell ref="A367:A380"/>
    <mergeCell ref="A381:A394"/>
    <mergeCell ref="A395:A408"/>
    <mergeCell ref="A409:A422"/>
    <mergeCell ref="A423:A436"/>
    <mergeCell ref="B1:B2"/>
    <mergeCell ref="C1:C2"/>
    <mergeCell ref="D1:D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5</vt:i4>
      </vt:variant>
    </vt:vector>
  </HeadingPairs>
  <TitlesOfParts>
    <vt:vector size="5" baseType="lpstr">
      <vt:lpstr>总表</vt:lpstr>
      <vt:lpstr>利润表</vt:lpstr>
      <vt:lpstr>资产表</vt:lpstr>
      <vt:lpstr>负债表</vt:lpstr>
      <vt:lpstr>现金流量表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leaves</dc:creator>
  <cp:lastModifiedBy>leaves-27</cp:lastModifiedBy>
  <dcterms:created xsi:type="dcterms:W3CDTF">2024-09-06T00:36:00Z</dcterms:created>
  <dcterms:modified xsi:type="dcterms:W3CDTF">2024-10-28T18:22:29Z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2CEA2414C035C02171CAD666D0CE44AA_41</vt:lpwstr>
  </property>
  <property fmtid="{D5CDD505-2E9C-101B-9397-08002B2CF9AE}" pid="3" name="KSOProductBuildVer">
    <vt:lpwstr>2052-6.8.2.8850</vt:lpwstr>
  </property>
</Properties>
</file>