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 activeTab="1"/>
  </bookViews>
  <sheets>
    <sheet name="定性" sheetId="2" r:id="rId1"/>
    <sheet name="总表" sheetId="1" r:id="rId2"/>
    <sheet name="资产表" sheetId="3" r:id="rId3"/>
    <sheet name="负债表" sheetId="4" r:id="rId4"/>
    <sheet name="原材料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<sst xmlns="http://schemas.openxmlformats.org/spreadsheetml/2006/main" count="119" uniqueCount="108">
  <si>
    <t>定性问题</t>
  </si>
  <si>
    <t>答案</t>
  </si>
  <si>
    <t>1.人们为什么喜欢酱油、蚝油？</t>
  </si>
  <si>
    <t>1.增色、增味</t>
  </si>
  <si>
    <t>2.酱油、蚝油持续受到更多人喜欢的原因是什么？</t>
  </si>
  <si>
    <t>3.酱油、蚝油的替代品是什么？人们为什么喜欢它们？</t>
  </si>
  <si>
    <t>4.为什么要从海天获得？</t>
  </si>
  <si>
    <t>价格(成本&lt;产能、生产技术、销售网络、采购系统&gt;)\便利(销售网络)</t>
  </si>
  <si>
    <t>5.粮油市场的发展情况是怎样的？</t>
  </si>
  <si>
    <t>6.佐餐市场的发展情况是怎样的？</t>
  </si>
  <si>
    <t>名称</t>
  </si>
  <si>
    <t>年份</t>
  </si>
  <si>
    <t>成立时间</t>
  </si>
  <si>
    <t>上市时间</t>
  </si>
  <si>
    <t>资本收益率
(资本=所有者权益+有息债务)</t>
  </si>
  <si>
    <t>资本收益率
(资本=总资产)</t>
  </si>
  <si>
    <t>净资产收益率</t>
  </si>
  <si>
    <t>负债率</t>
  </si>
  <si>
    <t>资产收益率</t>
  </si>
  <si>
    <t>净利润同比增长率</t>
  </si>
  <si>
    <t>营业收入同比增长率</t>
  </si>
  <si>
    <t>经营性现金流量净额同比增长率</t>
  </si>
  <si>
    <t>总股份数同比增长率</t>
  </si>
  <si>
    <t>股份数增长的原因</t>
  </si>
  <si>
    <t>总资产同比增长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</si>
  <si>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</si>
  <si>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</si>
  <si>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</si>
  <si>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</si>
  <si>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</si>
  <si>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</si>
  <si>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</si>
  <si>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</si>
  <si>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</si>
  <si>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</si>
  <si>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</si>
  <si>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产业格局
(产业结构、竞争地位、竞争优势、集中度、复合增长率)</t>
  </si>
  <si>
    <t>发展历史</t>
  </si>
  <si>
    <t>货币资金同比增长率</t>
  </si>
  <si>
    <t>应收账款</t>
  </si>
  <si>
    <t>预付款项</t>
  </si>
  <si>
    <t>存货</t>
  </si>
  <si>
    <t>其他应收款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</si>
  <si>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</si>
  <si>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</si>
  <si>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</si>
  <si>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</si>
  <si>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</si>
  <si>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</si>
  <si>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</si>
  <si>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</si>
  <si>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</si>
  <si>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</si>
  <si>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</si>
  <si>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</si>
  <si>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</si>
  <si>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</si>
  <si>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</si>
  <si>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 xml:space="preserve">其他应收款 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</si>
  <si>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</si>
  <si>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</si>
  <si>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</si>
  <si>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</si>
  <si>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</si>
  <si>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</si>
  <si>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</si>
  <si>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</si>
  <si>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</si>
  <si>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海天味业</t>
  </si>
  <si>
    <t>股东权益合计</t>
  </si>
  <si>
    <t>归属于母公司股东权益</t>
  </si>
  <si>
    <t>有息债务</t>
  </si>
  <si>
    <t>股本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</si>
  <si>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</si>
  <si>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</si>
  <si>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</si>
  <si>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</si>
  <si>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</si>
  <si>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</si>
  <si>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</si>
  <si>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</si>
  <si>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</si>
  <si>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</si>
  <si>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</si>
  <si>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</si>
  <si>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</si>
  <si>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</si>
  <si>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</si>
  <si>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</si>
  <si>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</si>
  <si>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</si>
  <si>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</si>
  <si>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</si>
  <si>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</si>
  <si>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</si>
  <si>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</si>
  <si>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</si>
  <si>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</si>
  <si>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</si>
  <si>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</si>
  <si>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</si>
  <si>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</si>
  <si>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</si>
  <si>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</si>
  <si>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</si>
  <si>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>大豆</t>
  </si>
  <si>
    <t>小麦</t>
  </si>
  <si>
    <t>玻璃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</si>
</sst>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4" fontId="0" fillId="0" borderId="0" xfId="0" applyNumberFormat="1" applyBorder="1">
      <alignment vertical="center"/>
    </xf>
    <xf numFmtId="44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44" fontId="0" fillId="0" borderId="4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5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44" fontId="0" fillId="0" borderId="0" xfId="0" applyNumberFormat="1">
      <alignment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0" xfId="0" applyFill="1">
      <alignment vertical="center"/>
    </xf>
    <xf numFmtId="10" fontId="0" fillId="0" borderId="0" xfId="3" applyNumberFormat="1">
      <alignment vertical="center"/>
    </xf>
    <xf numFmtId="44" fontId="0" fillId="0" borderId="0" xfId="3" applyNumberFormat="1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44" fontId="0" fillId="0" borderId="6" xfId="0" applyNumberFormat="1" applyFill="1" applyBorder="1" applyAlignment="1">
      <alignment horizontal="center" vertical="center"/>
    </xf>
    <xf numFmtId="44" fontId="0" fillId="0" borderId="7" xfId="0" applyNumberFormat="1" applyFill="1" applyBorder="1" applyAlignment="1">
      <alignment horizontal="center" vertical="center"/>
    </xf>
    <xf numFmtId="44" fontId="0" fillId="0" borderId="2" xfId="0" applyNumberFormat="1" applyFill="1" applyBorder="1">
      <alignment vertical="center"/>
    </xf>
    <xf numFmtId="10" fontId="0" fillId="3" borderId="1" xfId="3" applyNumberForma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8" xfId="0" applyNumberFormat="1" applyFill="1" applyBorder="1">
      <alignment vertical="center"/>
    </xf>
    <xf numFmtId="44" fontId="0" fillId="0" borderId="4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44" fontId="0" fillId="0" borderId="1" xfId="3" applyNumberFormat="1" applyBorder="1" applyAlignment="1">
      <alignment horizontal="center" vertical="center"/>
    </xf>
    <xf numFmtId="44" fontId="0" fillId="0" borderId="1" xfId="3" applyNumberFormat="1" applyBorder="1">
      <alignment vertical="center"/>
    </xf>
    <xf numFmtId="4" fontId="0" fillId="0" borderId="1" xfId="0" applyNumberFormat="1" applyBorder="1">
      <alignment vertical="center"/>
    </xf>
    <xf numFmtId="44" fontId="1" fillId="0" borderId="1" xfId="0" applyNumberFormat="1" applyFont="1" applyBorder="1">
      <alignment vertical="center"/>
    </xf>
    <xf numFmtId="0" fontId="0" fillId="0" borderId="5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10" fontId="0" fillId="0" borderId="1" xfId="3" applyNumberFormat="1" applyBorder="1" applyAlignment="1">
      <alignment horizontal="center" vertical="center" wrapText="1"/>
    </xf>
    <xf numFmtId="10" fontId="0" fillId="0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2" fillId="0" borderId="1" xfId="3" applyNumberFormat="1" applyFont="1" applyFill="1" applyBorder="1" applyAlignment="1">
      <alignment horizontal="center" vertical="center"/>
    </xf>
    <xf numFmtId="10" fontId="3" fillId="0" borderId="1" xfId="3" applyNumberFormat="1" applyFont="1" applyFill="1" applyBorder="1" applyAlignment="1">
      <alignment horizontal="center" vertical="center"/>
    </xf>
    <xf numFmtId="44" fontId="0" fillId="0" borderId="1" xfId="0" applyNumberFormat="1" applyFill="1" applyBorder="1">
      <alignment vertical="center"/>
    </xf>
    <xf numFmtId="44" fontId="0" fillId="0" borderId="1" xfId="0" applyNumberFormat="1" applyFill="1" applyBorder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44" fontId="0" fillId="0" borderId="0" xfId="0" applyNumberFormat="1" applyFill="1">
      <alignment vertical="center"/>
    </xf>
    <xf numFmtId="4" fontId="0" fillId="0" borderId="1" xfId="0" applyNumberFormat="1" applyFill="1" applyBorder="1">
      <alignment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4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44" fontId="0" fillId="0" borderId="4" xfId="0" applyNumberFormat="1" applyFill="1" applyBorder="1">
      <alignment vertical="center"/>
    </xf>
    <xf numFmtId="0" fontId="0" fillId="0" borderId="1" xfId="0" applyFill="1" applyBorder="1">
      <alignment vertical="center"/>
    </xf>
    <xf numFmtId="4" fontId="0" fillId="0" borderId="0" xfId="0" applyNumberFormat="1" applyFill="1">
      <alignment vertical="center"/>
    </xf>
    <xf numFmtId="176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ont="1" applyFill="1" applyBorder="1" applyAlignment="1">
      <alignment horizontal="right" vertical="center"/>
    </xf>
    <xf numFmtId="44" fontId="0" fillId="0" borderId="1" xfId="0" applyNumberFormat="1" applyFill="1" applyBorder="1">
      <alignment vertical="center"/>
    </xf>
    <xf numFmtId="44" fontId="0" fillId="0" borderId="6" xfId="0" applyNumberFormat="1" applyFill="1" applyBorder="1">
      <alignment vertical="center"/>
    </xf>
    <xf numFmtId="44" fontId="0" fillId="0" borderId="5" xfId="0" applyNumberFormat="1" applyFill="1" applyBorder="1">
      <alignment vertical="center"/>
    </xf>
    <xf numFmtId="176" fontId="0" fillId="0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/>
    </xf>
    <xf numFmtId="0" fontId="0" fillId="0" borderId="9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/>
    </xf>
    <xf numFmtId="4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5" sqref="A5"/>
    </sheetView>
  </sheetViews>
  <sheetFormatPr defaultColWidth="9.23076923076923" defaultRowHeight="16.8" outlineLevelRow="6" outlineLevelCol="1"/>
  <cols>
    <col min="1" max="1" width="53.1538461538462" customWidth="1"/>
    <col min="2" max="2" width="73.307692307692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1">
      <c r="A3" t="s">
        <v>4</v>
      </c>
    </row>
    <row r="4" spans="1:1">
      <c r="A4" t="s">
        <v>5</v>
      </c>
    </row>
    <row r="5" spans="1:2">
      <c r="A5" t="s">
        <v>6</v>
      </c>
      <c r="B5" t="s">
        <v>7</v>
      </c>
    </row>
    <row r="6" spans="1:1">
      <c r="A6" t="s">
        <v>8</v>
      </c>
    </row>
    <row r="7" spans="1:1">
      <c r="A7" t="s"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4"/>
  <sheetViews>
    <sheetView tabSelected="1" workbookViewId="0">
      <pane xSplit="2" ySplit="1" topLeftCell="Y2" activePane="bottomRight" state="frozen"/>
      <selection/>
      <selection pane="topRight"/>
      <selection pane="bottomLeft"/>
      <selection pane="bottomRight" activeCell="A2" sqref="A2:AC84"/>
    </sheetView>
  </sheetViews>
  <sheetFormatPr defaultColWidth="9.23076923076923" defaultRowHeight="16.8"/>
  <cols>
    <col min="2" max="2" width="9.23076923076923" style="16"/>
    <col min="3" max="3" width="13.1442307692308" style="16" customWidth="1"/>
    <col min="4" max="4" width="10.3076923076923" style="16" customWidth="1"/>
    <col min="5" max="5" width="30.7692307692308" style="48" customWidth="1"/>
    <col min="6" max="6" width="15.5384615384615" style="48" customWidth="1"/>
    <col min="7" max="7" width="15.1538461538462" style="16" customWidth="1"/>
    <col min="8" max="8" width="12.9230769230769"/>
    <col min="9" max="9" width="12.7692307692308" customWidth="1"/>
    <col min="10" max="10" width="20" style="48" customWidth="1"/>
    <col min="11" max="11" width="20" style="49" customWidth="1"/>
    <col min="12" max="12" width="34.5384615384615" style="49" customWidth="1"/>
    <col min="13" max="13" width="20" style="49" customWidth="1"/>
    <col min="14" max="14" width="55.4615384615385" style="49" customWidth="1"/>
    <col min="15" max="15" width="22.1057692307692" style="49" customWidth="1"/>
    <col min="16" max="16" width="20.9230769230769" style="16" customWidth="1"/>
    <col min="17" max="17" width="21.7692307692308" style="16"/>
    <col min="18" max="18" width="20.9230769230769" customWidth="1"/>
    <col min="19" max="19" width="19.8461538461538" customWidth="1"/>
    <col min="20" max="20" width="17.0769230769231" style="22" customWidth="1"/>
    <col min="21" max="21" width="19.8461538461538" style="22" customWidth="1"/>
    <col min="22" max="22" width="22.4615384615385" style="22" customWidth="1"/>
    <col min="23" max="23" width="20.9230769230769" customWidth="1"/>
    <col min="24" max="24" width="19.8461538461538" style="50" customWidth="1"/>
    <col min="25" max="25" width="15.1538461538462" style="50" customWidth="1"/>
    <col min="26" max="26" width="30.7596153846154" customWidth="1"/>
    <col min="27" max="28" width="61.8557692307692" style="51" customWidth="1"/>
    <col min="29" max="29" width="48.8461538461538" customWidth="1"/>
  </cols>
  <sheetData>
    <row r="1" s="16" customFormat="1" ht="34" spans="1:29">
      <c r="A1" s="1" t="s">
        <v>10</v>
      </c>
      <c r="B1" s="1" t="s">
        <v>11</v>
      </c>
      <c r="C1" s="1" t="s">
        <v>12</v>
      </c>
      <c r="D1" s="1" t="s">
        <v>13</v>
      </c>
      <c r="E1" s="58" t="s">
        <v>14</v>
      </c>
      <c r="F1" s="58" t="s">
        <v>15</v>
      </c>
      <c r="G1" s="1" t="s">
        <v>16</v>
      </c>
      <c r="H1" s="1" t="s">
        <v>17</v>
      </c>
      <c r="I1" s="1" t="s">
        <v>18</v>
      </c>
      <c r="J1" s="30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1" t="s">
        <v>29</v>
      </c>
      <c r="U1" s="11" t="s">
        <v>30</v>
      </c>
      <c r="V1" s="11" t="s">
        <v>31</v>
      </c>
      <c r="W1" s="1" t="s">
        <v>32</v>
      </c>
      <c r="X1" s="74" t="s">
        <v>33</v>
      </c>
      <c r="Y1" s="74" t="s">
        <v>34</v>
      </c>
      <c r="Z1" s="1" t="s">
        <v>35</v>
      </c>
      <c r="AA1" s="1" t="s">
        <v>1</v>
      </c>
      <c r="AB1" s="81" t="s">
        <v>36</v>
      </c>
      <c r="AC1" s="1" t="s">
        <v>37</v>
      </c>
    </row>
    <row r="2" spans="1:29">
      <c r="A2" s="52"/>
      <c r="B2" s="53"/>
      <c r="C2" s="54"/>
      <c r="D2" s="52"/>
      <c r="E2" s="59"/>
      <c r="F2" s="59"/>
      <c r="G2" s="59"/>
      <c r="H2" s="59"/>
      <c r="I2" s="59"/>
      <c r="J2" s="60"/>
      <c r="K2" s="59"/>
      <c r="L2" s="60"/>
      <c r="M2" s="59"/>
      <c r="N2" s="59"/>
      <c r="O2" s="59"/>
      <c r="P2" s="63"/>
      <c r="Q2" s="64"/>
      <c r="R2" s="63"/>
      <c r="S2" s="63"/>
      <c r="T2" s="63"/>
      <c r="U2" s="63"/>
      <c r="V2" s="63"/>
      <c r="W2" s="63"/>
      <c r="X2" s="75"/>
      <c r="Y2" s="82"/>
      <c r="Z2" s="83"/>
      <c r="AA2" s="84"/>
      <c r="AB2" s="85"/>
      <c r="AC2" s="88"/>
    </row>
    <row r="3" spans="1:29">
      <c r="A3" s="55"/>
      <c r="B3" s="53"/>
      <c r="C3" s="55"/>
      <c r="D3" s="55"/>
      <c r="E3" s="59"/>
      <c r="F3" s="59"/>
      <c r="G3" s="59"/>
      <c r="H3" s="59"/>
      <c r="I3" s="59"/>
      <c r="J3" s="60"/>
      <c r="K3" s="59"/>
      <c r="L3" s="59"/>
      <c r="M3" s="59"/>
      <c r="N3" s="59"/>
      <c r="O3" s="59"/>
      <c r="P3" s="64"/>
      <c r="Q3" s="64"/>
      <c r="R3" s="64"/>
      <c r="S3" s="64"/>
      <c r="T3" s="64"/>
      <c r="U3" s="67"/>
      <c r="V3" s="63"/>
      <c r="W3" s="63"/>
      <c r="X3" s="76"/>
      <c r="Y3" s="82"/>
      <c r="Z3" s="83"/>
      <c r="AA3" s="86"/>
      <c r="AB3" s="87"/>
      <c r="AC3" s="89"/>
    </row>
    <row r="4" spans="1:29">
      <c r="A4" s="55"/>
      <c r="B4" s="53"/>
      <c r="C4" s="55"/>
      <c r="D4" s="55"/>
      <c r="E4" s="59"/>
      <c r="F4" s="59"/>
      <c r="G4" s="59"/>
      <c r="H4" s="59"/>
      <c r="I4" s="59"/>
      <c r="J4" s="60"/>
      <c r="K4" s="59"/>
      <c r="L4" s="59"/>
      <c r="M4" s="59"/>
      <c r="N4" s="59"/>
      <c r="O4" s="59"/>
      <c r="P4" s="64"/>
      <c r="Q4" s="64"/>
      <c r="R4" s="64"/>
      <c r="S4" s="64"/>
      <c r="T4" s="64"/>
      <c r="U4" s="67"/>
      <c r="V4" s="63"/>
      <c r="W4" s="63"/>
      <c r="X4" s="76"/>
      <c r="Y4" s="82"/>
      <c r="Z4" s="83"/>
      <c r="AA4" s="86"/>
      <c r="AB4" s="87"/>
      <c r="AC4" s="89"/>
    </row>
    <row r="5" spans="1:29">
      <c r="A5" s="55"/>
      <c r="B5" s="53"/>
      <c r="C5" s="55"/>
      <c r="D5" s="55"/>
      <c r="E5" s="59"/>
      <c r="F5" s="59"/>
      <c r="G5" s="60"/>
      <c r="H5" s="60"/>
      <c r="I5" s="59"/>
      <c r="J5" s="60"/>
      <c r="K5" s="60"/>
      <c r="L5" s="59"/>
      <c r="M5" s="59"/>
      <c r="N5" s="59"/>
      <c r="O5" s="59"/>
      <c r="P5" s="64"/>
      <c r="Q5" s="64"/>
      <c r="R5" s="64"/>
      <c r="S5" s="64"/>
      <c r="T5" s="64"/>
      <c r="U5" s="67"/>
      <c r="V5" s="63"/>
      <c r="W5" s="63"/>
      <c r="X5" s="76"/>
      <c r="Y5" s="82"/>
      <c r="Z5" s="83"/>
      <c r="AA5" s="86"/>
      <c r="AB5" s="87"/>
      <c r="AC5" s="89"/>
    </row>
    <row r="6" spans="1:29">
      <c r="A6" s="55"/>
      <c r="B6" s="53"/>
      <c r="C6" s="55"/>
      <c r="D6" s="55"/>
      <c r="E6" s="59"/>
      <c r="F6" s="59"/>
      <c r="G6" s="60"/>
      <c r="H6" s="60"/>
      <c r="I6" s="59"/>
      <c r="J6" s="62"/>
      <c r="K6" s="60"/>
      <c r="L6" s="59"/>
      <c r="M6" s="59"/>
      <c r="N6" s="59"/>
      <c r="O6" s="59"/>
      <c r="P6" s="64"/>
      <c r="Q6" s="64"/>
      <c r="R6" s="64"/>
      <c r="S6" s="64"/>
      <c r="T6" s="64"/>
      <c r="U6" s="67"/>
      <c r="V6" s="63"/>
      <c r="W6" s="63"/>
      <c r="X6" s="76"/>
      <c r="Y6" s="82"/>
      <c r="Z6" s="83"/>
      <c r="AA6" s="86"/>
      <c r="AB6" s="87"/>
      <c r="AC6" s="89"/>
    </row>
    <row r="7" spans="1:29">
      <c r="A7" s="55"/>
      <c r="B7" s="53"/>
      <c r="C7" s="55"/>
      <c r="D7" s="55"/>
      <c r="E7" s="59"/>
      <c r="F7" s="59"/>
      <c r="G7" s="60"/>
      <c r="H7" s="60"/>
      <c r="I7" s="59"/>
      <c r="J7" s="62"/>
      <c r="K7" s="60"/>
      <c r="L7" s="60"/>
      <c r="M7" s="59"/>
      <c r="N7" s="59"/>
      <c r="O7" s="59"/>
      <c r="P7" s="64"/>
      <c r="Q7" s="64"/>
      <c r="R7" s="64"/>
      <c r="S7" s="64"/>
      <c r="T7" s="64"/>
      <c r="U7" s="67"/>
      <c r="V7" s="63"/>
      <c r="W7" s="63"/>
      <c r="X7" s="76"/>
      <c r="Y7" s="82"/>
      <c r="Z7" s="83"/>
      <c r="AA7" s="86"/>
      <c r="AB7" s="87"/>
      <c r="AC7" s="89"/>
    </row>
    <row r="8" spans="1:29">
      <c r="A8" s="55"/>
      <c r="B8" s="53"/>
      <c r="C8" s="55"/>
      <c r="D8" s="55"/>
      <c r="E8" s="59"/>
      <c r="F8" s="59"/>
      <c r="G8" s="60"/>
      <c r="H8" s="59"/>
      <c r="I8" s="59"/>
      <c r="J8" s="62"/>
      <c r="K8" s="60"/>
      <c r="L8" s="60"/>
      <c r="M8" s="59"/>
      <c r="N8" s="59"/>
      <c r="O8" s="59"/>
      <c r="P8" s="64"/>
      <c r="Q8" s="64"/>
      <c r="R8" s="64"/>
      <c r="S8" s="68"/>
      <c r="T8" s="69"/>
      <c r="U8" s="67"/>
      <c r="V8" s="63"/>
      <c r="W8" s="77"/>
      <c r="X8" s="76"/>
      <c r="Y8" s="75"/>
      <c r="Z8" s="83"/>
      <c r="AA8" s="86"/>
      <c r="AB8" s="87"/>
      <c r="AC8" s="89"/>
    </row>
    <row r="9" spans="1:29">
      <c r="A9" s="55"/>
      <c r="B9" s="53"/>
      <c r="C9" s="55"/>
      <c r="D9" s="55"/>
      <c r="E9" s="59"/>
      <c r="F9" s="59"/>
      <c r="G9" s="59"/>
      <c r="H9" s="59"/>
      <c r="I9" s="59"/>
      <c r="J9" s="60"/>
      <c r="K9" s="59"/>
      <c r="L9" s="60"/>
      <c r="M9" s="59"/>
      <c r="N9" s="59"/>
      <c r="O9" s="59"/>
      <c r="P9" s="64"/>
      <c r="Q9" s="64"/>
      <c r="R9" s="64"/>
      <c r="S9" s="64"/>
      <c r="T9" s="66"/>
      <c r="U9" s="67"/>
      <c r="V9" s="63"/>
      <c r="W9" s="63"/>
      <c r="X9" s="76"/>
      <c r="Y9" s="76"/>
      <c r="Z9" s="83"/>
      <c r="AA9" s="86"/>
      <c r="AB9" s="87"/>
      <c r="AC9" s="89"/>
    </row>
    <row r="10" spans="1:29">
      <c r="A10" s="55"/>
      <c r="B10" s="53"/>
      <c r="C10" s="55"/>
      <c r="D10" s="55"/>
      <c r="E10" s="59"/>
      <c r="F10" s="59"/>
      <c r="G10" s="59"/>
      <c r="H10" s="59"/>
      <c r="I10" s="59"/>
      <c r="J10" s="60"/>
      <c r="K10" s="60"/>
      <c r="L10" s="59"/>
      <c r="M10" s="59"/>
      <c r="N10" s="59"/>
      <c r="O10" s="59"/>
      <c r="P10" s="64"/>
      <c r="Q10" s="64"/>
      <c r="R10" s="64"/>
      <c r="S10" s="70"/>
      <c r="T10" s="71"/>
      <c r="U10" s="67"/>
      <c r="V10" s="63"/>
      <c r="W10" s="63"/>
      <c r="X10" s="76"/>
      <c r="Y10" s="75"/>
      <c r="Z10" s="83"/>
      <c r="AA10" s="86"/>
      <c r="AB10" s="87"/>
      <c r="AC10" s="89"/>
    </row>
    <row r="11" spans="1:29">
      <c r="A11" s="55"/>
      <c r="B11" s="53"/>
      <c r="C11" s="55"/>
      <c r="D11" s="55"/>
      <c r="E11" s="59"/>
      <c r="F11" s="59"/>
      <c r="G11" s="59"/>
      <c r="H11" s="60"/>
      <c r="I11" s="59"/>
      <c r="J11" s="60"/>
      <c r="K11" s="60"/>
      <c r="L11" s="60"/>
      <c r="M11" s="59"/>
      <c r="N11" s="59"/>
      <c r="O11" s="59"/>
      <c r="P11" s="64"/>
      <c r="Q11" s="64"/>
      <c r="R11" s="64"/>
      <c r="S11" s="70"/>
      <c r="T11" s="71"/>
      <c r="U11" s="67"/>
      <c r="V11" s="63"/>
      <c r="W11" s="63"/>
      <c r="X11" s="76"/>
      <c r="Y11" s="75"/>
      <c r="Z11" s="83"/>
      <c r="AA11" s="86"/>
      <c r="AB11" s="87"/>
      <c r="AC11" s="89"/>
    </row>
    <row r="12" spans="1:29">
      <c r="A12" s="55"/>
      <c r="B12" s="53"/>
      <c r="C12" s="55"/>
      <c r="D12" s="55"/>
      <c r="E12" s="59"/>
      <c r="F12" s="59"/>
      <c r="G12" s="60"/>
      <c r="H12" s="60"/>
      <c r="I12" s="59"/>
      <c r="J12" s="60"/>
      <c r="K12" s="60"/>
      <c r="L12" s="59"/>
      <c r="M12" s="59"/>
      <c r="N12" s="59"/>
      <c r="O12" s="59"/>
      <c r="P12" s="64"/>
      <c r="Q12" s="64"/>
      <c r="R12" s="64"/>
      <c r="S12" s="70"/>
      <c r="T12" s="63"/>
      <c r="U12" s="67"/>
      <c r="V12" s="63"/>
      <c r="W12" s="63"/>
      <c r="X12" s="76"/>
      <c r="Y12" s="76"/>
      <c r="Z12" s="83"/>
      <c r="AA12" s="86"/>
      <c r="AB12" s="87"/>
      <c r="AC12" s="89"/>
    </row>
    <row r="13" spans="1:29">
      <c r="A13" s="55"/>
      <c r="B13" s="53"/>
      <c r="C13" s="55"/>
      <c r="D13" s="55"/>
      <c r="E13" s="59"/>
      <c r="F13" s="59"/>
      <c r="G13" s="60"/>
      <c r="H13" s="60"/>
      <c r="I13" s="59"/>
      <c r="J13" s="60"/>
      <c r="K13" s="60"/>
      <c r="L13" s="59"/>
      <c r="M13" s="59"/>
      <c r="N13" s="59"/>
      <c r="O13" s="59"/>
      <c r="P13" s="64"/>
      <c r="Q13" s="64"/>
      <c r="R13" s="64"/>
      <c r="S13" s="70"/>
      <c r="T13" s="63"/>
      <c r="U13" s="67"/>
      <c r="V13" s="66"/>
      <c r="W13" s="63"/>
      <c r="X13" s="76"/>
      <c r="Y13" s="76"/>
      <c r="Z13" s="83"/>
      <c r="AA13" s="86"/>
      <c r="AB13" s="87"/>
      <c r="AC13" s="89"/>
    </row>
    <row r="14" spans="1:29">
      <c r="A14" s="55"/>
      <c r="B14" s="53"/>
      <c r="C14" s="55"/>
      <c r="D14" s="55"/>
      <c r="E14" s="59"/>
      <c r="F14" s="59"/>
      <c r="G14" s="53"/>
      <c r="H14" s="59"/>
      <c r="I14" s="53"/>
      <c r="J14" s="60"/>
      <c r="K14" s="59"/>
      <c r="L14" s="59"/>
      <c r="M14" s="59"/>
      <c r="N14" s="59"/>
      <c r="O14" s="59"/>
      <c r="P14" s="53"/>
      <c r="Q14" s="53"/>
      <c r="R14" s="72"/>
      <c r="S14" s="70"/>
      <c r="T14" s="63"/>
      <c r="U14" s="63"/>
      <c r="V14" s="63"/>
      <c r="W14" s="63"/>
      <c r="X14" s="76"/>
      <c r="Y14" s="76"/>
      <c r="Z14" s="83"/>
      <c r="AA14" s="86"/>
      <c r="AB14" s="87"/>
      <c r="AC14" s="89"/>
    </row>
    <row r="15" spans="1:29">
      <c r="A15" s="56"/>
      <c r="B15" s="53"/>
      <c r="C15" s="55"/>
      <c r="D15" s="55"/>
      <c r="E15" s="59"/>
      <c r="F15" s="59"/>
      <c r="G15" s="53"/>
      <c r="H15" s="53"/>
      <c r="I15" s="53"/>
      <c r="J15" s="59"/>
      <c r="K15" s="59"/>
      <c r="L15" s="59"/>
      <c r="M15" s="59"/>
      <c r="N15" s="59"/>
      <c r="O15" s="59"/>
      <c r="P15" s="53"/>
      <c r="Q15" s="53"/>
      <c r="R15" s="72"/>
      <c r="S15" s="70"/>
      <c r="T15" s="63"/>
      <c r="U15" s="63"/>
      <c r="V15" s="63"/>
      <c r="W15" s="63"/>
      <c r="X15" s="76"/>
      <c r="Y15" s="76"/>
      <c r="Z15" s="83"/>
      <c r="AA15" s="86"/>
      <c r="AB15" s="87"/>
      <c r="AC15" s="89"/>
    </row>
    <row r="16" spans="1:29">
      <c r="A16" s="52"/>
      <c r="B16" s="53"/>
      <c r="C16" s="54"/>
      <c r="D16" s="52"/>
      <c r="E16" s="59"/>
      <c r="F16" s="59"/>
      <c r="G16" s="59"/>
      <c r="H16" s="60"/>
      <c r="I16" s="59"/>
      <c r="J16" s="60"/>
      <c r="K16" s="59"/>
      <c r="L16" s="60"/>
      <c r="M16" s="59"/>
      <c r="N16" s="65"/>
      <c r="O16" s="59"/>
      <c r="P16" s="63"/>
      <c r="Q16" s="64"/>
      <c r="R16" s="63"/>
      <c r="S16" s="63"/>
      <c r="T16" s="63"/>
      <c r="U16" s="63"/>
      <c r="V16" s="63"/>
      <c r="W16" s="66"/>
      <c r="X16" s="75"/>
      <c r="Y16" s="75"/>
      <c r="Z16" s="72"/>
      <c r="AA16" s="86"/>
      <c r="AB16" s="87"/>
      <c r="AC16" s="89"/>
    </row>
    <row r="17" spans="1:29">
      <c r="A17" s="55"/>
      <c r="B17" s="53"/>
      <c r="C17" s="55"/>
      <c r="D17" s="55"/>
      <c r="E17" s="59"/>
      <c r="F17" s="59"/>
      <c r="G17" s="59"/>
      <c r="H17" s="60"/>
      <c r="I17" s="59"/>
      <c r="J17" s="60"/>
      <c r="K17" s="59"/>
      <c r="L17" s="59"/>
      <c r="M17" s="59"/>
      <c r="N17" s="59"/>
      <c r="O17" s="59"/>
      <c r="P17" s="64"/>
      <c r="Q17" s="64"/>
      <c r="R17" s="64"/>
      <c r="S17" s="70"/>
      <c r="T17" s="63"/>
      <c r="U17" s="63"/>
      <c r="V17" s="63"/>
      <c r="W17" s="78"/>
      <c r="X17" s="75"/>
      <c r="Y17" s="75"/>
      <c r="Z17" s="72"/>
      <c r="AA17" s="86"/>
      <c r="AB17" s="87"/>
      <c r="AC17" s="89"/>
    </row>
    <row r="18" spans="1:29">
      <c r="A18" s="55"/>
      <c r="B18" s="53"/>
      <c r="C18" s="55"/>
      <c r="D18" s="55"/>
      <c r="E18" s="59"/>
      <c r="F18" s="59"/>
      <c r="G18" s="59"/>
      <c r="H18" s="59"/>
      <c r="I18" s="59"/>
      <c r="J18" s="60"/>
      <c r="K18" s="59"/>
      <c r="L18" s="60"/>
      <c r="M18" s="59"/>
      <c r="N18" s="59"/>
      <c r="O18" s="59"/>
      <c r="P18" s="64"/>
      <c r="Q18" s="64"/>
      <c r="R18" s="64"/>
      <c r="S18" s="70"/>
      <c r="T18" s="63"/>
      <c r="U18" s="63"/>
      <c r="V18" s="63"/>
      <c r="W18" s="78"/>
      <c r="X18" s="75"/>
      <c r="Y18" s="75"/>
      <c r="Z18" s="72"/>
      <c r="AA18" s="86"/>
      <c r="AB18" s="87"/>
      <c r="AC18" s="89"/>
    </row>
    <row r="19" spans="1:29">
      <c r="A19" s="55"/>
      <c r="B19" s="53"/>
      <c r="C19" s="55"/>
      <c r="D19" s="55"/>
      <c r="E19" s="59"/>
      <c r="F19" s="59"/>
      <c r="G19" s="59"/>
      <c r="H19" s="59"/>
      <c r="I19" s="59"/>
      <c r="J19" s="60"/>
      <c r="K19" s="59"/>
      <c r="L19" s="59"/>
      <c r="M19" s="59"/>
      <c r="N19" s="59"/>
      <c r="O19" s="59"/>
      <c r="P19" s="64"/>
      <c r="Q19" s="64"/>
      <c r="R19" s="64"/>
      <c r="S19" s="70"/>
      <c r="T19" s="63"/>
      <c r="U19" s="63"/>
      <c r="V19" s="63"/>
      <c r="W19" s="78"/>
      <c r="X19" s="75"/>
      <c r="Y19" s="75"/>
      <c r="Z19" s="72"/>
      <c r="AA19" s="86"/>
      <c r="AB19" s="87"/>
      <c r="AC19" s="89"/>
    </row>
    <row r="20" spans="1:29">
      <c r="A20" s="55"/>
      <c r="B20" s="53"/>
      <c r="C20" s="55"/>
      <c r="D20" s="55"/>
      <c r="E20" s="59"/>
      <c r="F20" s="59"/>
      <c r="G20" s="59"/>
      <c r="H20" s="59"/>
      <c r="I20" s="59"/>
      <c r="J20" s="60"/>
      <c r="K20" s="59"/>
      <c r="L20" s="60"/>
      <c r="M20" s="59"/>
      <c r="N20" s="59"/>
      <c r="O20" s="59"/>
      <c r="P20" s="64"/>
      <c r="Q20" s="64"/>
      <c r="R20" s="64"/>
      <c r="S20" s="70"/>
      <c r="T20" s="63"/>
      <c r="U20" s="63"/>
      <c r="V20" s="63"/>
      <c r="W20" s="71"/>
      <c r="X20" s="75"/>
      <c r="Y20" s="75"/>
      <c r="Z20" s="72"/>
      <c r="AA20" s="86"/>
      <c r="AB20" s="87"/>
      <c r="AC20" s="89"/>
    </row>
    <row r="21" spans="1:29">
      <c r="A21" s="55"/>
      <c r="B21" s="53"/>
      <c r="C21" s="55"/>
      <c r="D21" s="55"/>
      <c r="E21" s="59"/>
      <c r="F21" s="59"/>
      <c r="G21" s="59"/>
      <c r="H21" s="60"/>
      <c r="I21" s="59"/>
      <c r="J21" s="60"/>
      <c r="K21" s="60"/>
      <c r="L21" s="59"/>
      <c r="M21" s="59"/>
      <c r="N21" s="59"/>
      <c r="O21" s="59"/>
      <c r="P21" s="64"/>
      <c r="Q21" s="64"/>
      <c r="R21" s="64"/>
      <c r="S21" s="70"/>
      <c r="T21" s="63"/>
      <c r="U21" s="63"/>
      <c r="V21" s="63"/>
      <c r="W21" s="71"/>
      <c r="X21" s="75"/>
      <c r="Y21" s="75"/>
      <c r="Z21" s="72"/>
      <c r="AA21" s="86"/>
      <c r="AB21" s="87"/>
      <c r="AC21" s="89"/>
    </row>
    <row r="22" spans="1:29">
      <c r="A22" s="55"/>
      <c r="B22" s="53"/>
      <c r="C22" s="55"/>
      <c r="D22" s="55"/>
      <c r="E22" s="59"/>
      <c r="F22" s="59"/>
      <c r="G22" s="59"/>
      <c r="H22" s="60"/>
      <c r="I22" s="59"/>
      <c r="J22" s="60"/>
      <c r="K22" s="59"/>
      <c r="L22" s="59"/>
      <c r="M22" s="59"/>
      <c r="N22" s="59"/>
      <c r="O22" s="59"/>
      <c r="P22" s="64"/>
      <c r="Q22" s="64"/>
      <c r="R22" s="64"/>
      <c r="S22" s="70"/>
      <c r="T22" s="63"/>
      <c r="U22" s="63"/>
      <c r="V22" s="63"/>
      <c r="W22" s="71"/>
      <c r="X22" s="75"/>
      <c r="Y22" s="75"/>
      <c r="Z22" s="72"/>
      <c r="AA22" s="86"/>
      <c r="AB22" s="87"/>
      <c r="AC22" s="89"/>
    </row>
    <row r="23" spans="1:29">
      <c r="A23" s="55"/>
      <c r="B23" s="53"/>
      <c r="C23" s="55"/>
      <c r="D23" s="55"/>
      <c r="E23" s="59"/>
      <c r="F23" s="59"/>
      <c r="G23" s="59"/>
      <c r="H23" s="60"/>
      <c r="I23" s="59"/>
      <c r="J23" s="60"/>
      <c r="K23" s="59"/>
      <c r="L23" s="60"/>
      <c r="M23" s="59"/>
      <c r="N23" s="59"/>
      <c r="O23" s="59"/>
      <c r="P23" s="64"/>
      <c r="Q23" s="64"/>
      <c r="R23" s="64"/>
      <c r="S23" s="70"/>
      <c r="T23" s="63"/>
      <c r="U23" s="63"/>
      <c r="V23" s="63"/>
      <c r="W23" s="71"/>
      <c r="X23" s="75"/>
      <c r="Y23" s="75"/>
      <c r="Z23" s="72"/>
      <c r="AA23" s="86"/>
      <c r="AB23" s="87"/>
      <c r="AC23" s="89"/>
    </row>
    <row r="24" spans="1:29">
      <c r="A24" s="55"/>
      <c r="B24" s="53"/>
      <c r="C24" s="55"/>
      <c r="D24" s="55"/>
      <c r="E24" s="59"/>
      <c r="F24" s="59"/>
      <c r="G24" s="59"/>
      <c r="H24" s="60"/>
      <c r="I24" s="59"/>
      <c r="J24" s="60"/>
      <c r="K24" s="59"/>
      <c r="L24" s="60"/>
      <c r="M24" s="59"/>
      <c r="N24" s="59"/>
      <c r="O24" s="59"/>
      <c r="P24" s="64"/>
      <c r="Q24" s="64"/>
      <c r="R24" s="64"/>
      <c r="S24" s="70"/>
      <c r="T24" s="63"/>
      <c r="U24" s="63"/>
      <c r="V24" s="63"/>
      <c r="W24" s="71"/>
      <c r="X24" s="75"/>
      <c r="Y24" s="75"/>
      <c r="Z24" s="72"/>
      <c r="AA24" s="86"/>
      <c r="AB24" s="87"/>
      <c r="AC24" s="89"/>
    </row>
    <row r="25" spans="1:29">
      <c r="A25" s="55"/>
      <c r="B25" s="53"/>
      <c r="C25" s="55"/>
      <c r="D25" s="55"/>
      <c r="E25" s="59"/>
      <c r="F25" s="59"/>
      <c r="G25" s="59"/>
      <c r="H25" s="60"/>
      <c r="I25" s="59"/>
      <c r="J25" s="60"/>
      <c r="K25" s="59"/>
      <c r="L25" s="60"/>
      <c r="M25" s="59"/>
      <c r="N25" s="59"/>
      <c r="O25" s="59"/>
      <c r="P25" s="64"/>
      <c r="Q25" s="64"/>
      <c r="R25" s="64"/>
      <c r="S25" s="70"/>
      <c r="T25" s="63"/>
      <c r="U25" s="63"/>
      <c r="V25" s="63"/>
      <c r="W25" s="71"/>
      <c r="X25" s="75"/>
      <c r="Y25" s="75"/>
      <c r="Z25" s="72"/>
      <c r="AA25" s="86"/>
      <c r="AB25" s="87"/>
      <c r="AC25" s="89"/>
    </row>
    <row r="26" spans="1:29">
      <c r="A26" s="55"/>
      <c r="B26" s="53"/>
      <c r="C26" s="55"/>
      <c r="D26" s="55"/>
      <c r="E26" s="59"/>
      <c r="F26" s="59"/>
      <c r="G26" s="59"/>
      <c r="H26" s="60"/>
      <c r="I26" s="59"/>
      <c r="J26" s="60"/>
      <c r="K26" s="60"/>
      <c r="L26" s="59"/>
      <c r="M26" s="59"/>
      <c r="N26" s="59"/>
      <c r="O26" s="59"/>
      <c r="P26" s="64"/>
      <c r="Q26" s="64"/>
      <c r="R26" s="64"/>
      <c r="S26" s="70"/>
      <c r="T26" s="63"/>
      <c r="U26" s="63"/>
      <c r="V26" s="63"/>
      <c r="W26" s="71"/>
      <c r="X26" s="75"/>
      <c r="Y26" s="75"/>
      <c r="Z26" s="72"/>
      <c r="AA26" s="86"/>
      <c r="AB26" s="87"/>
      <c r="AC26" s="89"/>
    </row>
    <row r="27" spans="1:29">
      <c r="A27" s="55"/>
      <c r="B27" s="53"/>
      <c r="C27" s="55"/>
      <c r="D27" s="55"/>
      <c r="E27" s="59"/>
      <c r="F27" s="59"/>
      <c r="G27" s="59"/>
      <c r="H27" s="60"/>
      <c r="I27" s="59"/>
      <c r="J27" s="59"/>
      <c r="K27" s="59"/>
      <c r="L27" s="59"/>
      <c r="M27" s="59"/>
      <c r="N27" s="59"/>
      <c r="O27" s="59"/>
      <c r="P27" s="64"/>
      <c r="Q27" s="64"/>
      <c r="R27" s="64"/>
      <c r="S27" s="70"/>
      <c r="T27" s="63"/>
      <c r="U27" s="63"/>
      <c r="V27" s="63"/>
      <c r="W27" s="71"/>
      <c r="X27" s="75"/>
      <c r="Y27" s="75"/>
      <c r="Z27" s="72"/>
      <c r="AA27" s="86"/>
      <c r="AB27" s="87"/>
      <c r="AC27" s="89"/>
    </row>
    <row r="28" spans="1:29">
      <c r="A28" s="55"/>
      <c r="B28" s="53"/>
      <c r="C28" s="55"/>
      <c r="D28" s="55"/>
      <c r="E28" s="59"/>
      <c r="F28" s="59"/>
      <c r="G28" s="53"/>
      <c r="H28" s="53"/>
      <c r="I28" s="53"/>
      <c r="J28" s="59"/>
      <c r="K28" s="59"/>
      <c r="L28" s="59"/>
      <c r="M28" s="59"/>
      <c r="N28" s="59"/>
      <c r="O28" s="59"/>
      <c r="P28" s="53"/>
      <c r="Q28" s="53"/>
      <c r="R28" s="72"/>
      <c r="S28" s="72"/>
      <c r="T28" s="63"/>
      <c r="U28" s="63"/>
      <c r="V28" s="63"/>
      <c r="W28" s="72"/>
      <c r="X28" s="76"/>
      <c r="Y28" s="76"/>
      <c r="Z28" s="72"/>
      <c r="AA28" s="86"/>
      <c r="AB28" s="87"/>
      <c r="AC28" s="89"/>
    </row>
    <row r="29" spans="1:29">
      <c r="A29" s="56"/>
      <c r="B29" s="53"/>
      <c r="C29" s="55"/>
      <c r="D29" s="55"/>
      <c r="E29" s="59"/>
      <c r="F29" s="59"/>
      <c r="G29" s="53"/>
      <c r="H29" s="53"/>
      <c r="I29" s="53"/>
      <c r="J29" s="59"/>
      <c r="K29" s="59"/>
      <c r="L29" s="59"/>
      <c r="M29" s="59"/>
      <c r="N29" s="59"/>
      <c r="O29" s="59"/>
      <c r="P29" s="53"/>
      <c r="Q29" s="53"/>
      <c r="R29" s="72"/>
      <c r="S29" s="72"/>
      <c r="T29" s="63"/>
      <c r="U29" s="63"/>
      <c r="V29" s="63"/>
      <c r="W29" s="72"/>
      <c r="X29" s="76"/>
      <c r="Y29" s="76"/>
      <c r="Z29" s="72"/>
      <c r="AA29" s="86"/>
      <c r="AB29" s="87"/>
      <c r="AC29" s="89"/>
    </row>
    <row r="30" spans="1:29">
      <c r="A30" s="52"/>
      <c r="B30" s="53"/>
      <c r="C30" s="52"/>
      <c r="D30" s="52"/>
      <c r="E30" s="59"/>
      <c r="F30" s="59"/>
      <c r="G30" s="59"/>
      <c r="H30" s="59"/>
      <c r="I30" s="59"/>
      <c r="J30" s="60"/>
      <c r="K30" s="60"/>
      <c r="L30" s="59"/>
      <c r="M30" s="59"/>
      <c r="N30" s="65"/>
      <c r="O30" s="59"/>
      <c r="P30" s="66"/>
      <c r="Q30" s="64"/>
      <c r="R30" s="66"/>
      <c r="S30" s="66"/>
      <c r="T30" s="63"/>
      <c r="U30" s="63"/>
      <c r="V30" s="63"/>
      <c r="W30" s="66"/>
      <c r="X30" s="76"/>
      <c r="Y30" s="76"/>
      <c r="Z30" s="72"/>
      <c r="AA30" s="86"/>
      <c r="AB30" s="87"/>
      <c r="AC30" s="89"/>
    </row>
    <row r="31" spans="1:29">
      <c r="A31" s="55"/>
      <c r="B31" s="53"/>
      <c r="C31" s="55"/>
      <c r="D31" s="55"/>
      <c r="E31" s="59"/>
      <c r="F31" s="59"/>
      <c r="G31" s="59"/>
      <c r="H31" s="59"/>
      <c r="I31" s="59"/>
      <c r="J31" s="60"/>
      <c r="K31" s="60"/>
      <c r="L31" s="60"/>
      <c r="M31" s="59"/>
      <c r="N31" s="59"/>
      <c r="O31" s="59"/>
      <c r="P31" s="64"/>
      <c r="Q31" s="64"/>
      <c r="R31" s="64"/>
      <c r="S31" s="64"/>
      <c r="T31" s="63"/>
      <c r="U31" s="63"/>
      <c r="V31" s="63"/>
      <c r="W31" s="78"/>
      <c r="X31" s="76"/>
      <c r="Y31" s="76"/>
      <c r="Z31" s="72"/>
      <c r="AA31" s="86"/>
      <c r="AB31" s="87"/>
      <c r="AC31" s="89"/>
    </row>
    <row r="32" spans="1:29">
      <c r="A32" s="55"/>
      <c r="B32" s="53"/>
      <c r="C32" s="55"/>
      <c r="D32" s="55"/>
      <c r="E32" s="59"/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64"/>
      <c r="Q32" s="64"/>
      <c r="R32" s="64"/>
      <c r="S32" s="64"/>
      <c r="T32" s="63"/>
      <c r="U32" s="63"/>
      <c r="V32" s="63"/>
      <c r="W32" s="78"/>
      <c r="X32" s="76"/>
      <c r="Y32" s="76"/>
      <c r="Z32" s="72"/>
      <c r="AA32" s="86"/>
      <c r="AB32" s="87"/>
      <c r="AC32" s="89"/>
    </row>
    <row r="33" spans="1:29">
      <c r="A33" s="55"/>
      <c r="B33" s="53"/>
      <c r="C33" s="55"/>
      <c r="D33" s="55"/>
      <c r="E33" s="59"/>
      <c r="F33" s="59"/>
      <c r="G33" s="59"/>
      <c r="H33" s="59"/>
      <c r="I33" s="59"/>
      <c r="J33" s="60"/>
      <c r="K33" s="60"/>
      <c r="L33" s="60"/>
      <c r="M33" s="59"/>
      <c r="N33" s="59"/>
      <c r="O33" s="59"/>
      <c r="P33" s="64"/>
      <c r="Q33" s="64"/>
      <c r="R33" s="64"/>
      <c r="S33" s="64"/>
      <c r="T33" s="63"/>
      <c r="U33" s="63"/>
      <c r="V33" s="63"/>
      <c r="W33" s="78"/>
      <c r="X33" s="76"/>
      <c r="Y33" s="76"/>
      <c r="Z33" s="72"/>
      <c r="AA33" s="86"/>
      <c r="AB33" s="87"/>
      <c r="AC33" s="89"/>
    </row>
    <row r="34" spans="1:29">
      <c r="A34" s="55"/>
      <c r="B34" s="53"/>
      <c r="C34" s="55"/>
      <c r="D34" s="55"/>
      <c r="E34" s="59"/>
      <c r="F34" s="59"/>
      <c r="G34" s="59"/>
      <c r="H34" s="59"/>
      <c r="I34" s="59"/>
      <c r="J34" s="60"/>
      <c r="K34" s="60"/>
      <c r="L34" s="59"/>
      <c r="M34" s="59"/>
      <c r="N34" s="59"/>
      <c r="O34" s="59"/>
      <c r="P34" s="64"/>
      <c r="Q34" s="64"/>
      <c r="R34" s="64"/>
      <c r="S34" s="64"/>
      <c r="T34" s="63"/>
      <c r="U34" s="63"/>
      <c r="V34" s="63"/>
      <c r="W34" s="78"/>
      <c r="X34" s="76"/>
      <c r="Y34" s="76"/>
      <c r="Z34" s="72"/>
      <c r="AA34" s="86"/>
      <c r="AB34" s="87"/>
      <c r="AC34" s="89"/>
    </row>
    <row r="35" spans="1:29">
      <c r="A35" s="55"/>
      <c r="B35" s="53"/>
      <c r="C35" s="55"/>
      <c r="D35" s="55"/>
      <c r="E35" s="59"/>
      <c r="F35" s="59"/>
      <c r="G35" s="59"/>
      <c r="H35" s="61"/>
      <c r="I35" s="59"/>
      <c r="J35" s="60"/>
      <c r="K35" s="59"/>
      <c r="L35" s="60"/>
      <c r="M35" s="59"/>
      <c r="N35" s="59"/>
      <c r="O35" s="59"/>
      <c r="P35" s="64"/>
      <c r="Q35" s="64"/>
      <c r="R35" s="64"/>
      <c r="S35" s="64"/>
      <c r="T35" s="63"/>
      <c r="U35" s="63"/>
      <c r="V35" s="63"/>
      <c r="W35" s="78"/>
      <c r="X35" s="76"/>
      <c r="Y35" s="76"/>
      <c r="Z35" s="72"/>
      <c r="AA35" s="86"/>
      <c r="AB35" s="87"/>
      <c r="AC35" s="89"/>
    </row>
    <row r="36" spans="1:29">
      <c r="A36" s="55"/>
      <c r="B36" s="53"/>
      <c r="C36" s="55"/>
      <c r="D36" s="55"/>
      <c r="E36" s="59"/>
      <c r="F36" s="59"/>
      <c r="G36" s="59"/>
      <c r="H36" s="59"/>
      <c r="I36" s="59"/>
      <c r="J36" s="60"/>
      <c r="K36" s="60"/>
      <c r="L36" s="60"/>
      <c r="M36" s="59"/>
      <c r="N36" s="59"/>
      <c r="O36" s="59"/>
      <c r="P36" s="64"/>
      <c r="Q36" s="64"/>
      <c r="R36" s="64"/>
      <c r="S36" s="64"/>
      <c r="T36" s="63"/>
      <c r="U36" s="63"/>
      <c r="V36" s="63"/>
      <c r="W36" s="78"/>
      <c r="X36" s="76"/>
      <c r="Y36" s="76"/>
      <c r="Z36" s="72"/>
      <c r="AA36" s="86"/>
      <c r="AB36" s="87"/>
      <c r="AC36" s="89"/>
    </row>
    <row r="37" spans="1:29">
      <c r="A37" s="55"/>
      <c r="B37" s="53"/>
      <c r="C37" s="55"/>
      <c r="D37" s="55"/>
      <c r="E37" s="59"/>
      <c r="F37" s="59"/>
      <c r="G37" s="59"/>
      <c r="H37" s="59"/>
      <c r="I37" s="59"/>
      <c r="J37" s="60"/>
      <c r="K37" s="60"/>
      <c r="L37" s="59"/>
      <c r="M37" s="59"/>
      <c r="N37" s="59"/>
      <c r="O37" s="59"/>
      <c r="P37" s="64"/>
      <c r="Q37" s="64"/>
      <c r="R37" s="64"/>
      <c r="S37" s="70"/>
      <c r="T37" s="63"/>
      <c r="U37" s="63"/>
      <c r="V37" s="63"/>
      <c r="W37" s="78"/>
      <c r="X37" s="76"/>
      <c r="Y37" s="76"/>
      <c r="Z37" s="72"/>
      <c r="AA37" s="86"/>
      <c r="AB37" s="87"/>
      <c r="AC37" s="89"/>
    </row>
    <row r="38" spans="1:29">
      <c r="A38" s="55"/>
      <c r="B38" s="53"/>
      <c r="C38" s="55"/>
      <c r="D38" s="55"/>
      <c r="E38" s="59"/>
      <c r="F38" s="59"/>
      <c r="G38" s="59"/>
      <c r="H38" s="60"/>
      <c r="I38" s="59"/>
      <c r="J38" s="60"/>
      <c r="K38" s="59"/>
      <c r="L38" s="59"/>
      <c r="M38" s="59"/>
      <c r="N38" s="59"/>
      <c r="O38" s="59"/>
      <c r="P38" s="64"/>
      <c r="Q38" s="64"/>
      <c r="R38" s="64"/>
      <c r="S38" s="70"/>
      <c r="T38" s="63"/>
      <c r="U38" s="63"/>
      <c r="V38" s="63"/>
      <c r="W38" s="63"/>
      <c r="X38" s="76"/>
      <c r="Y38" s="76"/>
      <c r="Z38" s="72"/>
      <c r="AA38" s="86"/>
      <c r="AB38" s="87"/>
      <c r="AC38" s="89"/>
    </row>
    <row r="39" spans="1:29">
      <c r="A39" s="55"/>
      <c r="B39" s="53"/>
      <c r="C39" s="55"/>
      <c r="D39" s="55"/>
      <c r="E39" s="59"/>
      <c r="F39" s="59"/>
      <c r="G39" s="59"/>
      <c r="H39" s="60"/>
      <c r="I39" s="59"/>
      <c r="J39" s="60"/>
      <c r="K39" s="59"/>
      <c r="L39" s="59"/>
      <c r="M39" s="59"/>
      <c r="N39" s="59"/>
      <c r="O39" s="59"/>
      <c r="P39" s="67"/>
      <c r="Q39" s="64"/>
      <c r="R39" s="67"/>
      <c r="S39" s="70"/>
      <c r="T39" s="63"/>
      <c r="U39" s="63"/>
      <c r="V39" s="63"/>
      <c r="W39" s="63"/>
      <c r="X39" s="76"/>
      <c r="Y39" s="76"/>
      <c r="Z39" s="72"/>
      <c r="AA39" s="86"/>
      <c r="AB39" s="87"/>
      <c r="AC39" s="89"/>
    </row>
    <row r="40" spans="1:29">
      <c r="A40" s="55"/>
      <c r="B40" s="53"/>
      <c r="C40" s="55"/>
      <c r="D40" s="55"/>
      <c r="E40" s="59"/>
      <c r="F40" s="59"/>
      <c r="G40" s="59"/>
      <c r="H40" s="60"/>
      <c r="I40" s="59"/>
      <c r="J40" s="59"/>
      <c r="K40" s="59"/>
      <c r="L40" s="59"/>
      <c r="M40" s="59"/>
      <c r="N40" s="59"/>
      <c r="O40" s="59"/>
      <c r="P40" s="67"/>
      <c r="Q40" s="64"/>
      <c r="R40" s="67"/>
      <c r="S40" s="70"/>
      <c r="T40" s="63"/>
      <c r="U40" s="63"/>
      <c r="V40" s="63"/>
      <c r="W40" s="79"/>
      <c r="X40" s="76"/>
      <c r="Y40" s="76"/>
      <c r="Z40" s="72"/>
      <c r="AA40" s="86"/>
      <c r="AB40" s="87"/>
      <c r="AC40" s="89"/>
    </row>
    <row r="41" spans="1:29">
      <c r="A41" s="55"/>
      <c r="B41" s="53"/>
      <c r="C41" s="55"/>
      <c r="D41" s="55"/>
      <c r="E41" s="59"/>
      <c r="F41" s="59"/>
      <c r="G41" s="53"/>
      <c r="H41" s="53"/>
      <c r="I41" s="53"/>
      <c r="J41" s="59"/>
      <c r="K41" s="59"/>
      <c r="L41" s="59"/>
      <c r="M41" s="59"/>
      <c r="N41" s="59"/>
      <c r="O41" s="59"/>
      <c r="P41" s="53"/>
      <c r="Q41" s="53"/>
      <c r="R41" s="72"/>
      <c r="S41" s="72"/>
      <c r="T41" s="63"/>
      <c r="U41" s="63"/>
      <c r="V41" s="63"/>
      <c r="W41" s="72"/>
      <c r="X41" s="76"/>
      <c r="Y41" s="76"/>
      <c r="Z41" s="72"/>
      <c r="AA41" s="86"/>
      <c r="AB41" s="87"/>
      <c r="AC41" s="89"/>
    </row>
    <row r="42" spans="1:29">
      <c r="A42" s="55"/>
      <c r="B42" s="53"/>
      <c r="C42" s="55"/>
      <c r="D42" s="55"/>
      <c r="E42" s="59"/>
      <c r="F42" s="59"/>
      <c r="G42" s="53"/>
      <c r="H42" s="53"/>
      <c r="I42" s="53"/>
      <c r="J42" s="59"/>
      <c r="K42" s="59"/>
      <c r="L42" s="59"/>
      <c r="M42" s="59"/>
      <c r="N42" s="59"/>
      <c r="O42" s="59"/>
      <c r="P42" s="53"/>
      <c r="Q42" s="53"/>
      <c r="R42" s="72"/>
      <c r="S42" s="72"/>
      <c r="T42" s="63"/>
      <c r="U42" s="63"/>
      <c r="V42" s="63"/>
      <c r="W42" s="72"/>
      <c r="X42" s="76"/>
      <c r="Y42" s="76"/>
      <c r="Z42" s="72"/>
      <c r="AA42" s="86"/>
      <c r="AB42" s="87"/>
      <c r="AC42" s="89"/>
    </row>
    <row r="43" spans="1:29">
      <c r="A43" s="56"/>
      <c r="B43" s="53"/>
      <c r="C43" s="55"/>
      <c r="D43" s="55"/>
      <c r="E43" s="59"/>
      <c r="F43" s="59"/>
      <c r="G43" s="53"/>
      <c r="H43" s="53"/>
      <c r="I43" s="53"/>
      <c r="J43" s="59"/>
      <c r="K43" s="59"/>
      <c r="L43" s="59"/>
      <c r="M43" s="59"/>
      <c r="N43" s="59"/>
      <c r="O43" s="59"/>
      <c r="P43" s="53"/>
      <c r="Q43" s="53"/>
      <c r="R43" s="72"/>
      <c r="S43" s="72"/>
      <c r="T43" s="63"/>
      <c r="U43" s="63"/>
      <c r="V43" s="63"/>
      <c r="W43" s="72"/>
      <c r="X43" s="76"/>
      <c r="Y43" s="76"/>
      <c r="Z43" s="72"/>
      <c r="AA43" s="86"/>
      <c r="AB43" s="87"/>
      <c r="AC43" s="89"/>
    </row>
    <row r="44" spans="1:29">
      <c r="A44" s="52"/>
      <c r="B44" s="53"/>
      <c r="C44" s="52"/>
      <c r="D44" s="52"/>
      <c r="E44" s="59"/>
      <c r="F44" s="59"/>
      <c r="G44" s="59"/>
      <c r="H44" s="59"/>
      <c r="I44" s="59"/>
      <c r="J44" s="60"/>
      <c r="K44" s="60"/>
      <c r="L44" s="60"/>
      <c r="M44" s="59"/>
      <c r="N44" s="59"/>
      <c r="O44" s="59"/>
      <c r="P44" s="64"/>
      <c r="Q44" s="64"/>
      <c r="R44" s="63"/>
      <c r="S44" s="63"/>
      <c r="T44" s="63"/>
      <c r="U44" s="63"/>
      <c r="V44" s="63"/>
      <c r="W44" s="63"/>
      <c r="X44" s="76"/>
      <c r="Y44" s="76"/>
      <c r="Z44" s="72"/>
      <c r="AA44" s="86"/>
      <c r="AB44" s="87"/>
      <c r="AC44" s="89"/>
    </row>
    <row r="45" spans="1:29">
      <c r="A45" s="55"/>
      <c r="B45" s="53"/>
      <c r="C45" s="55"/>
      <c r="D45" s="55"/>
      <c r="E45" s="59"/>
      <c r="F45" s="59"/>
      <c r="G45" s="59"/>
      <c r="H45" s="59"/>
      <c r="I45" s="59"/>
      <c r="J45" s="60"/>
      <c r="K45" s="60"/>
      <c r="L45" s="60"/>
      <c r="M45" s="59"/>
      <c r="N45" s="59"/>
      <c r="O45" s="59"/>
      <c r="P45" s="64"/>
      <c r="Q45" s="64"/>
      <c r="R45" s="63"/>
      <c r="S45" s="63"/>
      <c r="T45" s="63"/>
      <c r="U45" s="63"/>
      <c r="V45" s="63"/>
      <c r="W45" s="63"/>
      <c r="X45" s="76"/>
      <c r="Y45" s="76"/>
      <c r="Z45" s="72"/>
      <c r="AA45" s="86"/>
      <c r="AB45" s="87"/>
      <c r="AC45" s="89"/>
    </row>
    <row r="46" spans="1:29">
      <c r="A46" s="55"/>
      <c r="B46" s="53"/>
      <c r="C46" s="55"/>
      <c r="D46" s="55"/>
      <c r="E46" s="59"/>
      <c r="F46" s="59"/>
      <c r="G46" s="59"/>
      <c r="H46" s="59"/>
      <c r="I46" s="59"/>
      <c r="J46" s="60"/>
      <c r="K46" s="60"/>
      <c r="L46" s="59"/>
      <c r="M46" s="59"/>
      <c r="N46" s="59"/>
      <c r="O46" s="59"/>
      <c r="P46" s="64"/>
      <c r="Q46" s="64"/>
      <c r="R46" s="63"/>
      <c r="S46" s="63"/>
      <c r="T46" s="63"/>
      <c r="U46" s="63"/>
      <c r="V46" s="63"/>
      <c r="W46" s="63"/>
      <c r="X46" s="76"/>
      <c r="Y46" s="76"/>
      <c r="Z46" s="72"/>
      <c r="AA46" s="86"/>
      <c r="AB46" s="87"/>
      <c r="AC46" s="89"/>
    </row>
    <row r="47" spans="1:29">
      <c r="A47" s="55"/>
      <c r="B47" s="53"/>
      <c r="C47" s="55"/>
      <c r="D47" s="55"/>
      <c r="E47" s="59"/>
      <c r="F47" s="59"/>
      <c r="G47" s="59"/>
      <c r="H47" s="59"/>
      <c r="I47" s="59"/>
      <c r="J47" s="60"/>
      <c r="K47" s="60"/>
      <c r="L47" s="60"/>
      <c r="M47" s="59"/>
      <c r="N47" s="59"/>
      <c r="O47" s="59"/>
      <c r="P47" s="64"/>
      <c r="Q47" s="64"/>
      <c r="R47" s="63"/>
      <c r="S47" s="63"/>
      <c r="T47" s="63"/>
      <c r="U47" s="63"/>
      <c r="V47" s="63"/>
      <c r="W47" s="63"/>
      <c r="X47" s="76"/>
      <c r="Y47" s="76"/>
      <c r="Z47" s="72"/>
      <c r="AA47" s="86"/>
      <c r="AB47" s="87"/>
      <c r="AC47" s="89"/>
    </row>
    <row r="48" spans="1:29">
      <c r="A48" s="55"/>
      <c r="B48" s="53"/>
      <c r="C48" s="55"/>
      <c r="D48" s="55"/>
      <c r="E48" s="59"/>
      <c r="F48" s="59"/>
      <c r="G48" s="59"/>
      <c r="H48" s="59"/>
      <c r="I48" s="59"/>
      <c r="J48" s="60"/>
      <c r="K48" s="60"/>
      <c r="L48" s="60"/>
      <c r="M48" s="59"/>
      <c r="N48" s="59"/>
      <c r="O48" s="59"/>
      <c r="P48" s="64"/>
      <c r="Q48" s="64"/>
      <c r="R48" s="63"/>
      <c r="S48" s="63"/>
      <c r="T48" s="63"/>
      <c r="U48" s="63"/>
      <c r="V48" s="63"/>
      <c r="W48" s="63"/>
      <c r="X48" s="76"/>
      <c r="Y48" s="76"/>
      <c r="Z48" s="72"/>
      <c r="AA48" s="86"/>
      <c r="AB48" s="87"/>
      <c r="AC48" s="89"/>
    </row>
    <row r="49" spans="1:29">
      <c r="A49" s="55"/>
      <c r="B49" s="53"/>
      <c r="C49" s="55"/>
      <c r="D49" s="55"/>
      <c r="E49" s="59"/>
      <c r="F49" s="59"/>
      <c r="G49" s="59"/>
      <c r="H49" s="59"/>
      <c r="I49" s="59"/>
      <c r="J49" s="60"/>
      <c r="K49" s="60"/>
      <c r="L49" s="59"/>
      <c r="M49" s="59"/>
      <c r="N49" s="59"/>
      <c r="O49" s="59"/>
      <c r="P49" s="64"/>
      <c r="Q49" s="64"/>
      <c r="R49" s="63"/>
      <c r="S49" s="63"/>
      <c r="T49" s="63"/>
      <c r="U49" s="63"/>
      <c r="V49" s="63"/>
      <c r="W49" s="63"/>
      <c r="X49" s="76"/>
      <c r="Y49" s="76"/>
      <c r="Z49" s="72"/>
      <c r="AA49" s="86"/>
      <c r="AB49" s="87"/>
      <c r="AC49" s="89"/>
    </row>
    <row r="50" spans="1:29">
      <c r="A50" s="55"/>
      <c r="B50" s="53"/>
      <c r="C50" s="55"/>
      <c r="D50" s="55"/>
      <c r="E50" s="59"/>
      <c r="F50" s="59"/>
      <c r="G50" s="59"/>
      <c r="H50" s="59"/>
      <c r="I50" s="59"/>
      <c r="J50" s="60"/>
      <c r="K50" s="60"/>
      <c r="L50" s="60"/>
      <c r="M50" s="59"/>
      <c r="N50" s="59"/>
      <c r="O50" s="59"/>
      <c r="P50" s="64"/>
      <c r="Q50" s="64"/>
      <c r="R50" s="63"/>
      <c r="S50" s="63"/>
      <c r="T50" s="63"/>
      <c r="U50" s="63"/>
      <c r="V50" s="63"/>
      <c r="W50" s="63"/>
      <c r="X50" s="76"/>
      <c r="Y50" s="76"/>
      <c r="Z50" s="72"/>
      <c r="AA50" s="86"/>
      <c r="AB50" s="87"/>
      <c r="AC50" s="89"/>
    </row>
    <row r="51" spans="1:29">
      <c r="A51" s="55"/>
      <c r="B51" s="53"/>
      <c r="C51" s="55"/>
      <c r="D51" s="55"/>
      <c r="E51" s="59"/>
      <c r="F51" s="59"/>
      <c r="G51" s="59"/>
      <c r="H51" s="59"/>
      <c r="I51" s="59"/>
      <c r="J51" s="60"/>
      <c r="K51" s="60"/>
      <c r="L51" s="60"/>
      <c r="M51" s="59"/>
      <c r="N51" s="59"/>
      <c r="O51" s="59"/>
      <c r="P51" s="64"/>
      <c r="Q51" s="64"/>
      <c r="R51" s="63"/>
      <c r="S51" s="63"/>
      <c r="T51" s="63"/>
      <c r="U51" s="63"/>
      <c r="V51" s="63"/>
      <c r="W51" s="63"/>
      <c r="X51" s="76"/>
      <c r="Y51" s="76"/>
      <c r="Z51" s="72"/>
      <c r="AA51" s="86"/>
      <c r="AB51" s="87"/>
      <c r="AC51" s="89"/>
    </row>
    <row r="52" spans="1:29">
      <c r="A52" s="55"/>
      <c r="B52" s="53"/>
      <c r="C52" s="55"/>
      <c r="D52" s="55"/>
      <c r="E52" s="59"/>
      <c r="F52" s="59"/>
      <c r="G52" s="59"/>
      <c r="H52" s="59"/>
      <c r="I52" s="59"/>
      <c r="J52" s="60"/>
      <c r="K52" s="60"/>
      <c r="L52" s="60"/>
      <c r="M52" s="59"/>
      <c r="N52" s="59"/>
      <c r="O52" s="59"/>
      <c r="P52" s="64"/>
      <c r="Q52" s="64"/>
      <c r="R52" s="63"/>
      <c r="S52" s="63"/>
      <c r="T52" s="63"/>
      <c r="U52" s="63"/>
      <c r="V52" s="63"/>
      <c r="W52" s="63"/>
      <c r="X52" s="76"/>
      <c r="Y52" s="76"/>
      <c r="Z52" s="72"/>
      <c r="AA52" s="86"/>
      <c r="AB52" s="87"/>
      <c r="AC52" s="89"/>
    </row>
    <row r="53" spans="1:29">
      <c r="A53" s="55"/>
      <c r="B53" s="53"/>
      <c r="C53" s="56"/>
      <c r="D53" s="56"/>
      <c r="E53" s="59"/>
      <c r="F53" s="59"/>
      <c r="G53" s="59"/>
      <c r="H53" s="59"/>
      <c r="I53" s="59"/>
      <c r="J53" s="60"/>
      <c r="K53" s="60"/>
      <c r="L53" s="59"/>
      <c r="M53" s="59"/>
      <c r="N53" s="59"/>
      <c r="O53" s="59"/>
      <c r="P53" s="64"/>
      <c r="Q53" s="64"/>
      <c r="R53" s="63"/>
      <c r="S53" s="63"/>
      <c r="T53" s="63"/>
      <c r="U53" s="63"/>
      <c r="V53" s="63"/>
      <c r="W53" s="63"/>
      <c r="X53" s="76"/>
      <c r="Y53" s="76"/>
      <c r="Z53" s="72"/>
      <c r="AA53" s="86"/>
      <c r="AB53" s="87"/>
      <c r="AC53" s="89"/>
    </row>
    <row r="54" spans="1:29">
      <c r="A54" s="56"/>
      <c r="B54" s="53"/>
      <c r="C54" s="57"/>
      <c r="D54" s="55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63"/>
      <c r="Q54" s="64"/>
      <c r="R54" s="63"/>
      <c r="S54" s="63"/>
      <c r="T54" s="63"/>
      <c r="U54" s="63"/>
      <c r="V54" s="63"/>
      <c r="W54" s="63"/>
      <c r="X54" s="80"/>
      <c r="Y54" s="76"/>
      <c r="Z54" s="72"/>
      <c r="AA54" s="86"/>
      <c r="AB54" s="87"/>
      <c r="AC54" s="89"/>
    </row>
    <row r="55" spans="1:29">
      <c r="A55" s="53"/>
      <c r="B55" s="53"/>
      <c r="C55" s="54"/>
      <c r="D55" s="52"/>
      <c r="E55" s="59"/>
      <c r="F55" s="59"/>
      <c r="G55" s="59"/>
      <c r="H55" s="59"/>
      <c r="I55" s="59"/>
      <c r="J55" s="60"/>
      <c r="K55" s="59"/>
      <c r="L55" s="59"/>
      <c r="M55" s="60"/>
      <c r="N55" s="59"/>
      <c r="O55" s="59"/>
      <c r="P55" s="63"/>
      <c r="Q55" s="64"/>
      <c r="R55" s="63"/>
      <c r="S55" s="63"/>
      <c r="T55" s="63"/>
      <c r="U55" s="63"/>
      <c r="V55" s="63"/>
      <c r="W55" s="63"/>
      <c r="X55" s="80"/>
      <c r="Y55" s="76"/>
      <c r="Z55" s="72"/>
      <c r="AA55" s="86"/>
      <c r="AB55" s="87"/>
      <c r="AC55" s="89"/>
    </row>
    <row r="56" spans="1:29">
      <c r="A56" s="53"/>
      <c r="B56" s="53"/>
      <c r="C56" s="55"/>
      <c r="D56" s="55"/>
      <c r="E56" s="59"/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64"/>
      <c r="Q56" s="64"/>
      <c r="R56" s="64"/>
      <c r="S56" s="63"/>
      <c r="T56" s="63"/>
      <c r="U56" s="63"/>
      <c r="V56" s="63"/>
      <c r="W56" s="63"/>
      <c r="X56" s="76"/>
      <c r="Y56" s="76"/>
      <c r="Z56" s="72"/>
      <c r="AA56" s="86"/>
      <c r="AB56" s="87"/>
      <c r="AC56" s="89"/>
    </row>
    <row r="57" spans="1:29">
      <c r="A57" s="53"/>
      <c r="B57" s="53"/>
      <c r="C57" s="55"/>
      <c r="D57" s="55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64"/>
      <c r="Q57" s="64"/>
      <c r="R57" s="64"/>
      <c r="S57" s="63"/>
      <c r="T57" s="63"/>
      <c r="U57" s="63"/>
      <c r="V57" s="63"/>
      <c r="W57" s="63"/>
      <c r="X57" s="76"/>
      <c r="Y57" s="76"/>
      <c r="Z57" s="72"/>
      <c r="AA57" s="86"/>
      <c r="AB57" s="87"/>
      <c r="AC57" s="89"/>
    </row>
    <row r="58" spans="1:29">
      <c r="A58" s="53"/>
      <c r="B58" s="53"/>
      <c r="C58" s="55"/>
      <c r="D58" s="55"/>
      <c r="E58" s="59"/>
      <c r="F58" s="59"/>
      <c r="G58" s="59"/>
      <c r="H58" s="59"/>
      <c r="I58" s="59"/>
      <c r="J58" s="60"/>
      <c r="K58" s="59"/>
      <c r="L58" s="59"/>
      <c r="M58" s="60"/>
      <c r="N58" s="59"/>
      <c r="O58" s="59"/>
      <c r="P58" s="64"/>
      <c r="Q58" s="64"/>
      <c r="R58" s="64"/>
      <c r="S58" s="63"/>
      <c r="T58" s="63"/>
      <c r="U58" s="63"/>
      <c r="V58" s="63"/>
      <c r="W58" s="63"/>
      <c r="X58" s="76"/>
      <c r="Y58" s="76"/>
      <c r="Z58" s="72"/>
      <c r="AA58" s="86"/>
      <c r="AB58" s="87"/>
      <c r="AC58" s="89"/>
    </row>
    <row r="59" spans="1:29">
      <c r="A59" s="53"/>
      <c r="B59" s="53"/>
      <c r="C59" s="55"/>
      <c r="D59" s="55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64"/>
      <c r="Q59" s="64"/>
      <c r="R59" s="64"/>
      <c r="S59" s="63"/>
      <c r="T59" s="63"/>
      <c r="U59" s="63"/>
      <c r="V59" s="63"/>
      <c r="W59" s="63"/>
      <c r="X59" s="76"/>
      <c r="Y59" s="76"/>
      <c r="Z59" s="72"/>
      <c r="AA59" s="86"/>
      <c r="AB59" s="87"/>
      <c r="AC59" s="89"/>
    </row>
    <row r="60" spans="1:29">
      <c r="A60" s="53"/>
      <c r="B60" s="53"/>
      <c r="C60" s="55"/>
      <c r="D60" s="55"/>
      <c r="E60" s="59"/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64"/>
      <c r="Q60" s="64"/>
      <c r="R60" s="64"/>
      <c r="S60" s="63"/>
      <c r="T60" s="63"/>
      <c r="U60" s="63"/>
      <c r="V60" s="63"/>
      <c r="W60" s="63"/>
      <c r="X60" s="76"/>
      <c r="Y60" s="76"/>
      <c r="Z60" s="72"/>
      <c r="AA60" s="86"/>
      <c r="AB60" s="87"/>
      <c r="AC60" s="89"/>
    </row>
    <row r="61" spans="1:29">
      <c r="A61" s="53"/>
      <c r="B61" s="53"/>
      <c r="C61" s="55"/>
      <c r="D61" s="55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64"/>
      <c r="Q61" s="64"/>
      <c r="R61" s="64"/>
      <c r="S61" s="73"/>
      <c r="T61" s="63"/>
      <c r="U61" s="63"/>
      <c r="V61" s="73"/>
      <c r="W61" s="63"/>
      <c r="X61" s="76"/>
      <c r="Y61" s="76"/>
      <c r="Z61" s="72"/>
      <c r="AA61" s="86"/>
      <c r="AB61" s="87"/>
      <c r="AC61" s="89"/>
    </row>
    <row r="62" spans="1:29">
      <c r="A62" s="53"/>
      <c r="B62" s="53"/>
      <c r="C62" s="55"/>
      <c r="D62" s="55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64"/>
      <c r="Q62" s="64"/>
      <c r="R62" s="64"/>
      <c r="S62" s="63"/>
      <c r="T62" s="63"/>
      <c r="U62" s="63"/>
      <c r="V62" s="63"/>
      <c r="W62" s="63"/>
      <c r="X62" s="76"/>
      <c r="Y62" s="76"/>
      <c r="Z62" s="72"/>
      <c r="AA62" s="86"/>
      <c r="AB62" s="87"/>
      <c r="AC62" s="89"/>
    </row>
    <row r="63" spans="1:29">
      <c r="A63" s="53"/>
      <c r="B63" s="53"/>
      <c r="C63" s="55"/>
      <c r="D63" s="55"/>
      <c r="E63" s="59"/>
      <c r="F63" s="59"/>
      <c r="G63" s="53"/>
      <c r="H63" s="53"/>
      <c r="I63" s="53"/>
      <c r="J63" s="59"/>
      <c r="K63" s="59"/>
      <c r="L63" s="59"/>
      <c r="M63" s="59"/>
      <c r="N63" s="59"/>
      <c r="O63" s="59"/>
      <c r="P63" s="53"/>
      <c r="Q63" s="53"/>
      <c r="R63" s="72"/>
      <c r="S63" s="63"/>
      <c r="T63" s="63"/>
      <c r="U63" s="63"/>
      <c r="V63" s="63"/>
      <c r="W63" s="63"/>
      <c r="X63" s="76"/>
      <c r="Y63" s="76"/>
      <c r="Z63" s="72"/>
      <c r="AA63" s="86"/>
      <c r="AB63" s="87"/>
      <c r="AC63" s="89"/>
    </row>
    <row r="64" spans="1:29">
      <c r="A64" s="53"/>
      <c r="B64" s="53"/>
      <c r="C64" s="56"/>
      <c r="D64" s="56"/>
      <c r="E64" s="59"/>
      <c r="F64" s="59"/>
      <c r="G64" s="53"/>
      <c r="H64" s="53"/>
      <c r="I64" s="53"/>
      <c r="J64" s="59"/>
      <c r="K64" s="59"/>
      <c r="L64" s="59"/>
      <c r="M64" s="59"/>
      <c r="N64" s="59"/>
      <c r="O64" s="59"/>
      <c r="P64" s="53"/>
      <c r="Q64" s="53"/>
      <c r="R64" s="72"/>
      <c r="S64" s="72"/>
      <c r="T64" s="63"/>
      <c r="U64" s="63"/>
      <c r="V64" s="63"/>
      <c r="W64" s="63"/>
      <c r="X64" s="76"/>
      <c r="Y64" s="76"/>
      <c r="Z64" s="72"/>
      <c r="AA64" s="86"/>
      <c r="AB64" s="87"/>
      <c r="AC64" s="89"/>
    </row>
    <row r="65" spans="1:29">
      <c r="A65" s="53"/>
      <c r="B65" s="53"/>
      <c r="C65" s="52"/>
      <c r="D65" s="52"/>
      <c r="E65" s="59"/>
      <c r="F65" s="59"/>
      <c r="G65" s="59"/>
      <c r="H65" s="59"/>
      <c r="I65" s="59"/>
      <c r="J65" s="60"/>
      <c r="K65" s="60"/>
      <c r="L65" s="59"/>
      <c r="M65" s="59"/>
      <c r="N65" s="59"/>
      <c r="O65" s="59"/>
      <c r="P65" s="90"/>
      <c r="Q65" s="64"/>
      <c r="R65" s="67"/>
      <c r="S65" s="67"/>
      <c r="T65" s="63"/>
      <c r="U65" s="63"/>
      <c r="V65" s="63"/>
      <c r="W65" s="67"/>
      <c r="X65" s="76"/>
      <c r="Y65" s="76"/>
      <c r="Z65" s="72"/>
      <c r="AA65" s="86"/>
      <c r="AB65" s="87"/>
      <c r="AC65" s="89"/>
    </row>
    <row r="66" spans="1:29">
      <c r="A66" s="53"/>
      <c r="B66" s="53"/>
      <c r="C66" s="55"/>
      <c r="D66" s="55"/>
      <c r="E66" s="59"/>
      <c r="F66" s="59"/>
      <c r="G66" s="59"/>
      <c r="H66" s="59"/>
      <c r="I66" s="59"/>
      <c r="J66" s="60"/>
      <c r="K66" s="60"/>
      <c r="L66" s="59"/>
      <c r="M66" s="59"/>
      <c r="N66" s="59"/>
      <c r="O66" s="59"/>
      <c r="P66" s="90"/>
      <c r="Q66" s="64"/>
      <c r="R66" s="67"/>
      <c r="S66" s="67"/>
      <c r="T66" s="63"/>
      <c r="U66" s="63"/>
      <c r="V66" s="63"/>
      <c r="W66" s="67"/>
      <c r="X66" s="76"/>
      <c r="Y66" s="76"/>
      <c r="Z66" s="72"/>
      <c r="AA66" s="86"/>
      <c r="AB66" s="87"/>
      <c r="AC66" s="89"/>
    </row>
    <row r="67" spans="1:29">
      <c r="A67" s="53"/>
      <c r="B67" s="53"/>
      <c r="C67" s="55"/>
      <c r="D67" s="55"/>
      <c r="E67" s="59"/>
      <c r="F67" s="59"/>
      <c r="G67" s="59"/>
      <c r="H67" s="59"/>
      <c r="I67" s="59"/>
      <c r="J67" s="60"/>
      <c r="K67" s="60"/>
      <c r="L67" s="59"/>
      <c r="M67" s="59"/>
      <c r="N67" s="59"/>
      <c r="O67" s="59"/>
      <c r="P67" s="90"/>
      <c r="Q67" s="64"/>
      <c r="R67" s="67"/>
      <c r="S67" s="67"/>
      <c r="T67" s="63"/>
      <c r="U67" s="63"/>
      <c r="V67" s="63"/>
      <c r="W67" s="67"/>
      <c r="X67" s="76"/>
      <c r="Y67" s="76"/>
      <c r="Z67" s="72"/>
      <c r="AA67" s="86"/>
      <c r="AB67" s="87"/>
      <c r="AC67" s="89"/>
    </row>
    <row r="68" spans="1:29">
      <c r="A68" s="53"/>
      <c r="B68" s="53"/>
      <c r="C68" s="55"/>
      <c r="D68" s="55"/>
      <c r="E68" s="59"/>
      <c r="F68" s="59"/>
      <c r="G68" s="59"/>
      <c r="H68" s="59"/>
      <c r="I68" s="59"/>
      <c r="J68" s="60"/>
      <c r="K68" s="60"/>
      <c r="L68" s="59"/>
      <c r="M68" s="59"/>
      <c r="N68" s="59"/>
      <c r="O68" s="59"/>
      <c r="P68" s="90"/>
      <c r="Q68" s="64"/>
      <c r="R68" s="67"/>
      <c r="S68" s="67"/>
      <c r="T68" s="63"/>
      <c r="U68" s="63"/>
      <c r="V68" s="63"/>
      <c r="W68" s="67"/>
      <c r="X68" s="76"/>
      <c r="Y68" s="76"/>
      <c r="Z68" s="72"/>
      <c r="AA68" s="86"/>
      <c r="AB68" s="87"/>
      <c r="AC68" s="89"/>
    </row>
    <row r="69" spans="1:29">
      <c r="A69" s="53"/>
      <c r="B69" s="53"/>
      <c r="C69" s="55"/>
      <c r="D69" s="55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90"/>
      <c r="Q69" s="64"/>
      <c r="R69" s="67"/>
      <c r="S69" s="67"/>
      <c r="T69" s="63"/>
      <c r="U69" s="63"/>
      <c r="V69" s="63"/>
      <c r="W69" s="67"/>
      <c r="X69" s="76"/>
      <c r="Y69" s="76"/>
      <c r="Z69" s="72"/>
      <c r="AA69" s="86"/>
      <c r="AB69" s="87"/>
      <c r="AC69" s="89"/>
    </row>
    <row r="70" spans="1:29">
      <c r="A70" s="53"/>
      <c r="B70" s="53"/>
      <c r="C70" s="55"/>
      <c r="D70" s="55"/>
      <c r="E70" s="59"/>
      <c r="F70" s="59"/>
      <c r="G70" s="53"/>
      <c r="H70" s="53"/>
      <c r="I70" s="53"/>
      <c r="J70" s="59"/>
      <c r="K70" s="59"/>
      <c r="L70" s="59"/>
      <c r="M70" s="59"/>
      <c r="N70" s="59"/>
      <c r="O70" s="59"/>
      <c r="P70" s="53"/>
      <c r="Q70" s="53"/>
      <c r="R70" s="72"/>
      <c r="S70" s="72"/>
      <c r="T70" s="63"/>
      <c r="U70" s="63"/>
      <c r="V70" s="63"/>
      <c r="W70" s="72"/>
      <c r="X70" s="76"/>
      <c r="Y70" s="76"/>
      <c r="Z70" s="72"/>
      <c r="AA70" s="86"/>
      <c r="AB70" s="87"/>
      <c r="AC70" s="89"/>
    </row>
    <row r="71" spans="1:29">
      <c r="A71" s="53"/>
      <c r="B71" s="53"/>
      <c r="C71" s="55"/>
      <c r="D71" s="55"/>
      <c r="E71" s="59"/>
      <c r="F71" s="59"/>
      <c r="G71" s="53"/>
      <c r="H71" s="53"/>
      <c r="I71" s="53"/>
      <c r="J71" s="59"/>
      <c r="K71" s="59"/>
      <c r="L71" s="59"/>
      <c r="M71" s="59"/>
      <c r="N71" s="59"/>
      <c r="O71" s="59"/>
      <c r="P71" s="53"/>
      <c r="Q71" s="53"/>
      <c r="R71" s="72"/>
      <c r="S71" s="72"/>
      <c r="T71" s="63"/>
      <c r="U71" s="63"/>
      <c r="V71" s="63"/>
      <c r="W71" s="72"/>
      <c r="X71" s="76"/>
      <c r="Y71" s="76"/>
      <c r="Z71" s="72"/>
      <c r="AA71" s="86"/>
      <c r="AB71" s="87"/>
      <c r="AC71" s="89"/>
    </row>
    <row r="72" spans="1:29">
      <c r="A72" s="53"/>
      <c r="B72" s="53"/>
      <c r="C72" s="55"/>
      <c r="D72" s="55"/>
      <c r="E72" s="59"/>
      <c r="F72" s="59"/>
      <c r="G72" s="53"/>
      <c r="H72" s="53"/>
      <c r="I72" s="53"/>
      <c r="J72" s="59"/>
      <c r="K72" s="59"/>
      <c r="L72" s="59"/>
      <c r="M72" s="59"/>
      <c r="N72" s="59"/>
      <c r="O72" s="59"/>
      <c r="P72" s="53"/>
      <c r="Q72" s="53"/>
      <c r="R72" s="72"/>
      <c r="S72" s="72"/>
      <c r="T72" s="63"/>
      <c r="U72" s="63"/>
      <c r="V72" s="63"/>
      <c r="W72" s="72"/>
      <c r="X72" s="76"/>
      <c r="Y72" s="76"/>
      <c r="Z72" s="72"/>
      <c r="AA72" s="86"/>
      <c r="AB72" s="87"/>
      <c r="AC72" s="89"/>
    </row>
    <row r="73" spans="1:29">
      <c r="A73" s="53"/>
      <c r="B73" s="53"/>
      <c r="C73" s="55"/>
      <c r="D73" s="55"/>
      <c r="E73" s="59"/>
      <c r="F73" s="59"/>
      <c r="G73" s="53"/>
      <c r="H73" s="53"/>
      <c r="I73" s="53"/>
      <c r="J73" s="59"/>
      <c r="K73" s="59"/>
      <c r="L73" s="59"/>
      <c r="M73" s="59"/>
      <c r="N73" s="59"/>
      <c r="O73" s="59"/>
      <c r="P73" s="53"/>
      <c r="Q73" s="53"/>
      <c r="R73" s="72"/>
      <c r="S73" s="72"/>
      <c r="T73" s="63"/>
      <c r="U73" s="63"/>
      <c r="V73" s="63"/>
      <c r="W73" s="72"/>
      <c r="X73" s="76"/>
      <c r="Y73" s="76"/>
      <c r="Z73" s="72"/>
      <c r="AA73" s="86"/>
      <c r="AB73" s="87"/>
      <c r="AC73" s="89"/>
    </row>
    <row r="74" spans="1:29">
      <c r="A74" s="53"/>
      <c r="B74" s="53"/>
      <c r="C74" s="56"/>
      <c r="D74" s="56"/>
      <c r="E74" s="59"/>
      <c r="F74" s="59"/>
      <c r="G74" s="53"/>
      <c r="H74" s="53"/>
      <c r="I74" s="53"/>
      <c r="J74" s="59"/>
      <c r="K74" s="59"/>
      <c r="L74" s="59"/>
      <c r="M74" s="59"/>
      <c r="N74" s="59"/>
      <c r="O74" s="59"/>
      <c r="P74" s="53"/>
      <c r="Q74" s="53"/>
      <c r="R74" s="72"/>
      <c r="S74" s="72"/>
      <c r="T74" s="63"/>
      <c r="U74" s="63"/>
      <c r="V74" s="63"/>
      <c r="W74" s="72"/>
      <c r="X74" s="76"/>
      <c r="Y74" s="76"/>
      <c r="Z74" s="72"/>
      <c r="AA74" s="86"/>
      <c r="AB74" s="87"/>
      <c r="AC74" s="89"/>
    </row>
    <row r="75" spans="1:29">
      <c r="A75" s="53"/>
      <c r="B75" s="53"/>
      <c r="C75" s="52"/>
      <c r="D75" s="52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90"/>
      <c r="Q75" s="64"/>
      <c r="R75" s="67"/>
      <c r="S75" s="67"/>
      <c r="T75" s="63"/>
      <c r="U75" s="63"/>
      <c r="V75" s="63"/>
      <c r="W75" s="67"/>
      <c r="X75" s="76"/>
      <c r="Y75" s="76"/>
      <c r="Z75" s="72"/>
      <c r="AA75" s="86"/>
      <c r="AB75" s="87"/>
      <c r="AC75" s="89"/>
    </row>
    <row r="76" spans="1:29">
      <c r="A76" s="53"/>
      <c r="B76" s="53"/>
      <c r="C76" s="55"/>
      <c r="D76" s="55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90"/>
      <c r="Q76" s="64"/>
      <c r="R76" s="67"/>
      <c r="S76" s="67"/>
      <c r="T76" s="63"/>
      <c r="U76" s="63"/>
      <c r="V76" s="63"/>
      <c r="W76" s="67"/>
      <c r="X76" s="76"/>
      <c r="Y76" s="76"/>
      <c r="Z76" s="72"/>
      <c r="AA76" s="86"/>
      <c r="AB76" s="87"/>
      <c r="AC76" s="89"/>
    </row>
    <row r="77" spans="1:29">
      <c r="A77" s="53"/>
      <c r="B77" s="53"/>
      <c r="C77" s="55"/>
      <c r="D77" s="55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90"/>
      <c r="Q77" s="64"/>
      <c r="R77" s="67"/>
      <c r="S77" s="67"/>
      <c r="T77" s="63"/>
      <c r="U77" s="63"/>
      <c r="V77" s="63"/>
      <c r="W77" s="67"/>
      <c r="X77" s="76"/>
      <c r="Y77" s="76"/>
      <c r="Z77" s="72"/>
      <c r="AA77" s="86"/>
      <c r="AB77" s="87"/>
      <c r="AC77" s="89"/>
    </row>
    <row r="78" spans="1:29">
      <c r="A78" s="53"/>
      <c r="B78" s="53"/>
      <c r="C78" s="55"/>
      <c r="D78" s="55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90"/>
      <c r="Q78" s="64"/>
      <c r="R78" s="67"/>
      <c r="S78" s="67"/>
      <c r="T78" s="63"/>
      <c r="U78" s="63"/>
      <c r="V78" s="63"/>
      <c r="W78" s="67"/>
      <c r="X78" s="76"/>
      <c r="Y78" s="76"/>
      <c r="Z78" s="72"/>
      <c r="AA78" s="86"/>
      <c r="AB78" s="87"/>
      <c r="AC78" s="89"/>
    </row>
    <row r="79" spans="1:29">
      <c r="A79" s="53"/>
      <c r="B79" s="53"/>
      <c r="C79" s="55"/>
      <c r="D79" s="55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90"/>
      <c r="Q79" s="64"/>
      <c r="R79" s="67"/>
      <c r="S79" s="67"/>
      <c r="T79" s="63"/>
      <c r="U79" s="63"/>
      <c r="V79" s="63"/>
      <c r="W79" s="67"/>
      <c r="X79" s="76"/>
      <c r="Y79" s="76"/>
      <c r="Z79" s="72"/>
      <c r="AA79" s="86"/>
      <c r="AB79" s="87"/>
      <c r="AC79" s="89"/>
    </row>
    <row r="80" spans="1:29">
      <c r="A80" s="53"/>
      <c r="B80" s="53"/>
      <c r="C80" s="55"/>
      <c r="D80" s="55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90"/>
      <c r="Q80" s="64"/>
      <c r="R80" s="67"/>
      <c r="S80" s="67"/>
      <c r="T80" s="63"/>
      <c r="U80" s="63"/>
      <c r="V80" s="63"/>
      <c r="W80" s="67"/>
      <c r="X80" s="76"/>
      <c r="Y80" s="76"/>
      <c r="Z80" s="72"/>
      <c r="AA80" s="86"/>
      <c r="AB80" s="87"/>
      <c r="AC80" s="89"/>
    </row>
    <row r="81" spans="1:29">
      <c r="A81" s="53"/>
      <c r="B81" s="53"/>
      <c r="C81" s="55"/>
      <c r="D81" s="55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90"/>
      <c r="Q81" s="64"/>
      <c r="R81" s="67"/>
      <c r="S81" s="73"/>
      <c r="T81" s="63"/>
      <c r="U81" s="63"/>
      <c r="V81" s="63"/>
      <c r="W81" s="67"/>
      <c r="X81" s="76"/>
      <c r="Y81" s="76"/>
      <c r="Z81" s="72"/>
      <c r="AA81" s="86"/>
      <c r="AB81" s="87"/>
      <c r="AC81" s="89"/>
    </row>
    <row r="82" spans="1:29">
      <c r="A82" s="53"/>
      <c r="B82" s="53"/>
      <c r="C82" s="55"/>
      <c r="D82" s="55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3"/>
      <c r="Q82" s="53"/>
      <c r="R82" s="72"/>
      <c r="S82" s="72"/>
      <c r="T82" s="63"/>
      <c r="U82" s="63"/>
      <c r="V82" s="63"/>
      <c r="W82" s="72"/>
      <c r="X82" s="76"/>
      <c r="Y82" s="76"/>
      <c r="Z82" s="72"/>
      <c r="AA82" s="86"/>
      <c r="AB82" s="87"/>
      <c r="AC82" s="89"/>
    </row>
    <row r="83" spans="1:29">
      <c r="A83" s="53"/>
      <c r="B83" s="53"/>
      <c r="C83" s="55"/>
      <c r="D83" s="55"/>
      <c r="E83" s="59"/>
      <c r="F83" s="59"/>
      <c r="G83" s="53"/>
      <c r="H83" s="53"/>
      <c r="I83" s="53"/>
      <c r="J83" s="59"/>
      <c r="K83" s="59"/>
      <c r="L83" s="59"/>
      <c r="M83" s="59"/>
      <c r="N83" s="59"/>
      <c r="O83" s="59"/>
      <c r="P83" s="53"/>
      <c r="Q83" s="53"/>
      <c r="R83" s="72"/>
      <c r="S83" s="72"/>
      <c r="T83" s="63"/>
      <c r="U83" s="63"/>
      <c r="V83" s="63"/>
      <c r="W83" s="72"/>
      <c r="X83" s="76"/>
      <c r="Y83" s="76"/>
      <c r="Z83" s="72"/>
      <c r="AA83" s="86"/>
      <c r="AB83" s="87"/>
      <c r="AC83" s="89"/>
    </row>
    <row r="84" spans="1:29">
      <c r="A84" s="53"/>
      <c r="B84" s="53"/>
      <c r="C84" s="56"/>
      <c r="D84" s="56"/>
      <c r="E84" s="59"/>
      <c r="F84" s="59"/>
      <c r="G84" s="53"/>
      <c r="H84" s="53"/>
      <c r="I84" s="53"/>
      <c r="J84" s="59"/>
      <c r="K84" s="59"/>
      <c r="L84" s="59"/>
      <c r="M84" s="59"/>
      <c r="N84" s="59"/>
      <c r="O84" s="59"/>
      <c r="P84" s="53"/>
      <c r="Q84" s="53"/>
      <c r="R84" s="72"/>
      <c r="S84" s="72"/>
      <c r="T84" s="63"/>
      <c r="U84" s="63"/>
      <c r="V84" s="63"/>
      <c r="W84" s="72"/>
      <c r="X84" s="76"/>
      <c r="Y84" s="76"/>
      <c r="Z84" s="72"/>
      <c r="AA84" s="86"/>
      <c r="AB84" s="91"/>
      <c r="AC84" s="92"/>
    </row>
  </sheetData>
  <mergeCells count="25">
    <mergeCell ref="A2:A15"/>
    <mergeCell ref="A16:A29"/>
    <mergeCell ref="A30:A43"/>
    <mergeCell ref="A44:A54"/>
    <mergeCell ref="A55:A64"/>
    <mergeCell ref="A65:A74"/>
    <mergeCell ref="A75:A84"/>
    <mergeCell ref="C2:C15"/>
    <mergeCell ref="C16:C29"/>
    <mergeCell ref="C30:C43"/>
    <mergeCell ref="C44:C53"/>
    <mergeCell ref="C55:C64"/>
    <mergeCell ref="C65:C74"/>
    <mergeCell ref="C75:C84"/>
    <mergeCell ref="D2:D15"/>
    <mergeCell ref="D16:D29"/>
    <mergeCell ref="D30:D43"/>
    <mergeCell ref="D44:D53"/>
    <mergeCell ref="D55:D64"/>
    <mergeCell ref="D65:D74"/>
    <mergeCell ref="D75:D84"/>
    <mergeCell ref="Z2:Z15"/>
    <mergeCell ref="AA2:AA15"/>
    <mergeCell ref="AB2:AB84"/>
    <mergeCell ref="AC2:AC8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G6" sqref="G6"/>
    </sheetView>
  </sheetViews>
  <sheetFormatPr defaultColWidth="9.23076923076923" defaultRowHeight="16.8"/>
  <cols>
    <col min="1" max="1" width="10.3076923076923" customWidth="1"/>
    <col min="2" max="2" width="6" customWidth="1"/>
    <col min="3" max="8" width="22.4615384615385" style="26" customWidth="1"/>
    <col min="9" max="9" width="27.3076923076923" style="26" customWidth="1"/>
    <col min="10" max="10" width="20.9230769230769" customWidth="1"/>
    <col min="11" max="11" width="11.5384615384615" customWidth="1"/>
    <col min="12" max="12" width="19.8461538461538" customWidth="1"/>
    <col min="13" max="13" width="16.3846153846154" customWidth="1"/>
    <col min="14" max="14" width="55.1538461538462" customWidth="1"/>
    <col min="15" max="15" width="21.2307692307692" customWidth="1"/>
    <col min="16" max="16" width="18.7692307692308" customWidth="1"/>
    <col min="17" max="17" width="16.3846153846154" customWidth="1"/>
    <col min="18" max="18" width="21.2307692307692" customWidth="1"/>
    <col min="19" max="19" width="23.6153846153846" customWidth="1"/>
    <col min="20" max="20" width="16.3846153846154" customWidth="1"/>
    <col min="21" max="22" width="28.4615384615385" style="27" customWidth="1"/>
    <col min="23" max="24" width="19.8461538461538" customWidth="1"/>
    <col min="25" max="25" width="18.1538461538462" customWidth="1"/>
    <col min="26" max="27" width="19.8461538461538" customWidth="1"/>
    <col min="28" max="28" width="17.0769230769231" customWidth="1"/>
    <col min="29" max="30" width="18.1538461538462" customWidth="1"/>
    <col min="31" max="31" width="15.1538461538462" customWidth="1"/>
    <col min="32" max="33" width="17.6153846153846" customWidth="1"/>
  </cols>
  <sheetData>
    <row r="1" s="25" customFormat="1" spans="1:33">
      <c r="A1" s="6" t="s">
        <v>10</v>
      </c>
      <c r="B1" s="6" t="s">
        <v>11</v>
      </c>
      <c r="C1" s="28" t="s">
        <v>38</v>
      </c>
      <c r="D1" s="29" t="s">
        <v>39</v>
      </c>
      <c r="E1" s="29" t="s">
        <v>40</v>
      </c>
      <c r="F1" s="28" t="s">
        <v>41</v>
      </c>
      <c r="G1" s="28" t="s">
        <v>42</v>
      </c>
      <c r="H1" s="28" t="s">
        <v>43</v>
      </c>
      <c r="I1" s="28" t="s">
        <v>44</v>
      </c>
      <c r="J1" s="32" t="s">
        <v>45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14" t="s">
        <v>46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7"/>
    </row>
    <row r="2" s="25" customFormat="1" spans="1:33">
      <c r="A2" s="6"/>
      <c r="B2" s="6"/>
      <c r="C2" s="28"/>
      <c r="D2" s="29"/>
      <c r="E2" s="29"/>
      <c r="F2" s="28"/>
      <c r="G2" s="28"/>
      <c r="H2" s="28"/>
      <c r="I2" s="28"/>
      <c r="J2" s="33" t="s">
        <v>47</v>
      </c>
      <c r="K2" s="34" t="s">
        <v>48</v>
      </c>
      <c r="L2" s="34" t="s">
        <v>49</v>
      </c>
      <c r="M2" s="7" t="s">
        <v>50</v>
      </c>
      <c r="N2" s="7" t="s">
        <v>51</v>
      </c>
      <c r="O2" s="7" t="s">
        <v>52</v>
      </c>
      <c r="P2" s="7" t="s">
        <v>53</v>
      </c>
      <c r="Q2" s="7" t="s">
        <v>54</v>
      </c>
      <c r="R2" s="7" t="s">
        <v>55</v>
      </c>
      <c r="S2" s="34" t="s">
        <v>56</v>
      </c>
      <c r="T2" s="37" t="s">
        <v>57</v>
      </c>
      <c r="U2" s="29" t="s">
        <v>39</v>
      </c>
      <c r="V2" s="29" t="s">
        <v>40</v>
      </c>
      <c r="W2" s="41" t="s">
        <v>58</v>
      </c>
      <c r="X2" s="42" t="s">
        <v>41</v>
      </c>
      <c r="Y2" s="2" t="s">
        <v>59</v>
      </c>
      <c r="Z2" s="42" t="s">
        <v>60</v>
      </c>
      <c r="AA2" s="42" t="s">
        <v>61</v>
      </c>
      <c r="AB2" s="42" t="s">
        <v>62</v>
      </c>
      <c r="AC2" s="42" t="s">
        <v>63</v>
      </c>
      <c r="AD2" s="42" t="s">
        <v>64</v>
      </c>
      <c r="AE2" s="42" t="s">
        <v>65</v>
      </c>
      <c r="AF2" s="42" t="s">
        <v>66</v>
      </c>
      <c r="AG2" s="42" t="s">
        <v>67</v>
      </c>
    </row>
    <row r="3" s="25" customFormat="1" spans="1:33">
      <c r="A3" s="6" t="s">
        <v>68</v>
      </c>
      <c r="B3" s="1">
        <v>2023</v>
      </c>
      <c r="C3" s="30">
        <f>(J3-J4)/J4</f>
        <v>0.190200273924693</v>
      </c>
      <c r="D3" s="30">
        <f>(U3-U4)/U4</f>
        <v>0.184472525256894</v>
      </c>
      <c r="E3" s="30">
        <f>(V3-V4)/V4</f>
        <v>-0.238715603956536</v>
      </c>
      <c r="F3" s="30">
        <f>(X3-X4)/X4</f>
        <v>0.0949690807278317</v>
      </c>
      <c r="G3" s="31">
        <f>(W3-W4)/W4</f>
        <v>15.908899048632</v>
      </c>
      <c r="H3" s="30">
        <f>(Z3-Z4)/Z4</f>
        <v>0.0956414380335073</v>
      </c>
      <c r="I3" s="35">
        <f>(AA3-AA4)/AA4</f>
        <v>0.237512566844833</v>
      </c>
      <c r="J3" s="22">
        <v>21689385461.71</v>
      </c>
      <c r="K3" s="36"/>
      <c r="L3" s="36">
        <v>5841004849.56</v>
      </c>
      <c r="M3" s="12"/>
      <c r="N3" s="12"/>
      <c r="O3" s="12"/>
      <c r="P3" s="12"/>
      <c r="Q3" s="12"/>
      <c r="R3" s="12"/>
      <c r="S3" s="36">
        <v>100000</v>
      </c>
      <c r="T3" s="38">
        <v>3775320.24</v>
      </c>
      <c r="U3" s="36">
        <v>223149082.18</v>
      </c>
      <c r="V3" s="36">
        <v>19263482.34</v>
      </c>
      <c r="W3" s="36">
        <v>181568850.13</v>
      </c>
      <c r="X3" s="36">
        <v>2618773147</v>
      </c>
      <c r="Y3" s="36">
        <v>201274405.31</v>
      </c>
      <c r="Z3" s="36">
        <v>4609123277.41</v>
      </c>
      <c r="AA3" s="13">
        <v>1460114184.95</v>
      </c>
      <c r="AB3" s="36">
        <v>40319069.27</v>
      </c>
      <c r="AC3" s="13">
        <v>856988955.03</v>
      </c>
      <c r="AD3" s="36">
        <v>210428426.24</v>
      </c>
      <c r="AE3" s="13">
        <v>4619864.17</v>
      </c>
      <c r="AF3" s="13">
        <v>453921761.34</v>
      </c>
      <c r="AG3" s="36">
        <v>9708268.74</v>
      </c>
    </row>
    <row r="4" spans="1:33">
      <c r="A4" s="6"/>
      <c r="B4" s="1">
        <v>2022</v>
      </c>
      <c r="C4" s="30">
        <f t="shared" ref="C4:C13" si="0">(J4-J5)/J5</f>
        <v>-0.0802704498776063</v>
      </c>
      <c r="D4" s="31">
        <f t="shared" ref="D4:F4" si="1">(U4-U5)/U5</f>
        <v>2.36149261235407</v>
      </c>
      <c r="E4" s="31">
        <f t="shared" si="1"/>
        <v>0.552928797182742</v>
      </c>
      <c r="F4" s="30">
        <f>(X4-X5)/X5</f>
        <v>0.0740168934701672</v>
      </c>
      <c r="G4" s="30">
        <f>(W4-W5)/W5</f>
        <v>-0.337811084620562</v>
      </c>
      <c r="H4" s="30">
        <f t="shared" ref="H4:H13" si="2">(Z4-Z5)/Z5</f>
        <v>0.163951735656397</v>
      </c>
      <c r="I4" s="35">
        <f t="shared" ref="I4:I13" si="3">(AA4-AA5)/AA5</f>
        <v>0.278080921263089</v>
      </c>
      <c r="J4" s="13">
        <v>18223307402.03</v>
      </c>
      <c r="K4" s="13"/>
      <c r="L4" s="13">
        <v>6081662998.97</v>
      </c>
      <c r="M4" s="13"/>
      <c r="N4" s="13"/>
      <c r="O4" s="11"/>
      <c r="P4" s="11"/>
      <c r="Q4" s="11"/>
      <c r="R4" s="11"/>
      <c r="S4" s="13">
        <v>100000</v>
      </c>
      <c r="T4" s="18">
        <v>4131328.25</v>
      </c>
      <c r="U4" s="43">
        <v>188395321.48</v>
      </c>
      <c r="V4" s="43">
        <v>25303923.79</v>
      </c>
      <c r="W4" s="43">
        <v>10738064.59</v>
      </c>
      <c r="X4" s="43">
        <v>2391641182.47</v>
      </c>
      <c r="Y4" s="45">
        <v>52539515.27</v>
      </c>
      <c r="Z4" s="11">
        <v>4206780719.87</v>
      </c>
      <c r="AA4" s="12">
        <v>1179878268.77</v>
      </c>
      <c r="AB4" s="13">
        <v>43429034.72</v>
      </c>
      <c r="AC4" s="11">
        <v>684643779.66</v>
      </c>
      <c r="AD4" s="11">
        <v>210428426.24</v>
      </c>
      <c r="AE4" s="11">
        <v>11015802.17</v>
      </c>
      <c r="AF4" s="13">
        <v>653326285.38</v>
      </c>
      <c r="AG4" s="13">
        <v>91853796.64</v>
      </c>
    </row>
    <row r="5" spans="1:33">
      <c r="A5" s="6"/>
      <c r="B5" s="1">
        <v>2021</v>
      </c>
      <c r="C5" s="30">
        <f t="shared" si="0"/>
        <v>0.168424763956606</v>
      </c>
      <c r="D5" s="30">
        <f t="shared" ref="D5:D13" si="4">(U5-U6)/U6</f>
        <v>0.350724497586504</v>
      </c>
      <c r="E5" s="30">
        <f t="shared" ref="E5:E13" si="5">(V5-V6)/V6</f>
        <v>0.042953133661427</v>
      </c>
      <c r="F5" s="30">
        <f t="shared" ref="F5:F13" si="6">(X5-X6)/X6</f>
        <v>0.06042991309768</v>
      </c>
      <c r="G5" s="30">
        <f t="shared" ref="G5:G13" si="7">(W5-W6)/W6</f>
        <v>0.449692598560329</v>
      </c>
      <c r="H5" s="30">
        <f t="shared" si="2"/>
        <v>-0.0765708136627867</v>
      </c>
      <c r="I5" s="35">
        <f t="shared" si="3"/>
        <v>1.50313013034616</v>
      </c>
      <c r="J5" s="13">
        <v>19813767427.18</v>
      </c>
      <c r="K5" s="13"/>
      <c r="L5" s="13">
        <v>5377818664.42</v>
      </c>
      <c r="M5" s="13"/>
      <c r="N5" s="13"/>
      <c r="O5" s="11"/>
      <c r="P5" s="11"/>
      <c r="Q5" s="11"/>
      <c r="R5" s="11"/>
      <c r="S5" s="13">
        <v>100000</v>
      </c>
      <c r="T5" s="18">
        <v>4496708</v>
      </c>
      <c r="U5" s="43">
        <v>56045139.23</v>
      </c>
      <c r="V5" s="43">
        <v>16294323.24</v>
      </c>
      <c r="W5" s="43">
        <v>16216013.8</v>
      </c>
      <c r="X5" s="43">
        <v>2226818960.68</v>
      </c>
      <c r="Y5" s="45">
        <v>71912733.17</v>
      </c>
      <c r="Z5" s="11">
        <v>3614222644.29</v>
      </c>
      <c r="AA5" s="12">
        <v>923163979.01</v>
      </c>
      <c r="AB5" s="2"/>
      <c r="AC5" s="11">
        <v>376666046.75</v>
      </c>
      <c r="AD5" s="11">
        <v>30578355.42</v>
      </c>
      <c r="AE5" s="11">
        <v>8221727.64</v>
      </c>
      <c r="AF5" s="2"/>
      <c r="AG5" s="2"/>
    </row>
    <row r="6" spans="1:33">
      <c r="A6" s="6"/>
      <c r="B6" s="1">
        <v>2020</v>
      </c>
      <c r="C6" s="30">
        <f t="shared" si="0"/>
        <v>0.260275261338559</v>
      </c>
      <c r="D6" s="31">
        <f t="shared" si="4"/>
        <v>15.8442319073703</v>
      </c>
      <c r="E6" s="30">
        <f t="shared" si="5"/>
        <v>-0.159032686735122</v>
      </c>
      <c r="F6" s="30">
        <f t="shared" si="6"/>
        <v>0.164836169195949</v>
      </c>
      <c r="G6" s="30">
        <f t="shared" si="7"/>
        <v>-0.875368492144307</v>
      </c>
      <c r="H6" s="30">
        <f t="shared" si="2"/>
        <v>0.135041497025156</v>
      </c>
      <c r="I6" s="30">
        <f t="shared" si="3"/>
        <v>-0.252700507598656</v>
      </c>
      <c r="J6" s="13">
        <v>16957675015.45</v>
      </c>
      <c r="K6" s="13"/>
      <c r="L6" s="13">
        <v>5054735186.75</v>
      </c>
      <c r="M6" s="13"/>
      <c r="N6" s="13"/>
      <c r="O6" s="11"/>
      <c r="P6" s="11"/>
      <c r="Q6" s="11"/>
      <c r="R6" s="11"/>
      <c r="S6" s="13">
        <v>100000</v>
      </c>
      <c r="T6" s="18">
        <v>4912608.29</v>
      </c>
      <c r="U6" s="43">
        <v>41492650.3</v>
      </c>
      <c r="V6" s="43">
        <v>15623255.46</v>
      </c>
      <c r="W6" s="43">
        <v>11185829.2</v>
      </c>
      <c r="X6" s="43">
        <v>2099920921.86</v>
      </c>
      <c r="Y6" s="45">
        <v>19503828.31</v>
      </c>
      <c r="Z6" s="11">
        <v>3913914242.44</v>
      </c>
      <c r="AA6" s="11">
        <v>368803829.98</v>
      </c>
      <c r="AB6" s="2"/>
      <c r="AC6" s="11">
        <v>385298787.75</v>
      </c>
      <c r="AD6" s="11">
        <v>30578355.42</v>
      </c>
      <c r="AE6" s="11">
        <v>4550870.63</v>
      </c>
      <c r="AF6" s="2"/>
      <c r="AG6" s="2"/>
    </row>
    <row r="7" spans="1:33">
      <c r="A7" s="6"/>
      <c r="B7" s="1">
        <v>2019</v>
      </c>
      <c r="C7" s="30">
        <f t="shared" si="0"/>
        <v>0.422780371658774</v>
      </c>
      <c r="D7" s="30">
        <f t="shared" si="4"/>
        <v>0.00767427234984268</v>
      </c>
      <c r="E7" s="30">
        <f t="shared" si="5"/>
        <v>0.0800103474432532</v>
      </c>
      <c r="F7" s="31">
        <f t="shared" si="6"/>
        <v>0.498145370303973</v>
      </c>
      <c r="G7" s="30">
        <f t="shared" si="7"/>
        <v>0.523640252727914</v>
      </c>
      <c r="H7" s="30">
        <f t="shared" si="2"/>
        <v>-0.0793612058076383</v>
      </c>
      <c r="I7" s="35">
        <f t="shared" si="3"/>
        <v>0.956045548778461</v>
      </c>
      <c r="J7" s="13">
        <v>13455532720.24</v>
      </c>
      <c r="K7" s="13"/>
      <c r="L7" s="13">
        <v>4878142342.48</v>
      </c>
      <c r="M7" s="13"/>
      <c r="N7" s="13"/>
      <c r="O7" s="11"/>
      <c r="P7" s="11"/>
      <c r="Q7" s="11"/>
      <c r="R7" s="11"/>
      <c r="S7" s="13">
        <v>100000</v>
      </c>
      <c r="T7" s="18">
        <v>5424533.82</v>
      </c>
      <c r="U7" s="43">
        <v>2463315.07</v>
      </c>
      <c r="V7" s="43">
        <v>18577720.22</v>
      </c>
      <c r="W7" s="43">
        <v>89751214.54</v>
      </c>
      <c r="X7" s="43">
        <v>1802760746.44</v>
      </c>
      <c r="Y7" s="45">
        <v>22139073.03</v>
      </c>
      <c r="Z7" s="11">
        <v>3448256519.87</v>
      </c>
      <c r="AA7" s="11">
        <v>493515429.53</v>
      </c>
      <c r="AB7" s="2"/>
      <c r="AC7" s="11">
        <v>138370580.99</v>
      </c>
      <c r="AD7" s="11">
        <v>15090466.13</v>
      </c>
      <c r="AE7" s="11">
        <v>87059.73</v>
      </c>
      <c r="AF7" s="2"/>
      <c r="AG7" s="2"/>
    </row>
    <row r="8" spans="1:33">
      <c r="A8" s="6"/>
      <c r="B8" s="1">
        <v>2018</v>
      </c>
      <c r="C8" s="30">
        <f t="shared" si="0"/>
        <v>0.684900436187654</v>
      </c>
      <c r="D8" s="30">
        <f t="shared" si="4"/>
        <v>-0.00895554473455974</v>
      </c>
      <c r="E8" s="30">
        <f t="shared" si="5"/>
        <v>-0.063429596943096</v>
      </c>
      <c r="F8" s="30">
        <f t="shared" si="6"/>
        <v>0.155801499345456</v>
      </c>
      <c r="G8" s="30">
        <f t="shared" si="7"/>
        <v>3.62225402307029</v>
      </c>
      <c r="H8" s="30">
        <f t="shared" si="2"/>
        <v>0.026264863246289</v>
      </c>
      <c r="I8" s="30">
        <f t="shared" si="3"/>
        <v>-0.589842247463417</v>
      </c>
      <c r="J8" s="13">
        <v>9457209973</v>
      </c>
      <c r="K8" s="13"/>
      <c r="L8" s="13"/>
      <c r="M8" s="13"/>
      <c r="N8" s="13"/>
      <c r="O8" s="11">
        <v>100000</v>
      </c>
      <c r="P8" s="11"/>
      <c r="Q8" s="11"/>
      <c r="R8" s="11"/>
      <c r="S8" s="13"/>
      <c r="T8" s="18">
        <v>6128510.63</v>
      </c>
      <c r="U8" s="43">
        <v>2444554.89</v>
      </c>
      <c r="V8" s="43">
        <v>17201427.99</v>
      </c>
      <c r="W8" s="43">
        <v>58905778.04</v>
      </c>
      <c r="X8" s="43">
        <v>1203328316.58</v>
      </c>
      <c r="Y8" s="45">
        <v>5068670980.84</v>
      </c>
      <c r="Z8" s="11">
        <v>3745504253.81</v>
      </c>
      <c r="AA8" s="11">
        <v>252302626.51</v>
      </c>
      <c r="AB8" s="2"/>
      <c r="AC8" s="11">
        <v>143566603.01</v>
      </c>
      <c r="AD8" s="11">
        <v>32268303.51</v>
      </c>
      <c r="AE8" s="11"/>
      <c r="AF8" s="2"/>
      <c r="AG8" s="2"/>
    </row>
    <row r="9" spans="1:33">
      <c r="A9" s="6"/>
      <c r="B9" s="1">
        <v>2017</v>
      </c>
      <c r="C9" s="30">
        <f t="shared" si="0"/>
        <v>0.080119058648652</v>
      </c>
      <c r="D9" s="30"/>
      <c r="E9" s="30">
        <f t="shared" si="5"/>
        <v>0.0805082025540955</v>
      </c>
      <c r="F9" s="30">
        <f t="shared" si="6"/>
        <v>0.10771101096838</v>
      </c>
      <c r="G9" s="30">
        <f t="shared" si="7"/>
        <v>1.03842348397803</v>
      </c>
      <c r="H9" s="30">
        <f t="shared" si="2"/>
        <v>-0.0471605965546371</v>
      </c>
      <c r="I9" s="30">
        <f t="shared" si="3"/>
        <v>0.0561800280096735</v>
      </c>
      <c r="J9" s="13">
        <v>5612919179.01</v>
      </c>
      <c r="K9" s="13"/>
      <c r="L9" s="13"/>
      <c r="M9" s="13"/>
      <c r="N9" s="13"/>
      <c r="O9" s="11">
        <v>100000</v>
      </c>
      <c r="P9" s="11"/>
      <c r="Q9" s="11"/>
      <c r="R9" s="11"/>
      <c r="S9" s="13"/>
      <c r="T9" s="18">
        <v>4705134.66</v>
      </c>
      <c r="U9" s="43">
        <v>2466645.04</v>
      </c>
      <c r="V9" s="43">
        <v>18366401.43</v>
      </c>
      <c r="W9" s="43">
        <v>12743950.84</v>
      </c>
      <c r="X9" s="43">
        <v>1041120224.59</v>
      </c>
      <c r="Y9" s="45">
        <v>5103012828.25</v>
      </c>
      <c r="Z9" s="11">
        <v>3649646780.23</v>
      </c>
      <c r="AA9" s="11">
        <v>615135578.81</v>
      </c>
      <c r="AB9" s="2"/>
      <c r="AC9" s="11">
        <v>149567775.08</v>
      </c>
      <c r="AD9" s="11">
        <v>32268303.51</v>
      </c>
      <c r="AE9" s="11"/>
      <c r="AF9" s="2"/>
      <c r="AG9" s="2"/>
    </row>
    <row r="10" spans="1:33">
      <c r="A10" s="6"/>
      <c r="B10" s="1">
        <v>2016</v>
      </c>
      <c r="C10" s="30">
        <f t="shared" si="0"/>
        <v>0.149915866494645</v>
      </c>
      <c r="D10" s="30"/>
      <c r="E10" s="31">
        <f t="shared" si="5"/>
        <v>1.33503496296795</v>
      </c>
      <c r="F10" s="30">
        <f t="shared" si="6"/>
        <v>-0.0600442390345632</v>
      </c>
      <c r="G10" s="30">
        <f t="shared" si="7"/>
        <v>-0.117708902789549</v>
      </c>
      <c r="H10" s="30">
        <f t="shared" si="2"/>
        <v>0.173622069417788</v>
      </c>
      <c r="I10" s="30">
        <f t="shared" si="3"/>
        <v>-0.259616874347512</v>
      </c>
      <c r="J10" s="13">
        <v>5196574520.25</v>
      </c>
      <c r="K10" s="13"/>
      <c r="L10" s="13"/>
      <c r="M10" s="13"/>
      <c r="N10" s="13"/>
      <c r="O10" s="11">
        <v>100000</v>
      </c>
      <c r="P10" s="11"/>
      <c r="Q10" s="11"/>
      <c r="R10" s="11"/>
      <c r="S10" s="13"/>
      <c r="T10" s="18">
        <v>5314445.51</v>
      </c>
      <c r="U10" s="43"/>
      <c r="V10" s="43">
        <v>16997928.74</v>
      </c>
      <c r="W10" s="43">
        <v>6251866.18</v>
      </c>
      <c r="X10" s="43">
        <v>939884332.9</v>
      </c>
      <c r="Y10" s="45">
        <v>2666423818.65</v>
      </c>
      <c r="Z10" s="13">
        <v>3830285320.94</v>
      </c>
      <c r="AA10" s="13">
        <v>582415461.85</v>
      </c>
      <c r="AB10" s="2"/>
      <c r="AC10" s="13">
        <v>140015729.76</v>
      </c>
      <c r="AD10" s="13">
        <v>17177837.38</v>
      </c>
      <c r="AE10" s="13"/>
      <c r="AF10" s="2"/>
      <c r="AG10" s="2"/>
    </row>
    <row r="11" spans="1:33">
      <c r="A11" s="6"/>
      <c r="B11" s="1">
        <v>2015</v>
      </c>
      <c r="C11" s="30">
        <f t="shared" si="0"/>
        <v>-0.116945073300857</v>
      </c>
      <c r="D11" s="30"/>
      <c r="E11" s="30">
        <f t="shared" si="5"/>
        <v>-0.66733682628397</v>
      </c>
      <c r="F11" s="30">
        <f t="shared" si="6"/>
        <v>-0.13367111268399</v>
      </c>
      <c r="G11" s="30">
        <f t="shared" si="7"/>
        <v>0.0201416717124553</v>
      </c>
      <c r="H11" s="30">
        <f t="shared" si="2"/>
        <v>0.0203112685606269</v>
      </c>
      <c r="I11" s="35">
        <f t="shared" si="3"/>
        <v>0.558775177271075</v>
      </c>
      <c r="J11" s="13">
        <v>4519091067.15</v>
      </c>
      <c r="K11" s="13"/>
      <c r="L11" s="13"/>
      <c r="M11" s="13"/>
      <c r="N11" s="13"/>
      <c r="O11" s="11">
        <v>0.001</v>
      </c>
      <c r="P11" s="11"/>
      <c r="Q11" s="11"/>
      <c r="R11" s="11"/>
      <c r="S11" s="13"/>
      <c r="T11" s="18">
        <v>5923756.26</v>
      </c>
      <c r="U11" s="43"/>
      <c r="V11" s="43">
        <v>7279517.87</v>
      </c>
      <c r="W11" s="43">
        <v>7085944.99</v>
      </c>
      <c r="X11" s="43">
        <v>999924009.12</v>
      </c>
      <c r="Y11" s="45">
        <v>1640624402.16</v>
      </c>
      <c r="Z11" s="13">
        <v>3263644592.88</v>
      </c>
      <c r="AA11" s="46">
        <v>786640648.16</v>
      </c>
      <c r="AB11" s="2"/>
      <c r="AC11" s="13">
        <v>144144932.39</v>
      </c>
      <c r="AD11" s="13">
        <v>17177837.38</v>
      </c>
      <c r="AE11" s="13"/>
      <c r="AF11" s="2"/>
      <c r="AG11" s="2"/>
    </row>
    <row r="12" spans="1:33">
      <c r="A12" s="6"/>
      <c r="B12" s="1">
        <v>2014</v>
      </c>
      <c r="C12" s="30">
        <f t="shared" si="0"/>
        <v>1.25957158485902</v>
      </c>
      <c r="D12" s="30"/>
      <c r="E12" s="31">
        <f t="shared" si="5"/>
        <v>19.9304156574871</v>
      </c>
      <c r="F12" s="31">
        <f t="shared" si="6"/>
        <v>14.2130332904072</v>
      </c>
      <c r="G12" s="30">
        <f t="shared" si="7"/>
        <v>-0.992977382353229</v>
      </c>
      <c r="H12" s="30">
        <f t="shared" si="2"/>
        <v>0.354986346024638</v>
      </c>
      <c r="I12" s="30">
        <f t="shared" si="3"/>
        <v>-0.320952526602908</v>
      </c>
      <c r="J12" s="13">
        <v>5117565091.95</v>
      </c>
      <c r="K12" s="13"/>
      <c r="L12" s="13"/>
      <c r="M12" s="13"/>
      <c r="N12" s="13"/>
      <c r="O12" s="11">
        <v>100000</v>
      </c>
      <c r="P12" s="11"/>
      <c r="Q12" s="11"/>
      <c r="R12" s="11"/>
      <c r="S12" s="13"/>
      <c r="T12" s="18">
        <v>6533067.14</v>
      </c>
      <c r="U12" s="43"/>
      <c r="V12" s="43">
        <v>21882548.01</v>
      </c>
      <c r="W12" s="43">
        <v>6946040.13</v>
      </c>
      <c r="X12" s="43">
        <v>1154208319.45</v>
      </c>
      <c r="Y12" s="45">
        <v>722327034.84</v>
      </c>
      <c r="Z12" s="13">
        <v>3198675437.04</v>
      </c>
      <c r="AA12" s="13">
        <v>504653050.44</v>
      </c>
      <c r="AB12" s="2"/>
      <c r="AC12" s="13">
        <v>148693946.28</v>
      </c>
      <c r="AD12" s="13">
        <v>17177837.38</v>
      </c>
      <c r="AE12" s="2"/>
      <c r="AF12" s="2"/>
      <c r="AG12" s="2"/>
    </row>
    <row r="13" spans="1:33">
      <c r="A13" s="6"/>
      <c r="B13" s="1">
        <v>2013</v>
      </c>
      <c r="C13" s="30">
        <f t="shared" si="0"/>
        <v>-0.0951503535357571</v>
      </c>
      <c r="D13" s="30"/>
      <c r="E13" s="30">
        <f t="shared" si="5"/>
        <v>-0.636751926088971</v>
      </c>
      <c r="F13" s="30">
        <f t="shared" si="6"/>
        <v>-0.00305544059808901</v>
      </c>
      <c r="G13" s="30">
        <f t="shared" si="7"/>
        <v>-0.385277470241105</v>
      </c>
      <c r="H13" s="30">
        <f t="shared" si="2"/>
        <v>0.130740362774187</v>
      </c>
      <c r="I13" s="35">
        <f t="shared" si="3"/>
        <v>0.987427983335118</v>
      </c>
      <c r="J13" s="13">
        <v>2264838665.1</v>
      </c>
      <c r="K13" s="13"/>
      <c r="L13" s="13"/>
      <c r="M13" s="13"/>
      <c r="N13" s="13"/>
      <c r="O13" s="11">
        <v>100000</v>
      </c>
      <c r="P13" s="11"/>
      <c r="Q13" s="11"/>
      <c r="R13" s="11"/>
      <c r="S13" s="13"/>
      <c r="T13" s="18">
        <v>7142377.97</v>
      </c>
      <c r="U13" s="43"/>
      <c r="V13" s="43">
        <v>1045490.37</v>
      </c>
      <c r="W13" s="43">
        <v>989095587.91</v>
      </c>
      <c r="X13" s="43">
        <v>75869703.13</v>
      </c>
      <c r="Y13" s="45">
        <v>16569932.55</v>
      </c>
      <c r="Z13" s="13">
        <v>2360669866.84</v>
      </c>
      <c r="AA13" s="13">
        <v>743177863.42</v>
      </c>
      <c r="AB13" s="2"/>
      <c r="AC13" s="13">
        <v>81874709.37</v>
      </c>
      <c r="AD13" s="13"/>
      <c r="AE13" s="2"/>
      <c r="AF13" s="2"/>
      <c r="AG13" s="2"/>
    </row>
    <row r="14" spans="1:33">
      <c r="A14" s="6"/>
      <c r="B14" s="1">
        <v>2012</v>
      </c>
      <c r="C14" s="30"/>
      <c r="D14" s="30"/>
      <c r="E14" s="30"/>
      <c r="F14" s="30"/>
      <c r="G14" s="30"/>
      <c r="H14" s="30"/>
      <c r="I14" s="30"/>
      <c r="J14" s="13">
        <f>25.03*100000000</f>
        <v>2503000000</v>
      </c>
      <c r="K14" s="13"/>
      <c r="L14" s="13"/>
      <c r="M14" s="13"/>
      <c r="N14" s="13"/>
      <c r="O14" s="11"/>
      <c r="P14" s="11"/>
      <c r="Q14" s="11">
        <f>0.001*100000000</f>
        <v>100000</v>
      </c>
      <c r="R14" s="11"/>
      <c r="S14" s="13"/>
      <c r="T14" s="18">
        <f>0.060445*100000000</f>
        <v>6044500</v>
      </c>
      <c r="U14" s="43"/>
      <c r="V14" s="43">
        <v>2878171.82</v>
      </c>
      <c r="W14" s="43">
        <v>1609011448.3</v>
      </c>
      <c r="X14" s="43">
        <v>76102228.97</v>
      </c>
      <c r="Y14" s="45">
        <v>12449513.86</v>
      </c>
      <c r="Z14" s="13">
        <v>2087720527.68</v>
      </c>
      <c r="AA14" s="13">
        <v>373939518.64</v>
      </c>
      <c r="AB14" s="2"/>
      <c r="AC14" s="13">
        <v>136055410.59</v>
      </c>
      <c r="AD14" s="13"/>
      <c r="AE14" s="2"/>
      <c r="AF14" s="2"/>
      <c r="AG14" s="2"/>
    </row>
    <row r="15" spans="1:33">
      <c r="A15" s="6"/>
      <c r="B15" s="1">
        <v>2011</v>
      </c>
      <c r="C15" s="30"/>
      <c r="D15" s="30"/>
      <c r="E15" s="30"/>
      <c r="F15" s="30"/>
      <c r="G15" s="30"/>
      <c r="H15" s="30"/>
      <c r="I15" s="30"/>
      <c r="J15" s="2"/>
      <c r="K15" s="2"/>
      <c r="L15" s="2"/>
      <c r="M15" s="2"/>
      <c r="N15" s="2"/>
      <c r="O15" s="2"/>
      <c r="P15" s="2"/>
      <c r="Q15" s="2"/>
      <c r="R15" s="2"/>
      <c r="S15" s="2"/>
      <c r="T15" s="39"/>
      <c r="U15" s="44"/>
      <c r="V15" s="44"/>
      <c r="W15" s="21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>
      <c r="A16" s="6"/>
      <c r="B16" s="1">
        <v>2010</v>
      </c>
      <c r="C16" s="30"/>
      <c r="D16" s="30"/>
      <c r="E16" s="30"/>
      <c r="F16" s="30"/>
      <c r="G16" s="30"/>
      <c r="H16" s="30"/>
      <c r="I16" s="30"/>
      <c r="J16" s="2"/>
      <c r="K16" s="2"/>
      <c r="L16" s="2"/>
      <c r="M16" s="2"/>
      <c r="N16" s="2"/>
      <c r="O16" s="2"/>
      <c r="P16" s="2"/>
      <c r="Q16" s="2"/>
      <c r="R16" s="2"/>
      <c r="S16" s="2"/>
      <c r="T16" s="39"/>
      <c r="U16" s="44"/>
      <c r="V16" s="44"/>
      <c r="W16" s="21"/>
      <c r="X16" s="2"/>
      <c r="Y16" s="2"/>
      <c r="Z16" s="2"/>
      <c r="AA16" s="2"/>
      <c r="AB16" s="2"/>
      <c r="AC16" s="2"/>
      <c r="AD16" s="2"/>
      <c r="AE16" s="2"/>
      <c r="AF16" s="2"/>
      <c r="AG16" s="2"/>
    </row>
  </sheetData>
  <mergeCells count="12">
    <mergeCell ref="J1:T1"/>
    <mergeCell ref="U1:AG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13" sqref="D13"/>
    </sheetView>
  </sheetViews>
  <sheetFormatPr defaultColWidth="9.23076923076923" defaultRowHeight="16.8"/>
  <cols>
    <col min="1" max="2" width="9.23076923076923" style="3"/>
    <col min="3" max="3" width="20.9230769230769" style="4" customWidth="1"/>
    <col min="4" max="4" width="24.8461538461538" style="3" customWidth="1"/>
    <col min="5" max="6" width="20.9230769230769" style="3"/>
    <col min="7" max="7" width="23.625" style="5" customWidth="1"/>
    <col min="8" max="8" width="19.8461538461538" style="3" customWidth="1"/>
    <col min="9" max="9" width="17.625" style="3" customWidth="1"/>
    <col min="10" max="10" width="15.1538461538462" style="3" customWidth="1"/>
    <col min="11" max="11" width="10.3076923076923" style="3" customWidth="1"/>
    <col min="12" max="12" width="19.8461538461538" style="3" customWidth="1"/>
    <col min="13" max="13" width="15.1538461538462" style="3" customWidth="1"/>
    <col min="14" max="14" width="20.9230769230769" style="3" customWidth="1"/>
    <col min="15" max="15" width="20.9230769230769" customWidth="1"/>
    <col min="16" max="16" width="18.1538461538462" customWidth="1"/>
    <col min="17" max="17" width="23.6153846153846" customWidth="1"/>
    <col min="18" max="18" width="52.6923076923077" customWidth="1"/>
    <col min="19" max="19" width="18.7692307692308" customWidth="1"/>
    <col min="20" max="21" width="16.3846153846154" customWidth="1"/>
    <col min="22" max="24" width="19.8461538461538" customWidth="1"/>
    <col min="25" max="26" width="16.3846153846154" customWidth="1"/>
    <col min="27" max="27" width="19.8461538461538" customWidth="1"/>
    <col min="28" max="28" width="28.4615384615385" customWidth="1"/>
    <col min="29" max="30" width="18.7692307692308" customWidth="1"/>
    <col min="31" max="31" width="17.0769230769231" customWidth="1"/>
    <col min="32" max="32" width="11.5384615384615" customWidth="1"/>
    <col min="33" max="33" width="17.0769230769231" customWidth="1"/>
    <col min="34" max="34" width="18.7692307692308" customWidth="1"/>
    <col min="35" max="35" width="18.1538461538462" customWidth="1"/>
    <col min="36" max="37" width="17.6153846153846" customWidth="1"/>
  </cols>
  <sheetData>
    <row r="1" spans="1:37">
      <c r="A1" s="6" t="s">
        <v>10</v>
      </c>
      <c r="B1" s="6" t="s">
        <v>11</v>
      </c>
      <c r="C1" s="7" t="s">
        <v>69</v>
      </c>
      <c r="D1" s="8" t="s">
        <v>70</v>
      </c>
      <c r="E1" s="8" t="s">
        <v>26</v>
      </c>
      <c r="F1" s="8" t="s">
        <v>71</v>
      </c>
      <c r="G1" s="12" t="s">
        <v>72</v>
      </c>
      <c r="H1" s="6" t="s">
        <v>73</v>
      </c>
      <c r="I1" s="6" t="s">
        <v>74</v>
      </c>
      <c r="J1" s="6" t="s">
        <v>75</v>
      </c>
      <c r="K1" s="6" t="s">
        <v>76</v>
      </c>
      <c r="L1" s="6" t="s">
        <v>77</v>
      </c>
      <c r="M1" s="6" t="s">
        <v>78</v>
      </c>
      <c r="N1" s="14" t="s">
        <v>79</v>
      </c>
      <c r="O1" s="15" t="s">
        <v>80</v>
      </c>
      <c r="P1" s="16" t="s">
        <v>81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 t="s">
        <v>82</v>
      </c>
      <c r="AE1" s="16"/>
      <c r="AF1" s="16"/>
      <c r="AG1" s="16"/>
      <c r="AH1" s="16"/>
      <c r="AI1" s="16"/>
      <c r="AJ1" s="16"/>
      <c r="AK1" s="16"/>
    </row>
    <row r="2" spans="1:37">
      <c r="A2" s="6"/>
      <c r="B2" s="6"/>
      <c r="C2" s="9"/>
      <c r="D2" s="10"/>
      <c r="E2" s="10"/>
      <c r="F2" s="10"/>
      <c r="G2" s="12"/>
      <c r="H2" s="6"/>
      <c r="I2" s="6"/>
      <c r="J2" s="6"/>
      <c r="K2" s="6"/>
      <c r="L2" s="6"/>
      <c r="M2" s="6"/>
      <c r="N2" s="14"/>
      <c r="O2" s="6"/>
      <c r="P2" s="17" t="s">
        <v>83</v>
      </c>
      <c r="Q2" s="12" t="s">
        <v>84</v>
      </c>
      <c r="R2" s="12" t="s">
        <v>85</v>
      </c>
      <c r="S2" s="12" t="s">
        <v>86</v>
      </c>
      <c r="T2" s="12" t="s">
        <v>87</v>
      </c>
      <c r="U2" s="12" t="s">
        <v>88</v>
      </c>
      <c r="V2" s="12" t="s">
        <v>89</v>
      </c>
      <c r="W2" s="12" t="s">
        <v>90</v>
      </c>
      <c r="X2" s="12" t="s">
        <v>91</v>
      </c>
      <c r="Y2" s="12" t="s">
        <v>92</v>
      </c>
      <c r="Z2" s="12" t="s">
        <v>93</v>
      </c>
      <c r="AA2" s="12" t="s">
        <v>94</v>
      </c>
      <c r="AB2" s="12" t="s">
        <v>95</v>
      </c>
      <c r="AC2" s="12" t="s">
        <v>96</v>
      </c>
      <c r="AD2" s="12" t="s">
        <v>97</v>
      </c>
      <c r="AE2" s="23" t="s">
        <v>98</v>
      </c>
      <c r="AF2" s="12" t="s">
        <v>99</v>
      </c>
      <c r="AG2" s="12" t="s">
        <v>100</v>
      </c>
      <c r="AH2" s="12" t="s">
        <v>101</v>
      </c>
      <c r="AI2" s="13" t="s">
        <v>102</v>
      </c>
      <c r="AJ2" s="13" t="s">
        <v>103</v>
      </c>
      <c r="AK2" s="13" t="s">
        <v>104</v>
      </c>
    </row>
    <row r="3" spans="1:37">
      <c r="A3" s="6" t="s">
        <v>68</v>
      </c>
      <c r="B3" s="1">
        <v>2023</v>
      </c>
      <c r="C3" s="11">
        <f>D3+O3</f>
        <v>29032975592.12</v>
      </c>
      <c r="D3" s="11">
        <f t="shared" ref="D3:D8" si="0">SUM(G3:N3)-2*I3</f>
        <v>28530612036.85</v>
      </c>
      <c r="E3" s="11">
        <f>SUM(P3:AK3)</f>
        <v>9390542813.5</v>
      </c>
      <c r="F3" s="11">
        <f>P3+AE3+AF3+AH3</f>
        <v>432916134.42</v>
      </c>
      <c r="G3" s="11">
        <v>5560600544</v>
      </c>
      <c r="H3" s="13">
        <v>142498802.39</v>
      </c>
      <c r="I3" s="13">
        <v>249997787.72</v>
      </c>
      <c r="J3" s="13">
        <v>-9141.91</v>
      </c>
      <c r="K3" s="13"/>
      <c r="L3" s="13">
        <v>2798875887.9</v>
      </c>
      <c r="M3" s="13"/>
      <c r="N3" s="18">
        <v>20278643732.19</v>
      </c>
      <c r="O3" s="13">
        <v>502363555.27</v>
      </c>
      <c r="P3" s="19">
        <v>362645734.42</v>
      </c>
      <c r="Q3" s="13">
        <v>0</v>
      </c>
      <c r="R3" s="13">
        <v>0</v>
      </c>
      <c r="S3" s="13">
        <v>0</v>
      </c>
      <c r="T3" s="13">
        <v>0</v>
      </c>
      <c r="U3" s="22">
        <v>457993662.79</v>
      </c>
      <c r="V3" s="13">
        <v>1403494596.12</v>
      </c>
      <c r="W3" s="13"/>
      <c r="X3" s="13">
        <v>4527027103.06</v>
      </c>
      <c r="Y3" s="13">
        <v>593659076.43</v>
      </c>
      <c r="Z3" s="13">
        <v>286855114.6</v>
      </c>
      <c r="AA3" s="13">
        <v>847603970.68</v>
      </c>
      <c r="AB3" s="13">
        <v>31344563.21</v>
      </c>
      <c r="AC3" s="13">
        <v>425613920.97</v>
      </c>
      <c r="AD3" s="13">
        <v>0</v>
      </c>
      <c r="AE3" s="13">
        <v>70270400</v>
      </c>
      <c r="AF3" s="13">
        <v>0</v>
      </c>
      <c r="AG3" s="13">
        <v>30185800.32</v>
      </c>
      <c r="AH3" s="13">
        <v>0</v>
      </c>
      <c r="AI3" s="13">
        <v>303224464.55</v>
      </c>
      <c r="AJ3" s="13">
        <v>31624406.35</v>
      </c>
      <c r="AK3" s="13">
        <v>19000000</v>
      </c>
    </row>
    <row r="4" spans="1:37">
      <c r="A4" s="6"/>
      <c r="B4" s="1">
        <v>2022</v>
      </c>
      <c r="C4" s="11">
        <f t="shared" ref="C4:C14" si="1">D4+O4</f>
        <v>26884479411.22</v>
      </c>
      <c r="D4" s="11">
        <f t="shared" si="0"/>
        <v>26397676525.41</v>
      </c>
      <c r="E4" s="11">
        <f>SUM(P4:AH4)</f>
        <v>6842690084.63</v>
      </c>
      <c r="F4" s="11">
        <f t="shared" ref="F4:F14" si="2">P4+AE4+AF4+AH4</f>
        <v>225373533.21</v>
      </c>
      <c r="G4" s="11">
        <v>4633833787</v>
      </c>
      <c r="H4" s="13">
        <v>142498802.39</v>
      </c>
      <c r="I4" s="13">
        <v>0</v>
      </c>
      <c r="J4" s="13">
        <v>0</v>
      </c>
      <c r="K4" s="13"/>
      <c r="L4" s="13">
        <v>2335492509.4</v>
      </c>
      <c r="M4" s="13"/>
      <c r="N4" s="18">
        <v>19285851426.62</v>
      </c>
      <c r="O4" s="13">
        <v>486802885.81</v>
      </c>
      <c r="P4" s="20">
        <v>131720077.32</v>
      </c>
      <c r="Q4" s="11">
        <v>0</v>
      </c>
      <c r="R4" s="11">
        <v>0</v>
      </c>
      <c r="S4" s="11">
        <v>0</v>
      </c>
      <c r="T4" s="13">
        <v>0</v>
      </c>
      <c r="U4" s="13">
        <v>0</v>
      </c>
      <c r="V4" s="13">
        <v>1300261929.82</v>
      </c>
      <c r="W4" s="13"/>
      <c r="X4" s="13">
        <v>2948110991.12</v>
      </c>
      <c r="Y4" s="13">
        <v>669278588.31</v>
      </c>
      <c r="Z4" s="13">
        <v>478998581.67</v>
      </c>
      <c r="AA4" s="13">
        <v>1044863638.09</v>
      </c>
      <c r="AB4" s="11">
        <v>20265618.29</v>
      </c>
      <c r="AC4" s="11">
        <v>125791480.83</v>
      </c>
      <c r="AD4" s="11">
        <v>0</v>
      </c>
      <c r="AE4" s="11">
        <v>93653455.89</v>
      </c>
      <c r="AF4" s="11">
        <v>0</v>
      </c>
      <c r="AG4" s="11">
        <v>29745723.29</v>
      </c>
      <c r="AH4" s="11">
        <v>0</v>
      </c>
      <c r="AI4" s="13">
        <v>279166064.35</v>
      </c>
      <c r="AJ4" s="13">
        <v>33840290.1</v>
      </c>
      <c r="AK4" s="13">
        <v>19000000</v>
      </c>
    </row>
    <row r="5" spans="1:37">
      <c r="A5" s="6"/>
      <c r="B5" s="1">
        <v>2021</v>
      </c>
      <c r="C5" s="11">
        <f t="shared" si="1"/>
        <v>23499848566.38</v>
      </c>
      <c r="D5" s="11">
        <f t="shared" si="0"/>
        <v>23401517470.83</v>
      </c>
      <c r="E5" s="11">
        <f t="shared" ref="E5:E14" si="3">SUM(P5:AH5)</f>
        <v>9530755700.25</v>
      </c>
      <c r="F5" s="11">
        <f t="shared" si="2"/>
        <v>104600000</v>
      </c>
      <c r="G5" s="11">
        <v>4212576170</v>
      </c>
      <c r="H5" s="13">
        <v>142498802.39</v>
      </c>
      <c r="I5" s="13">
        <v>0</v>
      </c>
      <c r="J5" s="13">
        <v>0</v>
      </c>
      <c r="K5" s="13"/>
      <c r="L5" s="13">
        <v>2124863700.9</v>
      </c>
      <c r="M5" s="13"/>
      <c r="N5" s="18">
        <v>16921578797.54</v>
      </c>
      <c r="O5" s="13">
        <v>98331095.55</v>
      </c>
      <c r="P5" s="20">
        <v>104600000</v>
      </c>
      <c r="Q5" s="13">
        <v>0</v>
      </c>
      <c r="R5" s="13">
        <v>0</v>
      </c>
      <c r="S5" s="13">
        <v>0</v>
      </c>
      <c r="T5" s="13">
        <v>0</v>
      </c>
      <c r="U5" s="13">
        <v>466579620.84</v>
      </c>
      <c r="V5" s="13">
        <v>1606951054.18</v>
      </c>
      <c r="W5" s="13"/>
      <c r="X5" s="13">
        <v>4708621289.28</v>
      </c>
      <c r="Y5" s="13">
        <v>736235789.51</v>
      </c>
      <c r="Z5" s="13">
        <v>532484083.03</v>
      </c>
      <c r="AA5" s="13">
        <v>972021493.04</v>
      </c>
      <c r="AB5" s="11">
        <v>21395441.72</v>
      </c>
      <c r="AC5" s="11">
        <v>327796754.85</v>
      </c>
      <c r="AD5" s="11">
        <v>0</v>
      </c>
      <c r="AE5" s="11">
        <v>0</v>
      </c>
      <c r="AF5" s="11"/>
      <c r="AG5" s="11">
        <v>54070173.8</v>
      </c>
      <c r="AH5" s="11">
        <v>0</v>
      </c>
      <c r="AI5" s="13">
        <v>292355724.39</v>
      </c>
      <c r="AJ5" s="13">
        <v>14764558.56</v>
      </c>
      <c r="AK5" s="13">
        <v>0</v>
      </c>
    </row>
    <row r="6" spans="1:37">
      <c r="A6" s="6"/>
      <c r="B6" s="1">
        <v>2020</v>
      </c>
      <c r="C6" s="11">
        <f t="shared" si="1"/>
        <v>20166034544.96</v>
      </c>
      <c r="D6" s="11">
        <f t="shared" si="0"/>
        <v>20068416163.35</v>
      </c>
      <c r="E6" s="11">
        <f t="shared" si="3"/>
        <v>9080342856.11</v>
      </c>
      <c r="F6" s="11">
        <f t="shared" si="2"/>
        <v>92600000</v>
      </c>
      <c r="G6" s="11">
        <v>3240443208</v>
      </c>
      <c r="H6" s="13">
        <v>790587443.39</v>
      </c>
      <c r="I6" s="13">
        <v>0</v>
      </c>
      <c r="J6" s="13">
        <v>0</v>
      </c>
      <c r="K6" s="13"/>
      <c r="L6" s="13">
        <v>1638797219.9</v>
      </c>
      <c r="M6" s="13"/>
      <c r="N6" s="18">
        <v>14398588292.06</v>
      </c>
      <c r="O6" s="13">
        <v>97618381.61</v>
      </c>
      <c r="P6" s="20">
        <v>92600000</v>
      </c>
      <c r="Q6" s="13">
        <v>0</v>
      </c>
      <c r="R6" s="13">
        <v>0</v>
      </c>
      <c r="S6" s="13">
        <v>0</v>
      </c>
      <c r="T6" s="13">
        <v>0</v>
      </c>
      <c r="U6" s="13">
        <v>413368683.31</v>
      </c>
      <c r="V6" s="13">
        <v>1001363367.54</v>
      </c>
      <c r="W6" s="13"/>
      <c r="X6" s="13">
        <v>4451535500.47</v>
      </c>
      <c r="Y6" s="13">
        <v>828424042.65</v>
      </c>
      <c r="Z6" s="13">
        <v>716772010.27</v>
      </c>
      <c r="AA6" s="13">
        <v>1239133371.41</v>
      </c>
      <c r="AB6" s="11">
        <v>0</v>
      </c>
      <c r="AC6" s="11">
        <v>337145880.46</v>
      </c>
      <c r="AD6" s="11">
        <v>0</v>
      </c>
      <c r="AE6" s="11">
        <v>0</v>
      </c>
      <c r="AF6" s="11"/>
      <c r="AG6" s="11">
        <v>0</v>
      </c>
      <c r="AH6" s="11">
        <v>0</v>
      </c>
      <c r="AI6" s="13">
        <v>270361510.27</v>
      </c>
      <c r="AJ6" s="13">
        <v>16881127.32</v>
      </c>
      <c r="AK6" s="13">
        <v>0</v>
      </c>
    </row>
    <row r="7" spans="1:37">
      <c r="A7" s="6"/>
      <c r="B7" s="1">
        <v>2019</v>
      </c>
      <c r="C7" s="11">
        <f t="shared" si="1"/>
        <v>16597706781.83</v>
      </c>
      <c r="D7" s="11">
        <f t="shared" si="0"/>
        <v>16581955058.64</v>
      </c>
      <c r="E7" s="11">
        <f t="shared" si="3"/>
        <v>7978441119.04</v>
      </c>
      <c r="F7" s="11">
        <f t="shared" si="2"/>
        <v>19600000</v>
      </c>
      <c r="G7" s="11">
        <v>2700369340</v>
      </c>
      <c r="H7" s="13">
        <v>1330661311.39</v>
      </c>
      <c r="I7" s="13">
        <v>0</v>
      </c>
      <c r="J7" s="13">
        <v>0</v>
      </c>
      <c r="K7" s="13"/>
      <c r="L7" s="13">
        <v>1368760285.9</v>
      </c>
      <c r="M7" s="13"/>
      <c r="N7" s="18">
        <v>11182164121.35</v>
      </c>
      <c r="O7" s="13">
        <v>15751723.19</v>
      </c>
      <c r="P7" s="20">
        <v>19600000</v>
      </c>
      <c r="Q7" s="13">
        <v>0</v>
      </c>
      <c r="R7" s="13">
        <v>0</v>
      </c>
      <c r="S7" s="13">
        <v>0</v>
      </c>
      <c r="T7" s="13">
        <v>0</v>
      </c>
      <c r="U7" s="13">
        <v>397525371.8</v>
      </c>
      <c r="V7" s="13">
        <v>900946325.38</v>
      </c>
      <c r="W7" s="13">
        <v>4097996215.03</v>
      </c>
      <c r="X7" s="13">
        <v>0</v>
      </c>
      <c r="Y7" s="13">
        <v>700536530.75</v>
      </c>
      <c r="Z7" s="13">
        <v>645119763.32</v>
      </c>
      <c r="AA7" s="13">
        <v>1216716912.76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3">
        <v>177740197.81</v>
      </c>
      <c r="AJ7" s="13"/>
      <c r="AK7" s="13">
        <v>177740197.81</v>
      </c>
    </row>
    <row r="8" spans="1:37">
      <c r="A8" s="6"/>
      <c r="B8" s="1">
        <v>2018</v>
      </c>
      <c r="C8" s="11">
        <f t="shared" si="1"/>
        <v>13887826140.51</v>
      </c>
      <c r="D8" s="11">
        <f t="shared" si="0"/>
        <v>13875131982.49</v>
      </c>
      <c r="E8" s="11">
        <f t="shared" si="3"/>
        <v>6120731355.04</v>
      </c>
      <c r="F8" s="11">
        <f t="shared" si="2"/>
        <v>19600000</v>
      </c>
      <c r="G8" s="11">
        <v>2700369340</v>
      </c>
      <c r="H8" s="13">
        <v>1330661311.39</v>
      </c>
      <c r="I8" s="13">
        <v>0</v>
      </c>
      <c r="J8" s="13">
        <v>39309965.69</v>
      </c>
      <c r="K8" s="13"/>
      <c r="L8" s="13">
        <v>1368760285.9</v>
      </c>
      <c r="M8" s="13"/>
      <c r="N8" s="18">
        <v>8436031079.51</v>
      </c>
      <c r="O8" s="13">
        <v>12694158.02</v>
      </c>
      <c r="P8" s="20">
        <v>19600000</v>
      </c>
      <c r="Q8" s="13">
        <v>0</v>
      </c>
      <c r="R8" s="13">
        <v>0</v>
      </c>
      <c r="S8" s="13">
        <v>0</v>
      </c>
      <c r="T8" s="13">
        <v>0</v>
      </c>
      <c r="U8" s="13">
        <v>67283953.25</v>
      </c>
      <c r="V8" s="13">
        <v>677555844.49</v>
      </c>
      <c r="W8" s="13">
        <v>3236793020.67</v>
      </c>
      <c r="X8" s="13">
        <v>0</v>
      </c>
      <c r="Y8" s="13">
        <v>480012127.36</v>
      </c>
      <c r="Z8" s="13">
        <v>573452240.53</v>
      </c>
      <c r="AA8" s="13">
        <v>1066034168.74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3">
        <v>135231357.78</v>
      </c>
      <c r="AJ8" s="13"/>
      <c r="AK8" s="13">
        <v>135231357.78</v>
      </c>
    </row>
    <row r="9" spans="1:37">
      <c r="A9" s="6"/>
      <c r="B9" s="1">
        <v>2017</v>
      </c>
      <c r="C9" s="11">
        <f t="shared" si="1"/>
        <v>11764173507.61</v>
      </c>
      <c r="D9" s="11">
        <f t="shared" ref="D9:D14" si="4">SUM(G9:N9)-2*I9</f>
        <v>11753339999.07</v>
      </c>
      <c r="E9" s="11">
        <f t="shared" si="3"/>
        <v>4514183248.16</v>
      </c>
      <c r="F9" s="11">
        <f t="shared" si="2"/>
        <v>0</v>
      </c>
      <c r="G9" s="11">
        <v>2701206700</v>
      </c>
      <c r="H9" s="13">
        <v>1291572608.6</v>
      </c>
      <c r="I9" s="13">
        <v>37170173.18</v>
      </c>
      <c r="J9" s="13">
        <v>61430054.74</v>
      </c>
      <c r="K9" s="13"/>
      <c r="L9" s="13">
        <v>1291224237.63</v>
      </c>
      <c r="M9" s="13"/>
      <c r="N9" s="18">
        <v>6445076571.28</v>
      </c>
      <c r="O9" s="13">
        <v>10833508.54</v>
      </c>
      <c r="P9" s="20">
        <v>0</v>
      </c>
      <c r="Q9" s="13">
        <v>0</v>
      </c>
      <c r="R9" s="13">
        <v>0</v>
      </c>
      <c r="S9" s="13">
        <v>0</v>
      </c>
      <c r="T9" s="13">
        <v>0</v>
      </c>
      <c r="U9" s="13">
        <v>1144103.61</v>
      </c>
      <c r="V9" s="13">
        <v>554910079.08</v>
      </c>
      <c r="W9" s="13">
        <v>2678690961.42</v>
      </c>
      <c r="X9" s="13">
        <v>0</v>
      </c>
      <c r="Y9" s="13">
        <v>326503266.44</v>
      </c>
      <c r="Z9" s="13">
        <v>319826598.32</v>
      </c>
      <c r="AA9" s="13">
        <v>626519973.67</v>
      </c>
      <c r="AB9" s="11">
        <v>0</v>
      </c>
      <c r="AC9" s="11">
        <v>6588265.62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24">
        <v>57655500</v>
      </c>
      <c r="AJ9" s="13">
        <v>0</v>
      </c>
      <c r="AK9" s="13">
        <v>0</v>
      </c>
    </row>
    <row r="10" spans="1:37">
      <c r="A10" s="6"/>
      <c r="B10" s="1">
        <v>2016</v>
      </c>
      <c r="C10" s="11">
        <f t="shared" si="1"/>
        <v>10013769433.03</v>
      </c>
      <c r="D10" s="11">
        <f t="shared" si="4"/>
        <v>10013769433.03</v>
      </c>
      <c r="E10" s="11">
        <f t="shared" si="3"/>
        <v>3403607065.24</v>
      </c>
      <c r="F10" s="11">
        <f t="shared" si="2"/>
        <v>0</v>
      </c>
      <c r="G10" s="11">
        <v>2704950700</v>
      </c>
      <c r="H10" s="13">
        <v>1320136410.56</v>
      </c>
      <c r="I10" s="13">
        <v>75623665.92</v>
      </c>
      <c r="J10" s="13">
        <v>23734458.9</v>
      </c>
      <c r="K10" s="13"/>
      <c r="L10" s="13">
        <v>1041726620.6</v>
      </c>
      <c r="M10" s="13"/>
      <c r="N10" s="18">
        <v>4998844908.89</v>
      </c>
      <c r="O10" s="13">
        <v>0</v>
      </c>
      <c r="P10" s="20">
        <v>0</v>
      </c>
      <c r="Q10" s="13">
        <v>0</v>
      </c>
      <c r="R10" s="13">
        <v>0</v>
      </c>
      <c r="S10" s="13">
        <v>0</v>
      </c>
      <c r="T10" s="13">
        <v>0</v>
      </c>
      <c r="U10" s="13">
        <v>28268738.44</v>
      </c>
      <c r="V10" s="13">
        <v>546931168.31</v>
      </c>
      <c r="W10" s="13">
        <v>1809254480.79</v>
      </c>
      <c r="X10" s="13">
        <v>0</v>
      </c>
      <c r="Y10" s="13">
        <v>303390784.7</v>
      </c>
      <c r="Z10" s="13">
        <v>262194019.14</v>
      </c>
      <c r="AA10" s="13">
        <v>448238091.59</v>
      </c>
      <c r="AB10" s="11">
        <v>0</v>
      </c>
      <c r="AC10" s="11">
        <v>5329782.27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3">
        <v>46216500</v>
      </c>
      <c r="AJ10" s="13">
        <v>0</v>
      </c>
      <c r="AK10" s="13">
        <v>0</v>
      </c>
    </row>
    <row r="11" spans="1:37">
      <c r="A11" s="6"/>
      <c r="B11" s="1">
        <v>2015</v>
      </c>
      <c r="C11" s="11">
        <f t="shared" si="1"/>
        <v>8751125601.73</v>
      </c>
      <c r="D11" s="11">
        <f t="shared" si="4"/>
        <v>8751125601.73</v>
      </c>
      <c r="E11" s="11">
        <f t="shared" si="3"/>
        <v>2703608641.11</v>
      </c>
      <c r="F11" s="11">
        <f t="shared" si="2"/>
        <v>0</v>
      </c>
      <c r="G11" s="11">
        <v>2706246000</v>
      </c>
      <c r="H11" s="13">
        <v>1333875444.15</v>
      </c>
      <c r="I11" s="13">
        <v>109179250</v>
      </c>
      <c r="J11" s="13">
        <v>5022311.65</v>
      </c>
      <c r="K11" s="13"/>
      <c r="L11" s="13">
        <v>827373822.15</v>
      </c>
      <c r="M11" s="13"/>
      <c r="N11" s="18">
        <v>3987787273.78</v>
      </c>
      <c r="O11" s="13">
        <v>0</v>
      </c>
      <c r="P11" s="20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584833180.73</v>
      </c>
      <c r="W11" s="13">
        <v>1118865208.36</v>
      </c>
      <c r="X11" s="13">
        <v>0</v>
      </c>
      <c r="Y11" s="13">
        <v>275931741.72</v>
      </c>
      <c r="Z11" s="13">
        <v>271101353.14</v>
      </c>
      <c r="AA11" s="13">
        <v>446084576.58</v>
      </c>
      <c r="AB11" s="11">
        <v>0</v>
      </c>
      <c r="AC11" s="11">
        <v>6792580.58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3">
        <v>43268000</v>
      </c>
      <c r="AJ11" s="13">
        <v>0</v>
      </c>
      <c r="AK11" s="13">
        <v>0</v>
      </c>
    </row>
    <row r="12" spans="1:37">
      <c r="A12" s="6"/>
      <c r="B12" s="1">
        <v>2014</v>
      </c>
      <c r="C12" s="11">
        <f t="shared" si="1"/>
        <v>7487912155.39</v>
      </c>
      <c r="D12" s="11">
        <f t="shared" si="4"/>
        <v>7487912155.39</v>
      </c>
      <c r="E12" s="11">
        <f t="shared" si="3"/>
        <v>3464607639.85</v>
      </c>
      <c r="F12" s="11">
        <f t="shared" si="2"/>
        <v>0</v>
      </c>
      <c r="G12" s="11">
        <v>1503580000</v>
      </c>
      <c r="H12" s="13">
        <v>2503954982.27</v>
      </c>
      <c r="I12" s="13">
        <v>115873800</v>
      </c>
      <c r="J12" s="13">
        <v>9077439.72</v>
      </c>
      <c r="K12" s="13"/>
      <c r="L12" s="13">
        <v>495518007.47</v>
      </c>
      <c r="M12" s="13"/>
      <c r="N12" s="18">
        <v>3091655525.93</v>
      </c>
      <c r="O12" s="13">
        <v>0</v>
      </c>
      <c r="P12" s="20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599248049.8</v>
      </c>
      <c r="W12" s="13">
        <v>2022083979.88</v>
      </c>
      <c r="X12" s="13">
        <v>0</v>
      </c>
      <c r="Y12" s="13">
        <v>265737721.01</v>
      </c>
      <c r="Z12" s="13">
        <v>141129716.15</v>
      </c>
      <c r="AA12" s="13">
        <v>435474274.91</v>
      </c>
      <c r="AB12" s="11">
        <v>0</v>
      </c>
      <c r="AC12" s="11">
        <v>933898.1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3">
        <v>48074770.93</v>
      </c>
      <c r="AJ12" s="13">
        <v>0</v>
      </c>
      <c r="AK12" s="13">
        <v>0</v>
      </c>
    </row>
    <row r="13" spans="1:37">
      <c r="A13" s="6"/>
      <c r="B13" s="1">
        <v>2013</v>
      </c>
      <c r="C13" s="11">
        <f t="shared" si="1"/>
        <v>3914438998.01</v>
      </c>
      <c r="D13" s="11">
        <f t="shared" si="4"/>
        <v>3914438998.01</v>
      </c>
      <c r="E13" s="11">
        <f t="shared" si="3"/>
        <v>2791542746.21</v>
      </c>
      <c r="F13" s="11">
        <f t="shared" si="2"/>
        <v>0</v>
      </c>
      <c r="G13" s="11">
        <v>711000000</v>
      </c>
      <c r="H13" s="13">
        <v>1336719988.55</v>
      </c>
      <c r="I13" s="13"/>
      <c r="J13" s="13">
        <v>-4428833.65</v>
      </c>
      <c r="K13" s="13"/>
      <c r="L13" s="13">
        <v>327830534.63</v>
      </c>
      <c r="M13" s="13"/>
      <c r="N13" s="18">
        <v>1543317308.48</v>
      </c>
      <c r="O13" s="13">
        <v>0</v>
      </c>
      <c r="P13" s="20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463851487.03</v>
      </c>
      <c r="W13" s="13">
        <v>1736223333.21</v>
      </c>
      <c r="X13" s="13"/>
      <c r="Y13" s="13">
        <v>225709684.27</v>
      </c>
      <c r="Z13" s="13">
        <v>144496154.33</v>
      </c>
      <c r="AA13" s="13">
        <v>218698490.44</v>
      </c>
      <c r="AB13" s="11">
        <v>0</v>
      </c>
      <c r="AC13" s="11">
        <v>2563596.93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3">
        <v>10097094.96</v>
      </c>
      <c r="AK13" s="13">
        <v>6044455.17</v>
      </c>
    </row>
    <row r="14" spans="1:37">
      <c r="A14" s="6"/>
      <c r="B14" s="1">
        <v>2012</v>
      </c>
      <c r="C14" s="11">
        <f t="shared" si="1"/>
        <v>3658927527.25</v>
      </c>
      <c r="D14" s="11">
        <f t="shared" si="4"/>
        <v>3658927527.25</v>
      </c>
      <c r="E14" s="11">
        <f t="shared" si="3"/>
        <v>2440639373.22</v>
      </c>
      <c r="F14" s="11">
        <f t="shared" si="2"/>
        <v>0</v>
      </c>
      <c r="G14" s="11">
        <v>711000000</v>
      </c>
      <c r="H14" s="13">
        <v>1336719988.55</v>
      </c>
      <c r="I14" s="13"/>
      <c r="J14" s="13">
        <v>-4421512.74</v>
      </c>
      <c r="K14" s="13"/>
      <c r="L14" s="13">
        <v>221020719.29</v>
      </c>
      <c r="M14" s="13"/>
      <c r="N14" s="18">
        <v>1394608332.15</v>
      </c>
      <c r="O14" s="13">
        <v>0</v>
      </c>
      <c r="P14" s="20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315053588.93</v>
      </c>
      <c r="W14" s="13">
        <v>1648566573.6</v>
      </c>
      <c r="X14" s="13"/>
      <c r="Y14" s="13">
        <v>171451423.98</v>
      </c>
      <c r="Z14" s="13">
        <v>123820377.34</v>
      </c>
      <c r="AA14" s="13">
        <v>180160539.95</v>
      </c>
      <c r="AB14" s="11">
        <v>0</v>
      </c>
      <c r="AC14" s="11">
        <v>1586869.42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3">
        <v>3570379.16</v>
      </c>
      <c r="AK14" s="13">
        <v>7067087.11</v>
      </c>
    </row>
    <row r="15" spans="1:37">
      <c r="A15" s="6"/>
      <c r="B15" s="1">
        <v>2011</v>
      </c>
      <c r="C15" s="11"/>
      <c r="D15" s="1"/>
      <c r="E15" s="1"/>
      <c r="F15" s="1"/>
      <c r="G15" s="11"/>
      <c r="H15" s="13"/>
      <c r="I15" s="13"/>
      <c r="J15" s="13"/>
      <c r="K15" s="13"/>
      <c r="L15" s="13"/>
      <c r="M15" s="13"/>
      <c r="N15" s="18"/>
      <c r="O15" s="13"/>
      <c r="P15" s="21"/>
      <c r="Q15" s="2"/>
      <c r="R15" s="2"/>
      <c r="S15" s="2"/>
      <c r="T15" s="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>
      <c r="A16" s="6"/>
      <c r="B16" s="1">
        <v>2010</v>
      </c>
      <c r="C16" s="11"/>
      <c r="D16" s="1"/>
      <c r="E16" s="1"/>
      <c r="F16" s="1"/>
      <c r="G16" s="11"/>
      <c r="H16" s="13"/>
      <c r="I16" s="13"/>
      <c r="J16" s="13"/>
      <c r="K16" s="13"/>
      <c r="L16" s="13"/>
      <c r="M16" s="13"/>
      <c r="N16" s="18"/>
      <c r="O16" s="13"/>
      <c r="P16" s="21"/>
      <c r="Q16" s="2"/>
      <c r="R16" s="2"/>
      <c r="S16" s="2"/>
      <c r="T16" s="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</sheetData>
  <mergeCells count="18">
    <mergeCell ref="P1:AC1"/>
    <mergeCell ref="AD1:AK1"/>
    <mergeCell ref="A1:A2"/>
    <mergeCell ref="A3:A16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5" sqref="G5"/>
    </sheetView>
  </sheetViews>
  <sheetFormatPr defaultColWidth="9.23076923076923" defaultRowHeight="16.8" outlineLevelCol="3"/>
  <sheetData>
    <row r="1" spans="1:4">
      <c r="A1" s="1" t="s">
        <v>11</v>
      </c>
      <c r="B1" s="1" t="s">
        <v>105</v>
      </c>
      <c r="C1" s="1" t="s">
        <v>106</v>
      </c>
      <c r="D1" s="1" t="s">
        <v>107</v>
      </c>
    </row>
    <row r="2" spans="1:4">
      <c r="A2" s="2">
        <v>2023</v>
      </c>
      <c r="B2" s="2"/>
      <c r="C2" s="2"/>
      <c r="D2" s="2"/>
    </row>
    <row r="3" spans="1:4">
      <c r="A3" s="2">
        <v>2022</v>
      </c>
      <c r="B3" s="2"/>
      <c r="C3" s="2"/>
      <c r="D3" s="2"/>
    </row>
    <row r="4" spans="1:4">
      <c r="A4" s="2">
        <v>2021</v>
      </c>
      <c r="B4" s="2"/>
      <c r="C4" s="2"/>
      <c r="D4" s="2"/>
    </row>
    <row r="5" spans="1:4">
      <c r="A5" s="2">
        <v>2020</v>
      </c>
      <c r="B5" s="2"/>
      <c r="C5" s="2"/>
      <c r="D5" s="2"/>
    </row>
    <row r="6" spans="1:4">
      <c r="A6" s="2">
        <v>2019</v>
      </c>
      <c r="B6" s="2"/>
      <c r="C6" s="2"/>
      <c r="D6" s="2"/>
    </row>
    <row r="7" spans="1:4">
      <c r="A7" s="2">
        <v>2018</v>
      </c>
      <c r="B7" s="2"/>
      <c r="C7" s="2"/>
      <c r="D7" s="2"/>
    </row>
    <row r="8" spans="1:4">
      <c r="A8" s="2">
        <v>2017</v>
      </c>
      <c r="B8" s="2"/>
      <c r="C8" s="2"/>
      <c r="D8" s="2"/>
    </row>
    <row r="9" spans="1:4">
      <c r="A9" s="2">
        <v>2016</v>
      </c>
      <c r="B9" s="2"/>
      <c r="C9" s="2"/>
      <c r="D9" s="2"/>
    </row>
    <row r="10" spans="1:4">
      <c r="A10" s="2">
        <v>2015</v>
      </c>
      <c r="B10" s="2"/>
      <c r="C10" s="2"/>
      <c r="D10" s="2"/>
    </row>
    <row r="11" spans="1:4">
      <c r="A11" s="2">
        <v>2014</v>
      </c>
      <c r="B11" s="2"/>
      <c r="C11" s="2"/>
      <c r="D11" s="2"/>
    </row>
    <row r="12" spans="1:4">
      <c r="A12" s="2">
        <v>2013</v>
      </c>
      <c r="B12" s="2"/>
      <c r="C12" s="2"/>
      <c r="D12" s="2"/>
    </row>
    <row r="13" spans="1:4">
      <c r="A13" s="2">
        <v>2012</v>
      </c>
      <c r="B13" s="2"/>
      <c r="C13" s="2"/>
      <c r="D13" s="2"/>
    </row>
    <row r="14" spans="1:4">
      <c r="A14" s="2">
        <v>2011</v>
      </c>
      <c r="B14" s="2"/>
      <c r="C14" s="2"/>
      <c r="D1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定性</vt:lpstr>
      <vt:lpstr>总表</vt:lpstr>
      <vt:lpstr>资产表</vt:lpstr>
      <vt:lpstr>负债表</vt:lpstr>
      <vt:lpstr>原材料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2024-08-21T01:26:00Z</dcterms:created>
  <dcterms:modified xsi:type="dcterms:W3CDTF">2024-08-23T21:41:12Z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